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00" tabRatio="830"/>
  </bookViews>
  <sheets>
    <sheet name="Index" sheetId="7" r:id="rId1"/>
    <sheet name="1 Exports" sheetId="1" r:id="rId2"/>
    <sheet name="2 Imports" sheetId="2" r:id="rId3"/>
    <sheet name="3 EU Exports" sheetId="3" r:id="rId4"/>
    <sheet name="4 EU Imports" sheetId="4" r:id="rId5"/>
    <sheet name="5 Non-EU Exports" sheetId="5" r:id="rId6"/>
    <sheet name="6 Non-EU Imports" sheetId="6" r:id="rId7"/>
    <sheet name="Contact" sheetId="8" r:id="rId8"/>
  </sheets>
  <externalReferences>
    <externalReference r:id="rId9"/>
  </externalReferences>
  <definedNames>
    <definedName name="_xlnm._FilterDatabase" localSheetId="2" hidden="1">'2 Imports'!$A$4:$CX$196</definedName>
  </definedNames>
  <calcPr calcId="125725"/>
</workbook>
</file>

<file path=xl/calcChain.xml><?xml version="1.0" encoding="utf-8"?>
<calcChain xmlns="http://schemas.openxmlformats.org/spreadsheetml/2006/main">
  <c r="CY172" i="5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CY129"/>
  <c r="CX129"/>
  <c r="CW129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CY127"/>
  <c r="CX127"/>
  <c r="CW127"/>
  <c r="CV127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</calcChain>
</file>

<file path=xl/sharedStrings.xml><?xml version="1.0" encoding="utf-8"?>
<sst xmlns="http://schemas.openxmlformats.org/spreadsheetml/2006/main" count="2980" uniqueCount="1592">
  <si>
    <t xml:space="preserve">   1 EXPORTS BY PRODUCT</t>
  </si>
  <si>
    <t xml:space="preserve">      Current price, seasonally adjusted</t>
  </si>
  <si>
    <t/>
  </si>
  <si>
    <t>2014</t>
  </si>
  <si>
    <t>Total Exports</t>
  </si>
  <si>
    <t>P2TE</t>
  </si>
  <si>
    <t>A Products of agriculture, forestry &amp; fishing</t>
  </si>
  <si>
    <t>P2TF</t>
  </si>
  <si>
    <t>01 Products of agriculture</t>
  </si>
  <si>
    <t>P2TG</t>
  </si>
  <si>
    <t>01.1 Non-perennial crops</t>
  </si>
  <si>
    <t>P2TH</t>
  </si>
  <si>
    <t>01.2 Perennial crops</t>
  </si>
  <si>
    <t>P2TI</t>
  </si>
  <si>
    <t>01.3 Planting material</t>
  </si>
  <si>
    <t>P2TJ</t>
  </si>
  <si>
    <t>01.4 Live animals &amp; animal products</t>
  </si>
  <si>
    <t>P2TK</t>
  </si>
  <si>
    <t>02 Forestry products</t>
  </si>
  <si>
    <t>P2TL</t>
  </si>
  <si>
    <t>02.1 Trees &amp; their seeds</t>
  </si>
  <si>
    <t>P2TM</t>
  </si>
  <si>
    <t>02.2 Wood in the rough</t>
  </si>
  <si>
    <t>P2TN</t>
  </si>
  <si>
    <t>02.3 Wild growing non-wood products</t>
  </si>
  <si>
    <t>P2TO</t>
  </si>
  <si>
    <t>03 Fish &amp; other fishing products; aquaculture products</t>
  </si>
  <si>
    <t>P2TP</t>
  </si>
  <si>
    <t>B Mining &amp; quarrying</t>
  </si>
  <si>
    <t>P2TQ</t>
  </si>
  <si>
    <t>05 Coal &amp; lignite</t>
  </si>
  <si>
    <t>P2TR</t>
  </si>
  <si>
    <t>05.1 Coal</t>
  </si>
  <si>
    <t>P2TS</t>
  </si>
  <si>
    <t>05.2 Lignite</t>
  </si>
  <si>
    <t>P2TT</t>
  </si>
  <si>
    <t>06 Crude petroleum &amp; natural gas</t>
  </si>
  <si>
    <t>P2TU</t>
  </si>
  <si>
    <t>06.1 Crude petroleum</t>
  </si>
  <si>
    <t>P2TV</t>
  </si>
  <si>
    <t>06.2 Natural gas</t>
  </si>
  <si>
    <t>P2TW</t>
  </si>
  <si>
    <t>07 Metal ores</t>
  </si>
  <si>
    <t>P2TX</t>
  </si>
  <si>
    <t>07.1 Iron ores</t>
  </si>
  <si>
    <t>P2TY</t>
  </si>
  <si>
    <t>07.2 Non-ferrous metal ores</t>
  </si>
  <si>
    <t>P2TZ</t>
  </si>
  <si>
    <t>08 Other mining &amp; quarrying product</t>
  </si>
  <si>
    <t>P2U2</t>
  </si>
  <si>
    <t>08.1 Unworked stone, gravel ,sand etc</t>
  </si>
  <si>
    <t>P2U3</t>
  </si>
  <si>
    <t>08.9 Mining &amp; quarrying products n.e.c</t>
  </si>
  <si>
    <t>P2U4</t>
  </si>
  <si>
    <t>C Manufactured products</t>
  </si>
  <si>
    <t>P2U5</t>
  </si>
  <si>
    <t>10 Food products</t>
  </si>
  <si>
    <t>P2U6</t>
  </si>
  <si>
    <t>10.1 Preserved meat &amp; meat products</t>
  </si>
  <si>
    <t>P2U7</t>
  </si>
  <si>
    <t>10.2-3 Processed and preserved fish</t>
  </si>
  <si>
    <t>10.2 Processed &amp; Preserved Fish, Crustaceans &amp; Molluscs</t>
  </si>
  <si>
    <t>P2U8</t>
  </si>
  <si>
    <t>P2U9</t>
  </si>
  <si>
    <t>10.4 Vegetable &amp; animal oils &amp; fats</t>
  </si>
  <si>
    <t>P2UA</t>
  </si>
  <si>
    <t>10.5 Dairy products</t>
  </si>
  <si>
    <t>P2UB</t>
  </si>
  <si>
    <t>10.6 Grain mill products, starches &amp; starch products</t>
  </si>
  <si>
    <t>P2UC</t>
  </si>
  <si>
    <t>10.7 Bakery &amp; farinaceous products</t>
  </si>
  <si>
    <t>P2UD</t>
  </si>
  <si>
    <t>10.8 Other food products</t>
  </si>
  <si>
    <t>P2UE</t>
  </si>
  <si>
    <t>10.9 Prepared feeds for farm animals</t>
  </si>
  <si>
    <t>P2UF</t>
  </si>
  <si>
    <t>11 Beverages</t>
  </si>
  <si>
    <t>P2UG</t>
  </si>
  <si>
    <t>11.01-6 Alcoholic beverages</t>
  </si>
  <si>
    <t>11.01 Distilled alcoholic beverages</t>
  </si>
  <si>
    <t>P2UH</t>
  </si>
  <si>
    <t>11.02 Wine</t>
  </si>
  <si>
    <t>P2UI</t>
  </si>
  <si>
    <t>11.03 Cider &amp; other fruit wines</t>
  </si>
  <si>
    <t>P2UJ</t>
  </si>
  <si>
    <t>11.04 Other non-distilled fermented beverages</t>
  </si>
  <si>
    <t>P2UK</t>
  </si>
  <si>
    <t>11.05 Beer</t>
  </si>
  <si>
    <t>P2UL</t>
  </si>
  <si>
    <t>11.06 Malt</t>
  </si>
  <si>
    <t>P2UM</t>
  </si>
  <si>
    <t>11.07 Soft drinks &amp; bottled waters</t>
  </si>
  <si>
    <t>P2UN</t>
  </si>
  <si>
    <t>12 Tobacco products</t>
  </si>
  <si>
    <t>P2UO</t>
  </si>
  <si>
    <t>12.0 Tobacco products</t>
  </si>
  <si>
    <t>P2UP</t>
  </si>
  <si>
    <t>13 Textiles</t>
  </si>
  <si>
    <t>P2UQ</t>
  </si>
  <si>
    <t>13.1 Textile yarn &amp; thread</t>
  </si>
  <si>
    <t>P2UR</t>
  </si>
  <si>
    <t>13.2 Woven textiles</t>
  </si>
  <si>
    <t>P2US</t>
  </si>
  <si>
    <t>13.9 Other textiles</t>
  </si>
  <si>
    <t>P2UT</t>
  </si>
  <si>
    <t>14 Wearing apparel</t>
  </si>
  <si>
    <t>P2UU</t>
  </si>
  <si>
    <t>14.1 Wearing apparel, except fur apparel</t>
  </si>
  <si>
    <t>P2UV</t>
  </si>
  <si>
    <t>14.2 Articles of fur</t>
  </si>
  <si>
    <t>P2UW</t>
  </si>
  <si>
    <t>14.3 Knitted &amp; crocheted hosiery etc</t>
  </si>
  <si>
    <t>P2UX</t>
  </si>
  <si>
    <t>15 Leather &amp; related products</t>
  </si>
  <si>
    <t>P2UY</t>
  </si>
  <si>
    <t>15.1 Tanned and dressed leather &amp; fur</t>
  </si>
  <si>
    <t>P2UZ</t>
  </si>
  <si>
    <t>15.2 Footwear</t>
  </si>
  <si>
    <t>P2V2</t>
  </si>
  <si>
    <t>16 Wood, and products of wood, cork</t>
  </si>
  <si>
    <t>P2V3</t>
  </si>
  <si>
    <t>16.1 Wood, sawn &amp; planed</t>
  </si>
  <si>
    <t>P2V4</t>
  </si>
  <si>
    <t>16.2 Products of wood, cork, straw &amp; plaiting material</t>
  </si>
  <si>
    <t>P2V5</t>
  </si>
  <si>
    <t>17 Paper &amp; paper products</t>
  </si>
  <si>
    <t>P2V6</t>
  </si>
  <si>
    <t>17.1 Pulp, paper &amp; paperboard</t>
  </si>
  <si>
    <t>P2V7</t>
  </si>
  <si>
    <t>17.2 Articles of paper &amp; paperboard</t>
  </si>
  <si>
    <t>P2V8</t>
  </si>
  <si>
    <t>18 Printing &amp; recording services</t>
  </si>
  <si>
    <t>P2V9</t>
  </si>
  <si>
    <t>18.1 Printing type &amp; blocks</t>
  </si>
  <si>
    <t>P2VA</t>
  </si>
  <si>
    <t>19 Coke &amp; refined petroleum product</t>
  </si>
  <si>
    <t>P2VB</t>
  </si>
  <si>
    <t>19.1 Coke oven products</t>
  </si>
  <si>
    <t>P2VC</t>
  </si>
  <si>
    <t>19.2 Refined petroleum products</t>
  </si>
  <si>
    <t>P2VD</t>
  </si>
  <si>
    <t>20 Chemicals &amp; chemical products</t>
  </si>
  <si>
    <t>P2VE</t>
  </si>
  <si>
    <t>20A Industrial gases, inorganics</t>
  </si>
  <si>
    <t>20.11 Industrial gases</t>
  </si>
  <si>
    <t>P2VF</t>
  </si>
  <si>
    <t>20.13 Other inorganic basic chemicals</t>
  </si>
  <si>
    <t>P2VH</t>
  </si>
  <si>
    <t>20.15 Fertilisers &amp; nitrogen compounds</t>
  </si>
  <si>
    <t>P2VI</t>
  </si>
  <si>
    <t>20B Petrochemicals</t>
  </si>
  <si>
    <t>20.14 Other organic basic chemicals</t>
  </si>
  <si>
    <t>P2VJ</t>
  </si>
  <si>
    <t>20.16 Plastics in primary forms</t>
  </si>
  <si>
    <t>P2VK</t>
  </si>
  <si>
    <t>20.17 Synthetic rubber</t>
  </si>
  <si>
    <t>P2VL</t>
  </si>
  <si>
    <t>20.6 Man-made fibres</t>
  </si>
  <si>
    <t>P2VR</t>
  </si>
  <si>
    <t>20C Dyestuffs, agro-chemicals</t>
  </si>
  <si>
    <t>20.12 Dyes &amp; pigments</t>
  </si>
  <si>
    <t>P2VG</t>
  </si>
  <si>
    <t>20.2 Pesticides &amp; other agrochemical products</t>
  </si>
  <si>
    <t>P2VN</t>
  </si>
  <si>
    <t>20.3 Paints, varnishes &amp; printing ink</t>
  </si>
  <si>
    <t>P2VO</t>
  </si>
  <si>
    <t>20.4 Cleaning &amp; polishing preparation</t>
  </si>
  <si>
    <t>P2VP</t>
  </si>
  <si>
    <t>20.5 Other chemical products</t>
  </si>
  <si>
    <t>P2VQ</t>
  </si>
  <si>
    <t>21 Pharmaceutical products &amp; preparations</t>
  </si>
  <si>
    <t>P2VS</t>
  </si>
  <si>
    <t>21.1 Basic pharmaceutical products</t>
  </si>
  <si>
    <t>P2VT</t>
  </si>
  <si>
    <t>21.2 Pharmaceutical preparations</t>
  </si>
  <si>
    <t>P2VU</t>
  </si>
  <si>
    <t>22 Rubber &amp; plastic products</t>
  </si>
  <si>
    <t>P2VV</t>
  </si>
  <si>
    <t>22.1 Rubber products</t>
  </si>
  <si>
    <t>P2VW</t>
  </si>
  <si>
    <t>22.2 Plastic products</t>
  </si>
  <si>
    <t>P2VX</t>
  </si>
  <si>
    <t>23 Other non-metallic mineral products</t>
  </si>
  <si>
    <t>P2VY</t>
  </si>
  <si>
    <t>23OTHER Glass, refractory, clay etc</t>
  </si>
  <si>
    <t>23.1 Glass &amp; glass products</t>
  </si>
  <si>
    <t>P2VZ</t>
  </si>
  <si>
    <t>23.2 Refractory products</t>
  </si>
  <si>
    <t>P2W2</t>
  </si>
  <si>
    <t>23.3 Bricks, tiles etc</t>
  </si>
  <si>
    <t>P2W3</t>
  </si>
  <si>
    <t>23.4 Other porcelain &amp; ceramic products</t>
  </si>
  <si>
    <t>P2W4</t>
  </si>
  <si>
    <t>23.7 Cut, shaped &amp; finished stone</t>
  </si>
  <si>
    <t>P2W7</t>
  </si>
  <si>
    <t>23.9 Other non-metallic mineral products</t>
  </si>
  <si>
    <t>P2W8</t>
  </si>
  <si>
    <t>23.5-6 Manufacture of cement, lime etc</t>
  </si>
  <si>
    <t>23.5 Cement, lime &amp; plaster</t>
  </si>
  <si>
    <t>P2W5</t>
  </si>
  <si>
    <t>23.6 Articles of concrete, cement &amp; products</t>
  </si>
  <si>
    <t>P2W6</t>
  </si>
  <si>
    <t>24 Basic metals</t>
  </si>
  <si>
    <t>P2W9</t>
  </si>
  <si>
    <t>24.1-3 Basic iron and steel</t>
  </si>
  <si>
    <t>24.1 Basic iron, steel &amp; ferro-alloys</t>
  </si>
  <si>
    <t>P2WA</t>
  </si>
  <si>
    <t>24.2 Non-cast steel tubes, pipes &amp; hollow profiles</t>
  </si>
  <si>
    <t>P2WB</t>
  </si>
  <si>
    <t>24.3 Other products of the first processing of steel</t>
  </si>
  <si>
    <t>P2WC</t>
  </si>
  <si>
    <t>24.4-5 Other basic metals and casting</t>
  </si>
  <si>
    <t xml:space="preserve">24.4 Basic precious &amp; other non-ferrous metals </t>
  </si>
  <si>
    <t>P2WD</t>
  </si>
  <si>
    <t>24.5 Cast iron &amp; steel tubes &amp; pipes</t>
  </si>
  <si>
    <t>P2WE</t>
  </si>
  <si>
    <t>25 Fabricated metal products</t>
  </si>
  <si>
    <t>P2WF</t>
  </si>
  <si>
    <t>25OTHER Fabricated metal products etc</t>
  </si>
  <si>
    <t>25.1 Structural metal products</t>
  </si>
  <si>
    <t>P2WG</t>
  </si>
  <si>
    <t>25.2 Tanks, reservoirs &amp; containers of metal</t>
  </si>
  <si>
    <t>P2WH</t>
  </si>
  <si>
    <t>25.3 Steam generators &amp; nuclear reactors</t>
  </si>
  <si>
    <t>P2WI</t>
  </si>
  <si>
    <t>25.4 Weapons &amp; ammunition</t>
  </si>
  <si>
    <t>P2WJ</t>
  </si>
  <si>
    <t>25.7 Cutlery, tools &amp; general hardware</t>
  </si>
  <si>
    <t>P2WK</t>
  </si>
  <si>
    <t>25.9 Other fabricated metal products</t>
  </si>
  <si>
    <t>P2WL</t>
  </si>
  <si>
    <t>26 Computer, electronic &amp; optical products</t>
  </si>
  <si>
    <t>P2WM</t>
  </si>
  <si>
    <t>26.1 Electronic components &amp; boards</t>
  </si>
  <si>
    <t>P2WN</t>
  </si>
  <si>
    <t>26.2 Computers &amp; peripherals</t>
  </si>
  <si>
    <t>P2WO</t>
  </si>
  <si>
    <t>26.3 Communication equipment</t>
  </si>
  <si>
    <t>P2WP</t>
  </si>
  <si>
    <t>26.4 Consumer electronics</t>
  </si>
  <si>
    <t>P2WQ</t>
  </si>
  <si>
    <t>26.5 Measuring, testing &amp; navigating equip; watches and clocks</t>
  </si>
  <si>
    <t>P2WR</t>
  </si>
  <si>
    <t>26.6 Irradiation, electromedical &amp; electrotherapeutic</t>
  </si>
  <si>
    <t>P2WS</t>
  </si>
  <si>
    <t>26.7 Optical instruments &amp; photographic equipment</t>
  </si>
  <si>
    <t>P2WT</t>
  </si>
  <si>
    <t>26.8 Magnetic &amp; optical media</t>
  </si>
  <si>
    <t>P2WU</t>
  </si>
  <si>
    <t>27 Electrical equipment</t>
  </si>
  <si>
    <t>P2WV</t>
  </si>
  <si>
    <t>P2WW</t>
  </si>
  <si>
    <t>27.2 Batteries &amp; accumulators</t>
  </si>
  <si>
    <t>P2WX</t>
  </si>
  <si>
    <t>27.3 Wiring &amp; wiring devices</t>
  </si>
  <si>
    <t>P2WY</t>
  </si>
  <si>
    <t>27.4 Electric lighting equipment</t>
  </si>
  <si>
    <t>P2WZ</t>
  </si>
  <si>
    <t>27.5 Domestic appliances</t>
  </si>
  <si>
    <t>P2X2</t>
  </si>
  <si>
    <t>27.9 Other electrical equipment</t>
  </si>
  <si>
    <t>P2X3</t>
  </si>
  <si>
    <t>28 Machinery &amp; equipment n.e.c.</t>
  </si>
  <si>
    <t>P2X4</t>
  </si>
  <si>
    <t>28.1 General-purpose machinery</t>
  </si>
  <si>
    <t>P2X5</t>
  </si>
  <si>
    <t>28.2 Other general-purpose machinery</t>
  </si>
  <si>
    <t>P2X6</t>
  </si>
  <si>
    <t>28.3 Agricultural &amp; forestry machines</t>
  </si>
  <si>
    <t>P2X7</t>
  </si>
  <si>
    <t>28.4 Metal forming machinery &amp; machine tools</t>
  </si>
  <si>
    <t>P2X8</t>
  </si>
  <si>
    <t>28.9 Other special-purpose machinery</t>
  </si>
  <si>
    <t>P2X9</t>
  </si>
  <si>
    <t>29 Motor vehicles, trailers &amp; semi-trailers</t>
  </si>
  <si>
    <t>P2XA</t>
  </si>
  <si>
    <t>29.1 Motor vehicles</t>
  </si>
  <si>
    <t>P2XB</t>
  </si>
  <si>
    <t>29.2 Bodies for motor vehicles; trailers and semi-trailers</t>
  </si>
  <si>
    <t>P2XC</t>
  </si>
  <si>
    <t>29.3 Parts &amp; accessories for motor vehicles</t>
  </si>
  <si>
    <t>P2XD</t>
  </si>
  <si>
    <t>30 Other transport equipment</t>
  </si>
  <si>
    <t>P2XE</t>
  </si>
  <si>
    <t>30.1 Ships, boats &amp; floating structures</t>
  </si>
  <si>
    <t>P2XF</t>
  </si>
  <si>
    <t>30.3 Air &amp; spacecraft &amp; related machinery</t>
  </si>
  <si>
    <t>P2XG</t>
  </si>
  <si>
    <t>30.3A Aircraft engines</t>
  </si>
  <si>
    <t>P2XH</t>
  </si>
  <si>
    <t>30.3B Aircraft</t>
  </si>
  <si>
    <t>P2XI</t>
  </si>
  <si>
    <t>30.3C Seats for aircraft</t>
  </si>
  <si>
    <t>P2XJ</t>
  </si>
  <si>
    <t>30OTHER Other transport equipment</t>
  </si>
  <si>
    <t>30.2 Railway locomotives &amp; rolling stock</t>
  </si>
  <si>
    <t>P2XK</t>
  </si>
  <si>
    <t>30.4 Military fighting vehicles</t>
  </si>
  <si>
    <t>P2XL</t>
  </si>
  <si>
    <t>30.9 Transport equipment n.e.c.</t>
  </si>
  <si>
    <t>P2XM</t>
  </si>
  <si>
    <t>31 Furniture</t>
  </si>
  <si>
    <t>P2XN</t>
  </si>
  <si>
    <t>32 Other manufactured goods</t>
  </si>
  <si>
    <t>P2XO</t>
  </si>
  <si>
    <t>32.1 Jewellery, bijouterie &amp; related articles</t>
  </si>
  <si>
    <t>P2XP</t>
  </si>
  <si>
    <t>32.2 Musical instruments</t>
  </si>
  <si>
    <t>P2XQ</t>
  </si>
  <si>
    <t>32.3 Sports goods</t>
  </si>
  <si>
    <t>P2XR</t>
  </si>
  <si>
    <t>32.4 Games &amp; toys</t>
  </si>
  <si>
    <t>P2XS</t>
  </si>
  <si>
    <t>32.5 Medical &amp; dental instruments &amp; supplies</t>
  </si>
  <si>
    <t>P2XT</t>
  </si>
  <si>
    <t>32.9 Manufactured goods n.e.c.</t>
  </si>
  <si>
    <t>P2XU</t>
  </si>
  <si>
    <t>D Electricity, gas, steam &amp; air conditioning</t>
  </si>
  <si>
    <t>P2XV</t>
  </si>
  <si>
    <t>35 Electricity, gas, steam &amp; air conditioning</t>
  </si>
  <si>
    <t>P2XW</t>
  </si>
  <si>
    <t>35.1 Electricity</t>
  </si>
  <si>
    <t>P2XX</t>
  </si>
  <si>
    <t>35.2 Manufactured gas</t>
  </si>
  <si>
    <t>P2XY</t>
  </si>
  <si>
    <t>E Water supply, sewerage &amp; waste management</t>
  </si>
  <si>
    <t>P2XZ</t>
  </si>
  <si>
    <t>37 Sewerage</t>
  </si>
  <si>
    <t>P2Y2</t>
  </si>
  <si>
    <t>38 Waste</t>
  </si>
  <si>
    <t>P2Y4</t>
  </si>
  <si>
    <t>38.1 Waste</t>
  </si>
  <si>
    <t>P2Y5</t>
  </si>
  <si>
    <t>38.2 Waste treatment and disposal services</t>
  </si>
  <si>
    <t>P2Y6</t>
  </si>
  <si>
    <t>38.3 Secondary raw materials</t>
  </si>
  <si>
    <t>P2Y7</t>
  </si>
  <si>
    <t>J Information &amp; communication services</t>
  </si>
  <si>
    <t>P2Y8</t>
  </si>
  <si>
    <t>58 Publishing</t>
  </si>
  <si>
    <t>P2Y9</t>
  </si>
  <si>
    <t>58.1 Printed matter</t>
  </si>
  <si>
    <t>P2YA</t>
  </si>
  <si>
    <t>58.2 Packaged computer software</t>
  </si>
  <si>
    <t>P2YB</t>
  </si>
  <si>
    <t>59 Films &amp; recordings</t>
  </si>
  <si>
    <t>P2YC</t>
  </si>
  <si>
    <t>59.1 Films &amp; videos</t>
  </si>
  <si>
    <t>P2YD</t>
  </si>
  <si>
    <t>59.2 Audio recordings &amp; printed music</t>
  </si>
  <si>
    <t>P2YE</t>
  </si>
  <si>
    <t>M Professional, scientific &amp; technical services</t>
  </si>
  <si>
    <t>P2YF</t>
  </si>
  <si>
    <t>71 Architectural, engineering, testing &amp; analysis services</t>
  </si>
  <si>
    <t>P2YG</t>
  </si>
  <si>
    <t>71.1 Architectural plans &amp; drawing</t>
  </si>
  <si>
    <t>P2YH</t>
  </si>
  <si>
    <t>74 Other professional, scientific &amp; technical services</t>
  </si>
  <si>
    <t>P2YI</t>
  </si>
  <si>
    <t>74.2 Exposed photographic film</t>
  </si>
  <si>
    <t>P2YJ</t>
  </si>
  <si>
    <t>R Arts, entertainment &amp; recreation</t>
  </si>
  <si>
    <t>P2YK</t>
  </si>
  <si>
    <t>90 Creative, arts &amp; entertainment services</t>
  </si>
  <si>
    <t>P2YL</t>
  </si>
  <si>
    <t>90.0 Paintings &amp; sculptures</t>
  </si>
  <si>
    <t>P2YM</t>
  </si>
  <si>
    <t>91 Library, archive, museum &amp; other cultural services</t>
  </si>
  <si>
    <t>P2YN</t>
  </si>
  <si>
    <t>91.0 Antiques &amp; collections</t>
  </si>
  <si>
    <t>P2YO</t>
  </si>
  <si>
    <t>S Other services</t>
  </si>
  <si>
    <t>P2YP</t>
  </si>
  <si>
    <t>96 Other personal services</t>
  </si>
  <si>
    <t>P2YQ</t>
  </si>
  <si>
    <t xml:space="preserve">Note: components may not sum to totals due to rounding </t>
  </si>
  <si>
    <t xml:space="preserve">   2 IMPORTS BY PRODUCT</t>
  </si>
  <si>
    <t xml:space="preserve">   3 EU EXPORTS BY PRODUCT</t>
  </si>
  <si>
    <t>Total EU Exports</t>
  </si>
  <si>
    <t>P456</t>
  </si>
  <si>
    <t>P457</t>
  </si>
  <si>
    <t>P458</t>
  </si>
  <si>
    <t>P459</t>
  </si>
  <si>
    <t>P45A</t>
  </si>
  <si>
    <t>P45B</t>
  </si>
  <si>
    <t>P45C</t>
  </si>
  <si>
    <t>P45D</t>
  </si>
  <si>
    <t>P45E</t>
  </si>
  <si>
    <t>P45F</t>
  </si>
  <si>
    <t>P45G</t>
  </si>
  <si>
    <t>P45H</t>
  </si>
  <si>
    <t>P45I</t>
  </si>
  <si>
    <t>P45J</t>
  </si>
  <si>
    <t>P45K</t>
  </si>
  <si>
    <t>P45L</t>
  </si>
  <si>
    <t>P45M</t>
  </si>
  <si>
    <t>P45N</t>
  </si>
  <si>
    <t>P45O</t>
  </si>
  <si>
    <t>P45P</t>
  </si>
  <si>
    <t>P45Q</t>
  </si>
  <si>
    <t>P45R</t>
  </si>
  <si>
    <t>P45S</t>
  </si>
  <si>
    <t>P45T</t>
  </si>
  <si>
    <t>P45U</t>
  </si>
  <si>
    <t>P45V</t>
  </si>
  <si>
    <t>P45W</t>
  </si>
  <si>
    <t>P45X</t>
  </si>
  <si>
    <t>P45Y</t>
  </si>
  <si>
    <t>P45Z</t>
  </si>
  <si>
    <t>P462</t>
  </si>
  <si>
    <t>P463</t>
  </si>
  <si>
    <t>P464</t>
  </si>
  <si>
    <t>P465</t>
  </si>
  <si>
    <t>P466</t>
  </si>
  <si>
    <t>P467</t>
  </si>
  <si>
    <t>P468</t>
  </si>
  <si>
    <t>P469</t>
  </si>
  <si>
    <t>P46A</t>
  </si>
  <si>
    <t>P46B</t>
  </si>
  <si>
    <t>P46C</t>
  </si>
  <si>
    <t>P46D</t>
  </si>
  <si>
    <t>P46E</t>
  </si>
  <si>
    <t>P46F</t>
  </si>
  <si>
    <t>P46G</t>
  </si>
  <si>
    <t>P46H</t>
  </si>
  <si>
    <t>P46I</t>
  </si>
  <si>
    <t>P46J</t>
  </si>
  <si>
    <t>P46K</t>
  </si>
  <si>
    <t>P46L</t>
  </si>
  <si>
    <t>P46M</t>
  </si>
  <si>
    <t>P46N</t>
  </si>
  <si>
    <t>P46O</t>
  </si>
  <si>
    <t>P46P</t>
  </si>
  <si>
    <t>P46Q</t>
  </si>
  <si>
    <t>P46R</t>
  </si>
  <si>
    <t>P46S</t>
  </si>
  <si>
    <t>P46T</t>
  </si>
  <si>
    <t>P46U</t>
  </si>
  <si>
    <t>P46V</t>
  </si>
  <si>
    <t>P46W</t>
  </si>
  <si>
    <t>P46X</t>
  </si>
  <si>
    <t>P46Y</t>
  </si>
  <si>
    <t>P46Z</t>
  </si>
  <si>
    <t>P472</t>
  </si>
  <si>
    <t>P473</t>
  </si>
  <si>
    <t>P474</t>
  </si>
  <si>
    <t>P475</t>
  </si>
  <si>
    <t>P476</t>
  </si>
  <si>
    <t>P477</t>
  </si>
  <si>
    <t>P479</t>
  </si>
  <si>
    <t>P47A</t>
  </si>
  <si>
    <t>P47B</t>
  </si>
  <si>
    <t>P47C</t>
  </si>
  <si>
    <t>P47D</t>
  </si>
  <si>
    <t>P47J</t>
  </si>
  <si>
    <t>P478</t>
  </si>
  <si>
    <t>P47F</t>
  </si>
  <si>
    <t>P47G</t>
  </si>
  <si>
    <t>P47H</t>
  </si>
  <si>
    <t>P47I</t>
  </si>
  <si>
    <t>P47K</t>
  </si>
  <si>
    <t>P47L</t>
  </si>
  <si>
    <t>P47M</t>
  </si>
  <si>
    <t>P47N</t>
  </si>
  <si>
    <t>P47O</t>
  </si>
  <si>
    <t>P47P</t>
  </si>
  <si>
    <t>P47Q</t>
  </si>
  <si>
    <t>P47R</t>
  </si>
  <si>
    <t>P47S</t>
  </si>
  <si>
    <t>P47T</t>
  </si>
  <si>
    <t>P47U</t>
  </si>
  <si>
    <t>P47X</t>
  </si>
  <si>
    <t>P47Y</t>
  </si>
  <si>
    <t>P47V</t>
  </si>
  <si>
    <t>P47W</t>
  </si>
  <si>
    <t>P47Z</t>
  </si>
  <si>
    <t>P482</t>
  </si>
  <si>
    <t>P483</t>
  </si>
  <si>
    <t>P484</t>
  </si>
  <si>
    <t>P485</t>
  </si>
  <si>
    <t>P486</t>
  </si>
  <si>
    <t>P487</t>
  </si>
  <si>
    <t>P488</t>
  </si>
  <si>
    <t>P489</t>
  </si>
  <si>
    <t>P48A</t>
  </si>
  <si>
    <t>P48B</t>
  </si>
  <si>
    <t>P48C</t>
  </si>
  <si>
    <t>P48D</t>
  </si>
  <si>
    <t>P48E</t>
  </si>
  <si>
    <t>P48F</t>
  </si>
  <si>
    <t>P48G</t>
  </si>
  <si>
    <t>P48H</t>
  </si>
  <si>
    <t>P48I</t>
  </si>
  <si>
    <t>P48J</t>
  </si>
  <si>
    <t>P48K</t>
  </si>
  <si>
    <t>P48L</t>
  </si>
  <si>
    <t>P48M</t>
  </si>
  <si>
    <t>P48N</t>
  </si>
  <si>
    <t>P48O</t>
  </si>
  <si>
    <t>P48P</t>
  </si>
  <si>
    <t>P48Q</t>
  </si>
  <si>
    <t>P48R</t>
  </si>
  <si>
    <t>P48S</t>
  </si>
  <si>
    <t>P48T</t>
  </si>
  <si>
    <t>P48U</t>
  </si>
  <si>
    <t>P48V</t>
  </si>
  <si>
    <t>P48W</t>
  </si>
  <si>
    <t>P48X</t>
  </si>
  <si>
    <t>P48Y</t>
  </si>
  <si>
    <t>P48Z</t>
  </si>
  <si>
    <t>P492</t>
  </si>
  <si>
    <t>P493</t>
  </si>
  <si>
    <t>P494</t>
  </si>
  <si>
    <t>P495</t>
  </si>
  <si>
    <t>P496</t>
  </si>
  <si>
    <t>P497</t>
  </si>
  <si>
    <t>P498</t>
  </si>
  <si>
    <t>P499</t>
  </si>
  <si>
    <t>P49A</t>
  </si>
  <si>
    <t>P49B</t>
  </si>
  <si>
    <t>P49C</t>
  </si>
  <si>
    <t>P49D</t>
  </si>
  <si>
    <t>P49E</t>
  </si>
  <si>
    <t>P49F</t>
  </si>
  <si>
    <t>P49G</t>
  </si>
  <si>
    <t>P49H</t>
  </si>
  <si>
    <t>P49I</t>
  </si>
  <si>
    <t>P49J</t>
  </si>
  <si>
    <t>P49K</t>
  </si>
  <si>
    <t>P49L</t>
  </si>
  <si>
    <t>P49M</t>
  </si>
  <si>
    <t>P49N</t>
  </si>
  <si>
    <t>P49O</t>
  </si>
  <si>
    <t>P49P</t>
  </si>
  <si>
    <t>P49Q</t>
  </si>
  <si>
    <t>P49R</t>
  </si>
  <si>
    <t>P49S</t>
  </si>
  <si>
    <t>P49U</t>
  </si>
  <si>
    <t>P49V</t>
  </si>
  <si>
    <t>P49W</t>
  </si>
  <si>
    <t>P49X</t>
  </si>
  <si>
    <t>P49Y</t>
  </si>
  <si>
    <t>P49Z</t>
  </si>
  <si>
    <t>P4A2</t>
  </si>
  <si>
    <t>P4A3</t>
  </si>
  <si>
    <t>P4A4</t>
  </si>
  <si>
    <t>P4A5</t>
  </si>
  <si>
    <t>P4A6</t>
  </si>
  <si>
    <t>P4A7</t>
  </si>
  <si>
    <t>P4A8</t>
  </si>
  <si>
    <t>P4A9</t>
  </si>
  <si>
    <t>P4AA</t>
  </si>
  <si>
    <t>P4AB</t>
  </si>
  <si>
    <t>P4AC</t>
  </si>
  <si>
    <t>P4AD</t>
  </si>
  <si>
    <t>P4AE</t>
  </si>
  <si>
    <t>P4AF</t>
  </si>
  <si>
    <t>P4AG</t>
  </si>
  <si>
    <t>P4AH</t>
  </si>
  <si>
    <t>P4AI</t>
  </si>
  <si>
    <t xml:space="preserve">   4 EU IMPORTS BY PRODUCT</t>
  </si>
  <si>
    <t>Total EU Imports</t>
  </si>
  <si>
    <t>P3HA</t>
  </si>
  <si>
    <t>P3HB</t>
  </si>
  <si>
    <t>P3HC</t>
  </si>
  <si>
    <t>P3HD</t>
  </si>
  <si>
    <t>P3HE</t>
  </si>
  <si>
    <t>P3HF</t>
  </si>
  <si>
    <t>P3HG</t>
  </si>
  <si>
    <t>P3HH</t>
  </si>
  <si>
    <t>P3HI</t>
  </si>
  <si>
    <t>P3HJ</t>
  </si>
  <si>
    <t>P3HK</t>
  </si>
  <si>
    <t>P3HL</t>
  </si>
  <si>
    <t>P3HM</t>
  </si>
  <si>
    <t>P3HN</t>
  </si>
  <si>
    <t>P3HO</t>
  </si>
  <si>
    <t>P3HP</t>
  </si>
  <si>
    <t>P3HQ</t>
  </si>
  <si>
    <t>P3HR</t>
  </si>
  <si>
    <t>P3HS</t>
  </si>
  <si>
    <t>P3HT</t>
  </si>
  <si>
    <t>P3HU</t>
  </si>
  <si>
    <t>P3HV</t>
  </si>
  <si>
    <t>P3HW</t>
  </si>
  <si>
    <t>P3HX</t>
  </si>
  <si>
    <t>P3HY</t>
  </si>
  <si>
    <t>P3HZ</t>
  </si>
  <si>
    <t>P3I2</t>
  </si>
  <si>
    <t>P3I3</t>
  </si>
  <si>
    <t>P3I4</t>
  </si>
  <si>
    <t>P3I5</t>
  </si>
  <si>
    <t>P3I6</t>
  </si>
  <si>
    <t>P3I7</t>
  </si>
  <si>
    <t>P3I8</t>
  </si>
  <si>
    <t>P3I9</t>
  </si>
  <si>
    <t>P3IA</t>
  </si>
  <si>
    <t>P3IB</t>
  </si>
  <si>
    <t>P3IC</t>
  </si>
  <si>
    <t>P3ID</t>
  </si>
  <si>
    <t>P3IE</t>
  </si>
  <si>
    <t>P3IF</t>
  </si>
  <si>
    <t>P3IG</t>
  </si>
  <si>
    <t>P3IH</t>
  </si>
  <si>
    <t>P3II</t>
  </si>
  <si>
    <t>P3IJ</t>
  </si>
  <si>
    <t>P3IK</t>
  </si>
  <si>
    <t>P3IL</t>
  </si>
  <si>
    <t>P3IM</t>
  </si>
  <si>
    <t>P3IN</t>
  </si>
  <si>
    <t>P3IO</t>
  </si>
  <si>
    <t>P3IP</t>
  </si>
  <si>
    <t>P3IQ</t>
  </si>
  <si>
    <t>P3IR</t>
  </si>
  <si>
    <t>P3IS</t>
  </si>
  <si>
    <t>P3IT</t>
  </si>
  <si>
    <t>P3IU</t>
  </si>
  <si>
    <t>P3IV</t>
  </si>
  <si>
    <t>P3IW</t>
  </si>
  <si>
    <t>P3IX</t>
  </si>
  <si>
    <t>P3IY</t>
  </si>
  <si>
    <t>P3IZ</t>
  </si>
  <si>
    <t>P3J2</t>
  </si>
  <si>
    <t>P3J3</t>
  </si>
  <si>
    <t>P3J4</t>
  </si>
  <si>
    <t>P3J5</t>
  </si>
  <si>
    <t>P3J6</t>
  </si>
  <si>
    <t>P3J7</t>
  </si>
  <si>
    <t>P3J8</t>
  </si>
  <si>
    <t>P3J9</t>
  </si>
  <si>
    <t>P3JA</t>
  </si>
  <si>
    <t>P3JB</t>
  </si>
  <si>
    <t>P3JD</t>
  </si>
  <si>
    <t>P3JE</t>
  </si>
  <si>
    <t>P3JF</t>
  </si>
  <si>
    <t>P3JG</t>
  </si>
  <si>
    <t>P3JH</t>
  </si>
  <si>
    <t>P3JN</t>
  </si>
  <si>
    <t>P3JC</t>
  </si>
  <si>
    <t>P3JJ</t>
  </si>
  <si>
    <t>P3JK</t>
  </si>
  <si>
    <t>P3JL</t>
  </si>
  <si>
    <t>P3JM</t>
  </si>
  <si>
    <t>P3JO</t>
  </si>
  <si>
    <t>P3JP</t>
  </si>
  <si>
    <t>P3JQ</t>
  </si>
  <si>
    <t>P3JR</t>
  </si>
  <si>
    <t>P3JS</t>
  </si>
  <si>
    <t>P3JT</t>
  </si>
  <si>
    <t>P3JU</t>
  </si>
  <si>
    <t>P3JV</t>
  </si>
  <si>
    <t>P3JW</t>
  </si>
  <si>
    <t>P3JX</t>
  </si>
  <si>
    <t>P3JY</t>
  </si>
  <si>
    <t>P3K3</t>
  </si>
  <si>
    <t>P3K4</t>
  </si>
  <si>
    <t>P3JZ</t>
  </si>
  <si>
    <t>P3K2</t>
  </si>
  <si>
    <t>P3K5</t>
  </si>
  <si>
    <t>P3K6</t>
  </si>
  <si>
    <t>P3K7</t>
  </si>
  <si>
    <t>P3K8</t>
  </si>
  <si>
    <t>P3K9</t>
  </si>
  <si>
    <t>P3KA</t>
  </si>
  <si>
    <t>P3KB</t>
  </si>
  <si>
    <t>P3KC</t>
  </si>
  <si>
    <t>P3KD</t>
  </si>
  <si>
    <t>P3KE</t>
  </si>
  <si>
    <t>P3KF</t>
  </si>
  <si>
    <t>P3KG</t>
  </si>
  <si>
    <t>P3KH</t>
  </si>
  <si>
    <t>P3KI</t>
  </si>
  <si>
    <t>P3KJ</t>
  </si>
  <si>
    <t>P3KK</t>
  </si>
  <si>
    <t>P3KL</t>
  </si>
  <si>
    <t>P3KM</t>
  </si>
  <si>
    <t>P3KN</t>
  </si>
  <si>
    <t>P3KO</t>
  </si>
  <si>
    <t>P3KP</t>
  </si>
  <si>
    <t>P3KQ</t>
  </si>
  <si>
    <t>P3KR</t>
  </si>
  <si>
    <t>P3KS</t>
  </si>
  <si>
    <t>P3KT</t>
  </si>
  <si>
    <t>P3KU</t>
  </si>
  <si>
    <t>P3KV</t>
  </si>
  <si>
    <t>P3KW</t>
  </si>
  <si>
    <t>P3KX</t>
  </si>
  <si>
    <t>P3KY</t>
  </si>
  <si>
    <t>P3KZ</t>
  </si>
  <si>
    <t>P3L2</t>
  </si>
  <si>
    <t>P3L3</t>
  </si>
  <si>
    <t>P3L4</t>
  </si>
  <si>
    <t>P3L5</t>
  </si>
  <si>
    <t>P3L6</t>
  </si>
  <si>
    <t>P3L7</t>
  </si>
  <si>
    <t>P3L8</t>
  </si>
  <si>
    <t>P3L9</t>
  </si>
  <si>
    <t>P3LA</t>
  </si>
  <si>
    <t>P3LB</t>
  </si>
  <si>
    <t>P3LC</t>
  </si>
  <si>
    <t>P3LD</t>
  </si>
  <si>
    <t>P3LE</t>
  </si>
  <si>
    <t>P3LF</t>
  </si>
  <si>
    <t>P3LG</t>
  </si>
  <si>
    <t>P3LH</t>
  </si>
  <si>
    <t>P3LI</t>
  </si>
  <si>
    <t>P3LJ</t>
  </si>
  <si>
    <t>P3LK</t>
  </si>
  <si>
    <t>P3LL</t>
  </si>
  <si>
    <t>P3LM</t>
  </si>
  <si>
    <t>P3LN</t>
  </si>
  <si>
    <t>P3LO</t>
  </si>
  <si>
    <t>P3LP</t>
  </si>
  <si>
    <t>P3LQ</t>
  </si>
  <si>
    <t>P3LR</t>
  </si>
  <si>
    <t>P3LS</t>
  </si>
  <si>
    <t>P3LT</t>
  </si>
  <si>
    <t>P3LU</t>
  </si>
  <si>
    <t>P3LV</t>
  </si>
  <si>
    <t>P3LW</t>
  </si>
  <si>
    <t>P3LY</t>
  </si>
  <si>
    <t>P3LZ</t>
  </si>
  <si>
    <t>P3M2</t>
  </si>
  <si>
    <t>P3M3</t>
  </si>
  <si>
    <t>P3M4</t>
  </si>
  <si>
    <t>P3M5</t>
  </si>
  <si>
    <t>P3M6</t>
  </si>
  <si>
    <t>P3M7</t>
  </si>
  <si>
    <t>P3M8</t>
  </si>
  <si>
    <t>P3M9</t>
  </si>
  <si>
    <t>P3MA</t>
  </si>
  <si>
    <t>P3MB</t>
  </si>
  <si>
    <t>P3MC</t>
  </si>
  <si>
    <t>P3MD</t>
  </si>
  <si>
    <t>P3ME</t>
  </si>
  <si>
    <t>P3MF</t>
  </si>
  <si>
    <t>P3MG</t>
  </si>
  <si>
    <t>P3MH</t>
  </si>
  <si>
    <t>P3MI</t>
  </si>
  <si>
    <t>P3MJ</t>
  </si>
  <si>
    <t>P3MK</t>
  </si>
  <si>
    <t>P3ML</t>
  </si>
  <si>
    <t>P3MM</t>
  </si>
  <si>
    <t xml:space="preserve">   5 NON EU EXPORTS BY PRODUCT</t>
  </si>
  <si>
    <t>Total Non EU Exports</t>
  </si>
  <si>
    <t>P5EW</t>
  </si>
  <si>
    <t>P5EX</t>
  </si>
  <si>
    <t>P5EY</t>
  </si>
  <si>
    <t>P5EZ</t>
  </si>
  <si>
    <t>P5F2</t>
  </si>
  <si>
    <t>P5F3</t>
  </si>
  <si>
    <t>P5F4</t>
  </si>
  <si>
    <t>P5F5</t>
  </si>
  <si>
    <t>P5F6</t>
  </si>
  <si>
    <t>P5F7</t>
  </si>
  <si>
    <t>P5F8</t>
  </si>
  <si>
    <t>P5F9</t>
  </si>
  <si>
    <t>P5FA</t>
  </si>
  <si>
    <t>P5FB</t>
  </si>
  <si>
    <t>P5FC</t>
  </si>
  <si>
    <t>P5FD</t>
  </si>
  <si>
    <t>P5FE</t>
  </si>
  <si>
    <t>P5FF</t>
  </si>
  <si>
    <t>P5FG</t>
  </si>
  <si>
    <t>P5FH</t>
  </si>
  <si>
    <t>P5FI</t>
  </si>
  <si>
    <t>P5FJ</t>
  </si>
  <si>
    <t>P5FK</t>
  </si>
  <si>
    <t>P5FL</t>
  </si>
  <si>
    <t>P5FM</t>
  </si>
  <si>
    <t>P5FN</t>
  </si>
  <si>
    <t>P5FO</t>
  </si>
  <si>
    <t>P5FP</t>
  </si>
  <si>
    <t>P5FQ</t>
  </si>
  <si>
    <t>P5FR</t>
  </si>
  <si>
    <t>P5FS</t>
  </si>
  <si>
    <t>P5FT</t>
  </si>
  <si>
    <t>P5FU</t>
  </si>
  <si>
    <t>P5FV</t>
  </si>
  <si>
    <t>P5FW</t>
  </si>
  <si>
    <t>P5FX</t>
  </si>
  <si>
    <t>P5FY</t>
  </si>
  <si>
    <t>P5FZ</t>
  </si>
  <si>
    <t>P5G2</t>
  </si>
  <si>
    <t>P5G3</t>
  </si>
  <si>
    <t>P5G4</t>
  </si>
  <si>
    <t>P5G5</t>
  </si>
  <si>
    <t>P5G6</t>
  </si>
  <si>
    <t>P5G7</t>
  </si>
  <si>
    <t>P5G8</t>
  </si>
  <si>
    <t>P5G9</t>
  </si>
  <si>
    <t>P5GA</t>
  </si>
  <si>
    <t>P5GB</t>
  </si>
  <si>
    <t>P5GC</t>
  </si>
  <si>
    <t>P5GD</t>
  </si>
  <si>
    <t>P5GE</t>
  </si>
  <si>
    <t>P5GF</t>
  </si>
  <si>
    <t>P5GG</t>
  </si>
  <si>
    <t>P5GH</t>
  </si>
  <si>
    <t>P5GI</t>
  </si>
  <si>
    <t>P5GJ</t>
  </si>
  <si>
    <t>P5GK</t>
  </si>
  <si>
    <t>P5GL</t>
  </si>
  <si>
    <t>P5GM</t>
  </si>
  <si>
    <t>P5GN</t>
  </si>
  <si>
    <t>P5GO</t>
  </si>
  <si>
    <t>P5GP</t>
  </si>
  <si>
    <t>P5GQ</t>
  </si>
  <si>
    <t>P5GR</t>
  </si>
  <si>
    <t>P5GS</t>
  </si>
  <si>
    <t>P5GT</t>
  </si>
  <si>
    <t>P5GU</t>
  </si>
  <si>
    <t>P5GV</t>
  </si>
  <si>
    <t>P5GW</t>
  </si>
  <si>
    <t>P5GX</t>
  </si>
  <si>
    <t>P5GZ</t>
  </si>
  <si>
    <t>P5H2</t>
  </si>
  <si>
    <t>P5H3</t>
  </si>
  <si>
    <t>P5H4</t>
  </si>
  <si>
    <t>P5H5</t>
  </si>
  <si>
    <t>P5HB</t>
  </si>
  <si>
    <t>P5GY</t>
  </si>
  <si>
    <t>P5H7</t>
  </si>
  <si>
    <t>P5H8</t>
  </si>
  <si>
    <t>P5H9</t>
  </si>
  <si>
    <t>P5HA</t>
  </si>
  <si>
    <t>P5HC</t>
  </si>
  <si>
    <t>P5HD</t>
  </si>
  <si>
    <t>P5HE</t>
  </si>
  <si>
    <t>P5HF</t>
  </si>
  <si>
    <t>P5HG</t>
  </si>
  <si>
    <t>P5HH</t>
  </si>
  <si>
    <t>P5HI</t>
  </si>
  <si>
    <t>P5HJ</t>
  </si>
  <si>
    <t>P5HK</t>
  </si>
  <si>
    <t>P5HL</t>
  </si>
  <si>
    <t>P5HM</t>
  </si>
  <si>
    <t>P5HP</t>
  </si>
  <si>
    <t>P5HQ</t>
  </si>
  <si>
    <t>P5HN</t>
  </si>
  <si>
    <t>P5HO</t>
  </si>
  <si>
    <t>P5HR</t>
  </si>
  <si>
    <t>P5HS</t>
  </si>
  <si>
    <t>P5HT</t>
  </si>
  <si>
    <t>P5HU</t>
  </si>
  <si>
    <t>P5HV</t>
  </si>
  <si>
    <t>P5HW</t>
  </si>
  <si>
    <t>P5HX</t>
  </si>
  <si>
    <t>P5HY</t>
  </si>
  <si>
    <t>P5HZ</t>
  </si>
  <si>
    <t>P5I2</t>
  </si>
  <si>
    <t>P5I3</t>
  </si>
  <si>
    <t>P5I4</t>
  </si>
  <si>
    <t>P5I5</t>
  </si>
  <si>
    <t>P5I6</t>
  </si>
  <si>
    <t>P5I7</t>
  </si>
  <si>
    <t>P5I8</t>
  </si>
  <si>
    <t>P5I9</t>
  </si>
  <si>
    <t>P5IA</t>
  </si>
  <si>
    <t>P5IB</t>
  </si>
  <si>
    <t>P5IC</t>
  </si>
  <si>
    <t>P5ID</t>
  </si>
  <si>
    <t>P5IE</t>
  </si>
  <si>
    <t>P5IF</t>
  </si>
  <si>
    <t>P5IG</t>
  </si>
  <si>
    <t>P5IH</t>
  </si>
  <si>
    <t>P5II</t>
  </si>
  <si>
    <t>P5IJ</t>
  </si>
  <si>
    <t>P5IK</t>
  </si>
  <si>
    <t>P5IL</t>
  </si>
  <si>
    <t>P5IM</t>
  </si>
  <si>
    <t>P5IN</t>
  </si>
  <si>
    <t>P5IO</t>
  </si>
  <si>
    <t>P5IP</t>
  </si>
  <si>
    <t>P5IQ</t>
  </si>
  <si>
    <t>P5IR</t>
  </si>
  <si>
    <t>P5IS</t>
  </si>
  <si>
    <t>P5IT</t>
  </si>
  <si>
    <t>P5IU</t>
  </si>
  <si>
    <t>P5IV</t>
  </si>
  <si>
    <t>P5IW</t>
  </si>
  <si>
    <t>P5IX</t>
  </si>
  <si>
    <t>P5IY</t>
  </si>
  <si>
    <t>P5IZ</t>
  </si>
  <si>
    <t>P5J2</t>
  </si>
  <si>
    <t>P5J3</t>
  </si>
  <si>
    <t>P5J4</t>
  </si>
  <si>
    <t>P5J5</t>
  </si>
  <si>
    <t>P5J6</t>
  </si>
  <si>
    <t>P5J7</t>
  </si>
  <si>
    <t>P5J8</t>
  </si>
  <si>
    <t>P5J9</t>
  </si>
  <si>
    <t>P5JA</t>
  </si>
  <si>
    <t>P5JB</t>
  </si>
  <si>
    <t>P5JC</t>
  </si>
  <si>
    <t>P5JD</t>
  </si>
  <si>
    <t>P5JE</t>
  </si>
  <si>
    <t>P5JF</t>
  </si>
  <si>
    <t>P5JG</t>
  </si>
  <si>
    <t>P5JH</t>
  </si>
  <si>
    <t>P5JI</t>
  </si>
  <si>
    <t>P5JJ</t>
  </si>
  <si>
    <t>P5JK</t>
  </si>
  <si>
    <t>P5JM</t>
  </si>
  <si>
    <t>P5JN</t>
  </si>
  <si>
    <t>P5JO</t>
  </si>
  <si>
    <t>P5JP</t>
  </si>
  <si>
    <t>P5JQ</t>
  </si>
  <si>
    <t>P5JR</t>
  </si>
  <si>
    <t>P5JS</t>
  </si>
  <si>
    <t>P5JT</t>
  </si>
  <si>
    <t>P5JU</t>
  </si>
  <si>
    <t>P5JV</t>
  </si>
  <si>
    <t>P5JW</t>
  </si>
  <si>
    <t>P5JX</t>
  </si>
  <si>
    <t>P5JY</t>
  </si>
  <si>
    <t>P5JZ</t>
  </si>
  <si>
    <t>P5K2</t>
  </si>
  <si>
    <t>P5K3</t>
  </si>
  <si>
    <t>P5K4</t>
  </si>
  <si>
    <t>P5K5</t>
  </si>
  <si>
    <t>P5K6</t>
  </si>
  <si>
    <t>P5K7</t>
  </si>
  <si>
    <t>P5K8</t>
  </si>
  <si>
    <t>P5K9</t>
  </si>
  <si>
    <t>P5KA</t>
  </si>
  <si>
    <t xml:space="preserve">   6 NON EU IMPORTS BY PRODUCT</t>
  </si>
  <si>
    <t>P4R2</t>
  </si>
  <si>
    <t>P4R3</t>
  </si>
  <si>
    <t>P4R4</t>
  </si>
  <si>
    <t>P4R5</t>
  </si>
  <si>
    <t>P4R6</t>
  </si>
  <si>
    <t>P4R7</t>
  </si>
  <si>
    <t>P4R8</t>
  </si>
  <si>
    <t>P4R9</t>
  </si>
  <si>
    <t>P4RA</t>
  </si>
  <si>
    <t>P4RB</t>
  </si>
  <si>
    <t>P4RC</t>
  </si>
  <si>
    <t>P4RD</t>
  </si>
  <si>
    <t>P4RE</t>
  </si>
  <si>
    <t>P4RF</t>
  </si>
  <si>
    <t>P4RG</t>
  </si>
  <si>
    <t>P4RH</t>
  </si>
  <si>
    <t>P4RI</t>
  </si>
  <si>
    <t>P4RJ</t>
  </si>
  <si>
    <t>P4RK</t>
  </si>
  <si>
    <t>P4RL</t>
  </si>
  <si>
    <t>P4RM</t>
  </si>
  <si>
    <t>P4RN</t>
  </si>
  <si>
    <t>P4RO</t>
  </si>
  <si>
    <t>P4RP</t>
  </si>
  <si>
    <t>P4RQ</t>
  </si>
  <si>
    <t>P4RR</t>
  </si>
  <si>
    <t>P4RS</t>
  </si>
  <si>
    <t>P4RT</t>
  </si>
  <si>
    <t>P4RU</t>
  </si>
  <si>
    <t>P4RV</t>
  </si>
  <si>
    <t>P4RW</t>
  </si>
  <si>
    <t>P4RX</t>
  </si>
  <si>
    <t>P4RY</t>
  </si>
  <si>
    <t>P4RZ</t>
  </si>
  <si>
    <t>P4S2</t>
  </si>
  <si>
    <t>P4S3</t>
  </si>
  <si>
    <t>P4S4</t>
  </si>
  <si>
    <t>P4S5</t>
  </si>
  <si>
    <t>P4S6</t>
  </si>
  <si>
    <t>P4S7</t>
  </si>
  <si>
    <t>P4S8</t>
  </si>
  <si>
    <t>P4S9</t>
  </si>
  <si>
    <t>P4SA</t>
  </si>
  <si>
    <t>P4SB</t>
  </si>
  <si>
    <t>P4SC</t>
  </si>
  <si>
    <t>P4SD</t>
  </si>
  <si>
    <t>P4SE</t>
  </si>
  <si>
    <t>P4SF</t>
  </si>
  <si>
    <t>P4SG</t>
  </si>
  <si>
    <t>P4SH</t>
  </si>
  <si>
    <t>P4SI</t>
  </si>
  <si>
    <t>P4SJ</t>
  </si>
  <si>
    <t>P4SK</t>
  </si>
  <si>
    <t>P4SL</t>
  </si>
  <si>
    <t>P4SM</t>
  </si>
  <si>
    <t>P4SN</t>
  </si>
  <si>
    <t>P4SO</t>
  </si>
  <si>
    <t>P4SP</t>
  </si>
  <si>
    <t>P4SQ</t>
  </si>
  <si>
    <t>P4SR</t>
  </si>
  <si>
    <t>P4SS</t>
  </si>
  <si>
    <t>P4ST</t>
  </si>
  <si>
    <t>P4SU</t>
  </si>
  <si>
    <t>P4SV</t>
  </si>
  <si>
    <t>P4SW</t>
  </si>
  <si>
    <t>P4SX</t>
  </si>
  <si>
    <t>P4SY</t>
  </si>
  <si>
    <t>P4SZ</t>
  </si>
  <si>
    <t>P4T2</t>
  </si>
  <si>
    <t>P4T3</t>
  </si>
  <si>
    <t>P4T5</t>
  </si>
  <si>
    <t>P4T6</t>
  </si>
  <si>
    <t>P4T7</t>
  </si>
  <si>
    <t>P4T8</t>
  </si>
  <si>
    <t>P4T9</t>
  </si>
  <si>
    <t>P4TF</t>
  </si>
  <si>
    <t>P4T4</t>
  </si>
  <si>
    <t>P4TB</t>
  </si>
  <si>
    <t>P4TC</t>
  </si>
  <si>
    <t>P4TD</t>
  </si>
  <si>
    <t>P4TE</t>
  </si>
  <si>
    <t>P4TG</t>
  </si>
  <si>
    <t>P4TH</t>
  </si>
  <si>
    <t>P4TI</t>
  </si>
  <si>
    <t>P4TJ</t>
  </si>
  <si>
    <t>P4TK</t>
  </si>
  <si>
    <t>P4TL</t>
  </si>
  <si>
    <t>P4TM</t>
  </si>
  <si>
    <t>P4TN</t>
  </si>
  <si>
    <t>P4TO</t>
  </si>
  <si>
    <t>P4TP</t>
  </si>
  <si>
    <t>P4TQ</t>
  </si>
  <si>
    <t>P4TT</t>
  </si>
  <si>
    <t>P4TU</t>
  </si>
  <si>
    <t>P4TR</t>
  </si>
  <si>
    <t>P4TS</t>
  </si>
  <si>
    <t>P4TV</t>
  </si>
  <si>
    <t>P4TW</t>
  </si>
  <si>
    <t>P4TX</t>
  </si>
  <si>
    <t>P4TY</t>
  </si>
  <si>
    <t>P4TZ</t>
  </si>
  <si>
    <t>P4U2</t>
  </si>
  <si>
    <t>P4U3</t>
  </si>
  <si>
    <t>P4U4</t>
  </si>
  <si>
    <t>P4U5</t>
  </si>
  <si>
    <t>P4U6</t>
  </si>
  <si>
    <t>P4U7</t>
  </si>
  <si>
    <t>P4U8</t>
  </si>
  <si>
    <t>P4U9</t>
  </si>
  <si>
    <t>P4UA</t>
  </si>
  <si>
    <t>P4UB</t>
  </si>
  <si>
    <t>P4UC</t>
  </si>
  <si>
    <t>P4UD</t>
  </si>
  <si>
    <t>P4UE</t>
  </si>
  <si>
    <t>P4UF</t>
  </si>
  <si>
    <t>P4UG</t>
  </si>
  <si>
    <t>P4UH</t>
  </si>
  <si>
    <t>P4UI</t>
  </si>
  <si>
    <t>P4UJ</t>
  </si>
  <si>
    <t>P4UK</t>
  </si>
  <si>
    <t>P4UL</t>
  </si>
  <si>
    <t>P4UM</t>
  </si>
  <si>
    <t>P4UN</t>
  </si>
  <si>
    <t>P4UO</t>
  </si>
  <si>
    <t>P4UP</t>
  </si>
  <si>
    <t>P4UQ</t>
  </si>
  <si>
    <t>P4UR</t>
  </si>
  <si>
    <t>P4US</t>
  </si>
  <si>
    <t>P4UT</t>
  </si>
  <si>
    <t>P4UU</t>
  </si>
  <si>
    <t>P4UV</t>
  </si>
  <si>
    <t>P4UW</t>
  </si>
  <si>
    <t>P4UX</t>
  </si>
  <si>
    <t>P4UY</t>
  </si>
  <si>
    <t>P4UZ</t>
  </si>
  <si>
    <t>P4V2</t>
  </si>
  <si>
    <t>P4V3</t>
  </si>
  <si>
    <t>P4V4</t>
  </si>
  <si>
    <t>P4V5</t>
  </si>
  <si>
    <t>P4V6</t>
  </si>
  <si>
    <t>P4V7</t>
  </si>
  <si>
    <t>P4V8</t>
  </si>
  <si>
    <t>P4V9</t>
  </si>
  <si>
    <t>P4VA</t>
  </si>
  <si>
    <t>P4VB</t>
  </si>
  <si>
    <t>P4VC</t>
  </si>
  <si>
    <t>P4VD</t>
  </si>
  <si>
    <t>P4VE</t>
  </si>
  <si>
    <t>P4VF</t>
  </si>
  <si>
    <t>P4VG</t>
  </si>
  <si>
    <t>P4VH</t>
  </si>
  <si>
    <t>P4VI</t>
  </si>
  <si>
    <t>P4VJ</t>
  </si>
  <si>
    <t>P4VK</t>
  </si>
  <si>
    <t>P4VL</t>
  </si>
  <si>
    <t>P4VM</t>
  </si>
  <si>
    <t>P4VN</t>
  </si>
  <si>
    <t>P4VO</t>
  </si>
  <si>
    <t>P4VQ</t>
  </si>
  <si>
    <t>P4VR</t>
  </si>
  <si>
    <t>P4VS</t>
  </si>
  <si>
    <t>P4VT</t>
  </si>
  <si>
    <t>P4VU</t>
  </si>
  <si>
    <t>P4VV</t>
  </si>
  <si>
    <t>P4VW</t>
  </si>
  <si>
    <t>P4VX</t>
  </si>
  <si>
    <t>P4VY</t>
  </si>
  <si>
    <t>P4VZ</t>
  </si>
  <si>
    <t>P4W2</t>
  </si>
  <si>
    <t>P4W3</t>
  </si>
  <si>
    <t>P4W4</t>
  </si>
  <si>
    <t>P4W5</t>
  </si>
  <si>
    <t>P4W6</t>
  </si>
  <si>
    <t>P4W7</t>
  </si>
  <si>
    <t>P4W8</t>
  </si>
  <si>
    <t>P4W9</t>
  </si>
  <si>
    <t>P4WA</t>
  </si>
  <si>
    <t>P4WB</t>
  </si>
  <si>
    <t>P4WC</t>
  </si>
  <si>
    <t>P4WD</t>
  </si>
  <si>
    <t>P4WE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</si>
  <si>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</si>
  <si>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</si>
  <si>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</si>
  <si>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</si>
  <si>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</si>
  <si>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</si>
  <si>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</si>
  <si>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</si>
  <si>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</si>
  <si>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</si>
  <si>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</si>
  <si>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</si>
  <si>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</si>
  <si>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</si>
  <si>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</si>
  <si>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</si>
  <si>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</si>
  <si>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</si>
  <si>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</si>
  <si>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</si>
  <si>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</si>
  <si>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</si>
  <si>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</si>
  <si>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</si>
  <si>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</si>
  <si>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</si>
  <si>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</si>
  <si>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</si>
  <si>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</si>
  <si>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</si>
  <si>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</si>
  <si>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</si>
  <si>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</si>
  <si>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</si>
  <si>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</si>
  <si>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</si>
  <si>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</si>
  <si>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</si>
  <si>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</si>
  <si>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</si>
  <si>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</si>
  <si>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</si>
  <si>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</si>
  <si>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</si>
  <si>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</si>
  <si>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</si>
  <si>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</si>
  <si>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</si>
  <si>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</si>
  <si>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</si>
  <si>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</si>
  <si>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</si>
  <si>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</si>
  <si>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</si>
  <si>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</si>
  <si>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</si>
  <si>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</si>
  <si>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</si>
  <si>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</si>
  <si>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</si>
  <si>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</si>
  <si>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</si>
  <si>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</si>
  <si>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</si>
  <si>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</si>
  <si>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</si>
  <si>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</si>
  <si>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</si>
  <si>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</si>
  <si>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</si>
  <si>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</si>
  <si>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</si>
  <si>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</si>
  <si>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</si>
  <si>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</si>
  <si>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</si>
  <si>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</si>
  <si>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</si>
  <si>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</si>
  <si>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1.Exports by product</t>
  </si>
  <si>
    <t>2.Imports by product</t>
  </si>
  <si>
    <t>3.EU Exports by product</t>
  </si>
  <si>
    <t>4.EU Imports by product</t>
  </si>
  <si>
    <t>5.Non EU Exports by product</t>
  </si>
  <si>
    <t>6.Non EU Imports by product</t>
  </si>
  <si>
    <t>Contact ONS</t>
  </si>
  <si>
    <t>Media contact:</t>
  </si>
  <si>
    <t>Tel</t>
  </si>
  <si>
    <t>Media Relations Office 0845 6041858</t>
  </si>
  <si>
    <t>Emergency on-call 07867 906553</t>
  </si>
  <si>
    <t>Email</t>
  </si>
  <si>
    <t>media.relations@ons.gsi.gov.uk</t>
  </si>
  <si>
    <t>Statistical contact:</t>
  </si>
  <si>
    <t>trade@ons.gsi.gov.uk</t>
  </si>
  <si>
    <t>Contact us:</t>
  </si>
  <si>
    <t>0845 601 3034</t>
  </si>
  <si>
    <t>info@ons.gov.uk</t>
  </si>
  <si>
    <t>Website</t>
  </si>
  <si>
    <t>www.ons.gov.uk</t>
  </si>
  <si>
    <t>Twitter</t>
  </si>
  <si>
    <t>www.twitter.com/statisticsONS</t>
  </si>
  <si>
    <t>Return to Index</t>
  </si>
  <si>
    <t>James Wells +44 (0)1633 455582</t>
  </si>
  <si>
    <t>UK Trade in goods by Classification of Product by Activity time series dataset, Quarterly and Annual</t>
  </si>
  <si>
    <t>Total Imports</t>
  </si>
  <si>
    <t>Total Non-EU Imports</t>
  </si>
  <si>
    <t>27.1 Electric motors &amp; electrictiy distribution &amp; control</t>
  </si>
  <si>
    <t>10.3 Processed &amp; Preserved Fruit &amp; Vegetables</t>
  </si>
  <si>
    <t>2017Q4</t>
  </si>
  <si>
    <t>P27I</t>
  </si>
  <si>
    <t>P27J</t>
  </si>
  <si>
    <t>P27K</t>
  </si>
  <si>
    <t>P27L</t>
  </si>
  <si>
    <t>P27M</t>
  </si>
  <si>
    <t>P27N</t>
  </si>
  <si>
    <t>P27O</t>
  </si>
  <si>
    <t>P27P</t>
  </si>
  <si>
    <t>P27Q</t>
  </si>
  <si>
    <t>P27R</t>
  </si>
  <si>
    <t>P27S</t>
  </si>
  <si>
    <t>P27T</t>
  </si>
  <si>
    <t>P27U</t>
  </si>
  <si>
    <t>P27V</t>
  </si>
  <si>
    <t>P27W</t>
  </si>
  <si>
    <t>P27X</t>
  </si>
  <si>
    <t>P27Y</t>
  </si>
  <si>
    <t>P27Z</t>
  </si>
  <si>
    <t>P282</t>
  </si>
  <si>
    <t>P283</t>
  </si>
  <si>
    <t>P284</t>
  </si>
  <si>
    <t>P285</t>
  </si>
  <si>
    <t>P286</t>
  </si>
  <si>
    <t>P287</t>
  </si>
  <si>
    <t>P288</t>
  </si>
  <si>
    <t>P289</t>
  </si>
  <si>
    <t>P28A</t>
  </si>
  <si>
    <t>P28B</t>
  </si>
  <si>
    <t>P28C</t>
  </si>
  <si>
    <t>P28D</t>
  </si>
  <si>
    <t>P28E</t>
  </si>
  <si>
    <t>P28F</t>
  </si>
  <si>
    <t>P28G</t>
  </si>
  <si>
    <t>P28H</t>
  </si>
  <si>
    <t>P28I</t>
  </si>
  <si>
    <t>P28J</t>
  </si>
  <si>
    <t>P28K</t>
  </si>
  <si>
    <t>P28L</t>
  </si>
  <si>
    <t>P28M</t>
  </si>
  <si>
    <t>P28N</t>
  </si>
  <si>
    <t>P28O</t>
  </si>
  <si>
    <t>P28P</t>
  </si>
  <si>
    <t>P28Q</t>
  </si>
  <si>
    <t>P28R</t>
  </si>
  <si>
    <t>P28S</t>
  </si>
  <si>
    <t>P28T</t>
  </si>
  <si>
    <t>P28U</t>
  </si>
  <si>
    <t>P28V</t>
  </si>
  <si>
    <t>P28W</t>
  </si>
  <si>
    <t>P28X</t>
  </si>
  <si>
    <t>P28Y</t>
  </si>
  <si>
    <t>P28Z</t>
  </si>
  <si>
    <t>P292</t>
  </si>
  <si>
    <t>P293</t>
  </si>
  <si>
    <t>P294</t>
  </si>
  <si>
    <t>P295</t>
  </si>
  <si>
    <t>P296</t>
  </si>
  <si>
    <t>P297</t>
  </si>
  <si>
    <t>P298</t>
  </si>
  <si>
    <t>P299</t>
  </si>
  <si>
    <t>P29A</t>
  </si>
  <si>
    <t>P29B</t>
  </si>
  <si>
    <t>P29C</t>
  </si>
  <si>
    <t>P29D</t>
  </si>
  <si>
    <t>P29E</t>
  </si>
  <si>
    <t>P29F</t>
  </si>
  <si>
    <t>P29G</t>
  </si>
  <si>
    <t>P29H</t>
  </si>
  <si>
    <t>P29I</t>
  </si>
  <si>
    <t>P29J</t>
  </si>
  <si>
    <t>P29L</t>
  </si>
  <si>
    <t>P29M</t>
  </si>
  <si>
    <t>P29N</t>
  </si>
  <si>
    <t>P29O</t>
  </si>
  <si>
    <t>P29P</t>
  </si>
  <si>
    <t>P29V</t>
  </si>
  <si>
    <t>P29K</t>
  </si>
  <si>
    <t>P29R</t>
  </si>
  <si>
    <t>P29S</t>
  </si>
  <si>
    <t>P29T</t>
  </si>
  <si>
    <t>P29U</t>
  </si>
  <si>
    <t>P29W</t>
  </si>
  <si>
    <t>P29X</t>
  </si>
  <si>
    <t>P29Y</t>
  </si>
  <si>
    <t>P29Z</t>
  </si>
  <si>
    <t>P2A2</t>
  </si>
  <si>
    <t>P2A3</t>
  </si>
  <si>
    <t>P2A4</t>
  </si>
  <si>
    <t>P2A5</t>
  </si>
  <si>
    <t>P2A6</t>
  </si>
  <si>
    <t>P2A7</t>
  </si>
  <si>
    <t>P2A8</t>
  </si>
  <si>
    <t>P2AB</t>
  </si>
  <si>
    <t>P2AC</t>
  </si>
  <si>
    <t>P2A9</t>
  </si>
  <si>
    <t>P2AA</t>
  </si>
  <si>
    <t>P2AD</t>
  </si>
  <si>
    <t>P2AE</t>
  </si>
  <si>
    <t>P2AF</t>
  </si>
  <si>
    <t>P2AG</t>
  </si>
  <si>
    <t>P2AH</t>
  </si>
  <si>
    <t>P2AI</t>
  </si>
  <si>
    <t>P2AJ</t>
  </si>
  <si>
    <t>P2AK</t>
  </si>
  <si>
    <t>P2AL</t>
  </si>
  <si>
    <t>P2AM</t>
  </si>
  <si>
    <t>P2AN</t>
  </si>
  <si>
    <t>P2AO</t>
  </si>
  <si>
    <t>P2AP</t>
  </si>
  <si>
    <t>P2AQ</t>
  </si>
  <si>
    <t>P2AR</t>
  </si>
  <si>
    <t>P2AS</t>
  </si>
  <si>
    <t>P2AT</t>
  </si>
  <si>
    <t>P2AU</t>
  </si>
  <si>
    <t>P2AV</t>
  </si>
  <si>
    <t>P2AW</t>
  </si>
  <si>
    <t>P2AX</t>
  </si>
  <si>
    <t>P2AY</t>
  </si>
  <si>
    <t>P2AZ</t>
  </si>
  <si>
    <t>P2B2</t>
  </si>
  <si>
    <t>P2B3</t>
  </si>
  <si>
    <t>P2B4</t>
  </si>
  <si>
    <t>P2B5</t>
  </si>
  <si>
    <t>P2B6</t>
  </si>
  <si>
    <t>P2B7</t>
  </si>
  <si>
    <t>P2B8</t>
  </si>
  <si>
    <t>P2B9</t>
  </si>
  <si>
    <t>P2BA</t>
  </si>
  <si>
    <t>P2BB</t>
  </si>
  <si>
    <t>P2BC</t>
  </si>
  <si>
    <t>P2BD</t>
  </si>
  <si>
    <t>P2BE</t>
  </si>
  <si>
    <t>P2BF</t>
  </si>
  <si>
    <t>P2BG</t>
  </si>
  <si>
    <t>P2BH</t>
  </si>
  <si>
    <t>P2BI</t>
  </si>
  <si>
    <t>P2BJ</t>
  </si>
  <si>
    <t>P2BK</t>
  </si>
  <si>
    <t>P2BL</t>
  </si>
  <si>
    <t>P2BM</t>
  </si>
  <si>
    <t>P2BN</t>
  </si>
  <si>
    <t>P2BO</t>
  </si>
  <si>
    <t>P2BP</t>
  </si>
  <si>
    <t>P2BQ</t>
  </si>
  <si>
    <t>P2BR</t>
  </si>
  <si>
    <t>P2BS</t>
  </si>
  <si>
    <t>P2BT</t>
  </si>
  <si>
    <t>P2BU</t>
  </si>
  <si>
    <t>P2BV</t>
  </si>
  <si>
    <t>P2BW</t>
  </si>
  <si>
    <t>P2BX</t>
  </si>
  <si>
    <t>P2BY</t>
  </si>
  <si>
    <t>P2BZ</t>
  </si>
  <si>
    <t>P2C2</t>
  </si>
  <si>
    <t>P2C3</t>
  </si>
  <si>
    <t>P2C4</t>
  </si>
  <si>
    <t>P2C5</t>
  </si>
  <si>
    <t>P2C6</t>
  </si>
  <si>
    <t>P2C8</t>
  </si>
  <si>
    <t>P2C9</t>
  </si>
  <si>
    <t>P2CA</t>
  </si>
  <si>
    <t>P2CB</t>
  </si>
  <si>
    <t>P2CC</t>
  </si>
  <si>
    <t>P2CD</t>
  </si>
  <si>
    <t>P2CE</t>
  </si>
  <si>
    <t>P2CF</t>
  </si>
  <si>
    <t>P2CG</t>
  </si>
  <si>
    <t>P2CH</t>
  </si>
  <si>
    <t>P2CI</t>
  </si>
  <si>
    <t>P2CJ</t>
  </si>
  <si>
    <t>P2CK</t>
  </si>
  <si>
    <t>P2CL</t>
  </si>
  <si>
    <t>P2CM</t>
  </si>
  <si>
    <t>P2CN</t>
  </si>
  <si>
    <t>P2CO</t>
  </si>
  <si>
    <t>P2CP</t>
  </si>
  <si>
    <t>P2CQ</t>
  </si>
  <si>
    <t>P2CR</t>
  </si>
  <si>
    <t>P2CS</t>
  </si>
  <si>
    <t>P2CT</t>
  </si>
  <si>
    <t>P2CU</t>
  </si>
  <si>
    <t>Data are consistent with UK trade published 9th March 2018</t>
  </si>
  <si>
    <t>Total</t>
  </si>
  <si>
    <t>A Pro</t>
  </si>
  <si>
    <t>01 Pr</t>
  </si>
  <si>
    <t xml:space="preserve">01.1 </t>
  </si>
  <si>
    <t xml:space="preserve">01.2 </t>
  </si>
  <si>
    <t xml:space="preserve">01.3 </t>
  </si>
  <si>
    <t xml:space="preserve">01.4 </t>
  </si>
  <si>
    <t>02 Fo</t>
  </si>
  <si>
    <t xml:space="preserve">02.1 </t>
  </si>
  <si>
    <t xml:space="preserve">02.2 </t>
  </si>
  <si>
    <t xml:space="preserve">02.3 </t>
  </si>
  <si>
    <t>03 Fi</t>
  </si>
  <si>
    <t>B Min</t>
  </si>
  <si>
    <t>05 Co</t>
  </si>
  <si>
    <t xml:space="preserve">05.1 </t>
  </si>
  <si>
    <t xml:space="preserve">05.2 </t>
  </si>
  <si>
    <t>06 Cr</t>
  </si>
  <si>
    <t xml:space="preserve">06.1 </t>
  </si>
  <si>
    <t xml:space="preserve">06.2 </t>
  </si>
  <si>
    <t>07 Me</t>
  </si>
  <si>
    <t xml:space="preserve">07.1 </t>
  </si>
  <si>
    <t xml:space="preserve">07.2 </t>
  </si>
  <si>
    <t>08 Ot</t>
  </si>
  <si>
    <t xml:space="preserve">08.1 </t>
  </si>
  <si>
    <t xml:space="preserve">08.9 </t>
  </si>
  <si>
    <t>C Man</t>
  </si>
  <si>
    <t>10 Fo</t>
  </si>
  <si>
    <t xml:space="preserve">10.1 </t>
  </si>
  <si>
    <t>10.2-</t>
  </si>
  <si>
    <t xml:space="preserve">10.2 </t>
  </si>
  <si>
    <t xml:space="preserve">10.3 </t>
  </si>
  <si>
    <t xml:space="preserve">10.4 </t>
  </si>
  <si>
    <t xml:space="preserve">10.5 </t>
  </si>
  <si>
    <t xml:space="preserve">10.6 </t>
  </si>
  <si>
    <t xml:space="preserve">10.7 </t>
  </si>
  <si>
    <t xml:space="preserve">10.8 </t>
  </si>
  <si>
    <t xml:space="preserve">10.9 </t>
  </si>
  <si>
    <t>11 Be</t>
  </si>
  <si>
    <t>11.01</t>
  </si>
  <si>
    <t>11.02</t>
  </si>
  <si>
    <t>11.03</t>
  </si>
  <si>
    <t>11.04</t>
  </si>
  <si>
    <t>11.05</t>
  </si>
  <si>
    <t>11.06</t>
  </si>
  <si>
    <t>11.07</t>
  </si>
  <si>
    <t>12 To</t>
  </si>
  <si>
    <t xml:space="preserve">12.0 </t>
  </si>
  <si>
    <t>13 Te</t>
  </si>
  <si>
    <t xml:space="preserve">13.1 </t>
  </si>
  <si>
    <t xml:space="preserve">13.2 </t>
  </si>
  <si>
    <t xml:space="preserve">13.9 </t>
  </si>
  <si>
    <t>14 We</t>
  </si>
  <si>
    <t xml:space="preserve">14.1 </t>
  </si>
  <si>
    <t xml:space="preserve">14.2 </t>
  </si>
  <si>
    <t xml:space="preserve">14.3 </t>
  </si>
  <si>
    <t>15 Le</t>
  </si>
  <si>
    <t xml:space="preserve">15.1 </t>
  </si>
  <si>
    <t xml:space="preserve">15.2 </t>
  </si>
  <si>
    <t>16 Wo</t>
  </si>
  <si>
    <t xml:space="preserve">16.1 </t>
  </si>
  <si>
    <t xml:space="preserve">16.2 </t>
  </si>
  <si>
    <t>17 Pa</t>
  </si>
  <si>
    <t xml:space="preserve">17.1 </t>
  </si>
  <si>
    <t xml:space="preserve">17.2 </t>
  </si>
  <si>
    <t>18 Pr</t>
  </si>
  <si>
    <t xml:space="preserve">18.1 </t>
  </si>
  <si>
    <t>19 Co</t>
  </si>
  <si>
    <t xml:space="preserve">19.1 </t>
  </si>
  <si>
    <t xml:space="preserve">19.2 </t>
  </si>
  <si>
    <t>20 Ch</t>
  </si>
  <si>
    <t>20A I</t>
  </si>
  <si>
    <t>20.11</t>
  </si>
  <si>
    <t>20.13</t>
  </si>
  <si>
    <t>20.15</t>
  </si>
  <si>
    <t>20B P</t>
  </si>
  <si>
    <t>20.14</t>
  </si>
  <si>
    <t>20.16</t>
  </si>
  <si>
    <t>20.17</t>
  </si>
  <si>
    <t xml:space="preserve">20.6 </t>
  </si>
  <si>
    <t>20C D</t>
  </si>
  <si>
    <t>20.12</t>
  </si>
  <si>
    <t xml:space="preserve">20.2 </t>
  </si>
  <si>
    <t xml:space="preserve">20.3 </t>
  </si>
  <si>
    <t xml:space="preserve">20.4 </t>
  </si>
  <si>
    <t xml:space="preserve">20.5 </t>
  </si>
  <si>
    <t>21 Ph</t>
  </si>
  <si>
    <t xml:space="preserve">21.1 </t>
  </si>
  <si>
    <t xml:space="preserve">21.2 </t>
  </si>
  <si>
    <t>22 Ru</t>
  </si>
  <si>
    <t xml:space="preserve">22.1 </t>
  </si>
  <si>
    <t xml:space="preserve">22.2 </t>
  </si>
  <si>
    <t>23 Ot</t>
  </si>
  <si>
    <t>23OTH</t>
  </si>
  <si>
    <t xml:space="preserve">23.1 </t>
  </si>
  <si>
    <t xml:space="preserve">23.2 </t>
  </si>
  <si>
    <t xml:space="preserve">23.3 </t>
  </si>
  <si>
    <t xml:space="preserve">23.4 </t>
  </si>
  <si>
    <t xml:space="preserve">23.7 </t>
  </si>
  <si>
    <t xml:space="preserve">23.9 </t>
  </si>
  <si>
    <t>23.5-</t>
  </si>
  <si>
    <t xml:space="preserve">23.5 </t>
  </si>
  <si>
    <t xml:space="preserve">23.6 </t>
  </si>
  <si>
    <t>24 Ba</t>
  </si>
  <si>
    <t>24.1-</t>
  </si>
  <si>
    <t xml:space="preserve">24.1 </t>
  </si>
  <si>
    <t xml:space="preserve">24.2 </t>
  </si>
  <si>
    <t xml:space="preserve">24.3 </t>
  </si>
  <si>
    <t>24.4-</t>
  </si>
  <si>
    <t xml:space="preserve">24.4 </t>
  </si>
  <si>
    <t xml:space="preserve">24.5 </t>
  </si>
  <si>
    <t>25 Fa</t>
  </si>
  <si>
    <t>25OTH</t>
  </si>
  <si>
    <t xml:space="preserve">25.1 </t>
  </si>
  <si>
    <t xml:space="preserve">25.2 </t>
  </si>
  <si>
    <t xml:space="preserve">25.3 </t>
  </si>
  <si>
    <t xml:space="preserve">25.4 </t>
  </si>
  <si>
    <t xml:space="preserve">25.7 </t>
  </si>
  <si>
    <t xml:space="preserve">25.9 </t>
  </si>
  <si>
    <t>26 Co</t>
  </si>
  <si>
    <t xml:space="preserve">26.1 </t>
  </si>
  <si>
    <t xml:space="preserve">26.2 </t>
  </si>
  <si>
    <t xml:space="preserve">26.3 </t>
  </si>
  <si>
    <t xml:space="preserve">26.4 </t>
  </si>
  <si>
    <t xml:space="preserve">26.5 </t>
  </si>
  <si>
    <t xml:space="preserve">26.6 </t>
  </si>
  <si>
    <t xml:space="preserve">26.7 </t>
  </si>
  <si>
    <t xml:space="preserve">26.8 </t>
  </si>
  <si>
    <t>27 El</t>
  </si>
  <si>
    <t xml:space="preserve">27.1 </t>
  </si>
  <si>
    <t xml:space="preserve">27.2 </t>
  </si>
  <si>
    <t xml:space="preserve">27.3 </t>
  </si>
  <si>
    <t xml:space="preserve">27.4 </t>
  </si>
  <si>
    <t xml:space="preserve">27.5 </t>
  </si>
  <si>
    <t xml:space="preserve">27.9 </t>
  </si>
  <si>
    <t>28 Ma</t>
  </si>
  <si>
    <t xml:space="preserve">28.1 </t>
  </si>
  <si>
    <t xml:space="preserve">28.2 </t>
  </si>
  <si>
    <t xml:space="preserve">28.3 </t>
  </si>
  <si>
    <t xml:space="preserve">28.4 </t>
  </si>
  <si>
    <t xml:space="preserve">28.9 </t>
  </si>
  <si>
    <t>29 Mo</t>
  </si>
  <si>
    <t xml:space="preserve">29.1 </t>
  </si>
  <si>
    <t xml:space="preserve">29.2 </t>
  </si>
  <si>
    <t xml:space="preserve">29.3 </t>
  </si>
  <si>
    <t>30 Ot</t>
  </si>
  <si>
    <t xml:space="preserve">30.1 </t>
  </si>
  <si>
    <t xml:space="preserve">30.3 </t>
  </si>
  <si>
    <t>30.3A</t>
  </si>
  <si>
    <t>30.3B</t>
  </si>
  <si>
    <t>30.3C</t>
  </si>
  <si>
    <t>30OTH</t>
  </si>
  <si>
    <t xml:space="preserve">30.2 </t>
  </si>
  <si>
    <t xml:space="preserve">30.4 </t>
  </si>
  <si>
    <t xml:space="preserve">30.9 </t>
  </si>
  <si>
    <t>31 Fu</t>
  </si>
  <si>
    <t>32 Ot</t>
  </si>
  <si>
    <t xml:space="preserve">32.1 </t>
  </si>
  <si>
    <t xml:space="preserve">32.2 </t>
  </si>
  <si>
    <t xml:space="preserve">32.3 </t>
  </si>
  <si>
    <t xml:space="preserve">32.4 </t>
  </si>
  <si>
    <t xml:space="preserve">32.5 </t>
  </si>
  <si>
    <t xml:space="preserve">32.9 </t>
  </si>
  <si>
    <t>D Ele</t>
  </si>
  <si>
    <t>35 El</t>
  </si>
  <si>
    <t xml:space="preserve">35.1 </t>
  </si>
  <si>
    <t xml:space="preserve">35.2 </t>
  </si>
  <si>
    <t>E Wat</t>
  </si>
  <si>
    <t>37 Se</t>
  </si>
  <si>
    <t>38 Wa</t>
  </si>
  <si>
    <t xml:space="preserve">38.1 </t>
  </si>
  <si>
    <t xml:space="preserve">38.2 </t>
  </si>
  <si>
    <t xml:space="preserve">38.3 </t>
  </si>
  <si>
    <t>J Inf</t>
  </si>
  <si>
    <t>58 Pu</t>
  </si>
  <si>
    <t xml:space="preserve">58.1 </t>
  </si>
  <si>
    <t xml:space="preserve">58.2 </t>
  </si>
  <si>
    <t>59 Fi</t>
  </si>
  <si>
    <t xml:space="preserve">59.1 </t>
  </si>
  <si>
    <t xml:space="preserve">59.2 </t>
  </si>
  <si>
    <t>M Pro</t>
  </si>
  <si>
    <t>71 Ar</t>
  </si>
  <si>
    <t xml:space="preserve">71.1 </t>
  </si>
  <si>
    <t>74 Ot</t>
  </si>
  <si>
    <t xml:space="preserve">74.2 </t>
  </si>
  <si>
    <t>R Art</t>
  </si>
  <si>
    <t>90 Cr</t>
  </si>
  <si>
    <t xml:space="preserve">90.0 </t>
  </si>
  <si>
    <t>91 Li</t>
  </si>
  <si>
    <t xml:space="preserve">91.0 </t>
  </si>
  <si>
    <t>S Oth</t>
  </si>
  <si>
    <t>96 Ot</t>
  </si>
  <si>
    <t>£ mililon BOP Basis</t>
  </si>
  <si>
    <t>£ million BOP Basis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</si>
</sst>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 ##0"/>
    <numFmt numFmtId="165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u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Fill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4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/>
    <xf numFmtId="0" fontId="9" fillId="0" borderId="0" xfId="2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16" fillId="0" borderId="0" xfId="3" applyFont="1" applyAlignment="1" applyProtection="1"/>
    <xf numFmtId="0" fontId="13" fillId="0" borderId="0" xfId="3" applyAlignment="1" applyProtection="1"/>
    <xf numFmtId="0" fontId="8" fillId="0" borderId="0" xfId="0" applyFont="1" applyBorder="1"/>
    <xf numFmtId="1" fontId="10" fillId="0" borderId="0" xfId="0" applyNumberFormat="1" applyFo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10" fillId="0" borderId="0" xfId="0" applyNumberFormat="1" applyFont="1"/>
    <xf numFmtId="0" fontId="3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right"/>
    </xf>
    <xf numFmtId="0" fontId="10" fillId="0" borderId="0" xfId="1" applyNumberFormat="1" applyFont="1"/>
    <xf numFmtId="0" fontId="6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Fill="1" applyBorder="1"/>
    <xf numFmtId="1" fontId="3" fillId="0" borderId="0" xfId="0" applyNumberFormat="1" applyFont="1"/>
    <xf numFmtId="0" fontId="10" fillId="0" borderId="1" xfId="0" applyFont="1" applyBorder="1"/>
    <xf numFmtId="0" fontId="2" fillId="0" borderId="1" xfId="0" applyFont="1" applyFill="1" applyBorder="1" applyAlignment="1"/>
    <xf numFmtId="0" fontId="10" fillId="0" borderId="1" xfId="1" applyNumberFormat="1" applyFont="1" applyBorder="1"/>
    <xf numFmtId="0" fontId="3" fillId="0" borderId="0" xfId="1" applyNumberFormat="1" applyFont="1"/>
    <xf numFmtId="0" fontId="17" fillId="0" borderId="0" xfId="0" applyFont="1"/>
    <xf numFmtId="0" fontId="3" fillId="0" borderId="0" xfId="0" applyNumberFormat="1" applyFont="1"/>
    <xf numFmtId="0" fontId="10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" fontId="10" fillId="0" borderId="1" xfId="0" applyNumberFormat="1" applyFont="1" applyBorder="1"/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11" fillId="0" borderId="1" xfId="1" applyNumberFormat="1" applyFont="1" applyBorder="1"/>
    <xf numFmtId="0" fontId="11" fillId="0" borderId="0" xfId="1" applyNumberFormat="1" applyFont="1"/>
    <xf numFmtId="0" fontId="18" fillId="0" borderId="0" xfId="0" applyFon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1" fillId="0" borderId="1" xfId="0" applyNumberFormat="1" applyFont="1" applyBorder="1"/>
    <xf numFmtId="0" fontId="11" fillId="0" borderId="0" xfId="0" applyNumberFormat="1" applyFont="1"/>
    <xf numFmtId="0" fontId="2" fillId="0" borderId="0" xfId="0" applyNumberFormat="1" applyFo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11" fillId="0" borderId="1" xfId="0" applyNumberFormat="1" applyFont="1" applyBorder="1"/>
    <xf numFmtId="1" fontId="11" fillId="0" borderId="0" xfId="0" applyNumberFormat="1" applyFont="1"/>
    <xf numFmtId="1" fontId="2" fillId="0" borderId="0" xfId="0" applyNumberFormat="1" applyFont="1"/>
    <xf numFmtId="0" fontId="19" fillId="0" borderId="0" xfId="0" applyFont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_Trade in Goods Camera Ready Copies July 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320040</xdr:colOff>
      <xdr:row>0</xdr:row>
      <xdr:rowOff>185122</xdr:rowOff>
    </xdr:from>
    <xdr:to>
      <xdr:col>5</xdr:col>
      <xdr:colOff>99060</xdr:colOff>
      <xdr:row>2</xdr:row>
      <xdr:rowOff>239134</xdr:rowOff>
    </xdr:to>
    <xdr:pic>
      <xdr:nvPicPr>
        <xdr:cNvPr id="2" name="Objec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185122"/>
          <a:ext cx="1607820" cy="7093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91440</xdr:colOff>
      <xdr:row>65532</xdr:row>
      <xdr:rowOff>45720</xdr:rowOff>
    </xdr:from>
    <xdr:to>
      <xdr:col>1</xdr:col>
      <xdr:colOff>944880</xdr:colOff>
      <xdr:row>65535</xdr:row>
      <xdr:rowOff>0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12485171880"/>
          <a:ext cx="18669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3</xdr:col>
      <xdr:colOff>7620</xdr:colOff>
      <xdr:row>3</xdr:row>
      <xdr:rowOff>22860</xdr:rowOff>
    </xdr:to>
    <xdr:pic>
      <xdr:nvPicPr>
        <xdr:cNvPr id="2" name="Objec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45720"/>
          <a:ext cx="1775460" cy="594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uarterly%20Round\2017\04.%20Q4%202017\Non-EU%20Exports_Quarterly_Q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RW,EX,BOP,CP,SA"/>
    </sheetNames>
    <sheetDataSet>
      <sheetData sheetId="0">
        <row r="2"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  <cell r="BI2" t="str">
            <v/>
          </cell>
          <cell r="BJ2" t="str">
            <v/>
          </cell>
          <cell r="BK2" t="str">
            <v/>
          </cell>
          <cell r="BL2" t="str">
            <v/>
          </cell>
          <cell r="BM2" t="str">
            <v/>
          </cell>
          <cell r="BN2" t="str">
            <v/>
          </cell>
          <cell r="BO2" t="str">
            <v/>
          </cell>
          <cell r="BP2" t="str">
            <v/>
          </cell>
          <cell r="BQ2" t="str">
            <v/>
          </cell>
          <cell r="BR2" t="str">
            <v/>
          </cell>
          <cell r="BS2" t="str">
            <v/>
          </cell>
          <cell r="BT2" t="str">
            <v/>
          </cell>
          <cell r="BU2" t="str">
            <v/>
          </cell>
          <cell r="BV2" t="str">
            <v/>
          </cell>
          <cell r="BW2" t="str">
            <v/>
          </cell>
          <cell r="BX2" t="str">
            <v/>
          </cell>
          <cell r="BY2" t="str">
            <v/>
          </cell>
          <cell r="BZ2" t="str">
            <v/>
          </cell>
          <cell r="CA2" t="str">
            <v/>
          </cell>
          <cell r="CB2" t="str">
            <v/>
          </cell>
          <cell r="CC2" t="str">
            <v/>
          </cell>
          <cell r="CD2" t="str">
            <v/>
          </cell>
        </row>
        <row r="3">
          <cell r="C3" t="str">
            <v>Periodicity</v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  <cell r="BI3" t="str">
            <v/>
          </cell>
          <cell r="BJ3" t="str">
            <v/>
          </cell>
          <cell r="BK3" t="str">
            <v/>
          </cell>
          <cell r="BL3" t="str">
            <v/>
          </cell>
          <cell r="BM3" t="str">
            <v/>
          </cell>
          <cell r="BN3" t="str">
            <v/>
          </cell>
          <cell r="BO3" t="str">
            <v/>
          </cell>
          <cell r="BP3" t="str">
            <v/>
          </cell>
          <cell r="BQ3" t="str">
            <v/>
          </cell>
          <cell r="BR3" t="str">
            <v/>
          </cell>
          <cell r="BS3" t="str">
            <v/>
          </cell>
          <cell r="BT3" t="str">
            <v/>
          </cell>
          <cell r="BU3" t="str">
            <v/>
          </cell>
          <cell r="BV3" t="str">
            <v/>
          </cell>
          <cell r="BW3" t="str">
            <v/>
          </cell>
          <cell r="BX3" t="str">
            <v/>
          </cell>
          <cell r="BY3" t="str">
            <v/>
          </cell>
          <cell r="BZ3" t="str">
            <v/>
          </cell>
          <cell r="CA3" t="str">
            <v/>
          </cell>
          <cell r="CB3" t="str">
            <v/>
          </cell>
          <cell r="CC3" t="str">
            <v/>
          </cell>
          <cell r="CD3" t="str">
            <v/>
          </cell>
        </row>
        <row r="4">
          <cell r="C4" t="str">
            <v>Q</v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  <cell r="BS4" t="str">
            <v/>
          </cell>
          <cell r="BT4" t="str">
            <v/>
          </cell>
          <cell r="BU4" t="str">
            <v/>
          </cell>
          <cell r="BV4" t="str">
            <v/>
          </cell>
          <cell r="BW4" t="str">
            <v/>
          </cell>
          <cell r="BX4" t="str">
            <v/>
          </cell>
          <cell r="BY4" t="str">
            <v/>
          </cell>
          <cell r="BZ4" t="str">
            <v/>
          </cell>
          <cell r="CA4" t="str">
            <v/>
          </cell>
          <cell r="CB4" t="str">
            <v/>
          </cell>
          <cell r="CC4" t="str">
            <v/>
          </cell>
          <cell r="CD4" t="str">
            <v/>
          </cell>
        </row>
        <row r="5">
          <cell r="C5" t="str">
            <v>Date</v>
          </cell>
          <cell r="D5" t="str">
            <v>Date</v>
          </cell>
          <cell r="E5" t="str">
            <v>Date</v>
          </cell>
          <cell r="F5" t="str">
            <v>Date</v>
          </cell>
          <cell r="G5" t="str">
            <v>Date</v>
          </cell>
          <cell r="H5" t="str">
            <v>Date</v>
          </cell>
          <cell r="I5" t="str">
            <v>Date</v>
          </cell>
          <cell r="J5" t="str">
            <v>Date</v>
          </cell>
          <cell r="K5" t="str">
            <v>Date</v>
          </cell>
          <cell r="L5" t="str">
            <v>Date</v>
          </cell>
          <cell r="M5" t="str">
            <v>Date</v>
          </cell>
          <cell r="N5" t="str">
            <v>Date</v>
          </cell>
          <cell r="O5" t="str">
            <v>Date</v>
          </cell>
          <cell r="P5" t="str">
            <v>Date</v>
          </cell>
          <cell r="Q5" t="str">
            <v>Date</v>
          </cell>
          <cell r="R5" t="str">
            <v>Date</v>
          </cell>
          <cell r="S5" t="str">
            <v>Date</v>
          </cell>
          <cell r="T5" t="str">
            <v>Date</v>
          </cell>
          <cell r="U5" t="str">
            <v>Date</v>
          </cell>
          <cell r="V5" t="str">
            <v>Date</v>
          </cell>
          <cell r="W5" t="str">
            <v>Date</v>
          </cell>
          <cell r="X5" t="str">
            <v>Date</v>
          </cell>
          <cell r="Y5" t="str">
            <v>Date</v>
          </cell>
          <cell r="Z5" t="str">
            <v>Date</v>
          </cell>
          <cell r="AA5" t="str">
            <v>Date</v>
          </cell>
          <cell r="AB5" t="str">
            <v>Date</v>
          </cell>
          <cell r="AC5" t="str">
            <v>Date</v>
          </cell>
          <cell r="AD5" t="str">
            <v>Date</v>
          </cell>
          <cell r="AE5" t="str">
            <v>Date</v>
          </cell>
          <cell r="AF5" t="str">
            <v>Date</v>
          </cell>
          <cell r="AG5" t="str">
            <v>Date</v>
          </cell>
          <cell r="AH5" t="str">
            <v>Date</v>
          </cell>
          <cell r="AI5" t="str">
            <v>Date</v>
          </cell>
          <cell r="AJ5" t="str">
            <v>Date</v>
          </cell>
          <cell r="AK5" t="str">
            <v>Date</v>
          </cell>
          <cell r="AL5" t="str">
            <v>Date</v>
          </cell>
          <cell r="AM5" t="str">
            <v>Date</v>
          </cell>
          <cell r="AN5" t="str">
            <v>Date</v>
          </cell>
          <cell r="AO5" t="str">
            <v>Date</v>
          </cell>
          <cell r="AP5" t="str">
            <v>Date</v>
          </cell>
          <cell r="AQ5" t="str">
            <v>Date</v>
          </cell>
          <cell r="AR5" t="str">
            <v>Date</v>
          </cell>
          <cell r="AS5" t="str">
            <v>Date</v>
          </cell>
          <cell r="AT5" t="str">
            <v>Date</v>
          </cell>
          <cell r="AU5" t="str">
            <v>Date</v>
          </cell>
          <cell r="AV5" t="str">
            <v>Date</v>
          </cell>
          <cell r="AW5" t="str">
            <v>Date</v>
          </cell>
          <cell r="AX5" t="str">
            <v>Date</v>
          </cell>
          <cell r="AY5" t="str">
            <v>Date</v>
          </cell>
          <cell r="AZ5" t="str">
            <v>Date</v>
          </cell>
          <cell r="BA5" t="str">
            <v>Date</v>
          </cell>
          <cell r="BB5" t="str">
            <v>Date</v>
          </cell>
          <cell r="BC5" t="str">
            <v>Date</v>
          </cell>
          <cell r="BD5" t="str">
            <v>Date</v>
          </cell>
          <cell r="BE5" t="str">
            <v>Date</v>
          </cell>
          <cell r="BF5" t="str">
            <v>Date</v>
          </cell>
          <cell r="BG5" t="str">
            <v>Date</v>
          </cell>
          <cell r="BH5" t="str">
            <v>Date</v>
          </cell>
          <cell r="BI5" t="str">
            <v>Date</v>
          </cell>
          <cell r="BJ5" t="str">
            <v>Date</v>
          </cell>
          <cell r="BK5" t="str">
            <v>Date</v>
          </cell>
          <cell r="BL5" t="str">
            <v>Date</v>
          </cell>
          <cell r="BM5" t="str">
            <v>Date</v>
          </cell>
          <cell r="BN5" t="str">
            <v>Date</v>
          </cell>
          <cell r="BO5" t="str">
            <v>Date</v>
          </cell>
          <cell r="BP5" t="str">
            <v>Date</v>
          </cell>
          <cell r="BQ5" t="str">
            <v>Date</v>
          </cell>
          <cell r="BR5" t="str">
            <v>Date</v>
          </cell>
          <cell r="BS5" t="str">
            <v>Date</v>
          </cell>
          <cell r="BT5" t="str">
            <v>Date</v>
          </cell>
          <cell r="BU5" t="str">
            <v>Date</v>
          </cell>
          <cell r="BV5" t="str">
            <v>Date</v>
          </cell>
          <cell r="BW5" t="str">
            <v>Date</v>
          </cell>
          <cell r="BX5" t="str">
            <v>Date</v>
          </cell>
          <cell r="BY5" t="str">
            <v>Date</v>
          </cell>
          <cell r="BZ5" t="str">
            <v>Date</v>
          </cell>
          <cell r="CA5" t="str">
            <v>Date</v>
          </cell>
          <cell r="CB5" t="str">
            <v>Date</v>
          </cell>
          <cell r="CC5" t="str">
            <v>Date</v>
          </cell>
          <cell r="CD5" t="str">
            <v>Date</v>
          </cell>
        </row>
        <row r="6">
          <cell r="C6" t="str">
            <v>1998Q1</v>
          </cell>
          <cell r="D6" t="str">
            <v>1998Q2</v>
          </cell>
          <cell r="E6" t="str">
            <v>1998Q3</v>
          </cell>
          <cell r="F6" t="str">
            <v>1998Q4</v>
          </cell>
          <cell r="G6" t="str">
            <v>1999Q1</v>
          </cell>
          <cell r="H6" t="str">
            <v>1999Q2</v>
          </cell>
          <cell r="I6" t="str">
            <v>1999Q3</v>
          </cell>
          <cell r="J6" t="str">
            <v>1999Q4</v>
          </cell>
          <cell r="K6" t="str">
            <v>2000Q1</v>
          </cell>
          <cell r="L6" t="str">
            <v>2000Q2</v>
          </cell>
          <cell r="M6" t="str">
            <v>2000Q3</v>
          </cell>
          <cell r="N6" t="str">
            <v>2000Q4</v>
          </cell>
          <cell r="O6" t="str">
            <v>2001Q1</v>
          </cell>
          <cell r="P6" t="str">
            <v>2001Q2</v>
          </cell>
          <cell r="Q6" t="str">
            <v>2001Q3</v>
          </cell>
          <cell r="R6" t="str">
            <v>2001Q4</v>
          </cell>
          <cell r="S6" t="str">
            <v>2002Q1</v>
          </cell>
          <cell r="T6" t="str">
            <v>2002Q2</v>
          </cell>
          <cell r="U6" t="str">
            <v>2002Q3</v>
          </cell>
          <cell r="V6" t="str">
            <v>2002Q4</v>
          </cell>
          <cell r="W6" t="str">
            <v>2003Q1</v>
          </cell>
          <cell r="X6" t="str">
            <v>2003Q2</v>
          </cell>
          <cell r="Y6" t="str">
            <v>2003Q3</v>
          </cell>
          <cell r="Z6" t="str">
            <v>2003Q4</v>
          </cell>
          <cell r="AA6" t="str">
            <v>2004Q1</v>
          </cell>
          <cell r="AB6" t="str">
            <v>2004Q2</v>
          </cell>
          <cell r="AC6" t="str">
            <v>2004Q3</v>
          </cell>
          <cell r="AD6" t="str">
            <v>2004Q4</v>
          </cell>
          <cell r="AE6" t="str">
            <v>2005Q1</v>
          </cell>
          <cell r="AF6" t="str">
            <v>2005Q2</v>
          </cell>
          <cell r="AG6" t="str">
            <v>2005Q3</v>
          </cell>
          <cell r="AH6" t="str">
            <v>2005Q4</v>
          </cell>
          <cell r="AI6" t="str">
            <v>2006Q1</v>
          </cell>
          <cell r="AJ6" t="str">
            <v>2006Q2</v>
          </cell>
          <cell r="AK6" t="str">
            <v>2006Q3</v>
          </cell>
          <cell r="AL6" t="str">
            <v>2006Q4</v>
          </cell>
          <cell r="AM6" t="str">
            <v>2007Q1</v>
          </cell>
          <cell r="AN6" t="str">
            <v>2007Q2</v>
          </cell>
          <cell r="AO6" t="str">
            <v>2007Q3</v>
          </cell>
          <cell r="AP6" t="str">
            <v>2007Q4</v>
          </cell>
          <cell r="AQ6" t="str">
            <v>2008Q1</v>
          </cell>
          <cell r="AR6" t="str">
            <v>2008Q2</v>
          </cell>
          <cell r="AS6" t="str">
            <v>2008Q3</v>
          </cell>
          <cell r="AT6" t="str">
            <v>2008Q4</v>
          </cell>
          <cell r="AU6" t="str">
            <v>2009Q1</v>
          </cell>
          <cell r="AV6" t="str">
            <v>2009Q2</v>
          </cell>
          <cell r="AW6" t="str">
            <v>2009Q3</v>
          </cell>
          <cell r="AX6" t="str">
            <v>2009Q4</v>
          </cell>
          <cell r="AY6" t="str">
            <v>2010Q1</v>
          </cell>
          <cell r="AZ6" t="str">
            <v>2010Q2</v>
          </cell>
          <cell r="BA6" t="str">
            <v>2010Q3</v>
          </cell>
          <cell r="BB6" t="str">
            <v>2010Q4</v>
          </cell>
          <cell r="BC6" t="str">
            <v>2011Q1</v>
          </cell>
          <cell r="BD6" t="str">
            <v>2011Q2</v>
          </cell>
          <cell r="BE6" t="str">
            <v>2011Q3</v>
          </cell>
          <cell r="BF6" t="str">
            <v>2011Q4</v>
          </cell>
          <cell r="BG6" t="str">
            <v>2012Q1</v>
          </cell>
          <cell r="BH6" t="str">
            <v>2012Q2</v>
          </cell>
          <cell r="BI6" t="str">
            <v>2012Q3</v>
          </cell>
          <cell r="BJ6" t="str">
            <v>2012Q4</v>
          </cell>
          <cell r="BK6" t="str">
            <v>2013Q1</v>
          </cell>
          <cell r="BL6" t="str">
            <v>2013Q2</v>
          </cell>
          <cell r="BM6" t="str">
            <v>2013Q3</v>
          </cell>
          <cell r="BN6" t="str">
            <v>2013Q4</v>
          </cell>
          <cell r="BO6" t="str">
            <v>2014Q1</v>
          </cell>
          <cell r="BP6" t="str">
            <v>2014Q2</v>
          </cell>
          <cell r="BQ6" t="str">
            <v>2014Q3</v>
          </cell>
          <cell r="BR6" t="str">
            <v>2014Q4</v>
          </cell>
          <cell r="BS6" t="str">
            <v>2015Q1</v>
          </cell>
          <cell r="BT6" t="str">
            <v>2015Q2</v>
          </cell>
          <cell r="BU6" t="str">
            <v>2015Q3</v>
          </cell>
          <cell r="BV6" t="str">
            <v>2015Q4</v>
          </cell>
          <cell r="BW6" t="str">
            <v>2016Q1</v>
          </cell>
          <cell r="BX6" t="str">
            <v>2016Q2</v>
          </cell>
          <cell r="BY6" t="str">
            <v>2016Q3</v>
          </cell>
          <cell r="BZ6" t="str">
            <v>2016Q4</v>
          </cell>
          <cell r="CA6" t="str">
            <v>2017Q1</v>
          </cell>
          <cell r="CB6" t="str">
            <v>2017Q2</v>
          </cell>
          <cell r="CC6" t="str">
            <v>2017Q3</v>
          </cell>
          <cell r="CD6" t="str">
            <v>2017Q4</v>
          </cell>
        </row>
        <row r="7">
          <cell r="B7" t="str">
            <v>TOTAL</v>
          </cell>
          <cell r="C7">
            <v>16513</v>
          </cell>
          <cell r="D7">
            <v>16610</v>
          </cell>
          <cell r="E7">
            <v>15629</v>
          </cell>
          <cell r="F7">
            <v>15394</v>
          </cell>
          <cell r="G7">
            <v>15117</v>
          </cell>
          <cell r="H7">
            <v>15978</v>
          </cell>
          <cell r="I7">
            <v>17124</v>
          </cell>
          <cell r="J7">
            <v>16378</v>
          </cell>
          <cell r="K7">
            <v>17768</v>
          </cell>
          <cell r="L7">
            <v>18715</v>
          </cell>
          <cell r="M7">
            <v>18371</v>
          </cell>
          <cell r="N7">
            <v>20168</v>
          </cell>
          <cell r="O7">
            <v>19814</v>
          </cell>
          <cell r="P7">
            <v>18827</v>
          </cell>
          <cell r="Q7">
            <v>17871</v>
          </cell>
          <cell r="R7">
            <v>17985</v>
          </cell>
          <cell r="S7">
            <v>17667</v>
          </cell>
          <cell r="T7">
            <v>19029</v>
          </cell>
          <cell r="U7">
            <v>18085</v>
          </cell>
          <cell r="V7">
            <v>16333</v>
          </cell>
          <cell r="W7">
            <v>18790</v>
          </cell>
          <cell r="X7">
            <v>18944</v>
          </cell>
          <cell r="Y7">
            <v>19183</v>
          </cell>
          <cell r="Z7">
            <v>19248</v>
          </cell>
          <cell r="AA7">
            <v>18535</v>
          </cell>
          <cell r="AB7">
            <v>19404</v>
          </cell>
          <cell r="AC7">
            <v>19991</v>
          </cell>
          <cell r="AD7">
            <v>20755</v>
          </cell>
          <cell r="AE7">
            <v>19549</v>
          </cell>
          <cell r="AF7">
            <v>22200</v>
          </cell>
          <cell r="AG7">
            <v>23081</v>
          </cell>
          <cell r="AH7">
            <v>24154</v>
          </cell>
          <cell r="AI7">
            <v>23722</v>
          </cell>
          <cell r="AJ7">
            <v>23685</v>
          </cell>
          <cell r="AK7">
            <v>21974</v>
          </cell>
          <cell r="AL7">
            <v>22750</v>
          </cell>
          <cell r="AM7">
            <v>21904</v>
          </cell>
          <cell r="AN7">
            <v>24466</v>
          </cell>
          <cell r="AO7">
            <v>23335</v>
          </cell>
          <cell r="AP7">
            <v>24752</v>
          </cell>
          <cell r="AQ7">
            <v>25839</v>
          </cell>
          <cell r="AR7">
            <v>28749</v>
          </cell>
          <cell r="AS7">
            <v>29652</v>
          </cell>
          <cell r="AT7">
            <v>27526</v>
          </cell>
          <cell r="AU7">
            <v>24556</v>
          </cell>
          <cell r="AV7">
            <v>25389</v>
          </cell>
          <cell r="AW7">
            <v>25374</v>
          </cell>
          <cell r="AX7">
            <v>28287</v>
          </cell>
          <cell r="AY7">
            <v>28342</v>
          </cell>
          <cell r="AZ7">
            <v>31207</v>
          </cell>
          <cell r="BA7">
            <v>32722</v>
          </cell>
          <cell r="BB7">
            <v>32752</v>
          </cell>
          <cell r="BC7">
            <v>36802</v>
          </cell>
          <cell r="BD7">
            <v>34119</v>
          </cell>
          <cell r="BE7">
            <v>34804</v>
          </cell>
          <cell r="BF7">
            <v>37361</v>
          </cell>
          <cell r="BG7">
            <v>38984</v>
          </cell>
          <cell r="BH7">
            <v>36367</v>
          </cell>
          <cell r="BI7">
            <v>38277</v>
          </cell>
          <cell r="BJ7">
            <v>37308</v>
          </cell>
          <cell r="BK7">
            <v>36902</v>
          </cell>
          <cell r="BL7">
            <v>39681</v>
          </cell>
          <cell r="BM7">
            <v>37702</v>
          </cell>
          <cell r="BN7">
            <v>37286</v>
          </cell>
          <cell r="BO7">
            <v>35583</v>
          </cell>
          <cell r="BP7">
            <v>35947</v>
          </cell>
          <cell r="BQ7">
            <v>35819</v>
          </cell>
          <cell r="BR7">
            <v>37042</v>
          </cell>
          <cell r="BS7">
            <v>37335</v>
          </cell>
          <cell r="BT7">
            <v>39067</v>
          </cell>
          <cell r="BU7">
            <v>36328</v>
          </cell>
          <cell r="BV7">
            <v>37175</v>
          </cell>
          <cell r="BW7">
            <v>36707</v>
          </cell>
          <cell r="BX7">
            <v>39248</v>
          </cell>
          <cell r="BY7">
            <v>37525</v>
          </cell>
          <cell r="BZ7">
            <v>43116</v>
          </cell>
          <cell r="CA7">
            <v>43245</v>
          </cell>
          <cell r="CB7">
            <v>44408</v>
          </cell>
          <cell r="CC7">
            <v>44007</v>
          </cell>
          <cell r="CD7">
            <v>43573</v>
          </cell>
        </row>
        <row r="8">
          <cell r="B8" t="str">
            <v>A Pro</v>
          </cell>
          <cell r="C8">
            <v>86</v>
          </cell>
          <cell r="D8">
            <v>94</v>
          </cell>
          <cell r="E8">
            <v>76</v>
          </cell>
          <cell r="F8">
            <v>82</v>
          </cell>
          <cell r="G8">
            <v>88</v>
          </cell>
          <cell r="H8">
            <v>96</v>
          </cell>
          <cell r="I8">
            <v>124</v>
          </cell>
          <cell r="J8">
            <v>108</v>
          </cell>
          <cell r="K8">
            <v>109</v>
          </cell>
          <cell r="L8">
            <v>116</v>
          </cell>
          <cell r="M8">
            <v>111</v>
          </cell>
          <cell r="N8">
            <v>90</v>
          </cell>
          <cell r="O8">
            <v>105</v>
          </cell>
          <cell r="P8">
            <v>78</v>
          </cell>
          <cell r="Q8">
            <v>93</v>
          </cell>
          <cell r="R8">
            <v>82</v>
          </cell>
          <cell r="S8">
            <v>90</v>
          </cell>
          <cell r="T8">
            <v>95</v>
          </cell>
          <cell r="U8">
            <v>103</v>
          </cell>
          <cell r="V8">
            <v>94</v>
          </cell>
          <cell r="W8">
            <v>110</v>
          </cell>
          <cell r="X8">
            <v>117</v>
          </cell>
          <cell r="Y8">
            <v>108</v>
          </cell>
          <cell r="Z8">
            <v>102</v>
          </cell>
          <cell r="AA8">
            <v>63</v>
          </cell>
          <cell r="AB8">
            <v>108</v>
          </cell>
          <cell r="AC8">
            <v>100</v>
          </cell>
          <cell r="AD8">
            <v>114</v>
          </cell>
          <cell r="AE8">
            <v>87</v>
          </cell>
          <cell r="AF8">
            <v>92</v>
          </cell>
          <cell r="AG8">
            <v>94</v>
          </cell>
          <cell r="AH8">
            <v>101</v>
          </cell>
          <cell r="AI8">
            <v>80</v>
          </cell>
          <cell r="AJ8">
            <v>90</v>
          </cell>
          <cell r="AK8">
            <v>94</v>
          </cell>
          <cell r="AL8">
            <v>90</v>
          </cell>
          <cell r="AM8">
            <v>111</v>
          </cell>
          <cell r="AN8">
            <v>83</v>
          </cell>
          <cell r="AO8">
            <v>88</v>
          </cell>
          <cell r="AP8">
            <v>94</v>
          </cell>
          <cell r="AQ8">
            <v>124</v>
          </cell>
          <cell r="AR8">
            <v>134</v>
          </cell>
          <cell r="AS8">
            <v>90</v>
          </cell>
          <cell r="AT8">
            <v>120</v>
          </cell>
          <cell r="AU8">
            <v>125</v>
          </cell>
          <cell r="AV8">
            <v>120</v>
          </cell>
          <cell r="AW8">
            <v>112</v>
          </cell>
          <cell r="AX8">
            <v>139</v>
          </cell>
          <cell r="AY8">
            <v>124</v>
          </cell>
          <cell r="AZ8">
            <v>139</v>
          </cell>
          <cell r="BA8">
            <v>169</v>
          </cell>
          <cell r="BB8">
            <v>158</v>
          </cell>
          <cell r="BC8">
            <v>170</v>
          </cell>
          <cell r="BD8">
            <v>172</v>
          </cell>
          <cell r="BE8">
            <v>153</v>
          </cell>
          <cell r="BF8">
            <v>199</v>
          </cell>
          <cell r="BG8">
            <v>183</v>
          </cell>
          <cell r="BH8">
            <v>178</v>
          </cell>
          <cell r="BI8">
            <v>149</v>
          </cell>
          <cell r="BJ8">
            <v>182</v>
          </cell>
          <cell r="BK8">
            <v>181</v>
          </cell>
          <cell r="BL8">
            <v>186</v>
          </cell>
          <cell r="BM8">
            <v>239</v>
          </cell>
          <cell r="BN8">
            <v>218</v>
          </cell>
          <cell r="BO8">
            <v>224</v>
          </cell>
          <cell r="BP8">
            <v>204</v>
          </cell>
          <cell r="BQ8">
            <v>224</v>
          </cell>
          <cell r="BR8">
            <v>229</v>
          </cell>
          <cell r="BS8">
            <v>236</v>
          </cell>
          <cell r="BT8">
            <v>220</v>
          </cell>
          <cell r="BU8">
            <v>160</v>
          </cell>
          <cell r="BV8">
            <v>174</v>
          </cell>
          <cell r="BW8">
            <v>228</v>
          </cell>
          <cell r="BX8">
            <v>263</v>
          </cell>
          <cell r="BY8">
            <v>213</v>
          </cell>
          <cell r="BZ8">
            <v>211</v>
          </cell>
          <cell r="CA8">
            <v>238</v>
          </cell>
          <cell r="CB8">
            <v>224</v>
          </cell>
          <cell r="CC8">
            <v>199</v>
          </cell>
          <cell r="CD8">
            <v>184</v>
          </cell>
        </row>
        <row r="9">
          <cell r="B9" t="str">
            <v>01 Pr</v>
          </cell>
          <cell r="C9">
            <v>75</v>
          </cell>
          <cell r="D9">
            <v>83</v>
          </cell>
          <cell r="E9">
            <v>65</v>
          </cell>
          <cell r="F9">
            <v>68</v>
          </cell>
          <cell r="G9">
            <v>70</v>
          </cell>
          <cell r="H9">
            <v>80</v>
          </cell>
          <cell r="I9">
            <v>107</v>
          </cell>
          <cell r="J9">
            <v>94</v>
          </cell>
          <cell r="K9">
            <v>97</v>
          </cell>
          <cell r="L9">
            <v>102</v>
          </cell>
          <cell r="M9">
            <v>99</v>
          </cell>
          <cell r="N9">
            <v>78</v>
          </cell>
          <cell r="O9">
            <v>94</v>
          </cell>
          <cell r="P9">
            <v>68</v>
          </cell>
          <cell r="Q9">
            <v>84</v>
          </cell>
          <cell r="R9">
            <v>72</v>
          </cell>
          <cell r="S9">
            <v>77</v>
          </cell>
          <cell r="T9">
            <v>82</v>
          </cell>
          <cell r="U9">
            <v>95</v>
          </cell>
          <cell r="V9">
            <v>83</v>
          </cell>
          <cell r="W9">
            <v>101</v>
          </cell>
          <cell r="X9">
            <v>97</v>
          </cell>
          <cell r="Y9">
            <v>83</v>
          </cell>
          <cell r="Z9">
            <v>81</v>
          </cell>
          <cell r="AA9">
            <v>50</v>
          </cell>
          <cell r="AB9">
            <v>92</v>
          </cell>
          <cell r="AC9">
            <v>85</v>
          </cell>
          <cell r="AD9">
            <v>99</v>
          </cell>
          <cell r="AE9">
            <v>72</v>
          </cell>
          <cell r="AF9">
            <v>80</v>
          </cell>
          <cell r="AG9">
            <v>82</v>
          </cell>
          <cell r="AH9">
            <v>87</v>
          </cell>
          <cell r="AI9">
            <v>64</v>
          </cell>
          <cell r="AJ9">
            <v>74</v>
          </cell>
          <cell r="AK9">
            <v>79</v>
          </cell>
          <cell r="AL9">
            <v>72</v>
          </cell>
          <cell r="AM9">
            <v>93</v>
          </cell>
          <cell r="AN9">
            <v>62</v>
          </cell>
          <cell r="AO9">
            <v>68</v>
          </cell>
          <cell r="AP9">
            <v>76</v>
          </cell>
          <cell r="AQ9">
            <v>105</v>
          </cell>
          <cell r="AR9">
            <v>114</v>
          </cell>
          <cell r="AS9">
            <v>70</v>
          </cell>
          <cell r="AT9">
            <v>99</v>
          </cell>
          <cell r="AU9">
            <v>105</v>
          </cell>
          <cell r="AV9">
            <v>90</v>
          </cell>
          <cell r="AW9">
            <v>77</v>
          </cell>
          <cell r="AX9">
            <v>102</v>
          </cell>
          <cell r="AY9">
            <v>89</v>
          </cell>
          <cell r="AZ9">
            <v>96</v>
          </cell>
          <cell r="BA9">
            <v>128</v>
          </cell>
          <cell r="BB9">
            <v>108</v>
          </cell>
          <cell r="BC9">
            <v>104</v>
          </cell>
          <cell r="BD9">
            <v>104</v>
          </cell>
          <cell r="BE9">
            <v>96</v>
          </cell>
          <cell r="BF9">
            <v>117</v>
          </cell>
          <cell r="BG9">
            <v>124</v>
          </cell>
          <cell r="BH9">
            <v>128</v>
          </cell>
          <cell r="BI9">
            <v>89</v>
          </cell>
          <cell r="BJ9">
            <v>109</v>
          </cell>
          <cell r="BK9">
            <v>94</v>
          </cell>
          <cell r="BL9">
            <v>95</v>
          </cell>
          <cell r="BM9">
            <v>134</v>
          </cell>
          <cell r="BN9">
            <v>117</v>
          </cell>
          <cell r="BO9">
            <v>109</v>
          </cell>
          <cell r="BP9">
            <v>88</v>
          </cell>
          <cell r="BQ9">
            <v>122</v>
          </cell>
          <cell r="BR9">
            <v>138</v>
          </cell>
          <cell r="BS9">
            <v>164</v>
          </cell>
          <cell r="BT9">
            <v>143</v>
          </cell>
          <cell r="BU9">
            <v>76</v>
          </cell>
          <cell r="BV9">
            <v>90</v>
          </cell>
          <cell r="BW9">
            <v>142</v>
          </cell>
          <cell r="BX9">
            <v>175</v>
          </cell>
          <cell r="BY9">
            <v>129</v>
          </cell>
          <cell r="BZ9">
            <v>95</v>
          </cell>
          <cell r="CA9">
            <v>92</v>
          </cell>
          <cell r="CB9">
            <v>96</v>
          </cell>
          <cell r="CC9">
            <v>103</v>
          </cell>
          <cell r="CD9">
            <v>100</v>
          </cell>
        </row>
        <row r="10">
          <cell r="B10" t="str">
            <v xml:space="preserve">01.1 </v>
          </cell>
          <cell r="C10">
            <v>34</v>
          </cell>
          <cell r="D10">
            <v>33</v>
          </cell>
          <cell r="E10">
            <v>27</v>
          </cell>
          <cell r="F10">
            <v>32</v>
          </cell>
          <cell r="G10">
            <v>27</v>
          </cell>
          <cell r="H10">
            <v>30</v>
          </cell>
          <cell r="I10">
            <v>52</v>
          </cell>
          <cell r="J10">
            <v>30</v>
          </cell>
          <cell r="K10">
            <v>43</v>
          </cell>
          <cell r="L10">
            <v>56</v>
          </cell>
          <cell r="M10">
            <v>49</v>
          </cell>
          <cell r="N10">
            <v>30</v>
          </cell>
          <cell r="O10">
            <v>39</v>
          </cell>
          <cell r="P10">
            <v>21</v>
          </cell>
          <cell r="Q10">
            <v>12</v>
          </cell>
          <cell r="R10">
            <v>13</v>
          </cell>
          <cell r="S10">
            <v>16</v>
          </cell>
          <cell r="T10">
            <v>14</v>
          </cell>
          <cell r="U10">
            <v>27</v>
          </cell>
          <cell r="V10">
            <v>25</v>
          </cell>
          <cell r="W10">
            <v>30</v>
          </cell>
          <cell r="X10">
            <v>39</v>
          </cell>
          <cell r="Y10">
            <v>30</v>
          </cell>
          <cell r="Z10">
            <v>18</v>
          </cell>
          <cell r="AA10">
            <v>10</v>
          </cell>
          <cell r="AB10">
            <v>15</v>
          </cell>
          <cell r="AC10">
            <v>22</v>
          </cell>
          <cell r="AD10">
            <v>30</v>
          </cell>
          <cell r="AE10">
            <v>25</v>
          </cell>
          <cell r="AF10">
            <v>12</v>
          </cell>
          <cell r="AG10">
            <v>17</v>
          </cell>
          <cell r="AH10">
            <v>16</v>
          </cell>
          <cell r="AI10">
            <v>13</v>
          </cell>
          <cell r="AJ10">
            <v>21</v>
          </cell>
          <cell r="AK10">
            <v>13</v>
          </cell>
          <cell r="AL10">
            <v>21</v>
          </cell>
          <cell r="AM10">
            <v>20</v>
          </cell>
          <cell r="AN10">
            <v>13</v>
          </cell>
          <cell r="AO10">
            <v>25</v>
          </cell>
          <cell r="AP10">
            <v>19</v>
          </cell>
          <cell r="AQ10">
            <v>32</v>
          </cell>
          <cell r="AR10">
            <v>60</v>
          </cell>
          <cell r="AS10">
            <v>18</v>
          </cell>
          <cell r="AT10">
            <v>36</v>
          </cell>
          <cell r="AU10">
            <v>44</v>
          </cell>
          <cell r="AV10">
            <v>28</v>
          </cell>
          <cell r="AW10">
            <v>26</v>
          </cell>
          <cell r="AX10">
            <v>28</v>
          </cell>
          <cell r="AY10">
            <v>33</v>
          </cell>
          <cell r="AZ10">
            <v>42</v>
          </cell>
          <cell r="BA10">
            <v>62</v>
          </cell>
          <cell r="BB10">
            <v>63</v>
          </cell>
          <cell r="BC10">
            <v>37</v>
          </cell>
          <cell r="BD10">
            <v>43</v>
          </cell>
          <cell r="BE10">
            <v>39</v>
          </cell>
          <cell r="BF10">
            <v>60</v>
          </cell>
          <cell r="BG10">
            <v>60</v>
          </cell>
          <cell r="BH10">
            <v>64</v>
          </cell>
          <cell r="BI10">
            <v>31</v>
          </cell>
          <cell r="BJ10">
            <v>47</v>
          </cell>
          <cell r="BK10">
            <v>21</v>
          </cell>
          <cell r="BL10">
            <v>22</v>
          </cell>
          <cell r="BM10">
            <v>71</v>
          </cell>
          <cell r="BN10">
            <v>55</v>
          </cell>
          <cell r="BO10">
            <v>50</v>
          </cell>
          <cell r="BP10">
            <v>24</v>
          </cell>
          <cell r="BQ10">
            <v>55</v>
          </cell>
          <cell r="BR10">
            <v>73</v>
          </cell>
          <cell r="BS10">
            <v>100</v>
          </cell>
          <cell r="BT10">
            <v>78</v>
          </cell>
          <cell r="BU10">
            <v>22</v>
          </cell>
          <cell r="BV10">
            <v>35</v>
          </cell>
          <cell r="BW10">
            <v>79</v>
          </cell>
          <cell r="BX10">
            <v>102</v>
          </cell>
          <cell r="BY10">
            <v>58</v>
          </cell>
          <cell r="BZ10">
            <v>23</v>
          </cell>
          <cell r="CA10">
            <v>17</v>
          </cell>
          <cell r="CB10">
            <v>21</v>
          </cell>
          <cell r="CC10">
            <v>29</v>
          </cell>
          <cell r="CD10">
            <v>25</v>
          </cell>
        </row>
        <row r="11">
          <cell r="B11" t="str">
            <v xml:space="preserve">01.2 </v>
          </cell>
          <cell r="C11">
            <v>7</v>
          </cell>
          <cell r="D11">
            <v>10</v>
          </cell>
          <cell r="E11">
            <v>11</v>
          </cell>
          <cell r="F11">
            <v>6</v>
          </cell>
          <cell r="G11">
            <v>5</v>
          </cell>
          <cell r="H11">
            <v>4</v>
          </cell>
          <cell r="I11">
            <v>7</v>
          </cell>
          <cell r="J11">
            <v>4</v>
          </cell>
          <cell r="K11">
            <v>6</v>
          </cell>
          <cell r="L11">
            <v>5</v>
          </cell>
          <cell r="M11">
            <v>3</v>
          </cell>
          <cell r="N11">
            <v>6</v>
          </cell>
          <cell r="O11">
            <v>6</v>
          </cell>
          <cell r="P11">
            <v>7</v>
          </cell>
          <cell r="Q11">
            <v>5</v>
          </cell>
          <cell r="R11">
            <v>4</v>
          </cell>
          <cell r="S11">
            <v>8</v>
          </cell>
          <cell r="T11">
            <v>6</v>
          </cell>
          <cell r="U11">
            <v>5</v>
          </cell>
          <cell r="V11">
            <v>8</v>
          </cell>
          <cell r="W11">
            <v>8</v>
          </cell>
          <cell r="X11">
            <v>9</v>
          </cell>
          <cell r="Y11">
            <v>8</v>
          </cell>
          <cell r="Z11">
            <v>11</v>
          </cell>
          <cell r="AA11">
            <v>9</v>
          </cell>
          <cell r="AB11">
            <v>7</v>
          </cell>
          <cell r="AC11">
            <v>7</v>
          </cell>
          <cell r="AD11">
            <v>7</v>
          </cell>
          <cell r="AE11">
            <v>5</v>
          </cell>
          <cell r="AF11">
            <v>7</v>
          </cell>
          <cell r="AG11">
            <v>4</v>
          </cell>
          <cell r="AH11">
            <v>6</v>
          </cell>
          <cell r="AI11">
            <v>6</v>
          </cell>
          <cell r="AJ11">
            <v>6</v>
          </cell>
          <cell r="AK11">
            <v>7</v>
          </cell>
          <cell r="AL11">
            <v>6</v>
          </cell>
          <cell r="AM11">
            <v>6</v>
          </cell>
          <cell r="AN11">
            <v>8</v>
          </cell>
          <cell r="AO11">
            <v>7</v>
          </cell>
          <cell r="AP11">
            <v>9</v>
          </cell>
          <cell r="AQ11">
            <v>16</v>
          </cell>
          <cell r="AR11">
            <v>9</v>
          </cell>
          <cell r="AS11">
            <v>13</v>
          </cell>
          <cell r="AT11">
            <v>9</v>
          </cell>
          <cell r="AU11">
            <v>7</v>
          </cell>
          <cell r="AV11">
            <v>7</v>
          </cell>
          <cell r="AW11">
            <v>8</v>
          </cell>
          <cell r="AX11">
            <v>11</v>
          </cell>
          <cell r="AY11">
            <v>10</v>
          </cell>
          <cell r="AZ11">
            <v>10</v>
          </cell>
          <cell r="BA11">
            <v>12</v>
          </cell>
          <cell r="BB11">
            <v>12</v>
          </cell>
          <cell r="BC11">
            <v>13</v>
          </cell>
          <cell r="BD11">
            <v>8</v>
          </cell>
          <cell r="BE11">
            <v>9</v>
          </cell>
          <cell r="BF11">
            <v>9</v>
          </cell>
          <cell r="BG11">
            <v>8</v>
          </cell>
          <cell r="BH11">
            <v>8</v>
          </cell>
          <cell r="BI11">
            <v>7</v>
          </cell>
          <cell r="BJ11">
            <v>12</v>
          </cell>
          <cell r="BK11">
            <v>10</v>
          </cell>
          <cell r="BL11">
            <v>10</v>
          </cell>
          <cell r="BM11">
            <v>10</v>
          </cell>
          <cell r="BN11">
            <v>10</v>
          </cell>
          <cell r="BO11">
            <v>10</v>
          </cell>
          <cell r="BP11">
            <v>7</v>
          </cell>
          <cell r="BQ11">
            <v>8</v>
          </cell>
          <cell r="BR11">
            <v>13</v>
          </cell>
          <cell r="BS11">
            <v>13</v>
          </cell>
          <cell r="BT11">
            <v>10</v>
          </cell>
          <cell r="BU11">
            <v>9</v>
          </cell>
          <cell r="BV11">
            <v>10</v>
          </cell>
          <cell r="BW11">
            <v>11</v>
          </cell>
          <cell r="BX11">
            <v>16</v>
          </cell>
          <cell r="BY11">
            <v>9</v>
          </cell>
          <cell r="BZ11">
            <v>12</v>
          </cell>
          <cell r="CA11">
            <v>12</v>
          </cell>
          <cell r="CB11">
            <v>12</v>
          </cell>
          <cell r="CC11">
            <v>12</v>
          </cell>
          <cell r="CD11">
            <v>14</v>
          </cell>
        </row>
        <row r="12">
          <cell r="B12" t="str">
            <v xml:space="preserve">01.3 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2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2</v>
          </cell>
          <cell r="X12">
            <v>1</v>
          </cell>
          <cell r="Y12">
            <v>0</v>
          </cell>
          <cell r="Z12">
            <v>1</v>
          </cell>
          <cell r="AA12">
            <v>1</v>
          </cell>
          <cell r="AB12">
            <v>1</v>
          </cell>
          <cell r="AC12">
            <v>2</v>
          </cell>
          <cell r="AD12">
            <v>1</v>
          </cell>
          <cell r="AE12">
            <v>1</v>
          </cell>
          <cell r="AF12">
            <v>2</v>
          </cell>
          <cell r="AG12">
            <v>1</v>
          </cell>
          <cell r="AH12">
            <v>0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2</v>
          </cell>
          <cell r="AS12">
            <v>0</v>
          </cell>
          <cell r="AT12">
            <v>1</v>
          </cell>
          <cell r="AU12">
            <v>1</v>
          </cell>
          <cell r="AV12">
            <v>1</v>
          </cell>
          <cell r="AW12">
            <v>1</v>
          </cell>
          <cell r="AX12">
            <v>1</v>
          </cell>
          <cell r="AY12">
            <v>1</v>
          </cell>
          <cell r="AZ12">
            <v>2</v>
          </cell>
          <cell r="BA12">
            <v>2</v>
          </cell>
          <cell r="BB12">
            <v>1</v>
          </cell>
          <cell r="BC12">
            <v>1</v>
          </cell>
          <cell r="BD12">
            <v>2</v>
          </cell>
          <cell r="BE12">
            <v>1</v>
          </cell>
          <cell r="BF12">
            <v>1</v>
          </cell>
          <cell r="BG12">
            <v>1</v>
          </cell>
          <cell r="BH12">
            <v>2</v>
          </cell>
          <cell r="BI12">
            <v>2</v>
          </cell>
          <cell r="BJ12">
            <v>1</v>
          </cell>
          <cell r="BK12">
            <v>1</v>
          </cell>
          <cell r="BL12">
            <v>1</v>
          </cell>
          <cell r="BM12">
            <v>2</v>
          </cell>
          <cell r="BN12">
            <v>2</v>
          </cell>
          <cell r="BO12">
            <v>2</v>
          </cell>
          <cell r="BP12">
            <v>1</v>
          </cell>
          <cell r="BQ12">
            <v>1</v>
          </cell>
          <cell r="BR12">
            <v>1</v>
          </cell>
          <cell r="BS12">
            <v>2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2</v>
          </cell>
          <cell r="BY12">
            <v>1</v>
          </cell>
          <cell r="BZ12">
            <v>1</v>
          </cell>
          <cell r="CA12">
            <v>1</v>
          </cell>
          <cell r="CB12">
            <v>2</v>
          </cell>
          <cell r="CC12">
            <v>2</v>
          </cell>
          <cell r="CD12">
            <v>1</v>
          </cell>
        </row>
        <row r="13">
          <cell r="B13" t="str">
            <v xml:space="preserve">01.4 </v>
          </cell>
          <cell r="C13">
            <v>33</v>
          </cell>
          <cell r="D13">
            <v>39</v>
          </cell>
          <cell r="E13">
            <v>26</v>
          </cell>
          <cell r="F13">
            <v>29</v>
          </cell>
          <cell r="G13">
            <v>37</v>
          </cell>
          <cell r="H13">
            <v>45</v>
          </cell>
          <cell r="I13">
            <v>47</v>
          </cell>
          <cell r="J13">
            <v>59</v>
          </cell>
          <cell r="K13">
            <v>46</v>
          </cell>
          <cell r="L13">
            <v>40</v>
          </cell>
          <cell r="M13">
            <v>46</v>
          </cell>
          <cell r="N13">
            <v>41</v>
          </cell>
          <cell r="O13">
            <v>48</v>
          </cell>
          <cell r="P13">
            <v>39</v>
          </cell>
          <cell r="Q13">
            <v>66</v>
          </cell>
          <cell r="R13">
            <v>54</v>
          </cell>
          <cell r="S13">
            <v>52</v>
          </cell>
          <cell r="T13">
            <v>61</v>
          </cell>
          <cell r="U13">
            <v>62</v>
          </cell>
          <cell r="V13">
            <v>49</v>
          </cell>
          <cell r="W13">
            <v>61</v>
          </cell>
          <cell r="X13">
            <v>48</v>
          </cell>
          <cell r="Y13">
            <v>45</v>
          </cell>
          <cell r="Z13">
            <v>51</v>
          </cell>
          <cell r="AA13">
            <v>30</v>
          </cell>
          <cell r="AB13">
            <v>69</v>
          </cell>
          <cell r="AC13">
            <v>54</v>
          </cell>
          <cell r="AD13">
            <v>61</v>
          </cell>
          <cell r="AE13">
            <v>40</v>
          </cell>
          <cell r="AF13">
            <v>60</v>
          </cell>
          <cell r="AG13">
            <v>60</v>
          </cell>
          <cell r="AH13">
            <v>65</v>
          </cell>
          <cell r="AI13">
            <v>44</v>
          </cell>
          <cell r="AJ13">
            <v>46</v>
          </cell>
          <cell r="AK13">
            <v>58</v>
          </cell>
          <cell r="AL13">
            <v>44</v>
          </cell>
          <cell r="AM13">
            <v>66</v>
          </cell>
          <cell r="AN13">
            <v>40</v>
          </cell>
          <cell r="AO13">
            <v>35</v>
          </cell>
          <cell r="AP13">
            <v>47</v>
          </cell>
          <cell r="AQ13">
            <v>56</v>
          </cell>
          <cell r="AR13">
            <v>42</v>
          </cell>
          <cell r="AS13">
            <v>40</v>
          </cell>
          <cell r="AT13">
            <v>53</v>
          </cell>
          <cell r="AU13">
            <v>53</v>
          </cell>
          <cell r="AV13">
            <v>54</v>
          </cell>
          <cell r="AW13">
            <v>42</v>
          </cell>
          <cell r="AX13">
            <v>62</v>
          </cell>
          <cell r="AY13">
            <v>44</v>
          </cell>
          <cell r="AZ13">
            <v>42</v>
          </cell>
          <cell r="BA13">
            <v>53</v>
          </cell>
          <cell r="BB13">
            <v>32</v>
          </cell>
          <cell r="BC13">
            <v>53</v>
          </cell>
          <cell r="BD13">
            <v>51</v>
          </cell>
          <cell r="BE13">
            <v>48</v>
          </cell>
          <cell r="BF13">
            <v>46</v>
          </cell>
          <cell r="BG13">
            <v>55</v>
          </cell>
          <cell r="BH13">
            <v>54</v>
          </cell>
          <cell r="BI13">
            <v>49</v>
          </cell>
          <cell r="BJ13">
            <v>49</v>
          </cell>
          <cell r="BK13">
            <v>62</v>
          </cell>
          <cell r="BL13">
            <v>61</v>
          </cell>
          <cell r="BM13">
            <v>52</v>
          </cell>
          <cell r="BN13">
            <v>50</v>
          </cell>
          <cell r="BO13">
            <v>47</v>
          </cell>
          <cell r="BP13">
            <v>56</v>
          </cell>
          <cell r="BQ13">
            <v>59</v>
          </cell>
          <cell r="BR13">
            <v>50</v>
          </cell>
          <cell r="BS13">
            <v>48</v>
          </cell>
          <cell r="BT13">
            <v>55</v>
          </cell>
          <cell r="BU13">
            <v>44</v>
          </cell>
          <cell r="BV13">
            <v>44</v>
          </cell>
          <cell r="BW13">
            <v>51</v>
          </cell>
          <cell r="BX13">
            <v>54</v>
          </cell>
          <cell r="BY13">
            <v>62</v>
          </cell>
          <cell r="BZ13">
            <v>59</v>
          </cell>
          <cell r="CA13">
            <v>62</v>
          </cell>
          <cell r="CB13">
            <v>61</v>
          </cell>
          <cell r="CC13">
            <v>60</v>
          </cell>
          <cell r="CD13">
            <v>60</v>
          </cell>
        </row>
        <row r="14">
          <cell r="B14" t="str">
            <v>02 Fo</v>
          </cell>
          <cell r="C14">
            <v>3</v>
          </cell>
          <cell r="D14">
            <v>3</v>
          </cell>
          <cell r="E14">
            <v>2</v>
          </cell>
          <cell r="F14">
            <v>1</v>
          </cell>
          <cell r="G14">
            <v>3</v>
          </cell>
          <cell r="H14">
            <v>2</v>
          </cell>
          <cell r="I14">
            <v>1</v>
          </cell>
          <cell r="J14">
            <v>1</v>
          </cell>
          <cell r="K14">
            <v>2</v>
          </cell>
          <cell r="L14">
            <v>2</v>
          </cell>
          <cell r="M14">
            <v>1</v>
          </cell>
          <cell r="N14">
            <v>1</v>
          </cell>
          <cell r="O14">
            <v>1</v>
          </cell>
          <cell r="P14">
            <v>2</v>
          </cell>
          <cell r="Q14">
            <v>2</v>
          </cell>
          <cell r="R14">
            <v>1</v>
          </cell>
          <cell r="S14">
            <v>2</v>
          </cell>
          <cell r="T14">
            <v>2</v>
          </cell>
          <cell r="U14">
            <v>1</v>
          </cell>
          <cell r="V14">
            <v>2</v>
          </cell>
          <cell r="W14">
            <v>3</v>
          </cell>
          <cell r="X14">
            <v>2</v>
          </cell>
          <cell r="Y14">
            <v>2</v>
          </cell>
          <cell r="Z14">
            <v>3</v>
          </cell>
          <cell r="AA14">
            <v>1</v>
          </cell>
          <cell r="AB14">
            <v>3</v>
          </cell>
          <cell r="AC14">
            <v>3</v>
          </cell>
          <cell r="AD14">
            <v>3</v>
          </cell>
          <cell r="AE14">
            <v>3</v>
          </cell>
          <cell r="AF14">
            <v>3</v>
          </cell>
          <cell r="AG14">
            <v>2</v>
          </cell>
          <cell r="AH14">
            <v>3</v>
          </cell>
          <cell r="AI14">
            <v>3</v>
          </cell>
          <cell r="AJ14">
            <v>3</v>
          </cell>
          <cell r="AK14">
            <v>2</v>
          </cell>
          <cell r="AL14">
            <v>2</v>
          </cell>
          <cell r="AM14">
            <v>2</v>
          </cell>
          <cell r="AN14">
            <v>4</v>
          </cell>
          <cell r="AO14">
            <v>4</v>
          </cell>
          <cell r="AP14">
            <v>2</v>
          </cell>
          <cell r="AQ14">
            <v>2</v>
          </cell>
          <cell r="AR14">
            <v>3</v>
          </cell>
          <cell r="AS14">
            <v>2</v>
          </cell>
          <cell r="AT14">
            <v>2</v>
          </cell>
          <cell r="AU14">
            <v>2</v>
          </cell>
          <cell r="AV14">
            <v>2</v>
          </cell>
          <cell r="AW14">
            <v>3</v>
          </cell>
          <cell r="AX14">
            <v>3</v>
          </cell>
          <cell r="AY14">
            <v>2</v>
          </cell>
          <cell r="AZ14">
            <v>5</v>
          </cell>
          <cell r="BA14">
            <v>3</v>
          </cell>
          <cell r="BB14">
            <v>2</v>
          </cell>
          <cell r="BC14">
            <v>3</v>
          </cell>
          <cell r="BD14">
            <v>3</v>
          </cell>
          <cell r="BE14">
            <v>4</v>
          </cell>
          <cell r="BF14">
            <v>5</v>
          </cell>
          <cell r="BG14">
            <v>3</v>
          </cell>
          <cell r="BH14">
            <v>3</v>
          </cell>
          <cell r="BI14">
            <v>4</v>
          </cell>
          <cell r="BJ14">
            <v>4</v>
          </cell>
          <cell r="BK14">
            <v>6</v>
          </cell>
          <cell r="BL14">
            <v>7</v>
          </cell>
          <cell r="BM14">
            <v>4</v>
          </cell>
          <cell r="BN14">
            <v>6</v>
          </cell>
          <cell r="BO14">
            <v>3</v>
          </cell>
          <cell r="BP14">
            <v>4</v>
          </cell>
          <cell r="BQ14">
            <v>4</v>
          </cell>
          <cell r="BR14">
            <v>9</v>
          </cell>
          <cell r="BS14">
            <v>7</v>
          </cell>
          <cell r="BT14">
            <v>6</v>
          </cell>
          <cell r="BU14">
            <v>6</v>
          </cell>
          <cell r="BV14">
            <v>8</v>
          </cell>
          <cell r="BW14">
            <v>10</v>
          </cell>
          <cell r="BX14">
            <v>7</v>
          </cell>
          <cell r="BY14">
            <v>5</v>
          </cell>
          <cell r="BZ14">
            <v>10</v>
          </cell>
          <cell r="CA14">
            <v>9</v>
          </cell>
          <cell r="CB14">
            <v>5</v>
          </cell>
          <cell r="CC14">
            <v>5</v>
          </cell>
          <cell r="CD14">
            <v>7</v>
          </cell>
        </row>
        <row r="15">
          <cell r="B15" t="str">
            <v xml:space="preserve">02.1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B16" t="str">
            <v xml:space="preserve">02.2 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  <cell r="R16">
            <v>0</v>
          </cell>
          <cell r="S16">
            <v>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1</v>
          </cell>
          <cell r="AK16">
            <v>0</v>
          </cell>
          <cell r="AL16">
            <v>0</v>
          </cell>
          <cell r="AM16">
            <v>0</v>
          </cell>
          <cell r="AN16">
            <v>1</v>
          </cell>
          <cell r="AO16">
            <v>1</v>
          </cell>
          <cell r="AP16">
            <v>0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1</v>
          </cell>
          <cell r="AX16">
            <v>0</v>
          </cell>
          <cell r="AY16">
            <v>0</v>
          </cell>
          <cell r="AZ16">
            <v>1</v>
          </cell>
          <cell r="BA16">
            <v>1</v>
          </cell>
          <cell r="BB16">
            <v>0</v>
          </cell>
          <cell r="BC16">
            <v>0</v>
          </cell>
          <cell r="BD16">
            <v>1</v>
          </cell>
          <cell r="BE16">
            <v>1</v>
          </cell>
          <cell r="BF16">
            <v>2</v>
          </cell>
          <cell r="BG16">
            <v>0</v>
          </cell>
          <cell r="BH16">
            <v>0</v>
          </cell>
          <cell r="BI16">
            <v>1</v>
          </cell>
          <cell r="BJ16">
            <v>0</v>
          </cell>
          <cell r="BK16">
            <v>2</v>
          </cell>
          <cell r="BL16">
            <v>3</v>
          </cell>
          <cell r="BM16">
            <v>2</v>
          </cell>
          <cell r="BN16">
            <v>3</v>
          </cell>
          <cell r="BO16">
            <v>1</v>
          </cell>
          <cell r="BP16">
            <v>2</v>
          </cell>
          <cell r="BQ16">
            <v>2</v>
          </cell>
          <cell r="BR16">
            <v>7</v>
          </cell>
          <cell r="BS16">
            <v>5</v>
          </cell>
          <cell r="BT16">
            <v>3</v>
          </cell>
          <cell r="BU16">
            <v>5</v>
          </cell>
          <cell r="BV16">
            <v>6</v>
          </cell>
          <cell r="BW16">
            <v>7</v>
          </cell>
          <cell r="BX16">
            <v>5</v>
          </cell>
          <cell r="BY16">
            <v>4</v>
          </cell>
          <cell r="BZ16">
            <v>8</v>
          </cell>
          <cell r="CA16">
            <v>7</v>
          </cell>
          <cell r="CB16">
            <v>3</v>
          </cell>
          <cell r="CC16">
            <v>3</v>
          </cell>
          <cell r="CD16">
            <v>5</v>
          </cell>
        </row>
        <row r="17">
          <cell r="B17" t="str">
            <v xml:space="preserve">02.3 </v>
          </cell>
          <cell r="C17">
            <v>2</v>
          </cell>
          <cell r="D17">
            <v>2</v>
          </cell>
          <cell r="E17">
            <v>2</v>
          </cell>
          <cell r="F17">
            <v>1</v>
          </cell>
          <cell r="G17">
            <v>2</v>
          </cell>
          <cell r="H17">
            <v>2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2</v>
          </cell>
          <cell r="Q17">
            <v>1</v>
          </cell>
          <cell r="R17">
            <v>1</v>
          </cell>
          <cell r="S17">
            <v>1</v>
          </cell>
          <cell r="T17">
            <v>2</v>
          </cell>
          <cell r="U17">
            <v>1</v>
          </cell>
          <cell r="V17">
            <v>2</v>
          </cell>
          <cell r="W17">
            <v>3</v>
          </cell>
          <cell r="X17">
            <v>2</v>
          </cell>
          <cell r="Y17">
            <v>2</v>
          </cell>
          <cell r="Z17">
            <v>2</v>
          </cell>
          <cell r="AA17">
            <v>1</v>
          </cell>
          <cell r="AB17">
            <v>2</v>
          </cell>
          <cell r="AC17">
            <v>2</v>
          </cell>
          <cell r="AD17">
            <v>3</v>
          </cell>
          <cell r="AE17">
            <v>2</v>
          </cell>
          <cell r="AF17">
            <v>2</v>
          </cell>
          <cell r="AG17">
            <v>2</v>
          </cell>
          <cell r="AH17">
            <v>3</v>
          </cell>
          <cell r="AI17">
            <v>3</v>
          </cell>
          <cell r="AJ17">
            <v>2</v>
          </cell>
          <cell r="AK17">
            <v>2</v>
          </cell>
          <cell r="AL17">
            <v>2</v>
          </cell>
          <cell r="AM17">
            <v>2</v>
          </cell>
          <cell r="AN17">
            <v>3</v>
          </cell>
          <cell r="AO17">
            <v>3</v>
          </cell>
          <cell r="AP17">
            <v>2</v>
          </cell>
          <cell r="AQ17">
            <v>2</v>
          </cell>
          <cell r="AR17">
            <v>2</v>
          </cell>
          <cell r="AS17">
            <v>2</v>
          </cell>
          <cell r="AT17">
            <v>2</v>
          </cell>
          <cell r="AU17">
            <v>2</v>
          </cell>
          <cell r="AV17">
            <v>2</v>
          </cell>
          <cell r="AW17">
            <v>2</v>
          </cell>
          <cell r="AX17">
            <v>3</v>
          </cell>
          <cell r="AY17">
            <v>2</v>
          </cell>
          <cell r="AZ17">
            <v>4</v>
          </cell>
          <cell r="BA17">
            <v>2</v>
          </cell>
          <cell r="BB17">
            <v>2</v>
          </cell>
          <cell r="BC17">
            <v>3</v>
          </cell>
          <cell r="BD17">
            <v>2</v>
          </cell>
          <cell r="BE17">
            <v>3</v>
          </cell>
          <cell r="BF17">
            <v>3</v>
          </cell>
          <cell r="BG17">
            <v>3</v>
          </cell>
          <cell r="BH17">
            <v>3</v>
          </cell>
          <cell r="BI17">
            <v>3</v>
          </cell>
          <cell r="BJ17">
            <v>4</v>
          </cell>
          <cell r="BK17">
            <v>4</v>
          </cell>
          <cell r="BL17">
            <v>4</v>
          </cell>
          <cell r="BM17">
            <v>2</v>
          </cell>
          <cell r="BN17">
            <v>3</v>
          </cell>
          <cell r="BO17">
            <v>2</v>
          </cell>
          <cell r="BP17">
            <v>2</v>
          </cell>
          <cell r="BQ17">
            <v>2</v>
          </cell>
          <cell r="BR17">
            <v>2</v>
          </cell>
          <cell r="BS17">
            <v>2</v>
          </cell>
          <cell r="BT17">
            <v>3</v>
          </cell>
          <cell r="BU17">
            <v>1</v>
          </cell>
          <cell r="BV17">
            <v>2</v>
          </cell>
          <cell r="BW17">
            <v>3</v>
          </cell>
          <cell r="BX17">
            <v>2</v>
          </cell>
          <cell r="BY17">
            <v>1</v>
          </cell>
          <cell r="BZ17">
            <v>2</v>
          </cell>
          <cell r="CA17">
            <v>2</v>
          </cell>
          <cell r="CB17">
            <v>2</v>
          </cell>
          <cell r="CC17">
            <v>2</v>
          </cell>
          <cell r="CD17">
            <v>2</v>
          </cell>
        </row>
        <row r="18">
          <cell r="B18" t="str">
            <v>03 Fi</v>
          </cell>
          <cell r="C18">
            <v>8</v>
          </cell>
          <cell r="D18">
            <v>8</v>
          </cell>
          <cell r="E18">
            <v>9</v>
          </cell>
          <cell r="F18">
            <v>13</v>
          </cell>
          <cell r="G18">
            <v>15</v>
          </cell>
          <cell r="H18">
            <v>14</v>
          </cell>
          <cell r="I18">
            <v>16</v>
          </cell>
          <cell r="J18">
            <v>13</v>
          </cell>
          <cell r="K18">
            <v>10</v>
          </cell>
          <cell r="L18">
            <v>12</v>
          </cell>
          <cell r="M18">
            <v>11</v>
          </cell>
          <cell r="N18">
            <v>11</v>
          </cell>
          <cell r="O18">
            <v>10</v>
          </cell>
          <cell r="P18">
            <v>8</v>
          </cell>
          <cell r="Q18">
            <v>7</v>
          </cell>
          <cell r="R18">
            <v>9</v>
          </cell>
          <cell r="S18">
            <v>11</v>
          </cell>
          <cell r="T18">
            <v>11</v>
          </cell>
          <cell r="U18">
            <v>7</v>
          </cell>
          <cell r="V18">
            <v>9</v>
          </cell>
          <cell r="W18">
            <v>6</v>
          </cell>
          <cell r="X18">
            <v>18</v>
          </cell>
          <cell r="Y18">
            <v>23</v>
          </cell>
          <cell r="Z18">
            <v>18</v>
          </cell>
          <cell r="AA18">
            <v>12</v>
          </cell>
          <cell r="AB18">
            <v>13</v>
          </cell>
          <cell r="AC18">
            <v>12</v>
          </cell>
          <cell r="AD18">
            <v>12</v>
          </cell>
          <cell r="AE18">
            <v>12</v>
          </cell>
          <cell r="AF18">
            <v>9</v>
          </cell>
          <cell r="AG18">
            <v>10</v>
          </cell>
          <cell r="AH18">
            <v>11</v>
          </cell>
          <cell r="AI18">
            <v>13</v>
          </cell>
          <cell r="AJ18">
            <v>13</v>
          </cell>
          <cell r="AK18">
            <v>13</v>
          </cell>
          <cell r="AL18">
            <v>16</v>
          </cell>
          <cell r="AM18">
            <v>16</v>
          </cell>
          <cell r="AN18">
            <v>17</v>
          </cell>
          <cell r="AO18">
            <v>16</v>
          </cell>
          <cell r="AP18">
            <v>16</v>
          </cell>
          <cell r="AQ18">
            <v>17</v>
          </cell>
          <cell r="AR18">
            <v>17</v>
          </cell>
          <cell r="AS18">
            <v>18</v>
          </cell>
          <cell r="AT18">
            <v>19</v>
          </cell>
          <cell r="AU18">
            <v>18</v>
          </cell>
          <cell r="AV18">
            <v>28</v>
          </cell>
          <cell r="AW18">
            <v>33</v>
          </cell>
          <cell r="AX18">
            <v>33</v>
          </cell>
          <cell r="AY18">
            <v>33</v>
          </cell>
          <cell r="AZ18">
            <v>38</v>
          </cell>
          <cell r="BA18">
            <v>38</v>
          </cell>
          <cell r="BB18">
            <v>48</v>
          </cell>
          <cell r="BC18">
            <v>63</v>
          </cell>
          <cell r="BD18">
            <v>65</v>
          </cell>
          <cell r="BE18">
            <v>53</v>
          </cell>
          <cell r="BF18">
            <v>77</v>
          </cell>
          <cell r="BG18">
            <v>56</v>
          </cell>
          <cell r="BH18">
            <v>47</v>
          </cell>
          <cell r="BI18">
            <v>56</v>
          </cell>
          <cell r="BJ18">
            <v>69</v>
          </cell>
          <cell r="BK18">
            <v>81</v>
          </cell>
          <cell r="BL18">
            <v>85</v>
          </cell>
          <cell r="BM18">
            <v>100</v>
          </cell>
          <cell r="BN18">
            <v>95</v>
          </cell>
          <cell r="BO18">
            <v>112</v>
          </cell>
          <cell r="BP18">
            <v>112</v>
          </cell>
          <cell r="BQ18">
            <v>97</v>
          </cell>
          <cell r="BR18">
            <v>83</v>
          </cell>
          <cell r="BS18">
            <v>66</v>
          </cell>
          <cell r="BT18">
            <v>70</v>
          </cell>
          <cell r="BU18">
            <v>78</v>
          </cell>
          <cell r="BV18">
            <v>76</v>
          </cell>
          <cell r="BW18">
            <v>76</v>
          </cell>
          <cell r="BX18">
            <v>81</v>
          </cell>
          <cell r="BY18">
            <v>79</v>
          </cell>
          <cell r="BZ18">
            <v>106</v>
          </cell>
          <cell r="CA18">
            <v>137</v>
          </cell>
          <cell r="CB18">
            <v>123</v>
          </cell>
          <cell r="CC18">
            <v>91</v>
          </cell>
          <cell r="CD18">
            <v>77</v>
          </cell>
        </row>
        <row r="19">
          <cell r="B19" t="str">
            <v>B Min</v>
          </cell>
          <cell r="C19">
            <v>462</v>
          </cell>
          <cell r="D19">
            <v>528</v>
          </cell>
          <cell r="E19">
            <v>528</v>
          </cell>
          <cell r="F19">
            <v>530</v>
          </cell>
          <cell r="G19">
            <v>480</v>
          </cell>
          <cell r="H19">
            <v>905</v>
          </cell>
          <cell r="I19">
            <v>977</v>
          </cell>
          <cell r="J19">
            <v>1088</v>
          </cell>
          <cell r="K19">
            <v>1238</v>
          </cell>
          <cell r="L19">
            <v>1527</v>
          </cell>
          <cell r="M19">
            <v>1728</v>
          </cell>
          <cell r="N19">
            <v>1818</v>
          </cell>
          <cell r="O19">
            <v>1532</v>
          </cell>
          <cell r="P19">
            <v>1743</v>
          </cell>
          <cell r="Q19">
            <v>1397</v>
          </cell>
          <cell r="R19">
            <v>1210</v>
          </cell>
          <cell r="S19">
            <v>1437</v>
          </cell>
          <cell r="T19">
            <v>1853</v>
          </cell>
          <cell r="U19">
            <v>1352</v>
          </cell>
          <cell r="V19">
            <v>1527</v>
          </cell>
          <cell r="W19">
            <v>1598</v>
          </cell>
          <cell r="X19">
            <v>1396</v>
          </cell>
          <cell r="Y19">
            <v>1540</v>
          </cell>
          <cell r="Z19">
            <v>1235</v>
          </cell>
          <cell r="AA19">
            <v>1448</v>
          </cell>
          <cell r="AB19">
            <v>1267</v>
          </cell>
          <cell r="AC19">
            <v>1400</v>
          </cell>
          <cell r="AD19">
            <v>1380</v>
          </cell>
          <cell r="AE19">
            <v>1666</v>
          </cell>
          <cell r="AF19">
            <v>1348</v>
          </cell>
          <cell r="AG19">
            <v>1836</v>
          </cell>
          <cell r="AH19">
            <v>1405</v>
          </cell>
          <cell r="AI19">
            <v>1394</v>
          </cell>
          <cell r="AJ19">
            <v>1711</v>
          </cell>
          <cell r="AK19">
            <v>1366</v>
          </cell>
          <cell r="AL19">
            <v>1292</v>
          </cell>
          <cell r="AM19">
            <v>1398</v>
          </cell>
          <cell r="AN19">
            <v>1494</v>
          </cell>
          <cell r="AO19">
            <v>1404</v>
          </cell>
          <cell r="AP19">
            <v>1633</v>
          </cell>
          <cell r="AQ19">
            <v>1472</v>
          </cell>
          <cell r="AR19">
            <v>1887</v>
          </cell>
          <cell r="AS19">
            <v>2219</v>
          </cell>
          <cell r="AT19">
            <v>1402</v>
          </cell>
          <cell r="AU19">
            <v>1055</v>
          </cell>
          <cell r="AV19">
            <v>1564</v>
          </cell>
          <cell r="AW19">
            <v>1204</v>
          </cell>
          <cell r="AX19">
            <v>1409</v>
          </cell>
          <cell r="AY19">
            <v>1430</v>
          </cell>
          <cell r="AZ19">
            <v>1266</v>
          </cell>
          <cell r="BA19">
            <v>1543</v>
          </cell>
          <cell r="BB19">
            <v>1383</v>
          </cell>
          <cell r="BC19">
            <v>1711</v>
          </cell>
          <cell r="BD19">
            <v>1421</v>
          </cell>
          <cell r="BE19">
            <v>1212</v>
          </cell>
          <cell r="BF19">
            <v>1472</v>
          </cell>
          <cell r="BG19">
            <v>1545</v>
          </cell>
          <cell r="BH19">
            <v>1703</v>
          </cell>
          <cell r="BI19">
            <v>1660</v>
          </cell>
          <cell r="BJ19">
            <v>1250</v>
          </cell>
          <cell r="BK19">
            <v>1564</v>
          </cell>
          <cell r="BL19">
            <v>1412</v>
          </cell>
          <cell r="BM19">
            <v>1547</v>
          </cell>
          <cell r="BN19">
            <v>1954</v>
          </cell>
          <cell r="BO19">
            <v>1037</v>
          </cell>
          <cell r="BP19">
            <v>192</v>
          </cell>
          <cell r="BQ19">
            <v>968</v>
          </cell>
          <cell r="BR19">
            <v>380</v>
          </cell>
          <cell r="BS19">
            <v>505</v>
          </cell>
          <cell r="BT19">
            <v>692</v>
          </cell>
          <cell r="BU19">
            <v>656</v>
          </cell>
          <cell r="BV19">
            <v>798</v>
          </cell>
          <cell r="BW19">
            <v>743</v>
          </cell>
          <cell r="BX19">
            <v>1023</v>
          </cell>
          <cell r="BY19">
            <v>1095</v>
          </cell>
          <cell r="BZ19">
            <v>1702</v>
          </cell>
          <cell r="CA19">
            <v>2065</v>
          </cell>
          <cell r="CB19">
            <v>2223</v>
          </cell>
          <cell r="CC19">
            <v>3101</v>
          </cell>
          <cell r="CD19">
            <v>1914</v>
          </cell>
        </row>
        <row r="20">
          <cell r="B20" t="str">
            <v>05 Co</v>
          </cell>
          <cell r="C20">
            <v>2</v>
          </cell>
          <cell r="D20">
            <v>2</v>
          </cell>
          <cell r="E20">
            <v>2</v>
          </cell>
          <cell r="F20">
            <v>3</v>
          </cell>
          <cell r="G20">
            <v>3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O20">
            <v>1</v>
          </cell>
          <cell r="P20">
            <v>1</v>
          </cell>
          <cell r="Q20">
            <v>1</v>
          </cell>
          <cell r="R20">
            <v>2</v>
          </cell>
          <cell r="S20">
            <v>1</v>
          </cell>
          <cell r="T20">
            <v>2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2</v>
          </cell>
          <cell r="Z20">
            <v>1</v>
          </cell>
          <cell r="AA20">
            <v>1</v>
          </cell>
          <cell r="AB20">
            <v>1</v>
          </cell>
          <cell r="AC20">
            <v>2</v>
          </cell>
          <cell r="AD20">
            <v>2</v>
          </cell>
          <cell r="AE20">
            <v>2</v>
          </cell>
          <cell r="AF20">
            <v>3</v>
          </cell>
          <cell r="AG20">
            <v>2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0</v>
          </cell>
          <cell r="AM20">
            <v>1</v>
          </cell>
          <cell r="AN20">
            <v>1</v>
          </cell>
          <cell r="AO20">
            <v>1</v>
          </cell>
          <cell r="AP20">
            <v>2</v>
          </cell>
          <cell r="AQ20">
            <v>1</v>
          </cell>
          <cell r="AR20">
            <v>1</v>
          </cell>
          <cell r="AS20">
            <v>1</v>
          </cell>
          <cell r="AT20">
            <v>1</v>
          </cell>
          <cell r="AU20">
            <v>1</v>
          </cell>
          <cell r="AV20">
            <v>1</v>
          </cell>
          <cell r="AW20">
            <v>2</v>
          </cell>
          <cell r="AX20">
            <v>4</v>
          </cell>
          <cell r="AY20">
            <v>6</v>
          </cell>
          <cell r="AZ20">
            <v>2</v>
          </cell>
          <cell r="BA20">
            <v>3</v>
          </cell>
          <cell r="BB20">
            <v>3</v>
          </cell>
          <cell r="BC20">
            <v>2</v>
          </cell>
          <cell r="BD20">
            <v>3</v>
          </cell>
          <cell r="BE20">
            <v>3</v>
          </cell>
          <cell r="BF20">
            <v>2</v>
          </cell>
          <cell r="BG20">
            <v>2</v>
          </cell>
          <cell r="BH20">
            <v>2</v>
          </cell>
          <cell r="BI20">
            <v>2</v>
          </cell>
          <cell r="BJ20">
            <v>2</v>
          </cell>
          <cell r="BK20">
            <v>2</v>
          </cell>
          <cell r="BL20">
            <v>3</v>
          </cell>
          <cell r="BM20">
            <v>2</v>
          </cell>
          <cell r="BN20">
            <v>17</v>
          </cell>
          <cell r="BO20">
            <v>2</v>
          </cell>
          <cell r="BP20">
            <v>1</v>
          </cell>
          <cell r="BQ20">
            <v>6</v>
          </cell>
          <cell r="BR20">
            <v>2</v>
          </cell>
          <cell r="BS20">
            <v>2</v>
          </cell>
          <cell r="BT20">
            <v>1</v>
          </cell>
          <cell r="BU20">
            <v>2</v>
          </cell>
          <cell r="BV20">
            <v>2</v>
          </cell>
          <cell r="BW20">
            <v>2</v>
          </cell>
          <cell r="BX20">
            <v>2</v>
          </cell>
          <cell r="BY20">
            <v>2</v>
          </cell>
          <cell r="BZ20">
            <v>1</v>
          </cell>
          <cell r="CA20">
            <v>2</v>
          </cell>
          <cell r="CB20">
            <v>2</v>
          </cell>
          <cell r="CC20">
            <v>2</v>
          </cell>
          <cell r="CD20">
            <v>2</v>
          </cell>
        </row>
        <row r="21">
          <cell r="B21" t="str">
            <v xml:space="preserve">05.1 </v>
          </cell>
          <cell r="C21">
            <v>2</v>
          </cell>
          <cell r="D21">
            <v>2</v>
          </cell>
          <cell r="E21">
            <v>2</v>
          </cell>
          <cell r="F21">
            <v>3</v>
          </cell>
          <cell r="G21">
            <v>3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1</v>
          </cell>
          <cell r="P21">
            <v>1</v>
          </cell>
          <cell r="Q21">
            <v>1</v>
          </cell>
          <cell r="R21">
            <v>2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2</v>
          </cell>
          <cell r="Z21">
            <v>1</v>
          </cell>
          <cell r="AA21">
            <v>1</v>
          </cell>
          <cell r="AB21">
            <v>1</v>
          </cell>
          <cell r="AC21">
            <v>2</v>
          </cell>
          <cell r="AD21">
            <v>2</v>
          </cell>
          <cell r="AE21">
            <v>2</v>
          </cell>
          <cell r="AF21">
            <v>3</v>
          </cell>
          <cell r="AG21">
            <v>2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0</v>
          </cell>
          <cell r="AM21">
            <v>1</v>
          </cell>
          <cell r="AN21">
            <v>1</v>
          </cell>
          <cell r="AO21">
            <v>1</v>
          </cell>
          <cell r="AP21">
            <v>2</v>
          </cell>
          <cell r="AQ21">
            <v>1</v>
          </cell>
          <cell r="AR21">
            <v>1</v>
          </cell>
          <cell r="AS21">
            <v>1</v>
          </cell>
          <cell r="AT21">
            <v>1</v>
          </cell>
          <cell r="AU21">
            <v>1</v>
          </cell>
          <cell r="AV21">
            <v>1</v>
          </cell>
          <cell r="AW21">
            <v>2</v>
          </cell>
          <cell r="AX21">
            <v>4</v>
          </cell>
          <cell r="AY21">
            <v>6</v>
          </cell>
          <cell r="AZ21">
            <v>2</v>
          </cell>
          <cell r="BA21">
            <v>3</v>
          </cell>
          <cell r="BB21">
            <v>3</v>
          </cell>
          <cell r="BC21">
            <v>2</v>
          </cell>
          <cell r="BD21">
            <v>3</v>
          </cell>
          <cell r="BE21">
            <v>3</v>
          </cell>
          <cell r="BF21">
            <v>2</v>
          </cell>
          <cell r="BG21">
            <v>2</v>
          </cell>
          <cell r="BH21">
            <v>2</v>
          </cell>
          <cell r="BI21">
            <v>2</v>
          </cell>
          <cell r="BJ21">
            <v>2</v>
          </cell>
          <cell r="BK21">
            <v>2</v>
          </cell>
          <cell r="BL21">
            <v>3</v>
          </cell>
          <cell r="BM21">
            <v>2</v>
          </cell>
          <cell r="BN21">
            <v>17</v>
          </cell>
          <cell r="BO21">
            <v>2</v>
          </cell>
          <cell r="BP21">
            <v>1</v>
          </cell>
          <cell r="BQ21">
            <v>6</v>
          </cell>
          <cell r="BR21">
            <v>2</v>
          </cell>
          <cell r="BS21">
            <v>2</v>
          </cell>
          <cell r="BT21">
            <v>1</v>
          </cell>
          <cell r="BU21">
            <v>2</v>
          </cell>
          <cell r="BV21">
            <v>2</v>
          </cell>
          <cell r="BW21">
            <v>2</v>
          </cell>
          <cell r="BX21">
            <v>2</v>
          </cell>
          <cell r="BY21">
            <v>2</v>
          </cell>
          <cell r="BZ21">
            <v>1</v>
          </cell>
          <cell r="CA21">
            <v>2</v>
          </cell>
          <cell r="CB21">
            <v>2</v>
          </cell>
          <cell r="CC21">
            <v>2</v>
          </cell>
          <cell r="CD21">
            <v>2</v>
          </cell>
        </row>
        <row r="22">
          <cell r="B22" t="str">
            <v xml:space="preserve">05.2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</row>
        <row r="23">
          <cell r="B23" t="str">
            <v>06 Cr</v>
          </cell>
          <cell r="C23">
            <v>294</v>
          </cell>
          <cell r="D23">
            <v>232</v>
          </cell>
          <cell r="E23">
            <v>229</v>
          </cell>
          <cell r="F23">
            <v>259</v>
          </cell>
          <cell r="G23">
            <v>221</v>
          </cell>
          <cell r="H23">
            <v>565</v>
          </cell>
          <cell r="I23">
            <v>567</v>
          </cell>
          <cell r="J23">
            <v>770</v>
          </cell>
          <cell r="K23">
            <v>848</v>
          </cell>
          <cell r="L23">
            <v>966</v>
          </cell>
          <cell r="M23">
            <v>1268</v>
          </cell>
          <cell r="N23">
            <v>1217</v>
          </cell>
          <cell r="O23">
            <v>951</v>
          </cell>
          <cell r="P23">
            <v>924</v>
          </cell>
          <cell r="Q23">
            <v>743</v>
          </cell>
          <cell r="R23">
            <v>681</v>
          </cell>
          <cell r="S23">
            <v>857</v>
          </cell>
          <cell r="T23">
            <v>1003</v>
          </cell>
          <cell r="U23">
            <v>842</v>
          </cell>
          <cell r="V23">
            <v>1106</v>
          </cell>
          <cell r="W23">
            <v>986</v>
          </cell>
          <cell r="X23">
            <v>772</v>
          </cell>
          <cell r="Y23">
            <v>933</v>
          </cell>
          <cell r="Z23">
            <v>744</v>
          </cell>
          <cell r="AA23">
            <v>804</v>
          </cell>
          <cell r="AB23">
            <v>757</v>
          </cell>
          <cell r="AC23">
            <v>748</v>
          </cell>
          <cell r="AD23">
            <v>960</v>
          </cell>
          <cell r="AE23">
            <v>984</v>
          </cell>
          <cell r="AF23">
            <v>848</v>
          </cell>
          <cell r="AG23">
            <v>1073</v>
          </cell>
          <cell r="AH23">
            <v>805</v>
          </cell>
          <cell r="AI23">
            <v>834</v>
          </cell>
          <cell r="AJ23">
            <v>1010</v>
          </cell>
          <cell r="AK23">
            <v>914</v>
          </cell>
          <cell r="AL23">
            <v>638</v>
          </cell>
          <cell r="AM23">
            <v>912</v>
          </cell>
          <cell r="AN23">
            <v>894</v>
          </cell>
          <cell r="AO23">
            <v>878</v>
          </cell>
          <cell r="AP23">
            <v>1140</v>
          </cell>
          <cell r="AQ23">
            <v>944</v>
          </cell>
          <cell r="AR23">
            <v>1175</v>
          </cell>
          <cell r="AS23">
            <v>1525</v>
          </cell>
          <cell r="AT23">
            <v>1084</v>
          </cell>
          <cell r="AU23">
            <v>794</v>
          </cell>
          <cell r="AV23">
            <v>1119</v>
          </cell>
          <cell r="AW23">
            <v>768</v>
          </cell>
          <cell r="AX23">
            <v>1072</v>
          </cell>
          <cell r="AY23">
            <v>841</v>
          </cell>
          <cell r="AZ23">
            <v>707</v>
          </cell>
          <cell r="BA23">
            <v>1039</v>
          </cell>
          <cell r="BB23">
            <v>783</v>
          </cell>
          <cell r="BC23">
            <v>1040</v>
          </cell>
          <cell r="BD23">
            <v>686</v>
          </cell>
          <cell r="BE23">
            <v>352</v>
          </cell>
          <cell r="BF23">
            <v>962</v>
          </cell>
          <cell r="BG23">
            <v>767</v>
          </cell>
          <cell r="BH23">
            <v>1081</v>
          </cell>
          <cell r="BI23">
            <v>866</v>
          </cell>
          <cell r="BJ23">
            <v>609</v>
          </cell>
          <cell r="BK23">
            <v>1030</v>
          </cell>
          <cell r="BL23">
            <v>759</v>
          </cell>
          <cell r="BM23">
            <v>937</v>
          </cell>
          <cell r="BN23">
            <v>1584</v>
          </cell>
          <cell r="BO23">
            <v>994</v>
          </cell>
          <cell r="BP23">
            <v>151</v>
          </cell>
          <cell r="BQ23">
            <v>924</v>
          </cell>
          <cell r="BR23">
            <v>301</v>
          </cell>
          <cell r="BS23">
            <v>455</v>
          </cell>
          <cell r="BT23">
            <v>649</v>
          </cell>
          <cell r="BU23">
            <v>620</v>
          </cell>
          <cell r="BV23">
            <v>729</v>
          </cell>
          <cell r="BW23">
            <v>699</v>
          </cell>
          <cell r="BX23">
            <v>977</v>
          </cell>
          <cell r="BY23">
            <v>912</v>
          </cell>
          <cell r="BZ23">
            <v>1541</v>
          </cell>
          <cell r="CA23">
            <v>2009</v>
          </cell>
          <cell r="CB23">
            <v>2168</v>
          </cell>
          <cell r="CC23">
            <v>3038</v>
          </cell>
          <cell r="CD23">
            <v>1816</v>
          </cell>
        </row>
        <row r="24">
          <cell r="B24" t="str">
            <v xml:space="preserve">06.1 </v>
          </cell>
          <cell r="C24">
            <v>293</v>
          </cell>
          <cell r="D24">
            <v>231</v>
          </cell>
          <cell r="E24">
            <v>229</v>
          </cell>
          <cell r="F24">
            <v>259</v>
          </cell>
          <cell r="G24">
            <v>221</v>
          </cell>
          <cell r="H24">
            <v>565</v>
          </cell>
          <cell r="I24">
            <v>566</v>
          </cell>
          <cell r="J24">
            <v>769</v>
          </cell>
          <cell r="K24">
            <v>848</v>
          </cell>
          <cell r="L24">
            <v>966</v>
          </cell>
          <cell r="M24">
            <v>1268</v>
          </cell>
          <cell r="N24">
            <v>1217</v>
          </cell>
          <cell r="O24">
            <v>951</v>
          </cell>
          <cell r="P24">
            <v>924</v>
          </cell>
          <cell r="Q24">
            <v>743</v>
          </cell>
          <cell r="R24">
            <v>681</v>
          </cell>
          <cell r="S24">
            <v>857</v>
          </cell>
          <cell r="T24">
            <v>1003</v>
          </cell>
          <cell r="U24">
            <v>842</v>
          </cell>
          <cell r="V24">
            <v>1106</v>
          </cell>
          <cell r="W24">
            <v>986</v>
          </cell>
          <cell r="X24">
            <v>772</v>
          </cell>
          <cell r="Y24">
            <v>933</v>
          </cell>
          <cell r="Z24">
            <v>744</v>
          </cell>
          <cell r="AA24">
            <v>804</v>
          </cell>
          <cell r="AB24">
            <v>757</v>
          </cell>
          <cell r="AC24">
            <v>748</v>
          </cell>
          <cell r="AD24">
            <v>960</v>
          </cell>
          <cell r="AE24">
            <v>984</v>
          </cell>
          <cell r="AF24">
            <v>848</v>
          </cell>
          <cell r="AG24">
            <v>1073</v>
          </cell>
          <cell r="AH24">
            <v>805</v>
          </cell>
          <cell r="AI24">
            <v>834</v>
          </cell>
          <cell r="AJ24">
            <v>1010</v>
          </cell>
          <cell r="AK24">
            <v>914</v>
          </cell>
          <cell r="AL24">
            <v>638</v>
          </cell>
          <cell r="AM24">
            <v>912</v>
          </cell>
          <cell r="AN24">
            <v>894</v>
          </cell>
          <cell r="AO24">
            <v>878</v>
          </cell>
          <cell r="AP24">
            <v>1140</v>
          </cell>
          <cell r="AQ24">
            <v>944</v>
          </cell>
          <cell r="AR24">
            <v>1175</v>
          </cell>
          <cell r="AS24">
            <v>1525</v>
          </cell>
          <cell r="AT24">
            <v>1084</v>
          </cell>
          <cell r="AU24">
            <v>793</v>
          </cell>
          <cell r="AV24">
            <v>1119</v>
          </cell>
          <cell r="AW24">
            <v>768</v>
          </cell>
          <cell r="AX24">
            <v>1072</v>
          </cell>
          <cell r="AY24">
            <v>840</v>
          </cell>
          <cell r="AZ24">
            <v>707</v>
          </cell>
          <cell r="BA24">
            <v>1039</v>
          </cell>
          <cell r="BB24">
            <v>783</v>
          </cell>
          <cell r="BC24">
            <v>1040</v>
          </cell>
          <cell r="BD24">
            <v>686</v>
          </cell>
          <cell r="BE24">
            <v>351</v>
          </cell>
          <cell r="BF24">
            <v>962</v>
          </cell>
          <cell r="BG24">
            <v>767</v>
          </cell>
          <cell r="BH24">
            <v>1081</v>
          </cell>
          <cell r="BI24">
            <v>866</v>
          </cell>
          <cell r="BJ24">
            <v>609</v>
          </cell>
          <cell r="BK24">
            <v>1030</v>
          </cell>
          <cell r="BL24">
            <v>759</v>
          </cell>
          <cell r="BM24">
            <v>937</v>
          </cell>
          <cell r="BN24">
            <v>1583</v>
          </cell>
          <cell r="BO24">
            <v>994</v>
          </cell>
          <cell r="BP24">
            <v>151</v>
          </cell>
          <cell r="BQ24">
            <v>924</v>
          </cell>
          <cell r="BR24">
            <v>301</v>
          </cell>
          <cell r="BS24">
            <v>455</v>
          </cell>
          <cell r="BT24">
            <v>616</v>
          </cell>
          <cell r="BU24">
            <v>606</v>
          </cell>
          <cell r="BV24">
            <v>729</v>
          </cell>
          <cell r="BW24">
            <v>699</v>
          </cell>
          <cell r="BX24">
            <v>960</v>
          </cell>
          <cell r="BY24">
            <v>873</v>
          </cell>
          <cell r="BZ24">
            <v>1521</v>
          </cell>
          <cell r="CA24">
            <v>1957</v>
          </cell>
          <cell r="CB24">
            <v>2168</v>
          </cell>
          <cell r="CC24">
            <v>3038</v>
          </cell>
          <cell r="CD24">
            <v>1789</v>
          </cell>
        </row>
        <row r="25">
          <cell r="B25" t="str">
            <v xml:space="preserve">06.2 </v>
          </cell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</v>
          </cell>
          <cell r="AV25">
            <v>0</v>
          </cell>
          <cell r="AW25">
            <v>0</v>
          </cell>
          <cell r="AX25">
            <v>0</v>
          </cell>
          <cell r="AY25">
            <v>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1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33</v>
          </cell>
          <cell r="BU25">
            <v>14</v>
          </cell>
          <cell r="BV25">
            <v>0</v>
          </cell>
          <cell r="BW25">
            <v>0</v>
          </cell>
          <cell r="BX25">
            <v>17</v>
          </cell>
          <cell r="BY25">
            <v>39</v>
          </cell>
          <cell r="BZ25">
            <v>20</v>
          </cell>
          <cell r="CA25">
            <v>52</v>
          </cell>
          <cell r="CB25">
            <v>0</v>
          </cell>
          <cell r="CC25">
            <v>0</v>
          </cell>
          <cell r="CD25">
            <v>27</v>
          </cell>
        </row>
        <row r="26">
          <cell r="B26" t="str">
            <v>07 Me</v>
          </cell>
          <cell r="C26">
            <v>2</v>
          </cell>
          <cell r="D26">
            <v>4</v>
          </cell>
          <cell r="E26">
            <v>2</v>
          </cell>
          <cell r="F26">
            <v>1</v>
          </cell>
          <cell r="G26">
            <v>2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1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1</v>
          </cell>
          <cell r="T26">
            <v>3</v>
          </cell>
          <cell r="U26">
            <v>1</v>
          </cell>
          <cell r="V26">
            <v>1</v>
          </cell>
          <cell r="W26">
            <v>3</v>
          </cell>
          <cell r="X26">
            <v>6</v>
          </cell>
          <cell r="Y26">
            <v>1</v>
          </cell>
          <cell r="Z26">
            <v>1</v>
          </cell>
          <cell r="AA26">
            <v>6</v>
          </cell>
          <cell r="AB26">
            <v>1</v>
          </cell>
          <cell r="AC26">
            <v>1</v>
          </cell>
          <cell r="AD26">
            <v>2</v>
          </cell>
          <cell r="AE26">
            <v>1</v>
          </cell>
          <cell r="AF26">
            <v>3</v>
          </cell>
          <cell r="AG26">
            <v>2</v>
          </cell>
          <cell r="AH26">
            <v>3</v>
          </cell>
          <cell r="AI26">
            <v>5</v>
          </cell>
          <cell r="AJ26">
            <v>3</v>
          </cell>
          <cell r="AK26">
            <v>1</v>
          </cell>
          <cell r="AL26">
            <v>5</v>
          </cell>
          <cell r="AM26">
            <v>2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2</v>
          </cell>
          <cell r="AT26">
            <v>0</v>
          </cell>
          <cell r="AU26">
            <v>5</v>
          </cell>
          <cell r="AV26">
            <v>1</v>
          </cell>
          <cell r="AW26">
            <v>3</v>
          </cell>
          <cell r="AX26">
            <v>1</v>
          </cell>
          <cell r="AY26">
            <v>0</v>
          </cell>
          <cell r="AZ26">
            <v>1</v>
          </cell>
          <cell r="BA26">
            <v>13</v>
          </cell>
          <cell r="BB26">
            <v>1</v>
          </cell>
          <cell r="BC26">
            <v>2</v>
          </cell>
          <cell r="BD26">
            <v>3</v>
          </cell>
          <cell r="BE26">
            <v>5</v>
          </cell>
          <cell r="BF26">
            <v>11</v>
          </cell>
          <cell r="BG26">
            <v>3</v>
          </cell>
          <cell r="BH26">
            <v>4</v>
          </cell>
          <cell r="BI26">
            <v>4</v>
          </cell>
          <cell r="BJ26">
            <v>2</v>
          </cell>
          <cell r="BK26">
            <v>9</v>
          </cell>
          <cell r="BL26">
            <v>4</v>
          </cell>
          <cell r="BM26">
            <v>5</v>
          </cell>
          <cell r="BN26">
            <v>31</v>
          </cell>
          <cell r="BO26">
            <v>4</v>
          </cell>
          <cell r="BP26">
            <v>2</v>
          </cell>
          <cell r="BQ26">
            <v>2</v>
          </cell>
          <cell r="BR26">
            <v>33</v>
          </cell>
          <cell r="BS26">
            <v>6</v>
          </cell>
          <cell r="BT26">
            <v>4</v>
          </cell>
          <cell r="BU26">
            <v>2</v>
          </cell>
          <cell r="BV26">
            <v>31</v>
          </cell>
          <cell r="BW26">
            <v>8</v>
          </cell>
          <cell r="BX26">
            <v>4</v>
          </cell>
          <cell r="BY26">
            <v>5</v>
          </cell>
          <cell r="BZ26">
            <v>40</v>
          </cell>
          <cell r="CA26">
            <v>8</v>
          </cell>
          <cell r="CB26">
            <v>11</v>
          </cell>
          <cell r="CC26">
            <v>8</v>
          </cell>
          <cell r="CD26">
            <v>42</v>
          </cell>
        </row>
        <row r="27">
          <cell r="B27" t="str">
            <v xml:space="preserve">07.1 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</v>
          </cell>
          <cell r="AJ27">
            <v>0</v>
          </cell>
          <cell r="AK27">
            <v>0</v>
          </cell>
          <cell r="AL27">
            <v>0</v>
          </cell>
          <cell r="AM27">
            <v>1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2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</v>
          </cell>
          <cell r="BE27">
            <v>4</v>
          </cell>
          <cell r="BF27">
            <v>9</v>
          </cell>
          <cell r="BG27">
            <v>2</v>
          </cell>
          <cell r="BH27">
            <v>2</v>
          </cell>
          <cell r="BI27">
            <v>0</v>
          </cell>
          <cell r="BJ27">
            <v>0</v>
          </cell>
          <cell r="BK27">
            <v>0</v>
          </cell>
          <cell r="BL27">
            <v>2</v>
          </cell>
          <cell r="BM27">
            <v>2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B28" t="str">
            <v xml:space="preserve">07.2 </v>
          </cell>
          <cell r="C28">
            <v>2</v>
          </cell>
          <cell r="D28">
            <v>4</v>
          </cell>
          <cell r="E28">
            <v>2</v>
          </cell>
          <cell r="F28">
            <v>1</v>
          </cell>
          <cell r="G28">
            <v>2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1</v>
          </cell>
          <cell r="O28">
            <v>0</v>
          </cell>
          <cell r="P28">
            <v>1</v>
          </cell>
          <cell r="Q28">
            <v>0</v>
          </cell>
          <cell r="R28">
            <v>1</v>
          </cell>
          <cell r="S28">
            <v>1</v>
          </cell>
          <cell r="T28">
            <v>3</v>
          </cell>
          <cell r="U28">
            <v>1</v>
          </cell>
          <cell r="V28">
            <v>1</v>
          </cell>
          <cell r="W28">
            <v>3</v>
          </cell>
          <cell r="X28">
            <v>6</v>
          </cell>
          <cell r="Y28">
            <v>1</v>
          </cell>
          <cell r="Z28">
            <v>1</v>
          </cell>
          <cell r="AA28">
            <v>6</v>
          </cell>
          <cell r="AB28">
            <v>1</v>
          </cell>
          <cell r="AC28">
            <v>1</v>
          </cell>
          <cell r="AD28">
            <v>2</v>
          </cell>
          <cell r="AE28">
            <v>1</v>
          </cell>
          <cell r="AF28">
            <v>3</v>
          </cell>
          <cell r="AG28">
            <v>2</v>
          </cell>
          <cell r="AH28">
            <v>3</v>
          </cell>
          <cell r="AI28">
            <v>4</v>
          </cell>
          <cell r="AJ28">
            <v>3</v>
          </cell>
          <cell r="AK28">
            <v>1</v>
          </cell>
          <cell r="AL28">
            <v>5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2</v>
          </cell>
          <cell r="AT28">
            <v>0</v>
          </cell>
          <cell r="AU28">
            <v>3</v>
          </cell>
          <cell r="AV28">
            <v>1</v>
          </cell>
          <cell r="AW28">
            <v>3</v>
          </cell>
          <cell r="AX28">
            <v>1</v>
          </cell>
          <cell r="AY28">
            <v>0</v>
          </cell>
          <cell r="AZ28">
            <v>1</v>
          </cell>
          <cell r="BA28">
            <v>13</v>
          </cell>
          <cell r="BB28">
            <v>1</v>
          </cell>
          <cell r="BC28">
            <v>2</v>
          </cell>
          <cell r="BD28">
            <v>2</v>
          </cell>
          <cell r="BE28">
            <v>1</v>
          </cell>
          <cell r="BF28">
            <v>2</v>
          </cell>
          <cell r="BG28">
            <v>1</v>
          </cell>
          <cell r="BH28">
            <v>2</v>
          </cell>
          <cell r="BI28">
            <v>4</v>
          </cell>
          <cell r="BJ28">
            <v>2</v>
          </cell>
          <cell r="BK28">
            <v>9</v>
          </cell>
          <cell r="BL28">
            <v>2</v>
          </cell>
          <cell r="BM28">
            <v>3</v>
          </cell>
          <cell r="BN28">
            <v>31</v>
          </cell>
          <cell r="BO28">
            <v>4</v>
          </cell>
          <cell r="BP28">
            <v>2</v>
          </cell>
          <cell r="BQ28">
            <v>2</v>
          </cell>
          <cell r="BR28">
            <v>33</v>
          </cell>
          <cell r="BS28">
            <v>6</v>
          </cell>
          <cell r="BT28">
            <v>4</v>
          </cell>
          <cell r="BU28">
            <v>2</v>
          </cell>
          <cell r="BV28">
            <v>31</v>
          </cell>
          <cell r="BW28">
            <v>8</v>
          </cell>
          <cell r="BX28">
            <v>4</v>
          </cell>
          <cell r="BY28">
            <v>5</v>
          </cell>
          <cell r="BZ28">
            <v>40</v>
          </cell>
          <cell r="CA28">
            <v>8</v>
          </cell>
          <cell r="CB28">
            <v>11</v>
          </cell>
          <cell r="CC28">
            <v>8</v>
          </cell>
          <cell r="CD28">
            <v>42</v>
          </cell>
        </row>
        <row r="29">
          <cell r="B29" t="str">
            <v>08 Ot</v>
          </cell>
          <cell r="C29">
            <v>164</v>
          </cell>
          <cell r="D29">
            <v>290</v>
          </cell>
          <cell r="E29">
            <v>295</v>
          </cell>
          <cell r="F29">
            <v>267</v>
          </cell>
          <cell r="G29">
            <v>254</v>
          </cell>
          <cell r="H29">
            <v>337</v>
          </cell>
          <cell r="I29">
            <v>409</v>
          </cell>
          <cell r="J29">
            <v>315</v>
          </cell>
          <cell r="K29">
            <v>388</v>
          </cell>
          <cell r="L29">
            <v>559</v>
          </cell>
          <cell r="M29">
            <v>458</v>
          </cell>
          <cell r="N29">
            <v>597</v>
          </cell>
          <cell r="O29">
            <v>580</v>
          </cell>
          <cell r="P29">
            <v>816</v>
          </cell>
          <cell r="Q29">
            <v>653</v>
          </cell>
          <cell r="R29">
            <v>527</v>
          </cell>
          <cell r="S29">
            <v>578</v>
          </cell>
          <cell r="T29">
            <v>845</v>
          </cell>
          <cell r="U29">
            <v>508</v>
          </cell>
          <cell r="V29">
            <v>419</v>
          </cell>
          <cell r="W29">
            <v>608</v>
          </cell>
          <cell r="X29">
            <v>617</v>
          </cell>
          <cell r="Y29">
            <v>604</v>
          </cell>
          <cell r="Z29">
            <v>489</v>
          </cell>
          <cell r="AA29">
            <v>637</v>
          </cell>
          <cell r="AB29">
            <v>508</v>
          </cell>
          <cell r="AC29">
            <v>649</v>
          </cell>
          <cell r="AD29">
            <v>416</v>
          </cell>
          <cell r="AE29">
            <v>679</v>
          </cell>
          <cell r="AF29">
            <v>494</v>
          </cell>
          <cell r="AG29">
            <v>759</v>
          </cell>
          <cell r="AH29">
            <v>596</v>
          </cell>
          <cell r="AI29">
            <v>554</v>
          </cell>
          <cell r="AJ29">
            <v>697</v>
          </cell>
          <cell r="AK29">
            <v>450</v>
          </cell>
          <cell r="AL29">
            <v>649</v>
          </cell>
          <cell r="AM29">
            <v>483</v>
          </cell>
          <cell r="AN29">
            <v>598</v>
          </cell>
          <cell r="AO29">
            <v>524</v>
          </cell>
          <cell r="AP29">
            <v>490</v>
          </cell>
          <cell r="AQ29">
            <v>526</v>
          </cell>
          <cell r="AR29">
            <v>710</v>
          </cell>
          <cell r="AS29">
            <v>691</v>
          </cell>
          <cell r="AT29">
            <v>317</v>
          </cell>
          <cell r="AU29">
            <v>255</v>
          </cell>
          <cell r="AV29">
            <v>443</v>
          </cell>
          <cell r="AW29">
            <v>431</v>
          </cell>
          <cell r="AX29">
            <v>332</v>
          </cell>
          <cell r="AY29">
            <v>583</v>
          </cell>
          <cell r="AZ29">
            <v>557</v>
          </cell>
          <cell r="BA29">
            <v>487</v>
          </cell>
          <cell r="BB29">
            <v>596</v>
          </cell>
          <cell r="BC29">
            <v>667</v>
          </cell>
          <cell r="BD29">
            <v>729</v>
          </cell>
          <cell r="BE29">
            <v>852</v>
          </cell>
          <cell r="BF29">
            <v>497</v>
          </cell>
          <cell r="BG29">
            <v>773</v>
          </cell>
          <cell r="BH29">
            <v>616</v>
          </cell>
          <cell r="BI29">
            <v>788</v>
          </cell>
          <cell r="BJ29">
            <v>637</v>
          </cell>
          <cell r="BK29">
            <v>523</v>
          </cell>
          <cell r="BL29">
            <v>646</v>
          </cell>
          <cell r="BM29">
            <v>603</v>
          </cell>
          <cell r="BN29">
            <v>322</v>
          </cell>
          <cell r="BO29">
            <v>37</v>
          </cell>
          <cell r="BP29">
            <v>38</v>
          </cell>
          <cell r="BQ29">
            <v>36</v>
          </cell>
          <cell r="BR29">
            <v>44</v>
          </cell>
          <cell r="BS29">
            <v>43</v>
          </cell>
          <cell r="BT29">
            <v>37</v>
          </cell>
          <cell r="BU29">
            <v>32</v>
          </cell>
          <cell r="BV29">
            <v>36</v>
          </cell>
          <cell r="BW29">
            <v>34</v>
          </cell>
          <cell r="BX29">
            <v>39</v>
          </cell>
          <cell r="BY29">
            <v>177</v>
          </cell>
          <cell r="BZ29">
            <v>120</v>
          </cell>
          <cell r="CA29">
            <v>47</v>
          </cell>
          <cell r="CB29">
            <v>41</v>
          </cell>
          <cell r="CC29">
            <v>53</v>
          </cell>
          <cell r="CD29">
            <v>54</v>
          </cell>
        </row>
        <row r="30">
          <cell r="B30" t="str">
            <v xml:space="preserve">08.1 </v>
          </cell>
          <cell r="C30">
            <v>15</v>
          </cell>
          <cell r="D30">
            <v>22</v>
          </cell>
          <cell r="E30">
            <v>20</v>
          </cell>
          <cell r="F30">
            <v>17</v>
          </cell>
          <cell r="G30">
            <v>18</v>
          </cell>
          <cell r="H30">
            <v>17</v>
          </cell>
          <cell r="I30">
            <v>18</v>
          </cell>
          <cell r="J30">
            <v>15</v>
          </cell>
          <cell r="K30">
            <v>15</v>
          </cell>
          <cell r="L30">
            <v>13</v>
          </cell>
          <cell r="M30">
            <v>16</v>
          </cell>
          <cell r="N30">
            <v>17</v>
          </cell>
          <cell r="O30">
            <v>14</v>
          </cell>
          <cell r="P30">
            <v>12</v>
          </cell>
          <cell r="Q30">
            <v>17</v>
          </cell>
          <cell r="R30">
            <v>14</v>
          </cell>
          <cell r="S30">
            <v>14</v>
          </cell>
          <cell r="T30">
            <v>18</v>
          </cell>
          <cell r="U30">
            <v>17</v>
          </cell>
          <cell r="V30">
            <v>13</v>
          </cell>
          <cell r="W30">
            <v>16</v>
          </cell>
          <cell r="X30">
            <v>14</v>
          </cell>
          <cell r="Y30">
            <v>15</v>
          </cell>
          <cell r="Z30">
            <v>16</v>
          </cell>
          <cell r="AA30">
            <v>14</v>
          </cell>
          <cell r="AB30">
            <v>17</v>
          </cell>
          <cell r="AC30">
            <v>20</v>
          </cell>
          <cell r="AD30">
            <v>17</v>
          </cell>
          <cell r="AE30">
            <v>14</v>
          </cell>
          <cell r="AF30">
            <v>19</v>
          </cell>
          <cell r="AG30">
            <v>20</v>
          </cell>
          <cell r="AH30">
            <v>20</v>
          </cell>
          <cell r="AI30">
            <v>19</v>
          </cell>
          <cell r="AJ30">
            <v>20</v>
          </cell>
          <cell r="AK30">
            <v>19</v>
          </cell>
          <cell r="AL30">
            <v>17</v>
          </cell>
          <cell r="AM30">
            <v>17</v>
          </cell>
          <cell r="AN30">
            <v>20</v>
          </cell>
          <cell r="AO30">
            <v>18</v>
          </cell>
          <cell r="AP30">
            <v>21</v>
          </cell>
          <cell r="AQ30">
            <v>17</v>
          </cell>
          <cell r="AR30">
            <v>17</v>
          </cell>
          <cell r="AS30">
            <v>17</v>
          </cell>
          <cell r="AT30">
            <v>18</v>
          </cell>
          <cell r="AU30">
            <v>13</v>
          </cell>
          <cell r="AV30">
            <v>14</v>
          </cell>
          <cell r="AW30">
            <v>15</v>
          </cell>
          <cell r="AX30">
            <v>18</v>
          </cell>
          <cell r="AY30">
            <v>15</v>
          </cell>
          <cell r="AZ30">
            <v>17</v>
          </cell>
          <cell r="BA30">
            <v>22</v>
          </cell>
          <cell r="BB30">
            <v>17</v>
          </cell>
          <cell r="BC30">
            <v>21</v>
          </cell>
          <cell r="BD30">
            <v>20</v>
          </cell>
          <cell r="BE30">
            <v>20</v>
          </cell>
          <cell r="BF30">
            <v>22</v>
          </cell>
          <cell r="BG30">
            <v>20</v>
          </cell>
          <cell r="BH30">
            <v>19</v>
          </cell>
          <cell r="BI30">
            <v>21</v>
          </cell>
          <cell r="BJ30">
            <v>20</v>
          </cell>
          <cell r="BK30">
            <v>18</v>
          </cell>
          <cell r="BL30">
            <v>24</v>
          </cell>
          <cell r="BM30">
            <v>23</v>
          </cell>
          <cell r="BN30">
            <v>19</v>
          </cell>
          <cell r="BO30">
            <v>21</v>
          </cell>
          <cell r="BP30">
            <v>24</v>
          </cell>
          <cell r="BQ30">
            <v>24</v>
          </cell>
          <cell r="BR30">
            <v>23</v>
          </cell>
          <cell r="BS30">
            <v>24</v>
          </cell>
          <cell r="BT30">
            <v>25</v>
          </cell>
          <cell r="BU30">
            <v>21</v>
          </cell>
          <cell r="BV30">
            <v>22</v>
          </cell>
          <cell r="BW30">
            <v>23</v>
          </cell>
          <cell r="BX30">
            <v>23</v>
          </cell>
          <cell r="BY30">
            <v>24</v>
          </cell>
          <cell r="BZ30">
            <v>26</v>
          </cell>
          <cell r="CA30">
            <v>27</v>
          </cell>
          <cell r="CB30">
            <v>28</v>
          </cell>
          <cell r="CC30">
            <v>31</v>
          </cell>
          <cell r="CD30">
            <v>29</v>
          </cell>
        </row>
        <row r="31">
          <cell r="B31" t="str">
            <v xml:space="preserve">08.9 </v>
          </cell>
          <cell r="C31">
            <v>149</v>
          </cell>
          <cell r="D31">
            <v>268</v>
          </cell>
          <cell r="E31">
            <v>275</v>
          </cell>
          <cell r="F31">
            <v>250</v>
          </cell>
          <cell r="G31">
            <v>236</v>
          </cell>
          <cell r="H31">
            <v>320</v>
          </cell>
          <cell r="I31">
            <v>391</v>
          </cell>
          <cell r="J31">
            <v>300</v>
          </cell>
          <cell r="K31">
            <v>373</v>
          </cell>
          <cell r="L31">
            <v>546</v>
          </cell>
          <cell r="M31">
            <v>442</v>
          </cell>
          <cell r="N31">
            <v>580</v>
          </cell>
          <cell r="O31">
            <v>566</v>
          </cell>
          <cell r="P31">
            <v>804</v>
          </cell>
          <cell r="Q31">
            <v>636</v>
          </cell>
          <cell r="R31">
            <v>513</v>
          </cell>
          <cell r="S31">
            <v>564</v>
          </cell>
          <cell r="T31">
            <v>827</v>
          </cell>
          <cell r="U31">
            <v>491</v>
          </cell>
          <cell r="V31">
            <v>406</v>
          </cell>
          <cell r="W31">
            <v>592</v>
          </cell>
          <cell r="X31">
            <v>603</v>
          </cell>
          <cell r="Y31">
            <v>589</v>
          </cell>
          <cell r="Z31">
            <v>473</v>
          </cell>
          <cell r="AA31">
            <v>623</v>
          </cell>
          <cell r="AB31">
            <v>491</v>
          </cell>
          <cell r="AC31">
            <v>629</v>
          </cell>
          <cell r="AD31">
            <v>399</v>
          </cell>
          <cell r="AE31">
            <v>665</v>
          </cell>
          <cell r="AF31">
            <v>475</v>
          </cell>
          <cell r="AG31">
            <v>739</v>
          </cell>
          <cell r="AH31">
            <v>576</v>
          </cell>
          <cell r="AI31">
            <v>535</v>
          </cell>
          <cell r="AJ31">
            <v>677</v>
          </cell>
          <cell r="AK31">
            <v>431</v>
          </cell>
          <cell r="AL31">
            <v>632</v>
          </cell>
          <cell r="AM31">
            <v>466</v>
          </cell>
          <cell r="AN31">
            <v>578</v>
          </cell>
          <cell r="AO31">
            <v>506</v>
          </cell>
          <cell r="AP31">
            <v>469</v>
          </cell>
          <cell r="AQ31">
            <v>509</v>
          </cell>
          <cell r="AR31">
            <v>693</v>
          </cell>
          <cell r="AS31">
            <v>674</v>
          </cell>
          <cell r="AT31">
            <v>299</v>
          </cell>
          <cell r="AU31">
            <v>242</v>
          </cell>
          <cell r="AV31">
            <v>429</v>
          </cell>
          <cell r="AW31">
            <v>416</v>
          </cell>
          <cell r="AX31">
            <v>314</v>
          </cell>
          <cell r="AY31">
            <v>568</v>
          </cell>
          <cell r="AZ31">
            <v>540</v>
          </cell>
          <cell r="BA31">
            <v>465</v>
          </cell>
          <cell r="BB31">
            <v>579</v>
          </cell>
          <cell r="BC31">
            <v>646</v>
          </cell>
          <cell r="BD31">
            <v>709</v>
          </cell>
          <cell r="BE31">
            <v>832</v>
          </cell>
          <cell r="BF31">
            <v>475</v>
          </cell>
          <cell r="BG31">
            <v>753</v>
          </cell>
          <cell r="BH31">
            <v>597</v>
          </cell>
          <cell r="BI31">
            <v>767</v>
          </cell>
          <cell r="BJ31">
            <v>617</v>
          </cell>
          <cell r="BK31">
            <v>505</v>
          </cell>
          <cell r="BL31">
            <v>622</v>
          </cell>
          <cell r="BM31">
            <v>580</v>
          </cell>
          <cell r="BN31">
            <v>303</v>
          </cell>
          <cell r="BO31">
            <v>16</v>
          </cell>
          <cell r="BP31">
            <v>14</v>
          </cell>
          <cell r="BQ31">
            <v>12</v>
          </cell>
          <cell r="BR31">
            <v>21</v>
          </cell>
          <cell r="BS31">
            <v>19</v>
          </cell>
          <cell r="BT31">
            <v>12</v>
          </cell>
          <cell r="BU31">
            <v>11</v>
          </cell>
          <cell r="BV31">
            <v>14</v>
          </cell>
          <cell r="BW31">
            <v>11</v>
          </cell>
          <cell r="BX31">
            <v>16</v>
          </cell>
          <cell r="BY31">
            <v>153</v>
          </cell>
          <cell r="BZ31">
            <v>94</v>
          </cell>
          <cell r="CA31">
            <v>19</v>
          </cell>
          <cell r="CB31">
            <v>13</v>
          </cell>
          <cell r="CC31">
            <v>23</v>
          </cell>
          <cell r="CD31">
            <v>25</v>
          </cell>
        </row>
        <row r="32">
          <cell r="B32" t="str">
            <v>C Man</v>
          </cell>
          <cell r="C32">
            <v>15229</v>
          </cell>
          <cell r="D32">
            <v>15168</v>
          </cell>
          <cell r="E32">
            <v>14350</v>
          </cell>
          <cell r="F32">
            <v>14055</v>
          </cell>
          <cell r="G32">
            <v>13781</v>
          </cell>
          <cell r="H32">
            <v>14163</v>
          </cell>
          <cell r="I32">
            <v>15156</v>
          </cell>
          <cell r="J32">
            <v>14333</v>
          </cell>
          <cell r="K32">
            <v>15570</v>
          </cell>
          <cell r="L32">
            <v>15923</v>
          </cell>
          <cell r="M32">
            <v>15605</v>
          </cell>
          <cell r="N32">
            <v>17210</v>
          </cell>
          <cell r="O32">
            <v>17109</v>
          </cell>
          <cell r="P32">
            <v>15941</v>
          </cell>
          <cell r="Q32">
            <v>15518</v>
          </cell>
          <cell r="R32">
            <v>15756</v>
          </cell>
          <cell r="S32">
            <v>15179</v>
          </cell>
          <cell r="T32">
            <v>15808</v>
          </cell>
          <cell r="U32">
            <v>15628</v>
          </cell>
          <cell r="V32">
            <v>13767</v>
          </cell>
          <cell r="W32">
            <v>15978</v>
          </cell>
          <cell r="X32">
            <v>16328</v>
          </cell>
          <cell r="Y32">
            <v>16505</v>
          </cell>
          <cell r="Z32">
            <v>16702</v>
          </cell>
          <cell r="AA32">
            <v>15890</v>
          </cell>
          <cell r="AB32">
            <v>16589</v>
          </cell>
          <cell r="AC32">
            <v>17315</v>
          </cell>
          <cell r="AD32">
            <v>18046</v>
          </cell>
          <cell r="AE32">
            <v>16487</v>
          </cell>
          <cell r="AF32">
            <v>19362</v>
          </cell>
          <cell r="AG32">
            <v>19755</v>
          </cell>
          <cell r="AH32">
            <v>21126</v>
          </cell>
          <cell r="AI32">
            <v>20798</v>
          </cell>
          <cell r="AJ32">
            <v>20382</v>
          </cell>
          <cell r="AK32">
            <v>19181</v>
          </cell>
          <cell r="AL32">
            <v>19678</v>
          </cell>
          <cell r="AM32">
            <v>18878</v>
          </cell>
          <cell r="AN32">
            <v>21236</v>
          </cell>
          <cell r="AO32">
            <v>20184</v>
          </cell>
          <cell r="AP32">
            <v>21231</v>
          </cell>
          <cell r="AQ32">
            <v>22540</v>
          </cell>
          <cell r="AR32">
            <v>24751</v>
          </cell>
          <cell r="AS32">
            <v>25588</v>
          </cell>
          <cell r="AT32">
            <v>24485</v>
          </cell>
          <cell r="AU32">
            <v>22097</v>
          </cell>
          <cell r="AV32">
            <v>22038</v>
          </cell>
          <cell r="AW32">
            <v>22692</v>
          </cell>
          <cell r="AX32">
            <v>25254</v>
          </cell>
          <cell r="AY32">
            <v>24871</v>
          </cell>
          <cell r="AZ32">
            <v>27827</v>
          </cell>
          <cell r="BA32">
            <v>29137</v>
          </cell>
          <cell r="BB32">
            <v>28971</v>
          </cell>
          <cell r="BC32">
            <v>32827</v>
          </cell>
          <cell r="BD32">
            <v>30353</v>
          </cell>
          <cell r="BE32">
            <v>31216</v>
          </cell>
          <cell r="BF32">
            <v>33268</v>
          </cell>
          <cell r="BG32">
            <v>34969</v>
          </cell>
          <cell r="BH32">
            <v>32146</v>
          </cell>
          <cell r="BI32">
            <v>33801</v>
          </cell>
          <cell r="BJ32">
            <v>33054</v>
          </cell>
          <cell r="BK32">
            <v>33058</v>
          </cell>
          <cell r="BL32">
            <v>35350</v>
          </cell>
          <cell r="BM32">
            <v>33664</v>
          </cell>
          <cell r="BN32">
            <v>33074</v>
          </cell>
          <cell r="BO32">
            <v>32110</v>
          </cell>
          <cell r="BP32">
            <v>33315</v>
          </cell>
          <cell r="BQ32">
            <v>32296</v>
          </cell>
          <cell r="BR32">
            <v>33643</v>
          </cell>
          <cell r="BS32">
            <v>34059</v>
          </cell>
          <cell r="BT32">
            <v>35207</v>
          </cell>
          <cell r="BU32">
            <v>33235</v>
          </cell>
          <cell r="BV32">
            <v>33606</v>
          </cell>
          <cell r="BW32">
            <v>33284</v>
          </cell>
          <cell r="BX32">
            <v>35021</v>
          </cell>
          <cell r="BY32">
            <v>34063</v>
          </cell>
          <cell r="BZ32">
            <v>38521</v>
          </cell>
          <cell r="CA32">
            <v>38325</v>
          </cell>
          <cell r="CB32">
            <v>38934</v>
          </cell>
          <cell r="CC32">
            <v>38119</v>
          </cell>
          <cell r="CD32">
            <v>38639</v>
          </cell>
        </row>
        <row r="33">
          <cell r="B33" t="str">
            <v>10 Fo</v>
          </cell>
          <cell r="C33">
            <v>395</v>
          </cell>
          <cell r="D33">
            <v>379</v>
          </cell>
          <cell r="E33">
            <v>353</v>
          </cell>
          <cell r="F33">
            <v>331</v>
          </cell>
          <cell r="G33">
            <v>322</v>
          </cell>
          <cell r="H33">
            <v>333</v>
          </cell>
          <cell r="I33">
            <v>343</v>
          </cell>
          <cell r="J33">
            <v>350</v>
          </cell>
          <cell r="K33">
            <v>340</v>
          </cell>
          <cell r="L33">
            <v>309</v>
          </cell>
          <cell r="M33">
            <v>338</v>
          </cell>
          <cell r="N33">
            <v>345</v>
          </cell>
          <cell r="O33">
            <v>324</v>
          </cell>
          <cell r="P33">
            <v>321</v>
          </cell>
          <cell r="Q33">
            <v>300</v>
          </cell>
          <cell r="R33">
            <v>317</v>
          </cell>
          <cell r="S33">
            <v>289</v>
          </cell>
          <cell r="T33">
            <v>300</v>
          </cell>
          <cell r="U33">
            <v>302</v>
          </cell>
          <cell r="V33">
            <v>287</v>
          </cell>
          <cell r="W33">
            <v>351</v>
          </cell>
          <cell r="X33">
            <v>317</v>
          </cell>
          <cell r="Y33">
            <v>325</v>
          </cell>
          <cell r="Z33">
            <v>337</v>
          </cell>
          <cell r="AA33">
            <v>332</v>
          </cell>
          <cell r="AB33">
            <v>343</v>
          </cell>
          <cell r="AC33">
            <v>354</v>
          </cell>
          <cell r="AD33">
            <v>343</v>
          </cell>
          <cell r="AE33">
            <v>316</v>
          </cell>
          <cell r="AF33">
            <v>361</v>
          </cell>
          <cell r="AG33">
            <v>355</v>
          </cell>
          <cell r="AH33">
            <v>336</v>
          </cell>
          <cell r="AI33">
            <v>343</v>
          </cell>
          <cell r="AJ33">
            <v>336</v>
          </cell>
          <cell r="AK33">
            <v>332</v>
          </cell>
          <cell r="AL33">
            <v>332</v>
          </cell>
          <cell r="AM33">
            <v>334</v>
          </cell>
          <cell r="AN33">
            <v>308</v>
          </cell>
          <cell r="AO33">
            <v>352</v>
          </cell>
          <cell r="AP33">
            <v>360</v>
          </cell>
          <cell r="AQ33">
            <v>370</v>
          </cell>
          <cell r="AR33">
            <v>408</v>
          </cell>
          <cell r="AS33">
            <v>416</v>
          </cell>
          <cell r="AT33">
            <v>443</v>
          </cell>
          <cell r="AU33">
            <v>400</v>
          </cell>
          <cell r="AV33">
            <v>422</v>
          </cell>
          <cell r="AW33">
            <v>417</v>
          </cell>
          <cell r="AX33">
            <v>490</v>
          </cell>
          <cell r="AY33">
            <v>567</v>
          </cell>
          <cell r="AZ33">
            <v>597</v>
          </cell>
          <cell r="BA33">
            <v>614</v>
          </cell>
          <cell r="BB33">
            <v>618</v>
          </cell>
          <cell r="BC33">
            <v>752</v>
          </cell>
          <cell r="BD33">
            <v>755</v>
          </cell>
          <cell r="BE33">
            <v>734</v>
          </cell>
          <cell r="BF33">
            <v>730</v>
          </cell>
          <cell r="BG33">
            <v>702</v>
          </cell>
          <cell r="BH33">
            <v>659</v>
          </cell>
          <cell r="BI33">
            <v>661</v>
          </cell>
          <cell r="BJ33">
            <v>666</v>
          </cell>
          <cell r="BK33">
            <v>692</v>
          </cell>
          <cell r="BL33">
            <v>722</v>
          </cell>
          <cell r="BM33">
            <v>835</v>
          </cell>
          <cell r="BN33">
            <v>688</v>
          </cell>
          <cell r="BO33">
            <v>723</v>
          </cell>
          <cell r="BP33">
            <v>698</v>
          </cell>
          <cell r="BQ33">
            <v>700</v>
          </cell>
          <cell r="BR33">
            <v>761</v>
          </cell>
          <cell r="BS33">
            <v>729</v>
          </cell>
          <cell r="BT33">
            <v>811</v>
          </cell>
          <cell r="BU33">
            <v>694</v>
          </cell>
          <cell r="BV33">
            <v>736</v>
          </cell>
          <cell r="BW33">
            <v>760</v>
          </cell>
          <cell r="BX33">
            <v>813</v>
          </cell>
          <cell r="BY33">
            <v>854</v>
          </cell>
          <cell r="BZ33">
            <v>1032</v>
          </cell>
          <cell r="CA33">
            <v>1087</v>
          </cell>
          <cell r="CB33">
            <v>1232</v>
          </cell>
          <cell r="CC33">
            <v>1342</v>
          </cell>
          <cell r="CD33">
            <v>1051</v>
          </cell>
        </row>
        <row r="34">
          <cell r="B34" t="str">
            <v xml:space="preserve">10.1 </v>
          </cell>
          <cell r="C34">
            <v>30</v>
          </cell>
          <cell r="D34">
            <v>35</v>
          </cell>
          <cell r="E34">
            <v>32</v>
          </cell>
          <cell r="F34">
            <v>28</v>
          </cell>
          <cell r="G34">
            <v>34</v>
          </cell>
          <cell r="H34">
            <v>30</v>
          </cell>
          <cell r="I34">
            <v>31</v>
          </cell>
          <cell r="J34">
            <v>31</v>
          </cell>
          <cell r="K34">
            <v>31</v>
          </cell>
          <cell r="L34">
            <v>30</v>
          </cell>
          <cell r="M34">
            <v>27</v>
          </cell>
          <cell r="N34">
            <v>27</v>
          </cell>
          <cell r="O34">
            <v>20</v>
          </cell>
          <cell r="P34">
            <v>14</v>
          </cell>
          <cell r="Q34">
            <v>15</v>
          </cell>
          <cell r="R34">
            <v>12</v>
          </cell>
          <cell r="S34">
            <v>12</v>
          </cell>
          <cell r="T34">
            <v>13</v>
          </cell>
          <cell r="U34">
            <v>14</v>
          </cell>
          <cell r="V34">
            <v>14</v>
          </cell>
          <cell r="W34">
            <v>15</v>
          </cell>
          <cell r="X34">
            <v>17</v>
          </cell>
          <cell r="Y34">
            <v>14</v>
          </cell>
          <cell r="Z34">
            <v>15</v>
          </cell>
          <cell r="AA34">
            <v>20</v>
          </cell>
          <cell r="AB34">
            <v>23</v>
          </cell>
          <cell r="AC34">
            <v>22</v>
          </cell>
          <cell r="AD34">
            <v>23</v>
          </cell>
          <cell r="AE34">
            <v>20</v>
          </cell>
          <cell r="AF34">
            <v>21</v>
          </cell>
          <cell r="AG34">
            <v>20</v>
          </cell>
          <cell r="AH34">
            <v>23</v>
          </cell>
          <cell r="AI34">
            <v>26</v>
          </cell>
          <cell r="AJ34">
            <v>22</v>
          </cell>
          <cell r="AK34">
            <v>27</v>
          </cell>
          <cell r="AL34">
            <v>20</v>
          </cell>
          <cell r="AM34">
            <v>18</v>
          </cell>
          <cell r="AN34">
            <v>19</v>
          </cell>
          <cell r="AO34">
            <v>19</v>
          </cell>
          <cell r="AP34">
            <v>18</v>
          </cell>
          <cell r="AQ34">
            <v>16</v>
          </cell>
          <cell r="AR34">
            <v>18</v>
          </cell>
          <cell r="AS34">
            <v>26</v>
          </cell>
          <cell r="AT34">
            <v>29</v>
          </cell>
          <cell r="AU34">
            <v>26</v>
          </cell>
          <cell r="AV34">
            <v>25</v>
          </cell>
          <cell r="AW34">
            <v>32</v>
          </cell>
          <cell r="AX34">
            <v>36</v>
          </cell>
          <cell r="AY34">
            <v>44</v>
          </cell>
          <cell r="AZ34">
            <v>48</v>
          </cell>
          <cell r="BA34">
            <v>48</v>
          </cell>
          <cell r="BB34">
            <v>56</v>
          </cell>
          <cell r="BC34">
            <v>67</v>
          </cell>
          <cell r="BD34">
            <v>77</v>
          </cell>
          <cell r="BE34">
            <v>90</v>
          </cell>
          <cell r="BF34">
            <v>93</v>
          </cell>
          <cell r="BG34">
            <v>83</v>
          </cell>
          <cell r="BH34">
            <v>65</v>
          </cell>
          <cell r="BI34">
            <v>65</v>
          </cell>
          <cell r="BJ34">
            <v>80</v>
          </cell>
          <cell r="BK34">
            <v>101</v>
          </cell>
          <cell r="BL34">
            <v>108</v>
          </cell>
          <cell r="BM34">
            <v>107</v>
          </cell>
          <cell r="BN34">
            <v>101</v>
          </cell>
          <cell r="BO34">
            <v>98</v>
          </cell>
          <cell r="BP34">
            <v>111</v>
          </cell>
          <cell r="BQ34">
            <v>111</v>
          </cell>
          <cell r="BR34">
            <v>108</v>
          </cell>
          <cell r="BS34">
            <v>101</v>
          </cell>
          <cell r="BT34">
            <v>92</v>
          </cell>
          <cell r="BU34">
            <v>84</v>
          </cell>
          <cell r="BV34">
            <v>84</v>
          </cell>
          <cell r="BW34">
            <v>101</v>
          </cell>
          <cell r="BX34">
            <v>106</v>
          </cell>
          <cell r="BY34">
            <v>103</v>
          </cell>
          <cell r="BZ34">
            <v>114</v>
          </cell>
          <cell r="CA34">
            <v>114</v>
          </cell>
          <cell r="CB34">
            <v>121</v>
          </cell>
          <cell r="CC34">
            <v>121</v>
          </cell>
          <cell r="CD34">
            <v>115</v>
          </cell>
        </row>
        <row r="35">
          <cell r="B35" t="str">
            <v>10.2-</v>
          </cell>
          <cell r="C35">
            <v>25</v>
          </cell>
          <cell r="D35">
            <v>29</v>
          </cell>
          <cell r="E35">
            <v>25</v>
          </cell>
          <cell r="F35">
            <v>25</v>
          </cell>
          <cell r="G35">
            <v>28</v>
          </cell>
          <cell r="H35">
            <v>26</v>
          </cell>
          <cell r="I35">
            <v>33</v>
          </cell>
          <cell r="J35">
            <v>32</v>
          </cell>
          <cell r="K35">
            <v>32</v>
          </cell>
          <cell r="L35">
            <v>31</v>
          </cell>
          <cell r="M35">
            <v>33</v>
          </cell>
          <cell r="N35">
            <v>39</v>
          </cell>
          <cell r="O35">
            <v>31</v>
          </cell>
          <cell r="P35">
            <v>34</v>
          </cell>
          <cell r="Q35">
            <v>26</v>
          </cell>
          <cell r="R35">
            <v>43</v>
          </cell>
          <cell r="S35">
            <v>32</v>
          </cell>
          <cell r="T35">
            <v>34</v>
          </cell>
          <cell r="U35">
            <v>34</v>
          </cell>
          <cell r="V35">
            <v>33</v>
          </cell>
          <cell r="W35">
            <v>43</v>
          </cell>
          <cell r="X35">
            <v>37</v>
          </cell>
          <cell r="Y35">
            <v>37</v>
          </cell>
          <cell r="Z35">
            <v>40</v>
          </cell>
          <cell r="AA35">
            <v>38</v>
          </cell>
          <cell r="AB35">
            <v>42</v>
          </cell>
          <cell r="AC35">
            <v>44</v>
          </cell>
          <cell r="AD35">
            <v>37</v>
          </cell>
          <cell r="AE35">
            <v>39</v>
          </cell>
          <cell r="AF35">
            <v>43</v>
          </cell>
          <cell r="AG35">
            <v>47</v>
          </cell>
          <cell r="AH35">
            <v>31</v>
          </cell>
          <cell r="AI35">
            <v>42</v>
          </cell>
          <cell r="AJ35">
            <v>41</v>
          </cell>
          <cell r="AK35">
            <v>38</v>
          </cell>
          <cell r="AL35">
            <v>39</v>
          </cell>
          <cell r="AM35">
            <v>41</v>
          </cell>
          <cell r="AN35">
            <v>39</v>
          </cell>
          <cell r="AO35">
            <v>42</v>
          </cell>
          <cell r="AP35">
            <v>57</v>
          </cell>
          <cell r="AQ35">
            <v>51</v>
          </cell>
          <cell r="AR35">
            <v>52</v>
          </cell>
          <cell r="AS35">
            <v>46</v>
          </cell>
          <cell r="AT35">
            <v>52</v>
          </cell>
          <cell r="AU35">
            <v>58</v>
          </cell>
          <cell r="AV35">
            <v>71</v>
          </cell>
          <cell r="AW35">
            <v>57</v>
          </cell>
          <cell r="AX35">
            <v>69</v>
          </cell>
          <cell r="AY35">
            <v>64</v>
          </cell>
          <cell r="AZ35">
            <v>64</v>
          </cell>
          <cell r="BA35">
            <v>82</v>
          </cell>
          <cell r="BB35">
            <v>84</v>
          </cell>
          <cell r="BC35">
            <v>78</v>
          </cell>
          <cell r="BD35">
            <v>71</v>
          </cell>
          <cell r="BE35">
            <v>72</v>
          </cell>
          <cell r="BF35">
            <v>74</v>
          </cell>
          <cell r="BG35">
            <v>83</v>
          </cell>
          <cell r="BH35">
            <v>80</v>
          </cell>
          <cell r="BI35">
            <v>84</v>
          </cell>
          <cell r="BJ35">
            <v>75</v>
          </cell>
          <cell r="BK35">
            <v>77</v>
          </cell>
          <cell r="BL35">
            <v>71</v>
          </cell>
          <cell r="BM35">
            <v>68</v>
          </cell>
          <cell r="BN35">
            <v>74</v>
          </cell>
          <cell r="BO35">
            <v>85</v>
          </cell>
          <cell r="BP35">
            <v>79</v>
          </cell>
          <cell r="BQ35">
            <v>82</v>
          </cell>
          <cell r="BR35">
            <v>96</v>
          </cell>
          <cell r="BS35">
            <v>71</v>
          </cell>
          <cell r="BT35">
            <v>85</v>
          </cell>
          <cell r="BU35">
            <v>82</v>
          </cell>
          <cell r="BV35">
            <v>71</v>
          </cell>
          <cell r="BW35">
            <v>68</v>
          </cell>
          <cell r="BX35">
            <v>90</v>
          </cell>
          <cell r="BY35">
            <v>92</v>
          </cell>
          <cell r="BZ35">
            <v>97</v>
          </cell>
          <cell r="CA35">
            <v>78</v>
          </cell>
          <cell r="CB35">
            <v>93</v>
          </cell>
          <cell r="CC35">
            <v>92</v>
          </cell>
          <cell r="CD35">
            <v>88</v>
          </cell>
        </row>
        <row r="36">
          <cell r="B36" t="str">
            <v xml:space="preserve">10.2 </v>
          </cell>
          <cell r="C36">
            <v>13</v>
          </cell>
          <cell r="D36">
            <v>15</v>
          </cell>
          <cell r="E36">
            <v>13</v>
          </cell>
          <cell r="F36">
            <v>13</v>
          </cell>
          <cell r="G36">
            <v>15</v>
          </cell>
          <cell r="H36">
            <v>14</v>
          </cell>
          <cell r="I36">
            <v>19</v>
          </cell>
          <cell r="J36">
            <v>20</v>
          </cell>
          <cell r="K36">
            <v>19</v>
          </cell>
          <cell r="L36">
            <v>17</v>
          </cell>
          <cell r="M36">
            <v>19</v>
          </cell>
          <cell r="N36">
            <v>23</v>
          </cell>
          <cell r="O36">
            <v>17</v>
          </cell>
          <cell r="P36">
            <v>20</v>
          </cell>
          <cell r="Q36">
            <v>14</v>
          </cell>
          <cell r="R36">
            <v>29</v>
          </cell>
          <cell r="S36">
            <v>20</v>
          </cell>
          <cell r="T36">
            <v>23</v>
          </cell>
          <cell r="U36">
            <v>22</v>
          </cell>
          <cell r="V36">
            <v>22</v>
          </cell>
          <cell r="W36">
            <v>31</v>
          </cell>
          <cell r="X36">
            <v>25</v>
          </cell>
          <cell r="Y36">
            <v>25</v>
          </cell>
          <cell r="Z36">
            <v>29</v>
          </cell>
          <cell r="AA36">
            <v>28</v>
          </cell>
          <cell r="AB36">
            <v>32</v>
          </cell>
          <cell r="AC36">
            <v>32</v>
          </cell>
          <cell r="AD36">
            <v>26</v>
          </cell>
          <cell r="AE36">
            <v>30</v>
          </cell>
          <cell r="AF36">
            <v>32</v>
          </cell>
          <cell r="AG36">
            <v>36</v>
          </cell>
          <cell r="AH36">
            <v>19</v>
          </cell>
          <cell r="AI36">
            <v>30</v>
          </cell>
          <cell r="AJ36">
            <v>29</v>
          </cell>
          <cell r="AK36">
            <v>25</v>
          </cell>
          <cell r="AL36">
            <v>25</v>
          </cell>
          <cell r="AM36">
            <v>27</v>
          </cell>
          <cell r="AN36">
            <v>27</v>
          </cell>
          <cell r="AO36">
            <v>29</v>
          </cell>
          <cell r="AP36">
            <v>43</v>
          </cell>
          <cell r="AQ36">
            <v>32</v>
          </cell>
          <cell r="AR36">
            <v>33</v>
          </cell>
          <cell r="AS36">
            <v>30</v>
          </cell>
          <cell r="AT36">
            <v>33</v>
          </cell>
          <cell r="AU36">
            <v>39</v>
          </cell>
          <cell r="AV36">
            <v>48</v>
          </cell>
          <cell r="AW36">
            <v>36</v>
          </cell>
          <cell r="AX36">
            <v>47</v>
          </cell>
          <cell r="AY36">
            <v>45</v>
          </cell>
          <cell r="AZ36">
            <v>42</v>
          </cell>
          <cell r="BA36">
            <v>56</v>
          </cell>
          <cell r="BB36">
            <v>60</v>
          </cell>
          <cell r="BC36">
            <v>51</v>
          </cell>
          <cell r="BD36">
            <v>44</v>
          </cell>
          <cell r="BE36">
            <v>45</v>
          </cell>
          <cell r="BF36">
            <v>47</v>
          </cell>
          <cell r="BG36">
            <v>54</v>
          </cell>
          <cell r="BH36">
            <v>53</v>
          </cell>
          <cell r="BI36">
            <v>53</v>
          </cell>
          <cell r="BJ36">
            <v>47</v>
          </cell>
          <cell r="BK36">
            <v>50</v>
          </cell>
          <cell r="BL36">
            <v>41</v>
          </cell>
          <cell r="BM36">
            <v>41</v>
          </cell>
          <cell r="BN36">
            <v>41</v>
          </cell>
          <cell r="BO36">
            <v>53</v>
          </cell>
          <cell r="BP36">
            <v>48</v>
          </cell>
          <cell r="BQ36">
            <v>52</v>
          </cell>
          <cell r="BR36">
            <v>69</v>
          </cell>
          <cell r="BS36">
            <v>42</v>
          </cell>
          <cell r="BT36">
            <v>55</v>
          </cell>
          <cell r="BU36">
            <v>51</v>
          </cell>
          <cell r="BV36">
            <v>39</v>
          </cell>
          <cell r="BW36">
            <v>37</v>
          </cell>
          <cell r="BX36">
            <v>54</v>
          </cell>
          <cell r="BY36">
            <v>56</v>
          </cell>
          <cell r="BZ36">
            <v>60</v>
          </cell>
          <cell r="CA36">
            <v>43</v>
          </cell>
          <cell r="CB36">
            <v>54</v>
          </cell>
          <cell r="CC36">
            <v>51</v>
          </cell>
          <cell r="CD36">
            <v>49</v>
          </cell>
        </row>
        <row r="37">
          <cell r="B37" t="str">
            <v xml:space="preserve">10.3 </v>
          </cell>
          <cell r="C37">
            <v>12</v>
          </cell>
          <cell r="D37">
            <v>14</v>
          </cell>
          <cell r="E37">
            <v>12</v>
          </cell>
          <cell r="F37">
            <v>12</v>
          </cell>
          <cell r="G37">
            <v>13</v>
          </cell>
          <cell r="H37">
            <v>12</v>
          </cell>
          <cell r="I37">
            <v>14</v>
          </cell>
          <cell r="J37">
            <v>12</v>
          </cell>
          <cell r="K37">
            <v>13</v>
          </cell>
          <cell r="L37">
            <v>14</v>
          </cell>
          <cell r="M37">
            <v>14</v>
          </cell>
          <cell r="N37">
            <v>16</v>
          </cell>
          <cell r="O37">
            <v>14</v>
          </cell>
          <cell r="P37">
            <v>14</v>
          </cell>
          <cell r="Q37">
            <v>12</v>
          </cell>
          <cell r="R37">
            <v>14</v>
          </cell>
          <cell r="S37">
            <v>12</v>
          </cell>
          <cell r="T37">
            <v>11</v>
          </cell>
          <cell r="U37">
            <v>12</v>
          </cell>
          <cell r="V37">
            <v>11</v>
          </cell>
          <cell r="W37">
            <v>12</v>
          </cell>
          <cell r="X37">
            <v>12</v>
          </cell>
          <cell r="Y37">
            <v>12</v>
          </cell>
          <cell r="Z37">
            <v>11</v>
          </cell>
          <cell r="AA37">
            <v>10</v>
          </cell>
          <cell r="AB37">
            <v>10</v>
          </cell>
          <cell r="AC37">
            <v>12</v>
          </cell>
          <cell r="AD37">
            <v>11</v>
          </cell>
          <cell r="AE37">
            <v>9</v>
          </cell>
          <cell r="AF37">
            <v>11</v>
          </cell>
          <cell r="AG37">
            <v>11</v>
          </cell>
          <cell r="AH37">
            <v>12</v>
          </cell>
          <cell r="AI37">
            <v>12</v>
          </cell>
          <cell r="AJ37">
            <v>12</v>
          </cell>
          <cell r="AK37">
            <v>13</v>
          </cell>
          <cell r="AL37">
            <v>14</v>
          </cell>
          <cell r="AM37">
            <v>14</v>
          </cell>
          <cell r="AN37">
            <v>12</v>
          </cell>
          <cell r="AO37">
            <v>13</v>
          </cell>
          <cell r="AP37">
            <v>14</v>
          </cell>
          <cell r="AQ37">
            <v>19</v>
          </cell>
          <cell r="AR37">
            <v>19</v>
          </cell>
          <cell r="AS37">
            <v>16</v>
          </cell>
          <cell r="AT37">
            <v>19</v>
          </cell>
          <cell r="AU37">
            <v>19</v>
          </cell>
          <cell r="AV37">
            <v>23</v>
          </cell>
          <cell r="AW37">
            <v>21</v>
          </cell>
          <cell r="AX37">
            <v>22</v>
          </cell>
          <cell r="AY37">
            <v>19</v>
          </cell>
          <cell r="AZ37">
            <v>22</v>
          </cell>
          <cell r="BA37">
            <v>26</v>
          </cell>
          <cell r="BB37">
            <v>24</v>
          </cell>
          <cell r="BC37">
            <v>27</v>
          </cell>
          <cell r="BD37">
            <v>27</v>
          </cell>
          <cell r="BE37">
            <v>27</v>
          </cell>
          <cell r="BF37">
            <v>27</v>
          </cell>
          <cell r="BG37">
            <v>29</v>
          </cell>
          <cell r="BH37">
            <v>27</v>
          </cell>
          <cell r="BI37">
            <v>31</v>
          </cell>
          <cell r="BJ37">
            <v>28</v>
          </cell>
          <cell r="BK37">
            <v>27</v>
          </cell>
          <cell r="BL37">
            <v>30</v>
          </cell>
          <cell r="BM37">
            <v>27</v>
          </cell>
          <cell r="BN37">
            <v>33</v>
          </cell>
          <cell r="BO37">
            <v>32</v>
          </cell>
          <cell r="BP37">
            <v>31</v>
          </cell>
          <cell r="BQ37">
            <v>30</v>
          </cell>
          <cell r="BR37">
            <v>27</v>
          </cell>
          <cell r="BS37">
            <v>29</v>
          </cell>
          <cell r="BT37">
            <v>30</v>
          </cell>
          <cell r="BU37">
            <v>31</v>
          </cell>
          <cell r="BV37">
            <v>32</v>
          </cell>
          <cell r="BW37">
            <v>31</v>
          </cell>
          <cell r="BX37">
            <v>36</v>
          </cell>
          <cell r="BY37">
            <v>36</v>
          </cell>
          <cell r="BZ37">
            <v>37</v>
          </cell>
          <cell r="CA37">
            <v>35</v>
          </cell>
          <cell r="CB37">
            <v>39</v>
          </cell>
          <cell r="CC37">
            <v>41</v>
          </cell>
          <cell r="CD37">
            <v>39</v>
          </cell>
        </row>
        <row r="38">
          <cell r="B38" t="str">
            <v xml:space="preserve">10.4 </v>
          </cell>
          <cell r="C38">
            <v>7</v>
          </cell>
          <cell r="D38">
            <v>11</v>
          </cell>
          <cell r="E38">
            <v>13</v>
          </cell>
          <cell r="F38">
            <v>13</v>
          </cell>
          <cell r="G38">
            <v>8</v>
          </cell>
          <cell r="H38">
            <v>7</v>
          </cell>
          <cell r="I38">
            <v>11</v>
          </cell>
          <cell r="J38">
            <v>8</v>
          </cell>
          <cell r="K38">
            <v>8</v>
          </cell>
          <cell r="L38">
            <v>8</v>
          </cell>
          <cell r="M38">
            <v>5</v>
          </cell>
          <cell r="N38">
            <v>6</v>
          </cell>
          <cell r="O38">
            <v>6</v>
          </cell>
          <cell r="P38">
            <v>5</v>
          </cell>
          <cell r="Q38">
            <v>5</v>
          </cell>
          <cell r="R38">
            <v>6</v>
          </cell>
          <cell r="S38">
            <v>4</v>
          </cell>
          <cell r="T38">
            <v>6</v>
          </cell>
          <cell r="U38">
            <v>6</v>
          </cell>
          <cell r="V38">
            <v>7</v>
          </cell>
          <cell r="W38">
            <v>5</v>
          </cell>
          <cell r="X38">
            <v>7</v>
          </cell>
          <cell r="Y38">
            <v>8</v>
          </cell>
          <cell r="Z38">
            <v>7</v>
          </cell>
          <cell r="AA38">
            <v>6</v>
          </cell>
          <cell r="AB38">
            <v>5</v>
          </cell>
          <cell r="AC38">
            <v>8</v>
          </cell>
          <cell r="AD38">
            <v>7</v>
          </cell>
          <cell r="AE38">
            <v>6</v>
          </cell>
          <cell r="AF38">
            <v>5</v>
          </cell>
          <cell r="AG38">
            <v>11</v>
          </cell>
          <cell r="AH38">
            <v>7</v>
          </cell>
          <cell r="AI38">
            <v>4</v>
          </cell>
          <cell r="AJ38">
            <v>6</v>
          </cell>
          <cell r="AK38">
            <v>6</v>
          </cell>
          <cell r="AL38">
            <v>6</v>
          </cell>
          <cell r="AM38">
            <v>5</v>
          </cell>
          <cell r="AN38">
            <v>3</v>
          </cell>
          <cell r="AO38">
            <v>11</v>
          </cell>
          <cell r="AP38">
            <v>9</v>
          </cell>
          <cell r="AQ38">
            <v>6</v>
          </cell>
          <cell r="AR38">
            <v>12</v>
          </cell>
          <cell r="AS38">
            <v>12</v>
          </cell>
          <cell r="AT38">
            <v>23</v>
          </cell>
          <cell r="AU38">
            <v>14</v>
          </cell>
          <cell r="AV38">
            <v>9</v>
          </cell>
          <cell r="AW38">
            <v>8</v>
          </cell>
          <cell r="AX38">
            <v>9</v>
          </cell>
          <cell r="AY38">
            <v>12</v>
          </cell>
          <cell r="AZ38">
            <v>10</v>
          </cell>
          <cell r="BA38">
            <v>14</v>
          </cell>
          <cell r="BB38">
            <v>18</v>
          </cell>
          <cell r="BC38">
            <v>17</v>
          </cell>
          <cell r="BD38">
            <v>15</v>
          </cell>
          <cell r="BE38">
            <v>23</v>
          </cell>
          <cell r="BF38">
            <v>28</v>
          </cell>
          <cell r="BG38">
            <v>18</v>
          </cell>
          <cell r="BH38">
            <v>19</v>
          </cell>
          <cell r="BI38">
            <v>17</v>
          </cell>
          <cell r="BJ38">
            <v>13</v>
          </cell>
          <cell r="BK38">
            <v>29</v>
          </cell>
          <cell r="BL38">
            <v>30</v>
          </cell>
          <cell r="BM38">
            <v>14</v>
          </cell>
          <cell r="BN38">
            <v>8</v>
          </cell>
          <cell r="BO38">
            <v>11</v>
          </cell>
          <cell r="BP38">
            <v>11</v>
          </cell>
          <cell r="BQ38">
            <v>18</v>
          </cell>
          <cell r="BR38">
            <v>15</v>
          </cell>
          <cell r="BS38">
            <v>13</v>
          </cell>
          <cell r="BT38">
            <v>13</v>
          </cell>
          <cell r="BU38">
            <v>15</v>
          </cell>
          <cell r="BV38">
            <v>20</v>
          </cell>
          <cell r="BW38">
            <v>16</v>
          </cell>
          <cell r="BX38">
            <v>18</v>
          </cell>
          <cell r="BY38">
            <v>32</v>
          </cell>
          <cell r="BZ38">
            <v>23</v>
          </cell>
          <cell r="CA38">
            <v>21</v>
          </cell>
          <cell r="CB38">
            <v>14</v>
          </cell>
          <cell r="CC38">
            <v>27</v>
          </cell>
          <cell r="CD38">
            <v>18</v>
          </cell>
        </row>
        <row r="39">
          <cell r="B39" t="str">
            <v xml:space="preserve">10.5 </v>
          </cell>
          <cell r="C39">
            <v>66</v>
          </cell>
          <cell r="D39">
            <v>60</v>
          </cell>
          <cell r="E39">
            <v>45</v>
          </cell>
          <cell r="F39">
            <v>40</v>
          </cell>
          <cell r="G39">
            <v>35</v>
          </cell>
          <cell r="H39">
            <v>42</v>
          </cell>
          <cell r="I39">
            <v>43</v>
          </cell>
          <cell r="J39">
            <v>48</v>
          </cell>
          <cell r="K39">
            <v>45</v>
          </cell>
          <cell r="L39">
            <v>43</v>
          </cell>
          <cell r="M39">
            <v>47</v>
          </cell>
          <cell r="N39">
            <v>41</v>
          </cell>
          <cell r="O39">
            <v>40</v>
          </cell>
          <cell r="P39">
            <v>32</v>
          </cell>
          <cell r="Q39">
            <v>40</v>
          </cell>
          <cell r="R39">
            <v>41</v>
          </cell>
          <cell r="S39">
            <v>38</v>
          </cell>
          <cell r="T39">
            <v>35</v>
          </cell>
          <cell r="U39">
            <v>32</v>
          </cell>
          <cell r="V39">
            <v>33</v>
          </cell>
          <cell r="W39">
            <v>47</v>
          </cell>
          <cell r="X39">
            <v>37</v>
          </cell>
          <cell r="Y39">
            <v>48</v>
          </cell>
          <cell r="Z39">
            <v>50</v>
          </cell>
          <cell r="AA39">
            <v>47</v>
          </cell>
          <cell r="AB39">
            <v>45</v>
          </cell>
          <cell r="AC39">
            <v>44</v>
          </cell>
          <cell r="AD39">
            <v>44</v>
          </cell>
          <cell r="AE39">
            <v>41</v>
          </cell>
          <cell r="AF39">
            <v>46</v>
          </cell>
          <cell r="AG39">
            <v>36</v>
          </cell>
          <cell r="AH39">
            <v>31</v>
          </cell>
          <cell r="AI39">
            <v>30</v>
          </cell>
          <cell r="AJ39">
            <v>23</v>
          </cell>
          <cell r="AK39">
            <v>22</v>
          </cell>
          <cell r="AL39">
            <v>25</v>
          </cell>
          <cell r="AM39">
            <v>26</v>
          </cell>
          <cell r="AN39">
            <v>28</v>
          </cell>
          <cell r="AO39">
            <v>39</v>
          </cell>
          <cell r="AP39">
            <v>32</v>
          </cell>
          <cell r="AQ39">
            <v>40</v>
          </cell>
          <cell r="AR39">
            <v>55</v>
          </cell>
          <cell r="AS39">
            <v>47</v>
          </cell>
          <cell r="AT39">
            <v>44</v>
          </cell>
          <cell r="AU39">
            <v>23</v>
          </cell>
          <cell r="AV39">
            <v>31</v>
          </cell>
          <cell r="AW39">
            <v>27</v>
          </cell>
          <cell r="AX39">
            <v>36</v>
          </cell>
          <cell r="AY39">
            <v>43</v>
          </cell>
          <cell r="AZ39">
            <v>44</v>
          </cell>
          <cell r="BA39">
            <v>54</v>
          </cell>
          <cell r="BB39">
            <v>48</v>
          </cell>
          <cell r="BC39">
            <v>54</v>
          </cell>
          <cell r="BD39">
            <v>44</v>
          </cell>
          <cell r="BE39">
            <v>50</v>
          </cell>
          <cell r="BF39">
            <v>55</v>
          </cell>
          <cell r="BG39">
            <v>60</v>
          </cell>
          <cell r="BH39">
            <v>58</v>
          </cell>
          <cell r="BI39">
            <v>50</v>
          </cell>
          <cell r="BJ39">
            <v>49</v>
          </cell>
          <cell r="BK39">
            <v>46</v>
          </cell>
          <cell r="BL39">
            <v>68</v>
          </cell>
          <cell r="BM39">
            <v>77</v>
          </cell>
          <cell r="BN39">
            <v>79</v>
          </cell>
          <cell r="BO39">
            <v>81</v>
          </cell>
          <cell r="BP39">
            <v>90</v>
          </cell>
          <cell r="BQ39">
            <v>79</v>
          </cell>
          <cell r="BR39">
            <v>80</v>
          </cell>
          <cell r="BS39">
            <v>73</v>
          </cell>
          <cell r="BT39">
            <v>67</v>
          </cell>
          <cell r="BU39">
            <v>76</v>
          </cell>
          <cell r="BV39">
            <v>87</v>
          </cell>
          <cell r="BW39">
            <v>102</v>
          </cell>
          <cell r="BX39">
            <v>92</v>
          </cell>
          <cell r="BY39">
            <v>90</v>
          </cell>
          <cell r="BZ39">
            <v>94</v>
          </cell>
          <cell r="CA39">
            <v>99</v>
          </cell>
          <cell r="CB39">
            <v>98</v>
          </cell>
          <cell r="CC39">
            <v>115</v>
          </cell>
          <cell r="CD39">
            <v>115</v>
          </cell>
        </row>
        <row r="40">
          <cell r="B40" t="str">
            <v xml:space="preserve">10.6 </v>
          </cell>
          <cell r="C40">
            <v>14</v>
          </cell>
          <cell r="D40">
            <v>17</v>
          </cell>
          <cell r="E40">
            <v>18</v>
          </cell>
          <cell r="F40">
            <v>17</v>
          </cell>
          <cell r="G40">
            <v>17</v>
          </cell>
          <cell r="H40">
            <v>18</v>
          </cell>
          <cell r="I40">
            <v>18</v>
          </cell>
          <cell r="J40">
            <v>20</v>
          </cell>
          <cell r="K40">
            <v>20</v>
          </cell>
          <cell r="L40">
            <v>17</v>
          </cell>
          <cell r="M40">
            <v>17</v>
          </cell>
          <cell r="N40">
            <v>19</v>
          </cell>
          <cell r="O40">
            <v>18</v>
          </cell>
          <cell r="P40">
            <v>17</v>
          </cell>
          <cell r="Q40">
            <v>17</v>
          </cell>
          <cell r="R40">
            <v>16</v>
          </cell>
          <cell r="S40">
            <v>18</v>
          </cell>
          <cell r="T40">
            <v>18</v>
          </cell>
          <cell r="U40">
            <v>20</v>
          </cell>
          <cell r="V40">
            <v>18</v>
          </cell>
          <cell r="W40">
            <v>21</v>
          </cell>
          <cell r="X40">
            <v>21</v>
          </cell>
          <cell r="Y40">
            <v>23</v>
          </cell>
          <cell r="Z40">
            <v>22</v>
          </cell>
          <cell r="AA40">
            <v>21</v>
          </cell>
          <cell r="AB40">
            <v>21</v>
          </cell>
          <cell r="AC40">
            <v>21</v>
          </cell>
          <cell r="AD40">
            <v>26</v>
          </cell>
          <cell r="AE40">
            <v>20</v>
          </cell>
          <cell r="AF40">
            <v>23</v>
          </cell>
          <cell r="AG40">
            <v>23</v>
          </cell>
          <cell r="AH40">
            <v>21</v>
          </cell>
          <cell r="AI40">
            <v>20</v>
          </cell>
          <cell r="AJ40">
            <v>21</v>
          </cell>
          <cell r="AK40">
            <v>20</v>
          </cell>
          <cell r="AL40">
            <v>24</v>
          </cell>
          <cell r="AM40">
            <v>24</v>
          </cell>
          <cell r="AN40">
            <v>21</v>
          </cell>
          <cell r="AO40">
            <v>23</v>
          </cell>
          <cell r="AP40">
            <v>23</v>
          </cell>
          <cell r="AQ40">
            <v>28</v>
          </cell>
          <cell r="AR40">
            <v>28</v>
          </cell>
          <cell r="AS40">
            <v>27</v>
          </cell>
          <cell r="AT40">
            <v>29</v>
          </cell>
          <cell r="AU40">
            <v>33</v>
          </cell>
          <cell r="AV40">
            <v>36</v>
          </cell>
          <cell r="AW40">
            <v>40</v>
          </cell>
          <cell r="AX40">
            <v>40</v>
          </cell>
          <cell r="AY40">
            <v>39</v>
          </cell>
          <cell r="AZ40">
            <v>42</v>
          </cell>
          <cell r="BA40">
            <v>40</v>
          </cell>
          <cell r="BB40">
            <v>41</v>
          </cell>
          <cell r="BC40">
            <v>44</v>
          </cell>
          <cell r="BD40">
            <v>44</v>
          </cell>
          <cell r="BE40">
            <v>45</v>
          </cell>
          <cell r="BF40">
            <v>44</v>
          </cell>
          <cell r="BG40">
            <v>45</v>
          </cell>
          <cell r="BH40">
            <v>51</v>
          </cell>
          <cell r="BI40">
            <v>51</v>
          </cell>
          <cell r="BJ40">
            <v>54</v>
          </cell>
          <cell r="BK40">
            <v>55</v>
          </cell>
          <cell r="BL40">
            <v>53</v>
          </cell>
          <cell r="BM40">
            <v>56</v>
          </cell>
          <cell r="BN40">
            <v>54</v>
          </cell>
          <cell r="BO40">
            <v>53</v>
          </cell>
          <cell r="BP40">
            <v>58</v>
          </cell>
          <cell r="BQ40">
            <v>51</v>
          </cell>
          <cell r="BR40">
            <v>51</v>
          </cell>
          <cell r="BS40">
            <v>47</v>
          </cell>
          <cell r="BT40">
            <v>60</v>
          </cell>
          <cell r="BU40">
            <v>63</v>
          </cell>
          <cell r="BV40">
            <v>63</v>
          </cell>
          <cell r="BW40">
            <v>61</v>
          </cell>
          <cell r="BX40">
            <v>60</v>
          </cell>
          <cell r="BY40">
            <v>67</v>
          </cell>
          <cell r="BZ40">
            <v>73</v>
          </cell>
          <cell r="CA40">
            <v>82</v>
          </cell>
          <cell r="CB40">
            <v>79</v>
          </cell>
          <cell r="CC40">
            <v>85</v>
          </cell>
          <cell r="CD40">
            <v>91</v>
          </cell>
        </row>
        <row r="41">
          <cell r="B41" t="str">
            <v xml:space="preserve">10.7 </v>
          </cell>
          <cell r="C41">
            <v>31</v>
          </cell>
          <cell r="D41">
            <v>26</v>
          </cell>
          <cell r="E41">
            <v>25</v>
          </cell>
          <cell r="F41">
            <v>30</v>
          </cell>
          <cell r="G41">
            <v>25</v>
          </cell>
          <cell r="H41">
            <v>25</v>
          </cell>
          <cell r="I41">
            <v>24</v>
          </cell>
          <cell r="J41">
            <v>25</v>
          </cell>
          <cell r="K41">
            <v>26</v>
          </cell>
          <cell r="L41">
            <v>23</v>
          </cell>
          <cell r="M41">
            <v>25</v>
          </cell>
          <cell r="N41">
            <v>25</v>
          </cell>
          <cell r="O41">
            <v>26</v>
          </cell>
          <cell r="P41">
            <v>30</v>
          </cell>
          <cell r="Q41">
            <v>28</v>
          </cell>
          <cell r="R41">
            <v>27</v>
          </cell>
          <cell r="S41">
            <v>29</v>
          </cell>
          <cell r="T41">
            <v>30</v>
          </cell>
          <cell r="U41">
            <v>31</v>
          </cell>
          <cell r="V41">
            <v>28</v>
          </cell>
          <cell r="W41">
            <v>37</v>
          </cell>
          <cell r="X41">
            <v>28</v>
          </cell>
          <cell r="Y41">
            <v>25</v>
          </cell>
          <cell r="Z41">
            <v>26</v>
          </cell>
          <cell r="AA41">
            <v>26</v>
          </cell>
          <cell r="AB41">
            <v>28</v>
          </cell>
          <cell r="AC41">
            <v>29</v>
          </cell>
          <cell r="AD41">
            <v>27</v>
          </cell>
          <cell r="AE41">
            <v>25</v>
          </cell>
          <cell r="AF41">
            <v>27</v>
          </cell>
          <cell r="AG41">
            <v>28</v>
          </cell>
          <cell r="AH41">
            <v>29</v>
          </cell>
          <cell r="AI41">
            <v>28</v>
          </cell>
          <cell r="AJ41">
            <v>29</v>
          </cell>
          <cell r="AK41">
            <v>30</v>
          </cell>
          <cell r="AL41">
            <v>29</v>
          </cell>
          <cell r="AM41">
            <v>29</v>
          </cell>
          <cell r="AN41">
            <v>30</v>
          </cell>
          <cell r="AO41">
            <v>28</v>
          </cell>
          <cell r="AP41">
            <v>29</v>
          </cell>
          <cell r="AQ41">
            <v>45</v>
          </cell>
          <cell r="AR41">
            <v>40</v>
          </cell>
          <cell r="AS41">
            <v>40</v>
          </cell>
          <cell r="AT41">
            <v>40</v>
          </cell>
          <cell r="AU41">
            <v>40</v>
          </cell>
          <cell r="AV41">
            <v>43</v>
          </cell>
          <cell r="AW41">
            <v>40</v>
          </cell>
          <cell r="AX41">
            <v>45</v>
          </cell>
          <cell r="AY41">
            <v>45</v>
          </cell>
          <cell r="AZ41">
            <v>46</v>
          </cell>
          <cell r="BA41">
            <v>49</v>
          </cell>
          <cell r="BB41">
            <v>41</v>
          </cell>
          <cell r="BC41">
            <v>50</v>
          </cell>
          <cell r="BD41">
            <v>49</v>
          </cell>
          <cell r="BE41">
            <v>54</v>
          </cell>
          <cell r="BF41">
            <v>58</v>
          </cell>
          <cell r="BG41">
            <v>55</v>
          </cell>
          <cell r="BH41">
            <v>62</v>
          </cell>
          <cell r="BI41">
            <v>63</v>
          </cell>
          <cell r="BJ41">
            <v>69</v>
          </cell>
          <cell r="BK41">
            <v>67</v>
          </cell>
          <cell r="BL41">
            <v>63</v>
          </cell>
          <cell r="BM41">
            <v>61</v>
          </cell>
          <cell r="BN41">
            <v>63</v>
          </cell>
          <cell r="BO41">
            <v>69</v>
          </cell>
          <cell r="BP41">
            <v>68</v>
          </cell>
          <cell r="BQ41">
            <v>63</v>
          </cell>
          <cell r="BR41">
            <v>63</v>
          </cell>
          <cell r="BS41">
            <v>71</v>
          </cell>
          <cell r="BT41">
            <v>70</v>
          </cell>
          <cell r="BU41">
            <v>68</v>
          </cell>
          <cell r="BV41">
            <v>70</v>
          </cell>
          <cell r="BW41">
            <v>56</v>
          </cell>
          <cell r="BX41">
            <v>65</v>
          </cell>
          <cell r="BY41">
            <v>75</v>
          </cell>
          <cell r="BZ41">
            <v>78</v>
          </cell>
          <cell r="CA41">
            <v>82</v>
          </cell>
          <cell r="CB41">
            <v>81</v>
          </cell>
          <cell r="CC41">
            <v>78</v>
          </cell>
          <cell r="CD41">
            <v>83</v>
          </cell>
        </row>
        <row r="42">
          <cell r="B42" t="str">
            <v xml:space="preserve">10.8 </v>
          </cell>
          <cell r="C42">
            <v>207</v>
          </cell>
          <cell r="D42">
            <v>188</v>
          </cell>
          <cell r="E42">
            <v>182</v>
          </cell>
          <cell r="F42">
            <v>166</v>
          </cell>
          <cell r="G42">
            <v>160</v>
          </cell>
          <cell r="H42">
            <v>170</v>
          </cell>
          <cell r="I42">
            <v>167</v>
          </cell>
          <cell r="J42">
            <v>171</v>
          </cell>
          <cell r="K42">
            <v>161</v>
          </cell>
          <cell r="L42">
            <v>143</v>
          </cell>
          <cell r="M42">
            <v>167</v>
          </cell>
          <cell r="N42">
            <v>171</v>
          </cell>
          <cell r="O42">
            <v>170</v>
          </cell>
          <cell r="P42">
            <v>173</v>
          </cell>
          <cell r="Q42">
            <v>158</v>
          </cell>
          <cell r="R42">
            <v>158</v>
          </cell>
          <cell r="S42">
            <v>142</v>
          </cell>
          <cell r="T42">
            <v>148</v>
          </cell>
          <cell r="U42">
            <v>150</v>
          </cell>
          <cell r="V42">
            <v>141</v>
          </cell>
          <cell r="W42">
            <v>169</v>
          </cell>
          <cell r="X42">
            <v>157</v>
          </cell>
          <cell r="Y42">
            <v>157</v>
          </cell>
          <cell r="Z42">
            <v>165</v>
          </cell>
          <cell r="AA42">
            <v>162</v>
          </cell>
          <cell r="AB42">
            <v>166</v>
          </cell>
          <cell r="AC42">
            <v>175</v>
          </cell>
          <cell r="AD42">
            <v>165</v>
          </cell>
          <cell r="AE42">
            <v>152</v>
          </cell>
          <cell r="AF42">
            <v>181</v>
          </cell>
          <cell r="AG42">
            <v>174</v>
          </cell>
          <cell r="AH42">
            <v>180</v>
          </cell>
          <cell r="AI42">
            <v>176</v>
          </cell>
          <cell r="AJ42">
            <v>173</v>
          </cell>
          <cell r="AK42">
            <v>169</v>
          </cell>
          <cell r="AL42">
            <v>169</v>
          </cell>
          <cell r="AM42">
            <v>168</v>
          </cell>
          <cell r="AN42">
            <v>148</v>
          </cell>
          <cell r="AO42">
            <v>167</v>
          </cell>
          <cell r="AP42">
            <v>168</v>
          </cell>
          <cell r="AQ42">
            <v>163</v>
          </cell>
          <cell r="AR42">
            <v>183</v>
          </cell>
          <cell r="AS42">
            <v>199</v>
          </cell>
          <cell r="AT42">
            <v>205</v>
          </cell>
          <cell r="AU42">
            <v>182</v>
          </cell>
          <cell r="AV42">
            <v>180</v>
          </cell>
          <cell r="AW42">
            <v>187</v>
          </cell>
          <cell r="AX42">
            <v>226</v>
          </cell>
          <cell r="AY42">
            <v>292</v>
          </cell>
          <cell r="AZ42">
            <v>314</v>
          </cell>
          <cell r="BA42">
            <v>295</v>
          </cell>
          <cell r="BB42">
            <v>299</v>
          </cell>
          <cell r="BC42">
            <v>409</v>
          </cell>
          <cell r="BD42">
            <v>421</v>
          </cell>
          <cell r="BE42">
            <v>368</v>
          </cell>
          <cell r="BF42">
            <v>338</v>
          </cell>
          <cell r="BG42">
            <v>325</v>
          </cell>
          <cell r="BH42">
            <v>287</v>
          </cell>
          <cell r="BI42">
            <v>296</v>
          </cell>
          <cell r="BJ42">
            <v>287</v>
          </cell>
          <cell r="BK42">
            <v>277</v>
          </cell>
          <cell r="BL42">
            <v>291</v>
          </cell>
          <cell r="BM42">
            <v>406</v>
          </cell>
          <cell r="BN42">
            <v>272</v>
          </cell>
          <cell r="BO42">
            <v>288</v>
          </cell>
          <cell r="BP42">
            <v>244</v>
          </cell>
          <cell r="BQ42">
            <v>255</v>
          </cell>
          <cell r="BR42">
            <v>306</v>
          </cell>
          <cell r="BS42">
            <v>268</v>
          </cell>
          <cell r="BT42">
            <v>381</v>
          </cell>
          <cell r="BU42">
            <v>258</v>
          </cell>
          <cell r="BV42">
            <v>277</v>
          </cell>
          <cell r="BW42">
            <v>273</v>
          </cell>
          <cell r="BX42">
            <v>259</v>
          </cell>
          <cell r="BY42">
            <v>306</v>
          </cell>
          <cell r="BZ42">
            <v>438</v>
          </cell>
          <cell r="CA42">
            <v>502</v>
          </cell>
          <cell r="CB42">
            <v>595</v>
          </cell>
          <cell r="CC42">
            <v>628</v>
          </cell>
          <cell r="CD42">
            <v>377</v>
          </cell>
        </row>
        <row r="43">
          <cell r="B43" t="str">
            <v xml:space="preserve">10.9 </v>
          </cell>
          <cell r="C43">
            <v>15</v>
          </cell>
          <cell r="D43">
            <v>13</v>
          </cell>
          <cell r="E43">
            <v>13</v>
          </cell>
          <cell r="F43">
            <v>12</v>
          </cell>
          <cell r="G43">
            <v>15</v>
          </cell>
          <cell r="H43">
            <v>15</v>
          </cell>
          <cell r="I43">
            <v>16</v>
          </cell>
          <cell r="J43">
            <v>15</v>
          </cell>
          <cell r="K43">
            <v>17</v>
          </cell>
          <cell r="L43">
            <v>15</v>
          </cell>
          <cell r="M43">
            <v>16</v>
          </cell>
          <cell r="N43">
            <v>17</v>
          </cell>
          <cell r="O43">
            <v>13</v>
          </cell>
          <cell r="P43">
            <v>17</v>
          </cell>
          <cell r="Q43">
            <v>10</v>
          </cell>
          <cell r="R43">
            <v>14</v>
          </cell>
          <cell r="S43">
            <v>14</v>
          </cell>
          <cell r="T43">
            <v>16</v>
          </cell>
          <cell r="U43">
            <v>15</v>
          </cell>
          <cell r="V43">
            <v>13</v>
          </cell>
          <cell r="W43">
            <v>14</v>
          </cell>
          <cell r="X43">
            <v>13</v>
          </cell>
          <cell r="Y43">
            <v>13</v>
          </cell>
          <cell r="Z43">
            <v>12</v>
          </cell>
          <cell r="AA43">
            <v>12</v>
          </cell>
          <cell r="AB43">
            <v>13</v>
          </cell>
          <cell r="AC43">
            <v>10</v>
          </cell>
          <cell r="AD43">
            <v>15</v>
          </cell>
          <cell r="AE43">
            <v>13</v>
          </cell>
          <cell r="AF43">
            <v>15</v>
          </cell>
          <cell r="AG43">
            <v>16</v>
          </cell>
          <cell r="AH43">
            <v>14</v>
          </cell>
          <cell r="AI43">
            <v>17</v>
          </cell>
          <cell r="AJ43">
            <v>21</v>
          </cell>
          <cell r="AK43">
            <v>20</v>
          </cell>
          <cell r="AL43">
            <v>20</v>
          </cell>
          <cell r="AM43">
            <v>23</v>
          </cell>
          <cell r="AN43">
            <v>20</v>
          </cell>
          <cell r="AO43">
            <v>23</v>
          </cell>
          <cell r="AP43">
            <v>24</v>
          </cell>
          <cell r="AQ43">
            <v>21</v>
          </cell>
          <cell r="AR43">
            <v>19</v>
          </cell>
          <cell r="AS43">
            <v>20</v>
          </cell>
          <cell r="AT43">
            <v>21</v>
          </cell>
          <cell r="AU43">
            <v>24</v>
          </cell>
          <cell r="AV43">
            <v>27</v>
          </cell>
          <cell r="AW43">
            <v>26</v>
          </cell>
          <cell r="AX43">
            <v>29</v>
          </cell>
          <cell r="AY43">
            <v>28</v>
          </cell>
          <cell r="AZ43">
            <v>28</v>
          </cell>
          <cell r="BA43">
            <v>33</v>
          </cell>
          <cell r="BB43">
            <v>31</v>
          </cell>
          <cell r="BC43">
            <v>33</v>
          </cell>
          <cell r="BD43">
            <v>33</v>
          </cell>
          <cell r="BE43">
            <v>34</v>
          </cell>
          <cell r="BF43">
            <v>39</v>
          </cell>
          <cell r="BG43">
            <v>32</v>
          </cell>
          <cell r="BH43">
            <v>37</v>
          </cell>
          <cell r="BI43">
            <v>36</v>
          </cell>
          <cell r="BJ43">
            <v>39</v>
          </cell>
          <cell r="BK43">
            <v>40</v>
          </cell>
          <cell r="BL43">
            <v>38</v>
          </cell>
          <cell r="BM43">
            <v>46</v>
          </cell>
          <cell r="BN43">
            <v>37</v>
          </cell>
          <cell r="BO43">
            <v>37</v>
          </cell>
          <cell r="BP43">
            <v>37</v>
          </cell>
          <cell r="BQ43">
            <v>41</v>
          </cell>
          <cell r="BR43">
            <v>43</v>
          </cell>
          <cell r="BS43">
            <v>87</v>
          </cell>
          <cell r="BT43">
            <v>42</v>
          </cell>
          <cell r="BU43">
            <v>47</v>
          </cell>
          <cell r="BV43">
            <v>64</v>
          </cell>
          <cell r="BW43">
            <v>83</v>
          </cell>
          <cell r="BX43">
            <v>122</v>
          </cell>
          <cell r="BY43">
            <v>90</v>
          </cell>
          <cell r="BZ43">
            <v>115</v>
          </cell>
          <cell r="CA43">
            <v>110</v>
          </cell>
          <cell r="CB43">
            <v>150</v>
          </cell>
          <cell r="CC43">
            <v>196</v>
          </cell>
          <cell r="CD43">
            <v>164</v>
          </cell>
        </row>
        <row r="44">
          <cell r="B44" t="str">
            <v>11 Be</v>
          </cell>
          <cell r="C44">
            <v>424</v>
          </cell>
          <cell r="D44">
            <v>432</v>
          </cell>
          <cell r="E44">
            <v>405</v>
          </cell>
          <cell r="F44">
            <v>371</v>
          </cell>
          <cell r="G44">
            <v>401</v>
          </cell>
          <cell r="H44">
            <v>415</v>
          </cell>
          <cell r="I44">
            <v>464</v>
          </cell>
          <cell r="J44">
            <v>432</v>
          </cell>
          <cell r="K44">
            <v>446</v>
          </cell>
          <cell r="L44">
            <v>448</v>
          </cell>
          <cell r="M44">
            <v>429</v>
          </cell>
          <cell r="N44">
            <v>484</v>
          </cell>
          <cell r="O44">
            <v>500</v>
          </cell>
          <cell r="P44">
            <v>477</v>
          </cell>
          <cell r="Q44">
            <v>476</v>
          </cell>
          <cell r="R44">
            <v>475</v>
          </cell>
          <cell r="S44">
            <v>469</v>
          </cell>
          <cell r="T44">
            <v>515</v>
          </cell>
          <cell r="U44">
            <v>558</v>
          </cell>
          <cell r="V44">
            <v>416</v>
          </cell>
          <cell r="W44">
            <v>597</v>
          </cell>
          <cell r="X44">
            <v>392</v>
          </cell>
          <cell r="Y44">
            <v>492</v>
          </cell>
          <cell r="Z44">
            <v>495</v>
          </cell>
          <cell r="AA44">
            <v>456</v>
          </cell>
          <cell r="AB44">
            <v>486</v>
          </cell>
          <cell r="AC44">
            <v>441</v>
          </cell>
          <cell r="AD44">
            <v>526</v>
          </cell>
          <cell r="AE44">
            <v>495</v>
          </cell>
          <cell r="AF44">
            <v>519</v>
          </cell>
          <cell r="AG44">
            <v>516</v>
          </cell>
          <cell r="AH44">
            <v>538</v>
          </cell>
          <cell r="AI44">
            <v>529</v>
          </cell>
          <cell r="AJ44">
            <v>563</v>
          </cell>
          <cell r="AK44">
            <v>518</v>
          </cell>
          <cell r="AL44">
            <v>577</v>
          </cell>
          <cell r="AM44">
            <v>595</v>
          </cell>
          <cell r="AN44">
            <v>537</v>
          </cell>
          <cell r="AO44">
            <v>580</v>
          </cell>
          <cell r="AP44">
            <v>571</v>
          </cell>
          <cell r="AQ44">
            <v>619</v>
          </cell>
          <cell r="AR44">
            <v>612</v>
          </cell>
          <cell r="AS44">
            <v>638</v>
          </cell>
          <cell r="AT44">
            <v>638</v>
          </cell>
          <cell r="AU44">
            <v>596</v>
          </cell>
          <cell r="AV44">
            <v>714</v>
          </cell>
          <cell r="AW44">
            <v>682</v>
          </cell>
          <cell r="AX44">
            <v>740</v>
          </cell>
          <cell r="AY44">
            <v>724</v>
          </cell>
          <cell r="AZ44">
            <v>801</v>
          </cell>
          <cell r="BA44">
            <v>819</v>
          </cell>
          <cell r="BB44">
            <v>839</v>
          </cell>
          <cell r="BC44">
            <v>1097</v>
          </cell>
          <cell r="BD44">
            <v>941</v>
          </cell>
          <cell r="BE44">
            <v>1045</v>
          </cell>
          <cell r="BF44">
            <v>1041</v>
          </cell>
          <cell r="BG44">
            <v>1100</v>
          </cell>
          <cell r="BH44">
            <v>993</v>
          </cell>
          <cell r="BI44">
            <v>1104</v>
          </cell>
          <cell r="BJ44">
            <v>1177</v>
          </cell>
          <cell r="BK44">
            <v>1159</v>
          </cell>
          <cell r="BL44">
            <v>1179</v>
          </cell>
          <cell r="BM44">
            <v>1044</v>
          </cell>
          <cell r="BN44">
            <v>1041</v>
          </cell>
          <cell r="BO44">
            <v>991</v>
          </cell>
          <cell r="BP44">
            <v>1035</v>
          </cell>
          <cell r="BQ44">
            <v>1037</v>
          </cell>
          <cell r="BR44">
            <v>1036</v>
          </cell>
          <cell r="BS44">
            <v>1030</v>
          </cell>
          <cell r="BT44">
            <v>993</v>
          </cell>
          <cell r="BU44">
            <v>1000</v>
          </cell>
          <cell r="BV44">
            <v>1032</v>
          </cell>
          <cell r="BW44">
            <v>1067</v>
          </cell>
          <cell r="BX44">
            <v>1079</v>
          </cell>
          <cell r="BY44">
            <v>1107</v>
          </cell>
          <cell r="BZ44">
            <v>1217</v>
          </cell>
          <cell r="CA44">
            <v>1184</v>
          </cell>
          <cell r="CB44">
            <v>1123</v>
          </cell>
          <cell r="CC44">
            <v>1339</v>
          </cell>
          <cell r="CD44">
            <v>1243</v>
          </cell>
        </row>
        <row r="45">
          <cell r="B45" t="str">
            <v>11.01</v>
          </cell>
          <cell r="C45">
            <v>418</v>
          </cell>
          <cell r="D45">
            <v>424</v>
          </cell>
          <cell r="E45">
            <v>398</v>
          </cell>
          <cell r="F45">
            <v>365</v>
          </cell>
          <cell r="G45">
            <v>394</v>
          </cell>
          <cell r="H45">
            <v>408</v>
          </cell>
          <cell r="I45">
            <v>455</v>
          </cell>
          <cell r="J45">
            <v>427</v>
          </cell>
          <cell r="K45">
            <v>439</v>
          </cell>
          <cell r="L45">
            <v>443</v>
          </cell>
          <cell r="M45">
            <v>424</v>
          </cell>
          <cell r="N45">
            <v>479</v>
          </cell>
          <cell r="O45">
            <v>494</v>
          </cell>
          <cell r="P45">
            <v>472</v>
          </cell>
          <cell r="Q45">
            <v>471</v>
          </cell>
          <cell r="R45">
            <v>470</v>
          </cell>
          <cell r="S45">
            <v>464</v>
          </cell>
          <cell r="T45">
            <v>510</v>
          </cell>
          <cell r="U45">
            <v>554</v>
          </cell>
          <cell r="V45">
            <v>411</v>
          </cell>
          <cell r="W45">
            <v>584</v>
          </cell>
          <cell r="X45">
            <v>387</v>
          </cell>
          <cell r="Y45">
            <v>486</v>
          </cell>
          <cell r="Z45">
            <v>490</v>
          </cell>
          <cell r="AA45">
            <v>452</v>
          </cell>
          <cell r="AB45">
            <v>482</v>
          </cell>
          <cell r="AC45">
            <v>436</v>
          </cell>
          <cell r="AD45">
            <v>520</v>
          </cell>
          <cell r="AE45">
            <v>490</v>
          </cell>
          <cell r="AF45">
            <v>514</v>
          </cell>
          <cell r="AG45">
            <v>511</v>
          </cell>
          <cell r="AH45">
            <v>533</v>
          </cell>
          <cell r="AI45">
            <v>521</v>
          </cell>
          <cell r="AJ45">
            <v>556</v>
          </cell>
          <cell r="AK45">
            <v>512</v>
          </cell>
          <cell r="AL45">
            <v>571</v>
          </cell>
          <cell r="AM45">
            <v>590</v>
          </cell>
          <cell r="AN45">
            <v>531</v>
          </cell>
          <cell r="AO45">
            <v>574</v>
          </cell>
          <cell r="AP45">
            <v>565</v>
          </cell>
          <cell r="AQ45">
            <v>613</v>
          </cell>
          <cell r="AR45">
            <v>605</v>
          </cell>
          <cell r="AS45">
            <v>631</v>
          </cell>
          <cell r="AT45">
            <v>630</v>
          </cell>
          <cell r="AU45">
            <v>588</v>
          </cell>
          <cell r="AV45">
            <v>706</v>
          </cell>
          <cell r="AW45">
            <v>673</v>
          </cell>
          <cell r="AX45">
            <v>731</v>
          </cell>
          <cell r="AY45">
            <v>715</v>
          </cell>
          <cell r="AZ45">
            <v>792</v>
          </cell>
          <cell r="BA45">
            <v>809</v>
          </cell>
          <cell r="BB45">
            <v>829</v>
          </cell>
          <cell r="BC45">
            <v>1086</v>
          </cell>
          <cell r="BD45">
            <v>930</v>
          </cell>
          <cell r="BE45">
            <v>1032</v>
          </cell>
          <cell r="BF45">
            <v>1025</v>
          </cell>
          <cell r="BG45">
            <v>1082</v>
          </cell>
          <cell r="BH45">
            <v>976</v>
          </cell>
          <cell r="BI45">
            <v>1087</v>
          </cell>
          <cell r="BJ45">
            <v>1162</v>
          </cell>
          <cell r="BK45">
            <v>1141</v>
          </cell>
          <cell r="BL45">
            <v>1158</v>
          </cell>
          <cell r="BM45">
            <v>1025</v>
          </cell>
          <cell r="BN45">
            <v>1025</v>
          </cell>
          <cell r="BO45">
            <v>975</v>
          </cell>
          <cell r="BP45">
            <v>1016</v>
          </cell>
          <cell r="BQ45">
            <v>1012</v>
          </cell>
          <cell r="BR45">
            <v>1017</v>
          </cell>
          <cell r="BS45">
            <v>1010</v>
          </cell>
          <cell r="BT45">
            <v>974</v>
          </cell>
          <cell r="BU45">
            <v>982</v>
          </cell>
          <cell r="BV45">
            <v>1008</v>
          </cell>
          <cell r="BW45">
            <v>1043</v>
          </cell>
          <cell r="BX45">
            <v>1052</v>
          </cell>
          <cell r="BY45">
            <v>1077</v>
          </cell>
          <cell r="BZ45">
            <v>1186</v>
          </cell>
          <cell r="CA45">
            <v>1155</v>
          </cell>
          <cell r="CB45">
            <v>1096</v>
          </cell>
          <cell r="CC45">
            <v>1302</v>
          </cell>
          <cell r="CD45">
            <v>1213</v>
          </cell>
        </row>
        <row r="46">
          <cell r="B46" t="str">
            <v>11.01</v>
          </cell>
          <cell r="C46">
            <v>354</v>
          </cell>
          <cell r="D46">
            <v>361</v>
          </cell>
          <cell r="E46">
            <v>336</v>
          </cell>
          <cell r="F46">
            <v>307</v>
          </cell>
          <cell r="G46">
            <v>333</v>
          </cell>
          <cell r="H46">
            <v>342</v>
          </cell>
          <cell r="I46">
            <v>386</v>
          </cell>
          <cell r="J46">
            <v>358</v>
          </cell>
          <cell r="K46">
            <v>361</v>
          </cell>
          <cell r="L46">
            <v>367</v>
          </cell>
          <cell r="M46">
            <v>360</v>
          </cell>
          <cell r="N46">
            <v>405</v>
          </cell>
          <cell r="O46">
            <v>418</v>
          </cell>
          <cell r="P46">
            <v>406</v>
          </cell>
          <cell r="Q46">
            <v>400</v>
          </cell>
          <cell r="R46">
            <v>398</v>
          </cell>
          <cell r="S46">
            <v>386</v>
          </cell>
          <cell r="T46">
            <v>416</v>
          </cell>
          <cell r="U46">
            <v>475</v>
          </cell>
          <cell r="V46">
            <v>350</v>
          </cell>
          <cell r="W46">
            <v>518</v>
          </cell>
          <cell r="X46">
            <v>332</v>
          </cell>
          <cell r="Y46">
            <v>423</v>
          </cell>
          <cell r="Z46">
            <v>408</v>
          </cell>
          <cell r="AA46">
            <v>383</v>
          </cell>
          <cell r="AB46">
            <v>407</v>
          </cell>
          <cell r="AC46">
            <v>362</v>
          </cell>
          <cell r="AD46">
            <v>443</v>
          </cell>
          <cell r="AE46">
            <v>426</v>
          </cell>
          <cell r="AF46">
            <v>441</v>
          </cell>
          <cell r="AG46">
            <v>451</v>
          </cell>
          <cell r="AH46">
            <v>458</v>
          </cell>
          <cell r="AI46">
            <v>453</v>
          </cell>
          <cell r="AJ46">
            <v>488</v>
          </cell>
          <cell r="AK46">
            <v>449</v>
          </cell>
          <cell r="AL46">
            <v>502</v>
          </cell>
          <cell r="AM46">
            <v>522</v>
          </cell>
          <cell r="AN46">
            <v>460</v>
          </cell>
          <cell r="AO46">
            <v>504</v>
          </cell>
          <cell r="AP46">
            <v>486</v>
          </cell>
          <cell r="AQ46">
            <v>531</v>
          </cell>
          <cell r="AR46">
            <v>524</v>
          </cell>
          <cell r="AS46">
            <v>547</v>
          </cell>
          <cell r="AT46">
            <v>527</v>
          </cell>
          <cell r="AU46">
            <v>491</v>
          </cell>
          <cell r="AV46">
            <v>590</v>
          </cell>
          <cell r="AW46">
            <v>570</v>
          </cell>
          <cell r="AX46">
            <v>611</v>
          </cell>
          <cell r="AY46">
            <v>606</v>
          </cell>
          <cell r="AZ46">
            <v>668</v>
          </cell>
          <cell r="BA46">
            <v>684</v>
          </cell>
          <cell r="BB46">
            <v>696</v>
          </cell>
          <cell r="BC46">
            <v>900</v>
          </cell>
          <cell r="BD46">
            <v>787</v>
          </cell>
          <cell r="BE46">
            <v>880</v>
          </cell>
          <cell r="BF46">
            <v>878</v>
          </cell>
          <cell r="BG46">
            <v>940</v>
          </cell>
          <cell r="BH46">
            <v>846</v>
          </cell>
          <cell r="BI46">
            <v>928</v>
          </cell>
          <cell r="BJ46">
            <v>1013</v>
          </cell>
          <cell r="BK46">
            <v>996</v>
          </cell>
          <cell r="BL46">
            <v>1006</v>
          </cell>
          <cell r="BM46">
            <v>878</v>
          </cell>
          <cell r="BN46">
            <v>858</v>
          </cell>
          <cell r="BO46">
            <v>826</v>
          </cell>
          <cell r="BP46">
            <v>871</v>
          </cell>
          <cell r="BQ46">
            <v>866</v>
          </cell>
          <cell r="BR46">
            <v>869</v>
          </cell>
          <cell r="BS46">
            <v>848</v>
          </cell>
          <cell r="BT46">
            <v>819</v>
          </cell>
          <cell r="BU46">
            <v>821</v>
          </cell>
          <cell r="BV46">
            <v>812</v>
          </cell>
          <cell r="BW46">
            <v>871</v>
          </cell>
          <cell r="BX46">
            <v>892</v>
          </cell>
          <cell r="BY46">
            <v>889</v>
          </cell>
          <cell r="BZ46">
            <v>958</v>
          </cell>
          <cell r="CA46">
            <v>950</v>
          </cell>
          <cell r="CB46">
            <v>864</v>
          </cell>
          <cell r="CC46">
            <v>1085</v>
          </cell>
          <cell r="CD46">
            <v>1006</v>
          </cell>
        </row>
        <row r="47">
          <cell r="B47" t="str">
            <v>11.02</v>
          </cell>
          <cell r="C47">
            <v>15</v>
          </cell>
          <cell r="D47">
            <v>15</v>
          </cell>
          <cell r="E47">
            <v>13</v>
          </cell>
          <cell r="F47">
            <v>15</v>
          </cell>
          <cell r="G47">
            <v>15</v>
          </cell>
          <cell r="H47">
            <v>18</v>
          </cell>
          <cell r="I47">
            <v>22</v>
          </cell>
          <cell r="J47">
            <v>20</v>
          </cell>
          <cell r="K47">
            <v>19</v>
          </cell>
          <cell r="L47">
            <v>23</v>
          </cell>
          <cell r="M47">
            <v>16</v>
          </cell>
          <cell r="N47">
            <v>18</v>
          </cell>
          <cell r="O47">
            <v>22</v>
          </cell>
          <cell r="P47">
            <v>16</v>
          </cell>
          <cell r="Q47">
            <v>16</v>
          </cell>
          <cell r="R47">
            <v>16</v>
          </cell>
          <cell r="S47">
            <v>17</v>
          </cell>
          <cell r="T47">
            <v>21</v>
          </cell>
          <cell r="U47">
            <v>23</v>
          </cell>
          <cell r="V47">
            <v>16</v>
          </cell>
          <cell r="W47">
            <v>19</v>
          </cell>
          <cell r="X47">
            <v>18</v>
          </cell>
          <cell r="Y47">
            <v>23</v>
          </cell>
          <cell r="Z47">
            <v>25</v>
          </cell>
          <cell r="AA47">
            <v>17</v>
          </cell>
          <cell r="AB47">
            <v>15</v>
          </cell>
          <cell r="AC47">
            <v>19</v>
          </cell>
          <cell r="AD47">
            <v>13</v>
          </cell>
          <cell r="AE47">
            <v>13</v>
          </cell>
          <cell r="AF47">
            <v>16</v>
          </cell>
          <cell r="AG47">
            <v>16</v>
          </cell>
          <cell r="AH47">
            <v>20</v>
          </cell>
          <cell r="AI47">
            <v>23</v>
          </cell>
          <cell r="AJ47">
            <v>23</v>
          </cell>
          <cell r="AK47">
            <v>21</v>
          </cell>
          <cell r="AL47">
            <v>22</v>
          </cell>
          <cell r="AM47">
            <v>25</v>
          </cell>
          <cell r="AN47">
            <v>22</v>
          </cell>
          <cell r="AO47">
            <v>27</v>
          </cell>
          <cell r="AP47">
            <v>28</v>
          </cell>
          <cell r="AQ47">
            <v>28</v>
          </cell>
          <cell r="AR47">
            <v>30</v>
          </cell>
          <cell r="AS47">
            <v>31</v>
          </cell>
          <cell r="AT47">
            <v>46</v>
          </cell>
          <cell r="AU47">
            <v>45</v>
          </cell>
          <cell r="AV47">
            <v>60</v>
          </cell>
          <cell r="AW47">
            <v>41</v>
          </cell>
          <cell r="AX47">
            <v>50</v>
          </cell>
          <cell r="AY47">
            <v>55</v>
          </cell>
          <cell r="AZ47">
            <v>58</v>
          </cell>
          <cell r="BA47">
            <v>69</v>
          </cell>
          <cell r="BB47">
            <v>69</v>
          </cell>
          <cell r="BC47">
            <v>104</v>
          </cell>
          <cell r="BD47">
            <v>79</v>
          </cell>
          <cell r="BE47">
            <v>80</v>
          </cell>
          <cell r="BF47">
            <v>71</v>
          </cell>
          <cell r="BG47">
            <v>66</v>
          </cell>
          <cell r="BH47">
            <v>60</v>
          </cell>
          <cell r="BI47">
            <v>78</v>
          </cell>
          <cell r="BJ47">
            <v>71</v>
          </cell>
          <cell r="BK47">
            <v>62</v>
          </cell>
          <cell r="BL47">
            <v>67</v>
          </cell>
          <cell r="BM47">
            <v>63</v>
          </cell>
          <cell r="BN47">
            <v>66</v>
          </cell>
          <cell r="BO47">
            <v>60</v>
          </cell>
          <cell r="BP47">
            <v>68</v>
          </cell>
          <cell r="BQ47">
            <v>63</v>
          </cell>
          <cell r="BR47">
            <v>64</v>
          </cell>
          <cell r="BS47">
            <v>71</v>
          </cell>
          <cell r="BT47">
            <v>66</v>
          </cell>
          <cell r="BU47">
            <v>63</v>
          </cell>
          <cell r="BV47">
            <v>68</v>
          </cell>
          <cell r="BW47">
            <v>77</v>
          </cell>
          <cell r="BX47">
            <v>70</v>
          </cell>
          <cell r="BY47">
            <v>78</v>
          </cell>
          <cell r="BZ47">
            <v>81</v>
          </cell>
          <cell r="CA47">
            <v>86</v>
          </cell>
          <cell r="CB47">
            <v>86</v>
          </cell>
          <cell r="CC47">
            <v>81</v>
          </cell>
          <cell r="CD47">
            <v>90</v>
          </cell>
        </row>
        <row r="48">
          <cell r="B48" t="str">
            <v>11.03</v>
          </cell>
          <cell r="C48">
            <v>2</v>
          </cell>
          <cell r="D48">
            <v>2</v>
          </cell>
          <cell r="E48">
            <v>2</v>
          </cell>
          <cell r="F48">
            <v>1</v>
          </cell>
          <cell r="G48">
            <v>2</v>
          </cell>
          <cell r="H48">
            <v>2</v>
          </cell>
          <cell r="I48">
            <v>2</v>
          </cell>
          <cell r="J48">
            <v>1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3</v>
          </cell>
          <cell r="P48">
            <v>2</v>
          </cell>
          <cell r="Q48">
            <v>3</v>
          </cell>
          <cell r="R48">
            <v>2</v>
          </cell>
          <cell r="S48">
            <v>2</v>
          </cell>
          <cell r="T48">
            <v>2</v>
          </cell>
          <cell r="U48">
            <v>3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3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2</v>
          </cell>
          <cell r="AM48">
            <v>1</v>
          </cell>
          <cell r="AN48">
            <v>2</v>
          </cell>
          <cell r="AO48">
            <v>2</v>
          </cell>
          <cell r="AP48">
            <v>2</v>
          </cell>
          <cell r="AQ48">
            <v>2</v>
          </cell>
          <cell r="AR48">
            <v>3</v>
          </cell>
          <cell r="AS48">
            <v>2</v>
          </cell>
          <cell r="AT48">
            <v>2</v>
          </cell>
          <cell r="AU48">
            <v>2</v>
          </cell>
          <cell r="AV48">
            <v>2</v>
          </cell>
          <cell r="AW48">
            <v>2</v>
          </cell>
          <cell r="AX48">
            <v>3</v>
          </cell>
          <cell r="AY48">
            <v>2</v>
          </cell>
          <cell r="AZ48">
            <v>3</v>
          </cell>
          <cell r="BA48">
            <v>3</v>
          </cell>
          <cell r="BB48">
            <v>3</v>
          </cell>
          <cell r="BC48">
            <v>3</v>
          </cell>
          <cell r="BD48">
            <v>3</v>
          </cell>
          <cell r="BE48">
            <v>5</v>
          </cell>
          <cell r="BF48">
            <v>4</v>
          </cell>
          <cell r="BG48">
            <v>4</v>
          </cell>
          <cell r="BH48">
            <v>4</v>
          </cell>
          <cell r="BI48">
            <v>5</v>
          </cell>
          <cell r="BJ48">
            <v>4</v>
          </cell>
          <cell r="BK48">
            <v>5</v>
          </cell>
          <cell r="BL48">
            <v>7</v>
          </cell>
          <cell r="BM48">
            <v>6</v>
          </cell>
          <cell r="BN48">
            <v>6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</v>
          </cell>
          <cell r="BT48">
            <v>10</v>
          </cell>
          <cell r="BU48">
            <v>8</v>
          </cell>
          <cell r="BV48">
            <v>7</v>
          </cell>
          <cell r="BW48">
            <v>7</v>
          </cell>
          <cell r="BX48">
            <v>9</v>
          </cell>
          <cell r="BY48">
            <v>7</v>
          </cell>
          <cell r="BZ48">
            <v>7</v>
          </cell>
          <cell r="CA48">
            <v>8</v>
          </cell>
          <cell r="CB48">
            <v>10</v>
          </cell>
          <cell r="CC48">
            <v>9</v>
          </cell>
          <cell r="CD48">
            <v>7</v>
          </cell>
        </row>
        <row r="49">
          <cell r="B49" t="str">
            <v>11.04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</v>
          </cell>
          <cell r="CB49">
            <v>1</v>
          </cell>
          <cell r="CC49">
            <v>1</v>
          </cell>
          <cell r="CD49">
            <v>1</v>
          </cell>
        </row>
        <row r="50">
          <cell r="B50" t="str">
            <v>11.05</v>
          </cell>
          <cell r="C50">
            <v>31</v>
          </cell>
          <cell r="D50">
            <v>33</v>
          </cell>
          <cell r="E50">
            <v>34</v>
          </cell>
          <cell r="F50">
            <v>30</v>
          </cell>
          <cell r="G50">
            <v>33</v>
          </cell>
          <cell r="H50">
            <v>33</v>
          </cell>
          <cell r="I50">
            <v>30</v>
          </cell>
          <cell r="J50">
            <v>35</v>
          </cell>
          <cell r="K50">
            <v>44</v>
          </cell>
          <cell r="L50">
            <v>36</v>
          </cell>
          <cell r="M50">
            <v>32</v>
          </cell>
          <cell r="N50">
            <v>36</v>
          </cell>
          <cell r="O50">
            <v>33</v>
          </cell>
          <cell r="P50">
            <v>30</v>
          </cell>
          <cell r="Q50">
            <v>34</v>
          </cell>
          <cell r="R50">
            <v>37</v>
          </cell>
          <cell r="S50">
            <v>38</v>
          </cell>
          <cell r="T50">
            <v>46</v>
          </cell>
          <cell r="U50">
            <v>35</v>
          </cell>
          <cell r="V50">
            <v>27</v>
          </cell>
          <cell r="W50">
            <v>28</v>
          </cell>
          <cell r="X50">
            <v>21</v>
          </cell>
          <cell r="Y50">
            <v>18</v>
          </cell>
          <cell r="Z50">
            <v>32</v>
          </cell>
          <cell r="AA50">
            <v>30</v>
          </cell>
          <cell r="AB50">
            <v>39</v>
          </cell>
          <cell r="AC50">
            <v>34</v>
          </cell>
          <cell r="AD50">
            <v>45</v>
          </cell>
          <cell r="AE50">
            <v>39</v>
          </cell>
          <cell r="AF50">
            <v>41</v>
          </cell>
          <cell r="AG50">
            <v>32</v>
          </cell>
          <cell r="AH50">
            <v>38</v>
          </cell>
          <cell r="AI50">
            <v>34</v>
          </cell>
          <cell r="AJ50">
            <v>34</v>
          </cell>
          <cell r="AK50">
            <v>32</v>
          </cell>
          <cell r="AL50">
            <v>36</v>
          </cell>
          <cell r="AM50">
            <v>30</v>
          </cell>
          <cell r="AN50">
            <v>36</v>
          </cell>
          <cell r="AO50">
            <v>30</v>
          </cell>
          <cell r="AP50">
            <v>38</v>
          </cell>
          <cell r="AQ50">
            <v>38</v>
          </cell>
          <cell r="AR50">
            <v>34</v>
          </cell>
          <cell r="AS50">
            <v>36</v>
          </cell>
          <cell r="AT50">
            <v>42</v>
          </cell>
          <cell r="AU50">
            <v>36</v>
          </cell>
          <cell r="AV50">
            <v>38</v>
          </cell>
          <cell r="AW50">
            <v>45</v>
          </cell>
          <cell r="AX50">
            <v>43</v>
          </cell>
          <cell r="AY50">
            <v>37</v>
          </cell>
          <cell r="AZ50">
            <v>46</v>
          </cell>
          <cell r="BA50">
            <v>37</v>
          </cell>
          <cell r="BB50">
            <v>42</v>
          </cell>
          <cell r="BC50">
            <v>60</v>
          </cell>
          <cell r="BD50">
            <v>41</v>
          </cell>
          <cell r="BE50">
            <v>48</v>
          </cell>
          <cell r="BF50">
            <v>55</v>
          </cell>
          <cell r="BG50">
            <v>54</v>
          </cell>
          <cell r="BH50">
            <v>47</v>
          </cell>
          <cell r="BI50">
            <v>54</v>
          </cell>
          <cell r="BJ50">
            <v>53</v>
          </cell>
          <cell r="BK50">
            <v>61</v>
          </cell>
          <cell r="BL50">
            <v>55</v>
          </cell>
          <cell r="BM50">
            <v>64</v>
          </cell>
          <cell r="BN50">
            <v>77</v>
          </cell>
          <cell r="BO50">
            <v>64</v>
          </cell>
          <cell r="BP50">
            <v>54</v>
          </cell>
          <cell r="BQ50">
            <v>57</v>
          </cell>
          <cell r="BR50">
            <v>59</v>
          </cell>
          <cell r="BS50">
            <v>68</v>
          </cell>
          <cell r="BT50">
            <v>58</v>
          </cell>
          <cell r="BU50">
            <v>72</v>
          </cell>
          <cell r="BV50">
            <v>104</v>
          </cell>
          <cell r="BW50">
            <v>69</v>
          </cell>
          <cell r="BX50">
            <v>61</v>
          </cell>
          <cell r="BY50">
            <v>85</v>
          </cell>
          <cell r="BZ50">
            <v>119</v>
          </cell>
          <cell r="CA50">
            <v>88</v>
          </cell>
          <cell r="CB50">
            <v>113</v>
          </cell>
          <cell r="CC50">
            <v>102</v>
          </cell>
          <cell r="CD50">
            <v>84</v>
          </cell>
        </row>
        <row r="51">
          <cell r="B51" t="str">
            <v>11.06</v>
          </cell>
          <cell r="C51">
            <v>16</v>
          </cell>
          <cell r="D51">
            <v>13</v>
          </cell>
          <cell r="E51">
            <v>13</v>
          </cell>
          <cell r="F51">
            <v>12</v>
          </cell>
          <cell r="G51">
            <v>11</v>
          </cell>
          <cell r="H51">
            <v>13</v>
          </cell>
          <cell r="I51">
            <v>14</v>
          </cell>
          <cell r="J51">
            <v>13</v>
          </cell>
          <cell r="K51">
            <v>13</v>
          </cell>
          <cell r="L51">
            <v>15</v>
          </cell>
          <cell r="M51">
            <v>14</v>
          </cell>
          <cell r="N51">
            <v>18</v>
          </cell>
          <cell r="O51">
            <v>18</v>
          </cell>
          <cell r="P51">
            <v>18</v>
          </cell>
          <cell r="Q51">
            <v>18</v>
          </cell>
          <cell r="R51">
            <v>17</v>
          </cell>
          <cell r="S51">
            <v>21</v>
          </cell>
          <cell r="T51">
            <v>25</v>
          </cell>
          <cell r="U51">
            <v>18</v>
          </cell>
          <cell r="V51">
            <v>17</v>
          </cell>
          <cell r="W51">
            <v>18</v>
          </cell>
          <cell r="X51">
            <v>15</v>
          </cell>
          <cell r="Y51">
            <v>21</v>
          </cell>
          <cell r="Z51">
            <v>22</v>
          </cell>
          <cell r="AA51">
            <v>21</v>
          </cell>
          <cell r="AB51">
            <v>20</v>
          </cell>
          <cell r="AC51">
            <v>20</v>
          </cell>
          <cell r="AD51">
            <v>18</v>
          </cell>
          <cell r="AE51">
            <v>11</v>
          </cell>
          <cell r="AF51">
            <v>14</v>
          </cell>
          <cell r="AG51">
            <v>12</v>
          </cell>
          <cell r="AH51">
            <v>16</v>
          </cell>
          <cell r="AI51">
            <v>10</v>
          </cell>
          <cell r="AJ51">
            <v>10</v>
          </cell>
          <cell r="AK51">
            <v>9</v>
          </cell>
          <cell r="AL51">
            <v>9</v>
          </cell>
          <cell r="AM51">
            <v>12</v>
          </cell>
          <cell r="AN51">
            <v>11</v>
          </cell>
          <cell r="AO51">
            <v>11</v>
          </cell>
          <cell r="AP51">
            <v>11</v>
          </cell>
          <cell r="AQ51">
            <v>14</v>
          </cell>
          <cell r="AR51">
            <v>14</v>
          </cell>
          <cell r="AS51">
            <v>15</v>
          </cell>
          <cell r="AT51">
            <v>13</v>
          </cell>
          <cell r="AU51">
            <v>14</v>
          </cell>
          <cell r="AV51">
            <v>16</v>
          </cell>
          <cell r="AW51">
            <v>15</v>
          </cell>
          <cell r="AX51">
            <v>24</v>
          </cell>
          <cell r="AY51">
            <v>15</v>
          </cell>
          <cell r="AZ51">
            <v>16</v>
          </cell>
          <cell r="BA51">
            <v>17</v>
          </cell>
          <cell r="BB51">
            <v>19</v>
          </cell>
          <cell r="BC51">
            <v>19</v>
          </cell>
          <cell r="BD51">
            <v>20</v>
          </cell>
          <cell r="BE51">
            <v>18</v>
          </cell>
          <cell r="BF51">
            <v>18</v>
          </cell>
          <cell r="BG51">
            <v>19</v>
          </cell>
          <cell r="BH51">
            <v>18</v>
          </cell>
          <cell r="BI51">
            <v>22</v>
          </cell>
          <cell r="BJ51">
            <v>21</v>
          </cell>
          <cell r="BK51">
            <v>17</v>
          </cell>
          <cell r="BL51">
            <v>23</v>
          </cell>
          <cell r="BM51">
            <v>15</v>
          </cell>
          <cell r="BN51">
            <v>17</v>
          </cell>
          <cell r="BO51">
            <v>20</v>
          </cell>
          <cell r="BP51">
            <v>18</v>
          </cell>
          <cell r="BQ51">
            <v>21</v>
          </cell>
          <cell r="BR51">
            <v>20</v>
          </cell>
          <cell r="BS51">
            <v>18</v>
          </cell>
          <cell r="BT51">
            <v>21</v>
          </cell>
          <cell r="BU51">
            <v>18</v>
          </cell>
          <cell r="BV51">
            <v>17</v>
          </cell>
          <cell r="BW51">
            <v>19</v>
          </cell>
          <cell r="BX51">
            <v>19</v>
          </cell>
          <cell r="BY51">
            <v>19</v>
          </cell>
          <cell r="BZ51">
            <v>21</v>
          </cell>
          <cell r="CA51">
            <v>23</v>
          </cell>
          <cell r="CB51">
            <v>22</v>
          </cell>
          <cell r="CC51">
            <v>23</v>
          </cell>
          <cell r="CD51">
            <v>25</v>
          </cell>
        </row>
        <row r="52">
          <cell r="B52" t="str">
            <v>11.07</v>
          </cell>
          <cell r="C52">
            <v>6</v>
          </cell>
          <cell r="D52">
            <v>8</v>
          </cell>
          <cell r="E52">
            <v>7</v>
          </cell>
          <cell r="F52">
            <v>6</v>
          </cell>
          <cell r="G52">
            <v>7</v>
          </cell>
          <cell r="H52">
            <v>7</v>
          </cell>
          <cell r="I52">
            <v>9</v>
          </cell>
          <cell r="J52">
            <v>5</v>
          </cell>
          <cell r="K52">
            <v>7</v>
          </cell>
          <cell r="L52">
            <v>5</v>
          </cell>
          <cell r="M52">
            <v>5</v>
          </cell>
          <cell r="N52">
            <v>5</v>
          </cell>
          <cell r="O52">
            <v>6</v>
          </cell>
          <cell r="P52">
            <v>5</v>
          </cell>
          <cell r="Q52">
            <v>5</v>
          </cell>
          <cell r="R52">
            <v>5</v>
          </cell>
          <cell r="S52">
            <v>5</v>
          </cell>
          <cell r="T52">
            <v>5</v>
          </cell>
          <cell r="U52">
            <v>4</v>
          </cell>
          <cell r="V52">
            <v>5</v>
          </cell>
          <cell r="W52">
            <v>13</v>
          </cell>
          <cell r="X52">
            <v>5</v>
          </cell>
          <cell r="Y52">
            <v>6</v>
          </cell>
          <cell r="Z52">
            <v>5</v>
          </cell>
          <cell r="AA52">
            <v>4</v>
          </cell>
          <cell r="AB52">
            <v>4</v>
          </cell>
          <cell r="AC52">
            <v>5</v>
          </cell>
          <cell r="AD52">
            <v>6</v>
          </cell>
          <cell r="AE52">
            <v>5</v>
          </cell>
          <cell r="AF52">
            <v>5</v>
          </cell>
          <cell r="AG52">
            <v>5</v>
          </cell>
          <cell r="AH52">
            <v>5</v>
          </cell>
          <cell r="AI52">
            <v>8</v>
          </cell>
          <cell r="AJ52">
            <v>7</v>
          </cell>
          <cell r="AK52">
            <v>6</v>
          </cell>
          <cell r="AL52">
            <v>6</v>
          </cell>
          <cell r="AM52">
            <v>5</v>
          </cell>
          <cell r="AN52">
            <v>6</v>
          </cell>
          <cell r="AO52">
            <v>6</v>
          </cell>
          <cell r="AP52">
            <v>6</v>
          </cell>
          <cell r="AQ52">
            <v>6</v>
          </cell>
          <cell r="AR52">
            <v>7</v>
          </cell>
          <cell r="AS52">
            <v>7</v>
          </cell>
          <cell r="AT52">
            <v>8</v>
          </cell>
          <cell r="AU52">
            <v>8</v>
          </cell>
          <cell r="AV52">
            <v>8</v>
          </cell>
          <cell r="AW52">
            <v>9</v>
          </cell>
          <cell r="AX52">
            <v>9</v>
          </cell>
          <cell r="AY52">
            <v>9</v>
          </cell>
          <cell r="AZ52">
            <v>9</v>
          </cell>
          <cell r="BA52">
            <v>10</v>
          </cell>
          <cell r="BB52">
            <v>10</v>
          </cell>
          <cell r="BC52">
            <v>11</v>
          </cell>
          <cell r="BD52">
            <v>11</v>
          </cell>
          <cell r="BE52">
            <v>13</v>
          </cell>
          <cell r="BF52">
            <v>16</v>
          </cell>
          <cell r="BG52">
            <v>18</v>
          </cell>
          <cell r="BH52">
            <v>17</v>
          </cell>
          <cell r="BI52">
            <v>17</v>
          </cell>
          <cell r="BJ52">
            <v>15</v>
          </cell>
          <cell r="BK52">
            <v>18</v>
          </cell>
          <cell r="BL52">
            <v>21</v>
          </cell>
          <cell r="BM52">
            <v>19</v>
          </cell>
          <cell r="BN52">
            <v>16</v>
          </cell>
          <cell r="BO52">
            <v>16</v>
          </cell>
          <cell r="BP52">
            <v>19</v>
          </cell>
          <cell r="BQ52">
            <v>25</v>
          </cell>
          <cell r="BR52">
            <v>19</v>
          </cell>
          <cell r="BS52">
            <v>20</v>
          </cell>
          <cell r="BT52">
            <v>19</v>
          </cell>
          <cell r="BU52">
            <v>18</v>
          </cell>
          <cell r="BV52">
            <v>24</v>
          </cell>
          <cell r="BW52">
            <v>24</v>
          </cell>
          <cell r="BX52">
            <v>27</v>
          </cell>
          <cell r="BY52">
            <v>30</v>
          </cell>
          <cell r="BZ52">
            <v>31</v>
          </cell>
          <cell r="CA52">
            <v>29</v>
          </cell>
          <cell r="CB52">
            <v>27</v>
          </cell>
          <cell r="CC52">
            <v>37</v>
          </cell>
          <cell r="CD52">
            <v>30</v>
          </cell>
        </row>
        <row r="53">
          <cell r="B53" t="str">
            <v>12 To</v>
          </cell>
          <cell r="C53">
            <v>145</v>
          </cell>
          <cell r="D53">
            <v>141</v>
          </cell>
          <cell r="E53">
            <v>149</v>
          </cell>
          <cell r="F53">
            <v>120</v>
          </cell>
          <cell r="G53">
            <v>131</v>
          </cell>
          <cell r="H53">
            <v>141</v>
          </cell>
          <cell r="I53">
            <v>129</v>
          </cell>
          <cell r="J53">
            <v>133</v>
          </cell>
          <cell r="K53">
            <v>116</v>
          </cell>
          <cell r="L53">
            <v>122</v>
          </cell>
          <cell r="M53">
            <v>124</v>
          </cell>
          <cell r="N53">
            <v>139</v>
          </cell>
          <cell r="O53">
            <v>128</v>
          </cell>
          <cell r="P53">
            <v>118</v>
          </cell>
          <cell r="Q53">
            <v>116</v>
          </cell>
          <cell r="R53">
            <v>126</v>
          </cell>
          <cell r="S53">
            <v>91</v>
          </cell>
          <cell r="T53">
            <v>123</v>
          </cell>
          <cell r="U53">
            <v>132</v>
          </cell>
          <cell r="V53">
            <v>128</v>
          </cell>
          <cell r="W53">
            <v>131</v>
          </cell>
          <cell r="X53">
            <v>98</v>
          </cell>
          <cell r="Y53">
            <v>94</v>
          </cell>
          <cell r="Z53">
            <v>87</v>
          </cell>
          <cell r="AA53">
            <v>61</v>
          </cell>
          <cell r="AB53">
            <v>79</v>
          </cell>
          <cell r="AC53">
            <v>60</v>
          </cell>
          <cell r="AD53">
            <v>60</v>
          </cell>
          <cell r="AE53">
            <v>49</v>
          </cell>
          <cell r="AF53">
            <v>51</v>
          </cell>
          <cell r="AG53">
            <v>48</v>
          </cell>
          <cell r="AH53">
            <v>58</v>
          </cell>
          <cell r="AI53">
            <v>47</v>
          </cell>
          <cell r="AJ53">
            <v>54</v>
          </cell>
          <cell r="AK53">
            <v>36</v>
          </cell>
          <cell r="AL53">
            <v>32</v>
          </cell>
          <cell r="AM53">
            <v>15</v>
          </cell>
          <cell r="AN53">
            <v>14</v>
          </cell>
          <cell r="AO53">
            <v>11</v>
          </cell>
          <cell r="AP53">
            <v>13</v>
          </cell>
          <cell r="AQ53">
            <v>10</v>
          </cell>
          <cell r="AR53">
            <v>13</v>
          </cell>
          <cell r="AS53">
            <v>13</v>
          </cell>
          <cell r="AT53">
            <v>14</v>
          </cell>
          <cell r="AU53">
            <v>17</v>
          </cell>
          <cell r="AV53">
            <v>14</v>
          </cell>
          <cell r="AW53">
            <v>13</v>
          </cell>
          <cell r="AX53">
            <v>12</v>
          </cell>
          <cell r="AY53">
            <v>15</v>
          </cell>
          <cell r="AZ53">
            <v>13</v>
          </cell>
          <cell r="BA53">
            <v>12</v>
          </cell>
          <cell r="BB53">
            <v>10</v>
          </cell>
          <cell r="BC53">
            <v>20</v>
          </cell>
          <cell r="BD53">
            <v>15</v>
          </cell>
          <cell r="BE53">
            <v>0</v>
          </cell>
          <cell r="BF53">
            <v>0</v>
          </cell>
          <cell r="BG53">
            <v>1</v>
          </cell>
          <cell r="BH53">
            <v>0</v>
          </cell>
          <cell r="BI53">
            <v>1</v>
          </cell>
          <cell r="BJ53">
            <v>1</v>
          </cell>
          <cell r="BK53">
            <v>21</v>
          </cell>
          <cell r="BL53">
            <v>16</v>
          </cell>
          <cell r="BM53">
            <v>15</v>
          </cell>
          <cell r="BN53">
            <v>16</v>
          </cell>
          <cell r="BO53">
            <v>11</v>
          </cell>
          <cell r="BP53">
            <v>15</v>
          </cell>
          <cell r="BQ53">
            <v>19</v>
          </cell>
          <cell r="BR53">
            <v>19</v>
          </cell>
          <cell r="BS53">
            <v>17</v>
          </cell>
          <cell r="BT53">
            <v>15</v>
          </cell>
          <cell r="BU53">
            <v>18</v>
          </cell>
          <cell r="BV53">
            <v>23</v>
          </cell>
          <cell r="BW53">
            <v>21</v>
          </cell>
          <cell r="BX53">
            <v>20</v>
          </cell>
          <cell r="BY53">
            <v>26</v>
          </cell>
          <cell r="BZ53">
            <v>23</v>
          </cell>
          <cell r="CA53">
            <v>19</v>
          </cell>
          <cell r="CB53">
            <v>20</v>
          </cell>
          <cell r="CC53">
            <v>19</v>
          </cell>
          <cell r="CD53">
            <v>19</v>
          </cell>
        </row>
        <row r="54">
          <cell r="B54" t="str">
            <v xml:space="preserve">12.0 </v>
          </cell>
          <cell r="C54">
            <v>145</v>
          </cell>
          <cell r="D54">
            <v>141</v>
          </cell>
          <cell r="E54">
            <v>149</v>
          </cell>
          <cell r="F54">
            <v>120</v>
          </cell>
          <cell r="G54">
            <v>131</v>
          </cell>
          <cell r="H54">
            <v>141</v>
          </cell>
          <cell r="I54">
            <v>129</v>
          </cell>
          <cell r="J54">
            <v>133</v>
          </cell>
          <cell r="K54">
            <v>116</v>
          </cell>
          <cell r="L54">
            <v>122</v>
          </cell>
          <cell r="M54">
            <v>124</v>
          </cell>
          <cell r="N54">
            <v>139</v>
          </cell>
          <cell r="O54">
            <v>128</v>
          </cell>
          <cell r="P54">
            <v>118</v>
          </cell>
          <cell r="Q54">
            <v>116</v>
          </cell>
          <cell r="R54">
            <v>126</v>
          </cell>
          <cell r="S54">
            <v>91</v>
          </cell>
          <cell r="T54">
            <v>123</v>
          </cell>
          <cell r="U54">
            <v>132</v>
          </cell>
          <cell r="V54">
            <v>128</v>
          </cell>
          <cell r="W54">
            <v>131</v>
          </cell>
          <cell r="X54">
            <v>98</v>
          </cell>
          <cell r="Y54">
            <v>94</v>
          </cell>
          <cell r="Z54">
            <v>87</v>
          </cell>
          <cell r="AA54">
            <v>61</v>
          </cell>
          <cell r="AB54">
            <v>79</v>
          </cell>
          <cell r="AC54">
            <v>60</v>
          </cell>
          <cell r="AD54">
            <v>60</v>
          </cell>
          <cell r="AE54">
            <v>49</v>
          </cell>
          <cell r="AF54">
            <v>51</v>
          </cell>
          <cell r="AG54">
            <v>48</v>
          </cell>
          <cell r="AH54">
            <v>58</v>
          </cell>
          <cell r="AI54">
            <v>47</v>
          </cell>
          <cell r="AJ54">
            <v>54</v>
          </cell>
          <cell r="AK54">
            <v>36</v>
          </cell>
          <cell r="AL54">
            <v>32</v>
          </cell>
          <cell r="AM54">
            <v>15</v>
          </cell>
          <cell r="AN54">
            <v>14</v>
          </cell>
          <cell r="AO54">
            <v>11</v>
          </cell>
          <cell r="AP54">
            <v>13</v>
          </cell>
          <cell r="AQ54">
            <v>10</v>
          </cell>
          <cell r="AR54">
            <v>13</v>
          </cell>
          <cell r="AS54">
            <v>13</v>
          </cell>
          <cell r="AT54">
            <v>14</v>
          </cell>
          <cell r="AU54">
            <v>17</v>
          </cell>
          <cell r="AV54">
            <v>14</v>
          </cell>
          <cell r="AW54">
            <v>13</v>
          </cell>
          <cell r="AX54">
            <v>12</v>
          </cell>
          <cell r="AY54">
            <v>15</v>
          </cell>
          <cell r="AZ54">
            <v>13</v>
          </cell>
          <cell r="BA54">
            <v>12</v>
          </cell>
          <cell r="BB54">
            <v>10</v>
          </cell>
          <cell r="BC54">
            <v>20</v>
          </cell>
          <cell r="BD54">
            <v>15</v>
          </cell>
          <cell r="BE54">
            <v>0</v>
          </cell>
          <cell r="BF54">
            <v>0</v>
          </cell>
          <cell r="BG54">
            <v>1</v>
          </cell>
          <cell r="BH54">
            <v>0</v>
          </cell>
          <cell r="BI54">
            <v>1</v>
          </cell>
          <cell r="BJ54">
            <v>1</v>
          </cell>
          <cell r="BK54">
            <v>21</v>
          </cell>
          <cell r="BL54">
            <v>16</v>
          </cell>
          <cell r="BM54">
            <v>15</v>
          </cell>
          <cell r="BN54">
            <v>16</v>
          </cell>
          <cell r="BO54">
            <v>11</v>
          </cell>
          <cell r="BP54">
            <v>15</v>
          </cell>
          <cell r="BQ54">
            <v>19</v>
          </cell>
          <cell r="BR54">
            <v>19</v>
          </cell>
          <cell r="BS54">
            <v>17</v>
          </cell>
          <cell r="BT54">
            <v>15</v>
          </cell>
          <cell r="BU54">
            <v>18</v>
          </cell>
          <cell r="BV54">
            <v>23</v>
          </cell>
          <cell r="BW54">
            <v>21</v>
          </cell>
          <cell r="BX54">
            <v>20</v>
          </cell>
          <cell r="BY54">
            <v>26</v>
          </cell>
          <cell r="BZ54">
            <v>23</v>
          </cell>
          <cell r="CA54">
            <v>19</v>
          </cell>
          <cell r="CB54">
            <v>20</v>
          </cell>
          <cell r="CC54">
            <v>19</v>
          </cell>
          <cell r="CD54">
            <v>19</v>
          </cell>
        </row>
        <row r="55">
          <cell r="B55" t="str">
            <v>13 Te</v>
          </cell>
          <cell r="C55">
            <v>250</v>
          </cell>
          <cell r="D55">
            <v>235</v>
          </cell>
          <cell r="E55">
            <v>222</v>
          </cell>
          <cell r="F55">
            <v>241</v>
          </cell>
          <cell r="G55">
            <v>230</v>
          </cell>
          <cell r="H55">
            <v>223</v>
          </cell>
          <cell r="I55">
            <v>240</v>
          </cell>
          <cell r="J55">
            <v>238</v>
          </cell>
          <cell r="K55">
            <v>237</v>
          </cell>
          <cell r="L55">
            <v>240</v>
          </cell>
          <cell r="M55">
            <v>242</v>
          </cell>
          <cell r="N55">
            <v>239</v>
          </cell>
          <cell r="O55">
            <v>238</v>
          </cell>
          <cell r="P55">
            <v>230</v>
          </cell>
          <cell r="Q55">
            <v>223</v>
          </cell>
          <cell r="R55">
            <v>217</v>
          </cell>
          <cell r="S55">
            <v>219</v>
          </cell>
          <cell r="T55">
            <v>218</v>
          </cell>
          <cell r="U55">
            <v>208</v>
          </cell>
          <cell r="V55">
            <v>202</v>
          </cell>
          <cell r="W55">
            <v>205</v>
          </cell>
          <cell r="X55">
            <v>215</v>
          </cell>
          <cell r="Y55">
            <v>226</v>
          </cell>
          <cell r="Z55">
            <v>226</v>
          </cell>
          <cell r="AA55">
            <v>211</v>
          </cell>
          <cell r="AB55">
            <v>220</v>
          </cell>
          <cell r="AC55">
            <v>241</v>
          </cell>
          <cell r="AD55">
            <v>226</v>
          </cell>
          <cell r="AE55">
            <v>179</v>
          </cell>
          <cell r="AF55">
            <v>199</v>
          </cell>
          <cell r="AG55">
            <v>192</v>
          </cell>
          <cell r="AH55">
            <v>272</v>
          </cell>
          <cell r="AI55">
            <v>292</v>
          </cell>
          <cell r="AJ55">
            <v>236</v>
          </cell>
          <cell r="AK55">
            <v>229</v>
          </cell>
          <cell r="AL55">
            <v>220</v>
          </cell>
          <cell r="AM55">
            <v>197</v>
          </cell>
          <cell r="AN55">
            <v>197</v>
          </cell>
          <cell r="AO55">
            <v>192</v>
          </cell>
          <cell r="AP55">
            <v>193</v>
          </cell>
          <cell r="AQ55">
            <v>213</v>
          </cell>
          <cell r="AR55">
            <v>215</v>
          </cell>
          <cell r="AS55">
            <v>209</v>
          </cell>
          <cell r="AT55">
            <v>213</v>
          </cell>
          <cell r="AU55">
            <v>186</v>
          </cell>
          <cell r="AV55">
            <v>183</v>
          </cell>
          <cell r="AW55">
            <v>184</v>
          </cell>
          <cell r="AX55">
            <v>201</v>
          </cell>
          <cell r="AY55">
            <v>203</v>
          </cell>
          <cell r="AZ55">
            <v>210</v>
          </cell>
          <cell r="BA55">
            <v>227</v>
          </cell>
          <cell r="BB55">
            <v>215</v>
          </cell>
          <cell r="BC55">
            <v>240</v>
          </cell>
          <cell r="BD55">
            <v>239</v>
          </cell>
          <cell r="BE55">
            <v>233</v>
          </cell>
          <cell r="BF55">
            <v>237</v>
          </cell>
          <cell r="BG55">
            <v>247</v>
          </cell>
          <cell r="BH55">
            <v>258</v>
          </cell>
          <cell r="BI55">
            <v>235</v>
          </cell>
          <cell r="BJ55">
            <v>248</v>
          </cell>
          <cell r="BK55">
            <v>238</v>
          </cell>
          <cell r="BL55">
            <v>255</v>
          </cell>
          <cell r="BM55">
            <v>258</v>
          </cell>
          <cell r="BN55">
            <v>246</v>
          </cell>
          <cell r="BO55">
            <v>252</v>
          </cell>
          <cell r="BP55">
            <v>244</v>
          </cell>
          <cell r="BQ55">
            <v>226</v>
          </cell>
          <cell r="BR55">
            <v>249</v>
          </cell>
          <cell r="BS55">
            <v>237</v>
          </cell>
          <cell r="BT55">
            <v>233</v>
          </cell>
          <cell r="BU55">
            <v>226</v>
          </cell>
          <cell r="BV55">
            <v>222</v>
          </cell>
          <cell r="BW55">
            <v>239</v>
          </cell>
          <cell r="BX55">
            <v>231</v>
          </cell>
          <cell r="BY55">
            <v>235</v>
          </cell>
          <cell r="BZ55">
            <v>247</v>
          </cell>
          <cell r="CA55">
            <v>243</v>
          </cell>
          <cell r="CB55">
            <v>240</v>
          </cell>
          <cell r="CC55">
            <v>245</v>
          </cell>
          <cell r="CD55">
            <v>244</v>
          </cell>
        </row>
        <row r="56">
          <cell r="B56" t="str">
            <v xml:space="preserve">13.1 </v>
          </cell>
          <cell r="C56">
            <v>38</v>
          </cell>
          <cell r="D56">
            <v>35</v>
          </cell>
          <cell r="E56">
            <v>28</v>
          </cell>
          <cell r="F56">
            <v>33</v>
          </cell>
          <cell r="G56">
            <v>28</v>
          </cell>
          <cell r="H56">
            <v>32</v>
          </cell>
          <cell r="I56">
            <v>31</v>
          </cell>
          <cell r="J56">
            <v>32</v>
          </cell>
          <cell r="K56">
            <v>32</v>
          </cell>
          <cell r="L56">
            <v>30</v>
          </cell>
          <cell r="M56">
            <v>32</v>
          </cell>
          <cell r="N56">
            <v>31</v>
          </cell>
          <cell r="O56">
            <v>29</v>
          </cell>
          <cell r="P56">
            <v>27</v>
          </cell>
          <cell r="Q56">
            <v>24</v>
          </cell>
          <cell r="R56">
            <v>23</v>
          </cell>
          <cell r="S56">
            <v>23</v>
          </cell>
          <cell r="T56">
            <v>23</v>
          </cell>
          <cell r="U56">
            <v>25</v>
          </cell>
          <cell r="V56">
            <v>24</v>
          </cell>
          <cell r="W56">
            <v>22</v>
          </cell>
          <cell r="X56">
            <v>23</v>
          </cell>
          <cell r="Y56">
            <v>23</v>
          </cell>
          <cell r="Z56">
            <v>23</v>
          </cell>
          <cell r="AA56">
            <v>22</v>
          </cell>
          <cell r="AB56">
            <v>20</v>
          </cell>
          <cell r="AC56">
            <v>48</v>
          </cell>
          <cell r="AD56">
            <v>36</v>
          </cell>
          <cell r="AE56">
            <v>18</v>
          </cell>
          <cell r="AF56">
            <v>22</v>
          </cell>
          <cell r="AG56">
            <v>20</v>
          </cell>
          <cell r="AH56">
            <v>79</v>
          </cell>
          <cell r="AI56">
            <v>54</v>
          </cell>
          <cell r="AJ56">
            <v>21</v>
          </cell>
          <cell r="AK56">
            <v>19</v>
          </cell>
          <cell r="AL56">
            <v>20</v>
          </cell>
          <cell r="AM56">
            <v>21</v>
          </cell>
          <cell r="AN56">
            <v>19</v>
          </cell>
          <cell r="AO56">
            <v>20</v>
          </cell>
          <cell r="AP56">
            <v>19</v>
          </cell>
          <cell r="AQ56">
            <v>21</v>
          </cell>
          <cell r="AR56">
            <v>18</v>
          </cell>
          <cell r="AS56">
            <v>17</v>
          </cell>
          <cell r="AT56">
            <v>19</v>
          </cell>
          <cell r="AU56">
            <v>17</v>
          </cell>
          <cell r="AV56">
            <v>17</v>
          </cell>
          <cell r="AW56">
            <v>18</v>
          </cell>
          <cell r="AX56">
            <v>19</v>
          </cell>
          <cell r="AY56">
            <v>18</v>
          </cell>
          <cell r="AZ56">
            <v>18</v>
          </cell>
          <cell r="BA56">
            <v>22</v>
          </cell>
          <cell r="BB56">
            <v>19</v>
          </cell>
          <cell r="BC56">
            <v>25</v>
          </cell>
          <cell r="BD56">
            <v>25</v>
          </cell>
          <cell r="BE56">
            <v>24</v>
          </cell>
          <cell r="BF56">
            <v>25</v>
          </cell>
          <cell r="BG56">
            <v>26</v>
          </cell>
          <cell r="BH56">
            <v>25</v>
          </cell>
          <cell r="BI56">
            <v>23</v>
          </cell>
          <cell r="BJ56">
            <v>31</v>
          </cell>
          <cell r="BK56">
            <v>23</v>
          </cell>
          <cell r="BL56">
            <v>25</v>
          </cell>
          <cell r="BM56">
            <v>27</v>
          </cell>
          <cell r="BN56">
            <v>25</v>
          </cell>
          <cell r="BO56">
            <v>25</v>
          </cell>
          <cell r="BP56">
            <v>24</v>
          </cell>
          <cell r="BQ56">
            <v>23</v>
          </cell>
          <cell r="BR56">
            <v>24</v>
          </cell>
          <cell r="BS56">
            <v>23</v>
          </cell>
          <cell r="BT56">
            <v>27</v>
          </cell>
          <cell r="BU56">
            <v>27</v>
          </cell>
          <cell r="BV56">
            <v>26</v>
          </cell>
          <cell r="BW56">
            <v>27</v>
          </cell>
          <cell r="BX56">
            <v>27</v>
          </cell>
          <cell r="BY56">
            <v>26</v>
          </cell>
          <cell r="BZ56">
            <v>27</v>
          </cell>
          <cell r="CA56">
            <v>25</v>
          </cell>
          <cell r="CB56">
            <v>25</v>
          </cell>
          <cell r="CC56">
            <v>27</v>
          </cell>
          <cell r="CD56">
            <v>26</v>
          </cell>
        </row>
        <row r="57">
          <cell r="B57" t="str">
            <v xml:space="preserve">13.2 </v>
          </cell>
          <cell r="C57">
            <v>103</v>
          </cell>
          <cell r="D57">
            <v>97</v>
          </cell>
          <cell r="E57">
            <v>87</v>
          </cell>
          <cell r="F57">
            <v>99</v>
          </cell>
          <cell r="G57">
            <v>93</v>
          </cell>
          <cell r="H57">
            <v>93</v>
          </cell>
          <cell r="I57">
            <v>102</v>
          </cell>
          <cell r="J57">
            <v>93</v>
          </cell>
          <cell r="K57">
            <v>94</v>
          </cell>
          <cell r="L57">
            <v>96</v>
          </cell>
          <cell r="M57">
            <v>102</v>
          </cell>
          <cell r="N57">
            <v>102</v>
          </cell>
          <cell r="O57">
            <v>94</v>
          </cell>
          <cell r="P57">
            <v>91</v>
          </cell>
          <cell r="Q57">
            <v>89</v>
          </cell>
          <cell r="R57">
            <v>94</v>
          </cell>
          <cell r="S57">
            <v>102</v>
          </cell>
          <cell r="T57">
            <v>97</v>
          </cell>
          <cell r="U57">
            <v>88</v>
          </cell>
          <cell r="V57">
            <v>78</v>
          </cell>
          <cell r="W57">
            <v>83</v>
          </cell>
          <cell r="X57">
            <v>89</v>
          </cell>
          <cell r="Y57">
            <v>90</v>
          </cell>
          <cell r="Z57">
            <v>89</v>
          </cell>
          <cell r="AA57">
            <v>85</v>
          </cell>
          <cell r="AB57">
            <v>88</v>
          </cell>
          <cell r="AC57">
            <v>83</v>
          </cell>
          <cell r="AD57">
            <v>84</v>
          </cell>
          <cell r="AE57">
            <v>70</v>
          </cell>
          <cell r="AF57">
            <v>68</v>
          </cell>
          <cell r="AG57">
            <v>71</v>
          </cell>
          <cell r="AH57">
            <v>76</v>
          </cell>
          <cell r="AI57">
            <v>112</v>
          </cell>
          <cell r="AJ57">
            <v>100</v>
          </cell>
          <cell r="AK57">
            <v>96</v>
          </cell>
          <cell r="AL57">
            <v>92</v>
          </cell>
          <cell r="AM57">
            <v>69</v>
          </cell>
          <cell r="AN57">
            <v>71</v>
          </cell>
          <cell r="AO57">
            <v>69</v>
          </cell>
          <cell r="AP57">
            <v>68</v>
          </cell>
          <cell r="AQ57">
            <v>79</v>
          </cell>
          <cell r="AR57">
            <v>82</v>
          </cell>
          <cell r="AS57">
            <v>77</v>
          </cell>
          <cell r="AT57">
            <v>77</v>
          </cell>
          <cell r="AU57">
            <v>66</v>
          </cell>
          <cell r="AV57">
            <v>64</v>
          </cell>
          <cell r="AW57">
            <v>64</v>
          </cell>
          <cell r="AX57">
            <v>67</v>
          </cell>
          <cell r="AY57">
            <v>70</v>
          </cell>
          <cell r="AZ57">
            <v>71</v>
          </cell>
          <cell r="BA57">
            <v>75</v>
          </cell>
          <cell r="BB57">
            <v>79</v>
          </cell>
          <cell r="BC57">
            <v>88</v>
          </cell>
          <cell r="BD57">
            <v>82</v>
          </cell>
          <cell r="BE57">
            <v>83</v>
          </cell>
          <cell r="BF57">
            <v>84</v>
          </cell>
          <cell r="BG57">
            <v>93</v>
          </cell>
          <cell r="BH57">
            <v>113</v>
          </cell>
          <cell r="BI57">
            <v>85</v>
          </cell>
          <cell r="BJ57">
            <v>90</v>
          </cell>
          <cell r="BK57">
            <v>88</v>
          </cell>
          <cell r="BL57">
            <v>88</v>
          </cell>
          <cell r="BM57">
            <v>93</v>
          </cell>
          <cell r="BN57">
            <v>93</v>
          </cell>
          <cell r="BO57">
            <v>94</v>
          </cell>
          <cell r="BP57">
            <v>94</v>
          </cell>
          <cell r="BQ57">
            <v>86</v>
          </cell>
          <cell r="BR57">
            <v>86</v>
          </cell>
          <cell r="BS57">
            <v>85</v>
          </cell>
          <cell r="BT57">
            <v>81</v>
          </cell>
          <cell r="BU57">
            <v>80</v>
          </cell>
          <cell r="BV57">
            <v>77</v>
          </cell>
          <cell r="BW57">
            <v>83</v>
          </cell>
          <cell r="BX57">
            <v>76</v>
          </cell>
          <cell r="BY57">
            <v>77</v>
          </cell>
          <cell r="BZ57">
            <v>82</v>
          </cell>
          <cell r="CA57">
            <v>83</v>
          </cell>
          <cell r="CB57">
            <v>82</v>
          </cell>
          <cell r="CC57">
            <v>82</v>
          </cell>
          <cell r="CD57">
            <v>86</v>
          </cell>
        </row>
        <row r="58">
          <cell r="B58" t="str">
            <v xml:space="preserve">13.9 </v>
          </cell>
          <cell r="C58">
            <v>109</v>
          </cell>
          <cell r="D58">
            <v>103</v>
          </cell>
          <cell r="E58">
            <v>107</v>
          </cell>
          <cell r="F58">
            <v>109</v>
          </cell>
          <cell r="G58">
            <v>109</v>
          </cell>
          <cell r="H58">
            <v>98</v>
          </cell>
          <cell r="I58">
            <v>107</v>
          </cell>
          <cell r="J58">
            <v>113</v>
          </cell>
          <cell r="K58">
            <v>111</v>
          </cell>
          <cell r="L58">
            <v>114</v>
          </cell>
          <cell r="M58">
            <v>108</v>
          </cell>
          <cell r="N58">
            <v>106</v>
          </cell>
          <cell r="O58">
            <v>115</v>
          </cell>
          <cell r="P58">
            <v>112</v>
          </cell>
          <cell r="Q58">
            <v>110</v>
          </cell>
          <cell r="R58">
            <v>100</v>
          </cell>
          <cell r="S58">
            <v>94</v>
          </cell>
          <cell r="T58">
            <v>98</v>
          </cell>
          <cell r="U58">
            <v>95</v>
          </cell>
          <cell r="V58">
            <v>100</v>
          </cell>
          <cell r="W58">
            <v>100</v>
          </cell>
          <cell r="X58">
            <v>103</v>
          </cell>
          <cell r="Y58">
            <v>113</v>
          </cell>
          <cell r="Z58">
            <v>114</v>
          </cell>
          <cell r="AA58">
            <v>104</v>
          </cell>
          <cell r="AB58">
            <v>112</v>
          </cell>
          <cell r="AC58">
            <v>109</v>
          </cell>
          <cell r="AD58">
            <v>107</v>
          </cell>
          <cell r="AE58">
            <v>92</v>
          </cell>
          <cell r="AF58">
            <v>109</v>
          </cell>
          <cell r="AG58">
            <v>101</v>
          </cell>
          <cell r="AH58">
            <v>116</v>
          </cell>
          <cell r="AI58">
            <v>126</v>
          </cell>
          <cell r="AJ58">
            <v>115</v>
          </cell>
          <cell r="AK58">
            <v>114</v>
          </cell>
          <cell r="AL58">
            <v>108</v>
          </cell>
          <cell r="AM58">
            <v>107</v>
          </cell>
          <cell r="AN58">
            <v>107</v>
          </cell>
          <cell r="AO58">
            <v>103</v>
          </cell>
          <cell r="AP58">
            <v>106</v>
          </cell>
          <cell r="AQ58">
            <v>113</v>
          </cell>
          <cell r="AR58">
            <v>115</v>
          </cell>
          <cell r="AS58">
            <v>115</v>
          </cell>
          <cell r="AT58">
            <v>117</v>
          </cell>
          <cell r="AU58">
            <v>103</v>
          </cell>
          <cell r="AV58">
            <v>103</v>
          </cell>
          <cell r="AW58">
            <v>101</v>
          </cell>
          <cell r="AX58">
            <v>115</v>
          </cell>
          <cell r="AY58">
            <v>115</v>
          </cell>
          <cell r="AZ58">
            <v>121</v>
          </cell>
          <cell r="BA58">
            <v>130</v>
          </cell>
          <cell r="BB58">
            <v>117</v>
          </cell>
          <cell r="BC58">
            <v>127</v>
          </cell>
          <cell r="BD58">
            <v>132</v>
          </cell>
          <cell r="BE58">
            <v>126</v>
          </cell>
          <cell r="BF58">
            <v>128</v>
          </cell>
          <cell r="BG58">
            <v>128</v>
          </cell>
          <cell r="BH58">
            <v>120</v>
          </cell>
          <cell r="BI58">
            <v>127</v>
          </cell>
          <cell r="BJ58">
            <v>127</v>
          </cell>
          <cell r="BK58">
            <v>127</v>
          </cell>
          <cell r="BL58">
            <v>142</v>
          </cell>
          <cell r="BM58">
            <v>138</v>
          </cell>
          <cell r="BN58">
            <v>128</v>
          </cell>
          <cell r="BO58">
            <v>133</v>
          </cell>
          <cell r="BP58">
            <v>126</v>
          </cell>
          <cell r="BQ58">
            <v>117</v>
          </cell>
          <cell r="BR58">
            <v>139</v>
          </cell>
          <cell r="BS58">
            <v>129</v>
          </cell>
          <cell r="BT58">
            <v>125</v>
          </cell>
          <cell r="BU58">
            <v>119</v>
          </cell>
          <cell r="BV58">
            <v>119</v>
          </cell>
          <cell r="BW58">
            <v>129</v>
          </cell>
          <cell r="BX58">
            <v>128</v>
          </cell>
          <cell r="BY58">
            <v>132</v>
          </cell>
          <cell r="BZ58">
            <v>138</v>
          </cell>
          <cell r="CA58">
            <v>135</v>
          </cell>
          <cell r="CB58">
            <v>133</v>
          </cell>
          <cell r="CC58">
            <v>136</v>
          </cell>
          <cell r="CD58">
            <v>132</v>
          </cell>
        </row>
        <row r="59">
          <cell r="B59" t="str">
            <v>14 We</v>
          </cell>
          <cell r="C59">
            <v>226</v>
          </cell>
          <cell r="D59">
            <v>227</v>
          </cell>
          <cell r="E59">
            <v>229</v>
          </cell>
          <cell r="F59">
            <v>224</v>
          </cell>
          <cell r="G59">
            <v>205</v>
          </cell>
          <cell r="H59">
            <v>174</v>
          </cell>
          <cell r="I59">
            <v>197</v>
          </cell>
          <cell r="J59">
            <v>199</v>
          </cell>
          <cell r="K59">
            <v>203</v>
          </cell>
          <cell r="L59">
            <v>209</v>
          </cell>
          <cell r="M59">
            <v>196</v>
          </cell>
          <cell r="N59">
            <v>201</v>
          </cell>
          <cell r="O59">
            <v>196</v>
          </cell>
          <cell r="P59">
            <v>194</v>
          </cell>
          <cell r="Q59">
            <v>188</v>
          </cell>
          <cell r="R59">
            <v>204</v>
          </cell>
          <cell r="S59">
            <v>201</v>
          </cell>
          <cell r="T59">
            <v>202</v>
          </cell>
          <cell r="U59">
            <v>193</v>
          </cell>
          <cell r="V59">
            <v>165</v>
          </cell>
          <cell r="W59">
            <v>189</v>
          </cell>
          <cell r="X59">
            <v>196</v>
          </cell>
          <cell r="Y59">
            <v>200</v>
          </cell>
          <cell r="Z59">
            <v>200</v>
          </cell>
          <cell r="AA59">
            <v>182</v>
          </cell>
          <cell r="AB59">
            <v>182</v>
          </cell>
          <cell r="AC59">
            <v>231</v>
          </cell>
          <cell r="AD59">
            <v>211</v>
          </cell>
          <cell r="AE59">
            <v>176</v>
          </cell>
          <cell r="AF59">
            <v>202</v>
          </cell>
          <cell r="AG59">
            <v>186</v>
          </cell>
          <cell r="AH59">
            <v>182</v>
          </cell>
          <cell r="AI59">
            <v>215</v>
          </cell>
          <cell r="AJ59">
            <v>198</v>
          </cell>
          <cell r="AK59">
            <v>204</v>
          </cell>
          <cell r="AL59">
            <v>222</v>
          </cell>
          <cell r="AM59">
            <v>210</v>
          </cell>
          <cell r="AN59">
            <v>229</v>
          </cell>
          <cell r="AO59">
            <v>207</v>
          </cell>
          <cell r="AP59">
            <v>212</v>
          </cell>
          <cell r="AQ59">
            <v>242</v>
          </cell>
          <cell r="AR59">
            <v>256</v>
          </cell>
          <cell r="AS59">
            <v>256</v>
          </cell>
          <cell r="AT59">
            <v>273</v>
          </cell>
          <cell r="AU59">
            <v>238</v>
          </cell>
          <cell r="AV59">
            <v>227</v>
          </cell>
          <cell r="AW59">
            <v>238</v>
          </cell>
          <cell r="AX59">
            <v>251</v>
          </cell>
          <cell r="AY59">
            <v>250</v>
          </cell>
          <cell r="AZ59">
            <v>260</v>
          </cell>
          <cell r="BA59">
            <v>281</v>
          </cell>
          <cell r="BB59">
            <v>288</v>
          </cell>
          <cell r="BC59">
            <v>287</v>
          </cell>
          <cell r="BD59">
            <v>306</v>
          </cell>
          <cell r="BE59">
            <v>323</v>
          </cell>
          <cell r="BF59">
            <v>335</v>
          </cell>
          <cell r="BG59">
            <v>362</v>
          </cell>
          <cell r="BH59">
            <v>334</v>
          </cell>
          <cell r="BI59">
            <v>381</v>
          </cell>
          <cell r="BJ59">
            <v>399</v>
          </cell>
          <cell r="BK59">
            <v>409</v>
          </cell>
          <cell r="BL59">
            <v>443</v>
          </cell>
          <cell r="BM59">
            <v>427</v>
          </cell>
          <cell r="BN59">
            <v>434</v>
          </cell>
          <cell r="BO59">
            <v>436</v>
          </cell>
          <cell r="BP59">
            <v>411</v>
          </cell>
          <cell r="BQ59">
            <v>428</v>
          </cell>
          <cell r="BR59">
            <v>446</v>
          </cell>
          <cell r="BS59">
            <v>461</v>
          </cell>
          <cell r="BT59">
            <v>470</v>
          </cell>
          <cell r="BU59">
            <v>447</v>
          </cell>
          <cell r="BV59">
            <v>450</v>
          </cell>
          <cell r="BW59">
            <v>464</v>
          </cell>
          <cell r="BX59">
            <v>446</v>
          </cell>
          <cell r="BY59">
            <v>395</v>
          </cell>
          <cell r="BZ59">
            <v>439</v>
          </cell>
          <cell r="CA59">
            <v>419</v>
          </cell>
          <cell r="CB59">
            <v>406</v>
          </cell>
          <cell r="CC59">
            <v>430</v>
          </cell>
          <cell r="CD59">
            <v>436</v>
          </cell>
        </row>
        <row r="60">
          <cell r="B60" t="str">
            <v xml:space="preserve">14.1 </v>
          </cell>
          <cell r="C60">
            <v>201</v>
          </cell>
          <cell r="D60">
            <v>198</v>
          </cell>
          <cell r="E60">
            <v>198</v>
          </cell>
          <cell r="F60">
            <v>196</v>
          </cell>
          <cell r="G60">
            <v>178</v>
          </cell>
          <cell r="H60">
            <v>152</v>
          </cell>
          <cell r="I60">
            <v>172</v>
          </cell>
          <cell r="J60">
            <v>173</v>
          </cell>
          <cell r="K60">
            <v>178</v>
          </cell>
          <cell r="L60">
            <v>185</v>
          </cell>
          <cell r="M60">
            <v>173</v>
          </cell>
          <cell r="N60">
            <v>175</v>
          </cell>
          <cell r="O60">
            <v>170</v>
          </cell>
          <cell r="P60">
            <v>168</v>
          </cell>
          <cell r="Q60">
            <v>165</v>
          </cell>
          <cell r="R60">
            <v>177</v>
          </cell>
          <cell r="S60">
            <v>176</v>
          </cell>
          <cell r="T60">
            <v>180</v>
          </cell>
          <cell r="U60">
            <v>172</v>
          </cell>
          <cell r="V60">
            <v>146</v>
          </cell>
          <cell r="W60">
            <v>170</v>
          </cell>
          <cell r="X60">
            <v>175</v>
          </cell>
          <cell r="Y60">
            <v>177</v>
          </cell>
          <cell r="Z60">
            <v>179</v>
          </cell>
          <cell r="AA60">
            <v>161</v>
          </cell>
          <cell r="AB60">
            <v>159</v>
          </cell>
          <cell r="AC60">
            <v>203</v>
          </cell>
          <cell r="AD60">
            <v>189</v>
          </cell>
          <cell r="AE60">
            <v>158</v>
          </cell>
          <cell r="AF60">
            <v>182</v>
          </cell>
          <cell r="AG60">
            <v>168</v>
          </cell>
          <cell r="AH60">
            <v>166</v>
          </cell>
          <cell r="AI60">
            <v>193</v>
          </cell>
          <cell r="AJ60">
            <v>180</v>
          </cell>
          <cell r="AK60">
            <v>186</v>
          </cell>
          <cell r="AL60">
            <v>204</v>
          </cell>
          <cell r="AM60">
            <v>190</v>
          </cell>
          <cell r="AN60">
            <v>205</v>
          </cell>
          <cell r="AO60">
            <v>187</v>
          </cell>
          <cell r="AP60">
            <v>185</v>
          </cell>
          <cell r="AQ60">
            <v>216</v>
          </cell>
          <cell r="AR60">
            <v>228</v>
          </cell>
          <cell r="AS60">
            <v>231</v>
          </cell>
          <cell r="AT60">
            <v>240</v>
          </cell>
          <cell r="AU60">
            <v>214</v>
          </cell>
          <cell r="AV60">
            <v>205</v>
          </cell>
          <cell r="AW60">
            <v>212</v>
          </cell>
          <cell r="AX60">
            <v>225</v>
          </cell>
          <cell r="AY60">
            <v>222</v>
          </cell>
          <cell r="AZ60">
            <v>233</v>
          </cell>
          <cell r="BA60">
            <v>251</v>
          </cell>
          <cell r="BB60">
            <v>255</v>
          </cell>
          <cell r="BC60">
            <v>260</v>
          </cell>
          <cell r="BD60">
            <v>271</v>
          </cell>
          <cell r="BE60">
            <v>293</v>
          </cell>
          <cell r="BF60">
            <v>304</v>
          </cell>
          <cell r="BG60">
            <v>332</v>
          </cell>
          <cell r="BH60">
            <v>309</v>
          </cell>
          <cell r="BI60">
            <v>347</v>
          </cell>
          <cell r="BJ60">
            <v>366</v>
          </cell>
          <cell r="BK60">
            <v>372</v>
          </cell>
          <cell r="BL60">
            <v>406</v>
          </cell>
          <cell r="BM60">
            <v>389</v>
          </cell>
          <cell r="BN60">
            <v>397</v>
          </cell>
          <cell r="BO60">
            <v>400</v>
          </cell>
          <cell r="BP60">
            <v>379</v>
          </cell>
          <cell r="BQ60">
            <v>393</v>
          </cell>
          <cell r="BR60">
            <v>410</v>
          </cell>
          <cell r="BS60">
            <v>426</v>
          </cell>
          <cell r="BT60">
            <v>435</v>
          </cell>
          <cell r="BU60">
            <v>413</v>
          </cell>
          <cell r="BV60">
            <v>418</v>
          </cell>
          <cell r="BW60">
            <v>429</v>
          </cell>
          <cell r="BX60">
            <v>418</v>
          </cell>
          <cell r="BY60">
            <v>369</v>
          </cell>
          <cell r="BZ60">
            <v>409</v>
          </cell>
          <cell r="CA60">
            <v>389</v>
          </cell>
          <cell r="CB60">
            <v>373</v>
          </cell>
          <cell r="CC60">
            <v>397</v>
          </cell>
          <cell r="CD60">
            <v>406</v>
          </cell>
        </row>
        <row r="61">
          <cell r="B61" t="str">
            <v xml:space="preserve">14.2 </v>
          </cell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2</v>
          </cell>
          <cell r="Z61">
            <v>0</v>
          </cell>
          <cell r="AA61">
            <v>1</v>
          </cell>
          <cell r="AB61">
            <v>0</v>
          </cell>
          <cell r="AC61">
            <v>1</v>
          </cell>
          <cell r="AD61">
            <v>0</v>
          </cell>
          <cell r="AE61">
            <v>0</v>
          </cell>
          <cell r="AF61">
            <v>1</v>
          </cell>
          <cell r="AG61">
            <v>1</v>
          </cell>
          <cell r="AH61">
            <v>0</v>
          </cell>
          <cell r="AI61">
            <v>2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3</v>
          </cell>
          <cell r="AQ61">
            <v>0</v>
          </cell>
          <cell r="AR61">
            <v>2</v>
          </cell>
          <cell r="AS61">
            <v>1</v>
          </cell>
          <cell r="AT61">
            <v>8</v>
          </cell>
          <cell r="AU61">
            <v>0</v>
          </cell>
          <cell r="AV61">
            <v>1</v>
          </cell>
          <cell r="AW61">
            <v>1</v>
          </cell>
          <cell r="AX61">
            <v>3</v>
          </cell>
          <cell r="AY61">
            <v>2</v>
          </cell>
          <cell r="AZ61">
            <v>3</v>
          </cell>
          <cell r="BA61">
            <v>3</v>
          </cell>
          <cell r="BB61">
            <v>7</v>
          </cell>
          <cell r="BC61">
            <v>3</v>
          </cell>
          <cell r="BD61">
            <v>3</v>
          </cell>
          <cell r="BE61">
            <v>2</v>
          </cell>
          <cell r="BF61">
            <v>1</v>
          </cell>
          <cell r="BG61">
            <v>2</v>
          </cell>
          <cell r="BH61">
            <v>1</v>
          </cell>
          <cell r="BI61">
            <v>1</v>
          </cell>
          <cell r="BJ61">
            <v>0</v>
          </cell>
          <cell r="BK61">
            <v>3</v>
          </cell>
          <cell r="BL61">
            <v>2</v>
          </cell>
          <cell r="BM61">
            <v>1</v>
          </cell>
          <cell r="BN61">
            <v>1</v>
          </cell>
          <cell r="BO61">
            <v>2</v>
          </cell>
          <cell r="BP61">
            <v>1</v>
          </cell>
          <cell r="BQ61">
            <v>2</v>
          </cell>
          <cell r="BR61">
            <v>2</v>
          </cell>
          <cell r="BS61">
            <v>2</v>
          </cell>
          <cell r="BT61">
            <v>1</v>
          </cell>
          <cell r="BU61">
            <v>2</v>
          </cell>
          <cell r="BV61">
            <v>1</v>
          </cell>
          <cell r="BW61">
            <v>2</v>
          </cell>
          <cell r="BX61">
            <v>1</v>
          </cell>
          <cell r="BY61">
            <v>1</v>
          </cell>
          <cell r="BZ61">
            <v>2</v>
          </cell>
          <cell r="CA61">
            <v>2</v>
          </cell>
          <cell r="CB61">
            <v>1</v>
          </cell>
          <cell r="CC61">
            <v>2</v>
          </cell>
          <cell r="CD61">
            <v>2</v>
          </cell>
        </row>
        <row r="62">
          <cell r="B62" t="str">
            <v xml:space="preserve">14.3 </v>
          </cell>
          <cell r="C62">
            <v>25</v>
          </cell>
          <cell r="D62">
            <v>28</v>
          </cell>
          <cell r="E62">
            <v>31</v>
          </cell>
          <cell r="F62">
            <v>28</v>
          </cell>
          <cell r="G62">
            <v>27</v>
          </cell>
          <cell r="H62">
            <v>22</v>
          </cell>
          <cell r="I62">
            <v>25</v>
          </cell>
          <cell r="J62">
            <v>25</v>
          </cell>
          <cell r="K62">
            <v>25</v>
          </cell>
          <cell r="L62">
            <v>24</v>
          </cell>
          <cell r="M62">
            <v>22</v>
          </cell>
          <cell r="N62">
            <v>26</v>
          </cell>
          <cell r="O62">
            <v>26</v>
          </cell>
          <cell r="P62">
            <v>26</v>
          </cell>
          <cell r="Q62">
            <v>23</v>
          </cell>
          <cell r="R62">
            <v>26</v>
          </cell>
          <cell r="S62">
            <v>25</v>
          </cell>
          <cell r="T62">
            <v>22</v>
          </cell>
          <cell r="U62">
            <v>20</v>
          </cell>
          <cell r="V62">
            <v>19</v>
          </cell>
          <cell r="W62">
            <v>19</v>
          </cell>
          <cell r="X62">
            <v>21</v>
          </cell>
          <cell r="Y62">
            <v>21</v>
          </cell>
          <cell r="Z62">
            <v>21</v>
          </cell>
          <cell r="AA62">
            <v>20</v>
          </cell>
          <cell r="AB62">
            <v>23</v>
          </cell>
          <cell r="AC62">
            <v>27</v>
          </cell>
          <cell r="AD62">
            <v>22</v>
          </cell>
          <cell r="AE62">
            <v>18</v>
          </cell>
          <cell r="AF62">
            <v>19</v>
          </cell>
          <cell r="AG62">
            <v>17</v>
          </cell>
          <cell r="AH62">
            <v>16</v>
          </cell>
          <cell r="AI62">
            <v>20</v>
          </cell>
          <cell r="AJ62">
            <v>18</v>
          </cell>
          <cell r="AK62">
            <v>18</v>
          </cell>
          <cell r="AL62">
            <v>18</v>
          </cell>
          <cell r="AM62">
            <v>20</v>
          </cell>
          <cell r="AN62">
            <v>24</v>
          </cell>
          <cell r="AO62">
            <v>20</v>
          </cell>
          <cell r="AP62">
            <v>24</v>
          </cell>
          <cell r="AQ62">
            <v>26</v>
          </cell>
          <cell r="AR62">
            <v>26</v>
          </cell>
          <cell r="AS62">
            <v>24</v>
          </cell>
          <cell r="AT62">
            <v>25</v>
          </cell>
          <cell r="AU62">
            <v>24</v>
          </cell>
          <cell r="AV62">
            <v>21</v>
          </cell>
          <cell r="AW62">
            <v>25</v>
          </cell>
          <cell r="AX62">
            <v>23</v>
          </cell>
          <cell r="AY62">
            <v>26</v>
          </cell>
          <cell r="AZ62">
            <v>24</v>
          </cell>
          <cell r="BA62">
            <v>27</v>
          </cell>
          <cell r="BB62">
            <v>26</v>
          </cell>
          <cell r="BC62">
            <v>24</v>
          </cell>
          <cell r="BD62">
            <v>32</v>
          </cell>
          <cell r="BE62">
            <v>28</v>
          </cell>
          <cell r="BF62">
            <v>30</v>
          </cell>
          <cell r="BG62">
            <v>28</v>
          </cell>
          <cell r="BH62">
            <v>24</v>
          </cell>
          <cell r="BI62">
            <v>33</v>
          </cell>
          <cell r="BJ62">
            <v>33</v>
          </cell>
          <cell r="BK62">
            <v>34</v>
          </cell>
          <cell r="BL62">
            <v>35</v>
          </cell>
          <cell r="BM62">
            <v>37</v>
          </cell>
          <cell r="BN62">
            <v>36</v>
          </cell>
          <cell r="BO62">
            <v>34</v>
          </cell>
          <cell r="BP62">
            <v>31</v>
          </cell>
          <cell r="BQ62">
            <v>33</v>
          </cell>
          <cell r="BR62">
            <v>34</v>
          </cell>
          <cell r="BS62">
            <v>33</v>
          </cell>
          <cell r="BT62">
            <v>34</v>
          </cell>
          <cell r="BU62">
            <v>32</v>
          </cell>
          <cell r="BV62">
            <v>31</v>
          </cell>
          <cell r="BW62">
            <v>33</v>
          </cell>
          <cell r="BX62">
            <v>28</v>
          </cell>
          <cell r="BY62">
            <v>24</v>
          </cell>
          <cell r="BZ62">
            <v>28</v>
          </cell>
          <cell r="CA62">
            <v>28</v>
          </cell>
          <cell r="CB62">
            <v>32</v>
          </cell>
          <cell r="CC62">
            <v>31</v>
          </cell>
          <cell r="CD62">
            <v>28</v>
          </cell>
        </row>
        <row r="63">
          <cell r="B63" t="str">
            <v>15 Le</v>
          </cell>
          <cell r="C63">
            <v>119</v>
          </cell>
          <cell r="D63">
            <v>99</v>
          </cell>
          <cell r="E63">
            <v>105</v>
          </cell>
          <cell r="F63">
            <v>116</v>
          </cell>
          <cell r="G63">
            <v>111</v>
          </cell>
          <cell r="H63">
            <v>102</v>
          </cell>
          <cell r="I63">
            <v>110</v>
          </cell>
          <cell r="J63">
            <v>97</v>
          </cell>
          <cell r="K63">
            <v>111</v>
          </cell>
          <cell r="L63">
            <v>102</v>
          </cell>
          <cell r="M63">
            <v>88</v>
          </cell>
          <cell r="N63">
            <v>94</v>
          </cell>
          <cell r="O63">
            <v>96</v>
          </cell>
          <cell r="P63">
            <v>87</v>
          </cell>
          <cell r="Q63">
            <v>74</v>
          </cell>
          <cell r="R63">
            <v>81</v>
          </cell>
          <cell r="S63">
            <v>73</v>
          </cell>
          <cell r="T63">
            <v>74</v>
          </cell>
          <cell r="U63">
            <v>75</v>
          </cell>
          <cell r="V63">
            <v>62</v>
          </cell>
          <cell r="W63">
            <v>58</v>
          </cell>
          <cell r="X63">
            <v>60</v>
          </cell>
          <cell r="Y63">
            <v>63</v>
          </cell>
          <cell r="Z63">
            <v>58</v>
          </cell>
          <cell r="AA63">
            <v>57</v>
          </cell>
          <cell r="AB63">
            <v>58</v>
          </cell>
          <cell r="AC63">
            <v>61</v>
          </cell>
          <cell r="AD63">
            <v>56</v>
          </cell>
          <cell r="AE63">
            <v>56</v>
          </cell>
          <cell r="AF63">
            <v>59</v>
          </cell>
          <cell r="AG63">
            <v>60</v>
          </cell>
          <cell r="AH63">
            <v>64</v>
          </cell>
          <cell r="AI63">
            <v>71</v>
          </cell>
          <cell r="AJ63">
            <v>64</v>
          </cell>
          <cell r="AK63">
            <v>64</v>
          </cell>
          <cell r="AL63">
            <v>70</v>
          </cell>
          <cell r="AM63">
            <v>62</v>
          </cell>
          <cell r="AN63">
            <v>74</v>
          </cell>
          <cell r="AO63">
            <v>69</v>
          </cell>
          <cell r="AP63">
            <v>59</v>
          </cell>
          <cell r="AQ63">
            <v>63</v>
          </cell>
          <cell r="AR63">
            <v>59</v>
          </cell>
          <cell r="AS63">
            <v>70</v>
          </cell>
          <cell r="AT63">
            <v>61</v>
          </cell>
          <cell r="AU63">
            <v>63</v>
          </cell>
          <cell r="AV63">
            <v>57</v>
          </cell>
          <cell r="AW63">
            <v>66</v>
          </cell>
          <cell r="AX63">
            <v>67</v>
          </cell>
          <cell r="AY63">
            <v>69</v>
          </cell>
          <cell r="AZ63">
            <v>72</v>
          </cell>
          <cell r="BA63">
            <v>91</v>
          </cell>
          <cell r="BB63">
            <v>87</v>
          </cell>
          <cell r="BC63">
            <v>101</v>
          </cell>
          <cell r="BD63">
            <v>90</v>
          </cell>
          <cell r="BE63">
            <v>97</v>
          </cell>
          <cell r="BF63">
            <v>99</v>
          </cell>
          <cell r="BG63">
            <v>112</v>
          </cell>
          <cell r="BH63">
            <v>109</v>
          </cell>
          <cell r="BI63">
            <v>127</v>
          </cell>
          <cell r="BJ63">
            <v>127</v>
          </cell>
          <cell r="BK63">
            <v>129</v>
          </cell>
          <cell r="BL63">
            <v>117</v>
          </cell>
          <cell r="BM63">
            <v>128</v>
          </cell>
          <cell r="BN63">
            <v>111</v>
          </cell>
          <cell r="BO63">
            <v>126</v>
          </cell>
          <cell r="BP63">
            <v>106</v>
          </cell>
          <cell r="BQ63">
            <v>127</v>
          </cell>
          <cell r="BR63">
            <v>116</v>
          </cell>
          <cell r="BS63">
            <v>133</v>
          </cell>
          <cell r="BT63">
            <v>124</v>
          </cell>
          <cell r="BU63">
            <v>120</v>
          </cell>
          <cell r="BV63">
            <v>121</v>
          </cell>
          <cell r="BW63">
            <v>125</v>
          </cell>
          <cell r="BX63">
            <v>124</v>
          </cell>
          <cell r="BY63">
            <v>133</v>
          </cell>
          <cell r="BZ63">
            <v>142</v>
          </cell>
          <cell r="CA63">
            <v>138</v>
          </cell>
          <cell r="CB63">
            <v>141</v>
          </cell>
          <cell r="CC63">
            <v>142</v>
          </cell>
          <cell r="CD63">
            <v>135</v>
          </cell>
        </row>
        <row r="64">
          <cell r="B64" t="str">
            <v xml:space="preserve">15.1 </v>
          </cell>
          <cell r="C64">
            <v>52</v>
          </cell>
          <cell r="D64">
            <v>42</v>
          </cell>
          <cell r="E64">
            <v>46</v>
          </cell>
          <cell r="F64">
            <v>47</v>
          </cell>
          <cell r="G64">
            <v>47</v>
          </cell>
          <cell r="H64">
            <v>49</v>
          </cell>
          <cell r="I64">
            <v>58</v>
          </cell>
          <cell r="J64">
            <v>36</v>
          </cell>
          <cell r="K64">
            <v>48</v>
          </cell>
          <cell r="L64">
            <v>51</v>
          </cell>
          <cell r="M64">
            <v>42</v>
          </cell>
          <cell r="N64">
            <v>45</v>
          </cell>
          <cell r="O64">
            <v>43</v>
          </cell>
          <cell r="P64">
            <v>39</v>
          </cell>
          <cell r="Q64">
            <v>38</v>
          </cell>
          <cell r="R64">
            <v>37</v>
          </cell>
          <cell r="S64">
            <v>34</v>
          </cell>
          <cell r="T64">
            <v>31</v>
          </cell>
          <cell r="U64">
            <v>35</v>
          </cell>
          <cell r="V64">
            <v>34</v>
          </cell>
          <cell r="W64">
            <v>33</v>
          </cell>
          <cell r="X64">
            <v>39</v>
          </cell>
          <cell r="Y64">
            <v>40</v>
          </cell>
          <cell r="Z64">
            <v>40</v>
          </cell>
          <cell r="AA64">
            <v>37</v>
          </cell>
          <cell r="AB64">
            <v>43</v>
          </cell>
          <cell r="AC64">
            <v>41</v>
          </cell>
          <cell r="AD64">
            <v>38</v>
          </cell>
          <cell r="AE64">
            <v>39</v>
          </cell>
          <cell r="AF64">
            <v>42</v>
          </cell>
          <cell r="AG64">
            <v>41</v>
          </cell>
          <cell r="AH64">
            <v>46</v>
          </cell>
          <cell r="AI64">
            <v>49</v>
          </cell>
          <cell r="AJ64">
            <v>45</v>
          </cell>
          <cell r="AK64">
            <v>43</v>
          </cell>
          <cell r="AL64">
            <v>48</v>
          </cell>
          <cell r="AM64">
            <v>40</v>
          </cell>
          <cell r="AN64">
            <v>54</v>
          </cell>
          <cell r="AO64">
            <v>46</v>
          </cell>
          <cell r="AP64">
            <v>40</v>
          </cell>
          <cell r="AQ64">
            <v>40</v>
          </cell>
          <cell r="AR64">
            <v>39</v>
          </cell>
          <cell r="AS64">
            <v>43</v>
          </cell>
          <cell r="AT64">
            <v>39</v>
          </cell>
          <cell r="AU64">
            <v>37</v>
          </cell>
          <cell r="AV64">
            <v>37</v>
          </cell>
          <cell r="AW64">
            <v>36</v>
          </cell>
          <cell r="AX64">
            <v>42</v>
          </cell>
          <cell r="AY64">
            <v>40</v>
          </cell>
          <cell r="AZ64">
            <v>48</v>
          </cell>
          <cell r="BA64">
            <v>52</v>
          </cell>
          <cell r="BB64">
            <v>57</v>
          </cell>
          <cell r="BC64">
            <v>62</v>
          </cell>
          <cell r="BD64">
            <v>58</v>
          </cell>
          <cell r="BE64">
            <v>54</v>
          </cell>
          <cell r="BF64">
            <v>61</v>
          </cell>
          <cell r="BG64">
            <v>62</v>
          </cell>
          <cell r="BH64">
            <v>59</v>
          </cell>
          <cell r="BI64">
            <v>61</v>
          </cell>
          <cell r="BJ64">
            <v>67</v>
          </cell>
          <cell r="BK64">
            <v>67</v>
          </cell>
          <cell r="BL64">
            <v>71</v>
          </cell>
          <cell r="BM64">
            <v>67</v>
          </cell>
          <cell r="BN64">
            <v>66</v>
          </cell>
          <cell r="BO64">
            <v>71</v>
          </cell>
          <cell r="BP64">
            <v>64</v>
          </cell>
          <cell r="BQ64">
            <v>71</v>
          </cell>
          <cell r="BR64">
            <v>68</v>
          </cell>
          <cell r="BS64">
            <v>74</v>
          </cell>
          <cell r="BT64">
            <v>71</v>
          </cell>
          <cell r="BU64">
            <v>66</v>
          </cell>
          <cell r="BV64">
            <v>71</v>
          </cell>
          <cell r="BW64">
            <v>71</v>
          </cell>
          <cell r="BX64">
            <v>82</v>
          </cell>
          <cell r="BY64">
            <v>89</v>
          </cell>
          <cell r="BZ64">
            <v>98</v>
          </cell>
          <cell r="CA64">
            <v>94</v>
          </cell>
          <cell r="CB64">
            <v>95</v>
          </cell>
          <cell r="CC64">
            <v>92</v>
          </cell>
          <cell r="CD64">
            <v>84</v>
          </cell>
        </row>
        <row r="65">
          <cell r="B65" t="str">
            <v xml:space="preserve">15.2 </v>
          </cell>
          <cell r="C65">
            <v>67</v>
          </cell>
          <cell r="D65">
            <v>57</v>
          </cell>
          <cell r="E65">
            <v>59</v>
          </cell>
          <cell r="F65">
            <v>69</v>
          </cell>
          <cell r="G65">
            <v>64</v>
          </cell>
          <cell r="H65">
            <v>53</v>
          </cell>
          <cell r="I65">
            <v>52</v>
          </cell>
          <cell r="J65">
            <v>61</v>
          </cell>
          <cell r="K65">
            <v>63</v>
          </cell>
          <cell r="L65">
            <v>51</v>
          </cell>
          <cell r="M65">
            <v>46</v>
          </cell>
          <cell r="N65">
            <v>49</v>
          </cell>
          <cell r="O65">
            <v>53</v>
          </cell>
          <cell r="P65">
            <v>49</v>
          </cell>
          <cell r="Q65">
            <v>35</v>
          </cell>
          <cell r="R65">
            <v>44</v>
          </cell>
          <cell r="S65">
            <v>39</v>
          </cell>
          <cell r="T65">
            <v>43</v>
          </cell>
          <cell r="U65">
            <v>40</v>
          </cell>
          <cell r="V65">
            <v>28</v>
          </cell>
          <cell r="W65">
            <v>25</v>
          </cell>
          <cell r="X65">
            <v>21</v>
          </cell>
          <cell r="Y65">
            <v>23</v>
          </cell>
          <cell r="Z65">
            <v>18</v>
          </cell>
          <cell r="AA65">
            <v>20</v>
          </cell>
          <cell r="AB65">
            <v>15</v>
          </cell>
          <cell r="AC65">
            <v>20</v>
          </cell>
          <cell r="AD65">
            <v>18</v>
          </cell>
          <cell r="AE65">
            <v>17</v>
          </cell>
          <cell r="AF65">
            <v>17</v>
          </cell>
          <cell r="AG65">
            <v>19</v>
          </cell>
          <cell r="AH65">
            <v>18</v>
          </cell>
          <cell r="AI65">
            <v>22</v>
          </cell>
          <cell r="AJ65">
            <v>19</v>
          </cell>
          <cell r="AK65">
            <v>21</v>
          </cell>
          <cell r="AL65">
            <v>22</v>
          </cell>
          <cell r="AM65">
            <v>22</v>
          </cell>
          <cell r="AN65">
            <v>20</v>
          </cell>
          <cell r="AO65">
            <v>23</v>
          </cell>
          <cell r="AP65">
            <v>19</v>
          </cell>
          <cell r="AQ65">
            <v>23</v>
          </cell>
          <cell r="AR65">
            <v>19</v>
          </cell>
          <cell r="AS65">
            <v>28</v>
          </cell>
          <cell r="AT65">
            <v>22</v>
          </cell>
          <cell r="AU65">
            <v>26</v>
          </cell>
          <cell r="AV65">
            <v>20</v>
          </cell>
          <cell r="AW65">
            <v>30</v>
          </cell>
          <cell r="AX65">
            <v>25</v>
          </cell>
          <cell r="AY65">
            <v>28</v>
          </cell>
          <cell r="AZ65">
            <v>25</v>
          </cell>
          <cell r="BA65">
            <v>39</v>
          </cell>
          <cell r="BB65">
            <v>30</v>
          </cell>
          <cell r="BC65">
            <v>39</v>
          </cell>
          <cell r="BD65">
            <v>32</v>
          </cell>
          <cell r="BE65">
            <v>43</v>
          </cell>
          <cell r="BF65">
            <v>38</v>
          </cell>
          <cell r="BG65">
            <v>50</v>
          </cell>
          <cell r="BH65">
            <v>50</v>
          </cell>
          <cell r="BI65">
            <v>66</v>
          </cell>
          <cell r="BJ65">
            <v>60</v>
          </cell>
          <cell r="BK65">
            <v>62</v>
          </cell>
          <cell r="BL65">
            <v>46</v>
          </cell>
          <cell r="BM65">
            <v>61</v>
          </cell>
          <cell r="BN65">
            <v>45</v>
          </cell>
          <cell r="BO65">
            <v>55</v>
          </cell>
          <cell r="BP65">
            <v>42</v>
          </cell>
          <cell r="BQ65">
            <v>56</v>
          </cell>
          <cell r="BR65">
            <v>48</v>
          </cell>
          <cell r="BS65">
            <v>59</v>
          </cell>
          <cell r="BT65">
            <v>53</v>
          </cell>
          <cell r="BU65">
            <v>54</v>
          </cell>
          <cell r="BV65">
            <v>50</v>
          </cell>
          <cell r="BW65">
            <v>54</v>
          </cell>
          <cell r="BX65">
            <v>42</v>
          </cell>
          <cell r="BY65">
            <v>44</v>
          </cell>
          <cell r="BZ65">
            <v>44</v>
          </cell>
          <cell r="CA65">
            <v>44</v>
          </cell>
          <cell r="CB65">
            <v>45</v>
          </cell>
          <cell r="CC65">
            <v>51</v>
          </cell>
          <cell r="CD65">
            <v>51</v>
          </cell>
        </row>
        <row r="66">
          <cell r="B66" t="str">
            <v>16 Wo</v>
          </cell>
          <cell r="C66">
            <v>19</v>
          </cell>
          <cell r="D66">
            <v>16</v>
          </cell>
          <cell r="E66">
            <v>19</v>
          </cell>
          <cell r="F66">
            <v>15</v>
          </cell>
          <cell r="G66">
            <v>16</v>
          </cell>
          <cell r="H66">
            <v>15</v>
          </cell>
          <cell r="I66">
            <v>16</v>
          </cell>
          <cell r="J66">
            <v>14</v>
          </cell>
          <cell r="K66">
            <v>16</v>
          </cell>
          <cell r="L66">
            <v>15</v>
          </cell>
          <cell r="M66">
            <v>15</v>
          </cell>
          <cell r="N66">
            <v>15</v>
          </cell>
          <cell r="O66">
            <v>12</v>
          </cell>
          <cell r="P66">
            <v>14</v>
          </cell>
          <cell r="Q66">
            <v>13</v>
          </cell>
          <cell r="R66">
            <v>14</v>
          </cell>
          <cell r="S66">
            <v>15</v>
          </cell>
          <cell r="T66">
            <v>15</v>
          </cell>
          <cell r="U66">
            <v>13</v>
          </cell>
          <cell r="V66">
            <v>13</v>
          </cell>
          <cell r="W66">
            <v>13</v>
          </cell>
          <cell r="X66">
            <v>17</v>
          </cell>
          <cell r="Y66">
            <v>17</v>
          </cell>
          <cell r="Z66">
            <v>19</v>
          </cell>
          <cell r="AA66">
            <v>14</v>
          </cell>
          <cell r="AB66">
            <v>14</v>
          </cell>
          <cell r="AC66">
            <v>13</v>
          </cell>
          <cell r="AD66">
            <v>13</v>
          </cell>
          <cell r="AE66">
            <v>11</v>
          </cell>
          <cell r="AF66">
            <v>19</v>
          </cell>
          <cell r="AG66">
            <v>17</v>
          </cell>
          <cell r="AH66">
            <v>14</v>
          </cell>
          <cell r="AI66">
            <v>20</v>
          </cell>
          <cell r="AJ66">
            <v>25</v>
          </cell>
          <cell r="AK66">
            <v>19</v>
          </cell>
          <cell r="AL66">
            <v>19</v>
          </cell>
          <cell r="AM66">
            <v>17</v>
          </cell>
          <cell r="AN66">
            <v>15</v>
          </cell>
          <cell r="AO66">
            <v>16</v>
          </cell>
          <cell r="AP66">
            <v>14</v>
          </cell>
          <cell r="AQ66">
            <v>13</v>
          </cell>
          <cell r="AR66">
            <v>14</v>
          </cell>
          <cell r="AS66">
            <v>17</v>
          </cell>
          <cell r="AT66">
            <v>14</v>
          </cell>
          <cell r="AU66">
            <v>12</v>
          </cell>
          <cell r="AV66">
            <v>15</v>
          </cell>
          <cell r="AW66">
            <v>21</v>
          </cell>
          <cell r="AX66">
            <v>16</v>
          </cell>
          <cell r="AY66">
            <v>15</v>
          </cell>
          <cell r="AZ66">
            <v>13</v>
          </cell>
          <cell r="BA66">
            <v>16</v>
          </cell>
          <cell r="BB66">
            <v>18</v>
          </cell>
          <cell r="BC66">
            <v>18</v>
          </cell>
          <cell r="BD66">
            <v>20</v>
          </cell>
          <cell r="BE66">
            <v>21</v>
          </cell>
          <cell r="BF66">
            <v>21</v>
          </cell>
          <cell r="BG66">
            <v>22</v>
          </cell>
          <cell r="BH66">
            <v>23</v>
          </cell>
          <cell r="BI66">
            <v>28</v>
          </cell>
          <cell r="BJ66">
            <v>26</v>
          </cell>
          <cell r="BK66">
            <v>20</v>
          </cell>
          <cell r="BL66">
            <v>19</v>
          </cell>
          <cell r="BM66">
            <v>21</v>
          </cell>
          <cell r="BN66">
            <v>28</v>
          </cell>
          <cell r="BO66">
            <v>19</v>
          </cell>
          <cell r="BP66">
            <v>19</v>
          </cell>
          <cell r="BQ66">
            <v>20</v>
          </cell>
          <cell r="BR66">
            <v>21</v>
          </cell>
          <cell r="BS66">
            <v>17</v>
          </cell>
          <cell r="BT66">
            <v>20</v>
          </cell>
          <cell r="BU66">
            <v>23</v>
          </cell>
          <cell r="BV66">
            <v>21</v>
          </cell>
          <cell r="BW66">
            <v>18</v>
          </cell>
          <cell r="BX66">
            <v>19</v>
          </cell>
          <cell r="BY66">
            <v>19</v>
          </cell>
          <cell r="BZ66">
            <v>22</v>
          </cell>
          <cell r="CA66">
            <v>17</v>
          </cell>
          <cell r="CB66">
            <v>21</v>
          </cell>
          <cell r="CC66">
            <v>20</v>
          </cell>
          <cell r="CD66">
            <v>21</v>
          </cell>
        </row>
        <row r="67">
          <cell r="B67" t="str">
            <v xml:space="preserve">16.1 </v>
          </cell>
          <cell r="C67">
            <v>3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3</v>
          </cell>
          <cell r="J67">
            <v>2</v>
          </cell>
          <cell r="K67">
            <v>1</v>
          </cell>
          <cell r="L67">
            <v>2</v>
          </cell>
          <cell r="M67">
            <v>2</v>
          </cell>
          <cell r="N67">
            <v>2</v>
          </cell>
          <cell r="O67">
            <v>1</v>
          </cell>
          <cell r="P67">
            <v>2</v>
          </cell>
          <cell r="Q67">
            <v>2</v>
          </cell>
          <cell r="R67">
            <v>3</v>
          </cell>
          <cell r="S67">
            <v>3</v>
          </cell>
          <cell r="T67">
            <v>2</v>
          </cell>
          <cell r="U67">
            <v>2</v>
          </cell>
          <cell r="V67">
            <v>3</v>
          </cell>
          <cell r="W67">
            <v>2</v>
          </cell>
          <cell r="X67">
            <v>3</v>
          </cell>
          <cell r="Y67">
            <v>3</v>
          </cell>
          <cell r="Z67">
            <v>3</v>
          </cell>
          <cell r="AA67">
            <v>3</v>
          </cell>
          <cell r="AB67">
            <v>3</v>
          </cell>
          <cell r="AC67">
            <v>2</v>
          </cell>
          <cell r="AD67">
            <v>2</v>
          </cell>
          <cell r="AE67">
            <v>2</v>
          </cell>
          <cell r="AF67">
            <v>3</v>
          </cell>
          <cell r="AG67">
            <v>4</v>
          </cell>
          <cell r="AH67">
            <v>2</v>
          </cell>
          <cell r="AI67">
            <v>4</v>
          </cell>
          <cell r="AJ67">
            <v>5</v>
          </cell>
          <cell r="AK67">
            <v>4</v>
          </cell>
          <cell r="AL67">
            <v>4</v>
          </cell>
          <cell r="AM67">
            <v>3</v>
          </cell>
          <cell r="AN67">
            <v>3</v>
          </cell>
          <cell r="AO67">
            <v>2</v>
          </cell>
          <cell r="AP67">
            <v>3</v>
          </cell>
          <cell r="AQ67">
            <v>2</v>
          </cell>
          <cell r="AR67">
            <v>2</v>
          </cell>
          <cell r="AS67">
            <v>2</v>
          </cell>
          <cell r="AT67">
            <v>2</v>
          </cell>
          <cell r="AU67">
            <v>2</v>
          </cell>
          <cell r="AV67">
            <v>3</v>
          </cell>
          <cell r="AW67">
            <v>3</v>
          </cell>
          <cell r="AX67">
            <v>2</v>
          </cell>
          <cell r="AY67">
            <v>2</v>
          </cell>
          <cell r="AZ67">
            <v>2</v>
          </cell>
          <cell r="BA67">
            <v>4</v>
          </cell>
          <cell r="BB67">
            <v>3</v>
          </cell>
          <cell r="BC67">
            <v>3</v>
          </cell>
          <cell r="BD67">
            <v>4</v>
          </cell>
          <cell r="BE67">
            <v>4</v>
          </cell>
          <cell r="BF67">
            <v>3</v>
          </cell>
          <cell r="BG67">
            <v>3</v>
          </cell>
          <cell r="BH67">
            <v>3</v>
          </cell>
          <cell r="BI67">
            <v>4</v>
          </cell>
          <cell r="BJ67">
            <v>4</v>
          </cell>
          <cell r="BK67">
            <v>3</v>
          </cell>
          <cell r="BL67">
            <v>2</v>
          </cell>
          <cell r="BM67">
            <v>3</v>
          </cell>
          <cell r="BN67">
            <v>3</v>
          </cell>
          <cell r="BO67">
            <v>2</v>
          </cell>
          <cell r="BP67">
            <v>3</v>
          </cell>
          <cell r="BQ67">
            <v>4</v>
          </cell>
          <cell r="BR67">
            <v>3</v>
          </cell>
          <cell r="BS67">
            <v>3</v>
          </cell>
          <cell r="BT67">
            <v>3</v>
          </cell>
          <cell r="BU67">
            <v>4</v>
          </cell>
          <cell r="BV67">
            <v>3</v>
          </cell>
          <cell r="BW67">
            <v>3</v>
          </cell>
          <cell r="BX67">
            <v>3</v>
          </cell>
          <cell r="BY67">
            <v>3</v>
          </cell>
          <cell r="BZ67">
            <v>5</v>
          </cell>
          <cell r="CA67">
            <v>4</v>
          </cell>
          <cell r="CB67">
            <v>4</v>
          </cell>
          <cell r="CC67">
            <v>4</v>
          </cell>
          <cell r="CD67">
            <v>5</v>
          </cell>
        </row>
        <row r="68">
          <cell r="B68" t="str">
            <v xml:space="preserve">16.2 </v>
          </cell>
          <cell r="C68">
            <v>16</v>
          </cell>
          <cell r="D68">
            <v>15</v>
          </cell>
          <cell r="E68">
            <v>18</v>
          </cell>
          <cell r="F68">
            <v>14</v>
          </cell>
          <cell r="G68">
            <v>15</v>
          </cell>
          <cell r="H68">
            <v>14</v>
          </cell>
          <cell r="I68">
            <v>13</v>
          </cell>
          <cell r="J68">
            <v>12</v>
          </cell>
          <cell r="K68">
            <v>15</v>
          </cell>
          <cell r="L68">
            <v>13</v>
          </cell>
          <cell r="M68">
            <v>13</v>
          </cell>
          <cell r="N68">
            <v>13</v>
          </cell>
          <cell r="O68">
            <v>11</v>
          </cell>
          <cell r="P68">
            <v>12</v>
          </cell>
          <cell r="Q68">
            <v>11</v>
          </cell>
          <cell r="R68">
            <v>11</v>
          </cell>
          <cell r="S68">
            <v>12</v>
          </cell>
          <cell r="T68">
            <v>13</v>
          </cell>
          <cell r="U68">
            <v>11</v>
          </cell>
          <cell r="V68">
            <v>10</v>
          </cell>
          <cell r="W68">
            <v>11</v>
          </cell>
          <cell r="X68">
            <v>14</v>
          </cell>
          <cell r="Y68">
            <v>14</v>
          </cell>
          <cell r="Z68">
            <v>16</v>
          </cell>
          <cell r="AA68">
            <v>11</v>
          </cell>
          <cell r="AB68">
            <v>11</v>
          </cell>
          <cell r="AC68">
            <v>11</v>
          </cell>
          <cell r="AD68">
            <v>11</v>
          </cell>
          <cell r="AE68">
            <v>9</v>
          </cell>
          <cell r="AF68">
            <v>16</v>
          </cell>
          <cell r="AG68">
            <v>13</v>
          </cell>
          <cell r="AH68">
            <v>12</v>
          </cell>
          <cell r="AI68">
            <v>16</v>
          </cell>
          <cell r="AJ68">
            <v>20</v>
          </cell>
          <cell r="AK68">
            <v>15</v>
          </cell>
          <cell r="AL68">
            <v>15</v>
          </cell>
          <cell r="AM68">
            <v>14</v>
          </cell>
          <cell r="AN68">
            <v>12</v>
          </cell>
          <cell r="AO68">
            <v>14</v>
          </cell>
          <cell r="AP68">
            <v>11</v>
          </cell>
          <cell r="AQ68">
            <v>11</v>
          </cell>
          <cell r="AR68">
            <v>12</v>
          </cell>
          <cell r="AS68">
            <v>15</v>
          </cell>
          <cell r="AT68">
            <v>12</v>
          </cell>
          <cell r="AU68">
            <v>10</v>
          </cell>
          <cell r="AV68">
            <v>12</v>
          </cell>
          <cell r="AW68">
            <v>18</v>
          </cell>
          <cell r="AX68">
            <v>14</v>
          </cell>
          <cell r="AY68">
            <v>13</v>
          </cell>
          <cell r="AZ68">
            <v>11</v>
          </cell>
          <cell r="BA68">
            <v>12</v>
          </cell>
          <cell r="BB68">
            <v>15</v>
          </cell>
          <cell r="BC68">
            <v>15</v>
          </cell>
          <cell r="BD68">
            <v>16</v>
          </cell>
          <cell r="BE68">
            <v>17</v>
          </cell>
          <cell r="BF68">
            <v>18</v>
          </cell>
          <cell r="BG68">
            <v>19</v>
          </cell>
          <cell r="BH68">
            <v>20</v>
          </cell>
          <cell r="BI68">
            <v>24</v>
          </cell>
          <cell r="BJ68">
            <v>22</v>
          </cell>
          <cell r="BK68">
            <v>17</v>
          </cell>
          <cell r="BL68">
            <v>17</v>
          </cell>
          <cell r="BM68">
            <v>18</v>
          </cell>
          <cell r="BN68">
            <v>25</v>
          </cell>
          <cell r="BO68">
            <v>17</v>
          </cell>
          <cell r="BP68">
            <v>16</v>
          </cell>
          <cell r="BQ68">
            <v>16</v>
          </cell>
          <cell r="BR68">
            <v>18</v>
          </cell>
          <cell r="BS68">
            <v>14</v>
          </cell>
          <cell r="BT68">
            <v>17</v>
          </cell>
          <cell r="BU68">
            <v>19</v>
          </cell>
          <cell r="BV68">
            <v>18</v>
          </cell>
          <cell r="BW68">
            <v>15</v>
          </cell>
          <cell r="BX68">
            <v>16</v>
          </cell>
          <cell r="BY68">
            <v>16</v>
          </cell>
          <cell r="BZ68">
            <v>17</v>
          </cell>
          <cell r="CA68">
            <v>13</v>
          </cell>
          <cell r="CB68">
            <v>17</v>
          </cell>
          <cell r="CC68">
            <v>16</v>
          </cell>
          <cell r="CD68">
            <v>16</v>
          </cell>
        </row>
        <row r="69">
          <cell r="B69" t="str">
            <v>17 Pa</v>
          </cell>
          <cell r="C69">
            <v>202</v>
          </cell>
          <cell r="D69">
            <v>203</v>
          </cell>
          <cell r="E69">
            <v>208</v>
          </cell>
          <cell r="F69">
            <v>191</v>
          </cell>
          <cell r="G69">
            <v>179</v>
          </cell>
          <cell r="H69">
            <v>171</v>
          </cell>
          <cell r="I69">
            <v>200</v>
          </cell>
          <cell r="J69">
            <v>182</v>
          </cell>
          <cell r="K69">
            <v>200</v>
          </cell>
          <cell r="L69">
            <v>194</v>
          </cell>
          <cell r="M69">
            <v>182</v>
          </cell>
          <cell r="N69">
            <v>182</v>
          </cell>
          <cell r="O69">
            <v>170</v>
          </cell>
          <cell r="P69">
            <v>175</v>
          </cell>
          <cell r="Q69">
            <v>173</v>
          </cell>
          <cell r="R69">
            <v>162</v>
          </cell>
          <cell r="S69">
            <v>165</v>
          </cell>
          <cell r="T69">
            <v>162</v>
          </cell>
          <cell r="U69">
            <v>160</v>
          </cell>
          <cell r="V69">
            <v>167</v>
          </cell>
          <cell r="W69">
            <v>184</v>
          </cell>
          <cell r="X69">
            <v>181</v>
          </cell>
          <cell r="Y69">
            <v>181</v>
          </cell>
          <cell r="Z69">
            <v>181</v>
          </cell>
          <cell r="AA69">
            <v>163</v>
          </cell>
          <cell r="AB69">
            <v>169</v>
          </cell>
          <cell r="AC69">
            <v>174</v>
          </cell>
          <cell r="AD69">
            <v>172</v>
          </cell>
          <cell r="AE69">
            <v>149</v>
          </cell>
          <cell r="AF69">
            <v>182</v>
          </cell>
          <cell r="AG69">
            <v>164</v>
          </cell>
          <cell r="AH69">
            <v>167</v>
          </cell>
          <cell r="AI69">
            <v>159</v>
          </cell>
          <cell r="AJ69">
            <v>171</v>
          </cell>
          <cell r="AK69">
            <v>163</v>
          </cell>
          <cell r="AL69">
            <v>156</v>
          </cell>
          <cell r="AM69">
            <v>160</v>
          </cell>
          <cell r="AN69">
            <v>156</v>
          </cell>
          <cell r="AO69">
            <v>167</v>
          </cell>
          <cell r="AP69">
            <v>177</v>
          </cell>
          <cell r="AQ69">
            <v>192</v>
          </cell>
          <cell r="AR69">
            <v>189</v>
          </cell>
          <cell r="AS69">
            <v>187</v>
          </cell>
          <cell r="AT69">
            <v>187</v>
          </cell>
          <cell r="AU69">
            <v>178</v>
          </cell>
          <cell r="AV69">
            <v>192</v>
          </cell>
          <cell r="AW69">
            <v>200</v>
          </cell>
          <cell r="AX69">
            <v>213</v>
          </cell>
          <cell r="AY69">
            <v>213</v>
          </cell>
          <cell r="AZ69">
            <v>218</v>
          </cell>
          <cell r="BA69">
            <v>208</v>
          </cell>
          <cell r="BB69">
            <v>202</v>
          </cell>
          <cell r="BC69">
            <v>212</v>
          </cell>
          <cell r="BD69">
            <v>191</v>
          </cell>
          <cell r="BE69">
            <v>190</v>
          </cell>
          <cell r="BF69">
            <v>190</v>
          </cell>
          <cell r="BG69">
            <v>199</v>
          </cell>
          <cell r="BH69">
            <v>194</v>
          </cell>
          <cell r="BI69">
            <v>198</v>
          </cell>
          <cell r="BJ69">
            <v>196</v>
          </cell>
          <cell r="BK69">
            <v>184</v>
          </cell>
          <cell r="BL69">
            <v>203</v>
          </cell>
          <cell r="BM69">
            <v>197</v>
          </cell>
          <cell r="BN69">
            <v>193</v>
          </cell>
          <cell r="BO69">
            <v>195</v>
          </cell>
          <cell r="BP69">
            <v>189</v>
          </cell>
          <cell r="BQ69">
            <v>179</v>
          </cell>
          <cell r="BR69">
            <v>180</v>
          </cell>
          <cell r="BS69">
            <v>180</v>
          </cell>
          <cell r="BT69">
            <v>164</v>
          </cell>
          <cell r="BU69">
            <v>164</v>
          </cell>
          <cell r="BV69">
            <v>161</v>
          </cell>
          <cell r="BW69">
            <v>174</v>
          </cell>
          <cell r="BX69">
            <v>181</v>
          </cell>
          <cell r="BY69">
            <v>196</v>
          </cell>
          <cell r="BZ69">
            <v>206</v>
          </cell>
          <cell r="CA69">
            <v>213</v>
          </cell>
          <cell r="CB69">
            <v>202</v>
          </cell>
          <cell r="CC69">
            <v>197</v>
          </cell>
          <cell r="CD69">
            <v>201</v>
          </cell>
        </row>
        <row r="70">
          <cell r="B70" t="str">
            <v xml:space="preserve">17.1 </v>
          </cell>
          <cell r="C70">
            <v>117</v>
          </cell>
          <cell r="D70">
            <v>118</v>
          </cell>
          <cell r="E70">
            <v>118</v>
          </cell>
          <cell r="F70">
            <v>108</v>
          </cell>
          <cell r="G70">
            <v>105</v>
          </cell>
          <cell r="H70">
            <v>94</v>
          </cell>
          <cell r="I70">
            <v>123</v>
          </cell>
          <cell r="J70">
            <v>104</v>
          </cell>
          <cell r="K70">
            <v>118</v>
          </cell>
          <cell r="L70">
            <v>114</v>
          </cell>
          <cell r="M70">
            <v>107</v>
          </cell>
          <cell r="N70">
            <v>105</v>
          </cell>
          <cell r="O70">
            <v>96</v>
          </cell>
          <cell r="P70">
            <v>97</v>
          </cell>
          <cell r="Q70">
            <v>85</v>
          </cell>
          <cell r="R70">
            <v>85</v>
          </cell>
          <cell r="S70">
            <v>88</v>
          </cell>
          <cell r="T70">
            <v>91</v>
          </cell>
          <cell r="U70">
            <v>92</v>
          </cell>
          <cell r="V70">
            <v>95</v>
          </cell>
          <cell r="W70">
            <v>98</v>
          </cell>
          <cell r="X70">
            <v>91</v>
          </cell>
          <cell r="Y70">
            <v>95</v>
          </cell>
          <cell r="Z70">
            <v>99</v>
          </cell>
          <cell r="AA70">
            <v>93</v>
          </cell>
          <cell r="AB70">
            <v>96</v>
          </cell>
          <cell r="AC70">
            <v>96</v>
          </cell>
          <cell r="AD70">
            <v>92</v>
          </cell>
          <cell r="AE70">
            <v>80</v>
          </cell>
          <cell r="AF70">
            <v>107</v>
          </cell>
          <cell r="AG70">
            <v>98</v>
          </cell>
          <cell r="AH70">
            <v>97</v>
          </cell>
          <cell r="AI70">
            <v>85</v>
          </cell>
          <cell r="AJ70">
            <v>94</v>
          </cell>
          <cell r="AK70">
            <v>92</v>
          </cell>
          <cell r="AL70">
            <v>89</v>
          </cell>
          <cell r="AM70">
            <v>94</v>
          </cell>
          <cell r="AN70">
            <v>90</v>
          </cell>
          <cell r="AO70">
            <v>98</v>
          </cell>
          <cell r="AP70">
            <v>106</v>
          </cell>
          <cell r="AQ70">
            <v>119</v>
          </cell>
          <cell r="AR70">
            <v>120</v>
          </cell>
          <cell r="AS70">
            <v>116</v>
          </cell>
          <cell r="AT70">
            <v>112</v>
          </cell>
          <cell r="AU70">
            <v>104</v>
          </cell>
          <cell r="AV70">
            <v>113</v>
          </cell>
          <cell r="AW70">
            <v>118</v>
          </cell>
          <cell r="AX70">
            <v>133</v>
          </cell>
          <cell r="AY70">
            <v>135</v>
          </cell>
          <cell r="AZ70">
            <v>139</v>
          </cell>
          <cell r="BA70">
            <v>133</v>
          </cell>
          <cell r="BB70">
            <v>129</v>
          </cell>
          <cell r="BC70">
            <v>126</v>
          </cell>
          <cell r="BD70">
            <v>118</v>
          </cell>
          <cell r="BE70">
            <v>116</v>
          </cell>
          <cell r="BF70">
            <v>112</v>
          </cell>
          <cell r="BG70">
            <v>124</v>
          </cell>
          <cell r="BH70">
            <v>120</v>
          </cell>
          <cell r="BI70">
            <v>125</v>
          </cell>
          <cell r="BJ70">
            <v>119</v>
          </cell>
          <cell r="BK70">
            <v>112</v>
          </cell>
          <cell r="BL70">
            <v>125</v>
          </cell>
          <cell r="BM70">
            <v>117</v>
          </cell>
          <cell r="BN70">
            <v>117</v>
          </cell>
          <cell r="BO70">
            <v>115</v>
          </cell>
          <cell r="BP70">
            <v>113</v>
          </cell>
          <cell r="BQ70">
            <v>106</v>
          </cell>
          <cell r="BR70">
            <v>106</v>
          </cell>
          <cell r="BS70">
            <v>104</v>
          </cell>
          <cell r="BT70">
            <v>91</v>
          </cell>
          <cell r="BU70">
            <v>92</v>
          </cell>
          <cell r="BV70">
            <v>90</v>
          </cell>
          <cell r="BW70">
            <v>96</v>
          </cell>
          <cell r="BX70">
            <v>111</v>
          </cell>
          <cell r="BY70">
            <v>116</v>
          </cell>
          <cell r="BZ70">
            <v>126</v>
          </cell>
          <cell r="CA70">
            <v>131</v>
          </cell>
          <cell r="CB70">
            <v>121</v>
          </cell>
          <cell r="CC70">
            <v>117</v>
          </cell>
          <cell r="CD70">
            <v>119</v>
          </cell>
        </row>
        <row r="71">
          <cell r="B71" t="str">
            <v xml:space="preserve">17.2 </v>
          </cell>
          <cell r="C71">
            <v>85</v>
          </cell>
          <cell r="D71">
            <v>85</v>
          </cell>
          <cell r="E71">
            <v>90</v>
          </cell>
          <cell r="F71">
            <v>83</v>
          </cell>
          <cell r="G71">
            <v>74</v>
          </cell>
          <cell r="H71">
            <v>77</v>
          </cell>
          <cell r="I71">
            <v>77</v>
          </cell>
          <cell r="J71">
            <v>78</v>
          </cell>
          <cell r="K71">
            <v>82</v>
          </cell>
          <cell r="L71">
            <v>80</v>
          </cell>
          <cell r="M71">
            <v>75</v>
          </cell>
          <cell r="N71">
            <v>77</v>
          </cell>
          <cell r="O71">
            <v>74</v>
          </cell>
          <cell r="P71">
            <v>78</v>
          </cell>
          <cell r="Q71">
            <v>88</v>
          </cell>
          <cell r="R71">
            <v>77</v>
          </cell>
          <cell r="S71">
            <v>77</v>
          </cell>
          <cell r="T71">
            <v>71</v>
          </cell>
          <cell r="U71">
            <v>68</v>
          </cell>
          <cell r="V71">
            <v>72</v>
          </cell>
          <cell r="W71">
            <v>86</v>
          </cell>
          <cell r="X71">
            <v>90</v>
          </cell>
          <cell r="Y71">
            <v>86</v>
          </cell>
          <cell r="Z71">
            <v>82</v>
          </cell>
          <cell r="AA71">
            <v>70</v>
          </cell>
          <cell r="AB71">
            <v>72</v>
          </cell>
          <cell r="AC71">
            <v>79</v>
          </cell>
          <cell r="AD71">
            <v>80</v>
          </cell>
          <cell r="AE71">
            <v>69</v>
          </cell>
          <cell r="AF71">
            <v>75</v>
          </cell>
          <cell r="AG71">
            <v>66</v>
          </cell>
          <cell r="AH71">
            <v>70</v>
          </cell>
          <cell r="AI71">
            <v>74</v>
          </cell>
          <cell r="AJ71">
            <v>77</v>
          </cell>
          <cell r="AK71">
            <v>71</v>
          </cell>
          <cell r="AL71">
            <v>67</v>
          </cell>
          <cell r="AM71">
            <v>66</v>
          </cell>
          <cell r="AN71">
            <v>66</v>
          </cell>
          <cell r="AO71">
            <v>69</v>
          </cell>
          <cell r="AP71">
            <v>71</v>
          </cell>
          <cell r="AQ71">
            <v>73</v>
          </cell>
          <cell r="AR71">
            <v>69</v>
          </cell>
          <cell r="AS71">
            <v>71</v>
          </cell>
          <cell r="AT71">
            <v>75</v>
          </cell>
          <cell r="AU71">
            <v>74</v>
          </cell>
          <cell r="AV71">
            <v>79</v>
          </cell>
          <cell r="AW71">
            <v>81</v>
          </cell>
          <cell r="AX71">
            <v>81</v>
          </cell>
          <cell r="AY71">
            <v>79</v>
          </cell>
          <cell r="AZ71">
            <v>78</v>
          </cell>
          <cell r="BA71">
            <v>75</v>
          </cell>
          <cell r="BB71">
            <v>73</v>
          </cell>
          <cell r="BC71">
            <v>86</v>
          </cell>
          <cell r="BD71">
            <v>73</v>
          </cell>
          <cell r="BE71">
            <v>74</v>
          </cell>
          <cell r="BF71">
            <v>78</v>
          </cell>
          <cell r="BG71">
            <v>75</v>
          </cell>
          <cell r="BH71">
            <v>74</v>
          </cell>
          <cell r="BI71">
            <v>73</v>
          </cell>
          <cell r="BJ71">
            <v>77</v>
          </cell>
          <cell r="BK71">
            <v>72</v>
          </cell>
          <cell r="BL71">
            <v>78</v>
          </cell>
          <cell r="BM71">
            <v>80</v>
          </cell>
          <cell r="BN71">
            <v>76</v>
          </cell>
          <cell r="BO71">
            <v>80</v>
          </cell>
          <cell r="BP71">
            <v>76</v>
          </cell>
          <cell r="BQ71">
            <v>73</v>
          </cell>
          <cell r="BR71">
            <v>74</v>
          </cell>
          <cell r="BS71">
            <v>76</v>
          </cell>
          <cell r="BT71">
            <v>73</v>
          </cell>
          <cell r="BU71">
            <v>72</v>
          </cell>
          <cell r="BV71">
            <v>71</v>
          </cell>
          <cell r="BW71">
            <v>78</v>
          </cell>
          <cell r="BX71">
            <v>70</v>
          </cell>
          <cell r="BY71">
            <v>80</v>
          </cell>
          <cell r="BZ71">
            <v>80</v>
          </cell>
          <cell r="CA71">
            <v>82</v>
          </cell>
          <cell r="CB71">
            <v>81</v>
          </cell>
          <cell r="CC71">
            <v>80</v>
          </cell>
          <cell r="CD71">
            <v>82</v>
          </cell>
        </row>
        <row r="72">
          <cell r="B72" t="str">
            <v>18 Pr</v>
          </cell>
          <cell r="C72">
            <v>2</v>
          </cell>
          <cell r="D72">
            <v>3</v>
          </cell>
          <cell r="E72">
            <v>3</v>
          </cell>
          <cell r="F72">
            <v>3</v>
          </cell>
          <cell r="G72">
            <v>2</v>
          </cell>
          <cell r="H72">
            <v>3</v>
          </cell>
          <cell r="I72">
            <v>3</v>
          </cell>
          <cell r="J72">
            <v>2</v>
          </cell>
          <cell r="K72">
            <v>1</v>
          </cell>
          <cell r="L72">
            <v>3</v>
          </cell>
          <cell r="M72">
            <v>3</v>
          </cell>
          <cell r="N72">
            <v>3</v>
          </cell>
          <cell r="O72">
            <v>2</v>
          </cell>
          <cell r="P72">
            <v>2</v>
          </cell>
          <cell r="Q72">
            <v>3</v>
          </cell>
          <cell r="R72">
            <v>3</v>
          </cell>
          <cell r="S72">
            <v>2</v>
          </cell>
          <cell r="T72">
            <v>3</v>
          </cell>
          <cell r="U72">
            <v>2</v>
          </cell>
          <cell r="V72">
            <v>2</v>
          </cell>
          <cell r="W72">
            <v>3</v>
          </cell>
          <cell r="X72">
            <v>3</v>
          </cell>
          <cell r="Y72">
            <v>4</v>
          </cell>
          <cell r="Z72">
            <v>3</v>
          </cell>
          <cell r="AA72">
            <v>3</v>
          </cell>
          <cell r="AB72">
            <v>2</v>
          </cell>
          <cell r="AC72">
            <v>3</v>
          </cell>
          <cell r="AD72">
            <v>2</v>
          </cell>
          <cell r="AE72">
            <v>2</v>
          </cell>
          <cell r="AF72">
            <v>3</v>
          </cell>
          <cell r="AG72">
            <v>3</v>
          </cell>
          <cell r="AH72">
            <v>4</v>
          </cell>
          <cell r="AI72">
            <v>3</v>
          </cell>
          <cell r="AJ72">
            <v>4</v>
          </cell>
          <cell r="AK72">
            <v>4</v>
          </cell>
          <cell r="AL72">
            <v>3</v>
          </cell>
          <cell r="AM72">
            <v>5</v>
          </cell>
          <cell r="AN72">
            <v>3</v>
          </cell>
          <cell r="AO72">
            <v>4</v>
          </cell>
          <cell r="AP72">
            <v>4</v>
          </cell>
          <cell r="AQ72">
            <v>3</v>
          </cell>
          <cell r="AR72">
            <v>3</v>
          </cell>
          <cell r="AS72">
            <v>4</v>
          </cell>
          <cell r="AT72">
            <v>4</v>
          </cell>
          <cell r="AU72">
            <v>3</v>
          </cell>
          <cell r="AV72">
            <v>3</v>
          </cell>
          <cell r="AW72">
            <v>3</v>
          </cell>
          <cell r="AX72">
            <v>3</v>
          </cell>
          <cell r="AY72">
            <v>3</v>
          </cell>
          <cell r="AZ72">
            <v>4</v>
          </cell>
          <cell r="BA72">
            <v>2</v>
          </cell>
          <cell r="BB72">
            <v>3</v>
          </cell>
          <cell r="BC72">
            <v>4</v>
          </cell>
          <cell r="BD72">
            <v>3</v>
          </cell>
          <cell r="BE72">
            <v>5</v>
          </cell>
          <cell r="BF72">
            <v>5</v>
          </cell>
          <cell r="BG72">
            <v>6</v>
          </cell>
          <cell r="BH72">
            <v>5</v>
          </cell>
          <cell r="BI72">
            <v>7</v>
          </cell>
          <cell r="BJ72">
            <v>9</v>
          </cell>
          <cell r="BK72">
            <v>6</v>
          </cell>
          <cell r="BL72">
            <v>6</v>
          </cell>
          <cell r="BM72">
            <v>6</v>
          </cell>
          <cell r="BN72">
            <v>7</v>
          </cell>
          <cell r="BO72">
            <v>8</v>
          </cell>
          <cell r="BP72">
            <v>8</v>
          </cell>
          <cell r="BQ72">
            <v>7</v>
          </cell>
          <cell r="BR72">
            <v>8</v>
          </cell>
          <cell r="BS72">
            <v>7</v>
          </cell>
          <cell r="BT72">
            <v>5</v>
          </cell>
          <cell r="BU72">
            <v>5</v>
          </cell>
          <cell r="BV72">
            <v>2</v>
          </cell>
          <cell r="BW72">
            <v>2</v>
          </cell>
          <cell r="BX72">
            <v>2</v>
          </cell>
          <cell r="BY72">
            <v>2</v>
          </cell>
          <cell r="BZ72">
            <v>4</v>
          </cell>
          <cell r="CA72">
            <v>2</v>
          </cell>
          <cell r="CB72">
            <v>1</v>
          </cell>
          <cell r="CC72">
            <v>2</v>
          </cell>
          <cell r="CD72">
            <v>2</v>
          </cell>
        </row>
        <row r="73">
          <cell r="B73" t="str">
            <v xml:space="preserve">18.1 </v>
          </cell>
          <cell r="C73">
            <v>2</v>
          </cell>
          <cell r="D73">
            <v>3</v>
          </cell>
          <cell r="E73">
            <v>3</v>
          </cell>
          <cell r="F73">
            <v>3</v>
          </cell>
          <cell r="G73">
            <v>2</v>
          </cell>
          <cell r="H73">
            <v>3</v>
          </cell>
          <cell r="I73">
            <v>3</v>
          </cell>
          <cell r="J73">
            <v>2</v>
          </cell>
          <cell r="K73">
            <v>1</v>
          </cell>
          <cell r="L73">
            <v>3</v>
          </cell>
          <cell r="M73">
            <v>3</v>
          </cell>
          <cell r="N73">
            <v>3</v>
          </cell>
          <cell r="O73">
            <v>2</v>
          </cell>
          <cell r="P73">
            <v>2</v>
          </cell>
          <cell r="Q73">
            <v>3</v>
          </cell>
          <cell r="R73">
            <v>3</v>
          </cell>
          <cell r="S73">
            <v>2</v>
          </cell>
          <cell r="T73">
            <v>3</v>
          </cell>
          <cell r="U73">
            <v>2</v>
          </cell>
          <cell r="V73">
            <v>2</v>
          </cell>
          <cell r="W73">
            <v>3</v>
          </cell>
          <cell r="X73">
            <v>3</v>
          </cell>
          <cell r="Y73">
            <v>4</v>
          </cell>
          <cell r="Z73">
            <v>3</v>
          </cell>
          <cell r="AA73">
            <v>3</v>
          </cell>
          <cell r="AB73">
            <v>2</v>
          </cell>
          <cell r="AC73">
            <v>3</v>
          </cell>
          <cell r="AD73">
            <v>2</v>
          </cell>
          <cell r="AE73">
            <v>2</v>
          </cell>
          <cell r="AF73">
            <v>3</v>
          </cell>
          <cell r="AG73">
            <v>3</v>
          </cell>
          <cell r="AH73">
            <v>4</v>
          </cell>
          <cell r="AI73">
            <v>3</v>
          </cell>
          <cell r="AJ73">
            <v>4</v>
          </cell>
          <cell r="AK73">
            <v>4</v>
          </cell>
          <cell r="AL73">
            <v>3</v>
          </cell>
          <cell r="AM73">
            <v>5</v>
          </cell>
          <cell r="AN73">
            <v>3</v>
          </cell>
          <cell r="AO73">
            <v>4</v>
          </cell>
          <cell r="AP73">
            <v>4</v>
          </cell>
          <cell r="AQ73">
            <v>3</v>
          </cell>
          <cell r="AR73">
            <v>3</v>
          </cell>
          <cell r="AS73">
            <v>4</v>
          </cell>
          <cell r="AT73">
            <v>4</v>
          </cell>
          <cell r="AU73">
            <v>3</v>
          </cell>
          <cell r="AV73">
            <v>3</v>
          </cell>
          <cell r="AW73">
            <v>3</v>
          </cell>
          <cell r="AX73">
            <v>3</v>
          </cell>
          <cell r="AY73">
            <v>3</v>
          </cell>
          <cell r="AZ73">
            <v>4</v>
          </cell>
          <cell r="BA73">
            <v>2</v>
          </cell>
          <cell r="BB73">
            <v>3</v>
          </cell>
          <cell r="BC73">
            <v>4</v>
          </cell>
          <cell r="BD73">
            <v>3</v>
          </cell>
          <cell r="BE73">
            <v>5</v>
          </cell>
          <cell r="BF73">
            <v>5</v>
          </cell>
          <cell r="BG73">
            <v>6</v>
          </cell>
          <cell r="BH73">
            <v>5</v>
          </cell>
          <cell r="BI73">
            <v>7</v>
          </cell>
          <cell r="BJ73">
            <v>9</v>
          </cell>
          <cell r="BK73">
            <v>6</v>
          </cell>
          <cell r="BL73">
            <v>6</v>
          </cell>
          <cell r="BM73">
            <v>6</v>
          </cell>
          <cell r="BN73">
            <v>7</v>
          </cell>
          <cell r="BO73">
            <v>8</v>
          </cell>
          <cell r="BP73">
            <v>8</v>
          </cell>
          <cell r="BQ73">
            <v>7</v>
          </cell>
          <cell r="BR73">
            <v>8</v>
          </cell>
          <cell r="BS73">
            <v>7</v>
          </cell>
          <cell r="BT73">
            <v>5</v>
          </cell>
          <cell r="BU73">
            <v>5</v>
          </cell>
          <cell r="BV73">
            <v>2</v>
          </cell>
          <cell r="BW73">
            <v>2</v>
          </cell>
          <cell r="BX73">
            <v>2</v>
          </cell>
          <cell r="BY73">
            <v>2</v>
          </cell>
          <cell r="BZ73">
            <v>4</v>
          </cell>
          <cell r="CA73">
            <v>2</v>
          </cell>
          <cell r="CB73">
            <v>1</v>
          </cell>
          <cell r="CC73">
            <v>2</v>
          </cell>
          <cell r="CD73">
            <v>2</v>
          </cell>
        </row>
        <row r="74">
          <cell r="B74" t="str">
            <v>19 Co</v>
          </cell>
          <cell r="C74">
            <v>216</v>
          </cell>
          <cell r="D74">
            <v>208</v>
          </cell>
          <cell r="E74">
            <v>208</v>
          </cell>
          <cell r="F74">
            <v>179</v>
          </cell>
          <cell r="G74">
            <v>181</v>
          </cell>
          <cell r="H74">
            <v>254</v>
          </cell>
          <cell r="I74">
            <v>271</v>
          </cell>
          <cell r="J74">
            <v>252</v>
          </cell>
          <cell r="K74">
            <v>360</v>
          </cell>
          <cell r="L74">
            <v>348</v>
          </cell>
          <cell r="M74">
            <v>315</v>
          </cell>
          <cell r="N74">
            <v>428</v>
          </cell>
          <cell r="O74">
            <v>442</v>
          </cell>
          <cell r="P74">
            <v>318</v>
          </cell>
          <cell r="Q74">
            <v>296</v>
          </cell>
          <cell r="R74">
            <v>304</v>
          </cell>
          <cell r="S74">
            <v>276</v>
          </cell>
          <cell r="T74">
            <v>340</v>
          </cell>
          <cell r="U74">
            <v>265</v>
          </cell>
          <cell r="V74">
            <v>250</v>
          </cell>
          <cell r="W74">
            <v>569</v>
          </cell>
          <cell r="X74">
            <v>413</v>
          </cell>
          <cell r="Y74">
            <v>384</v>
          </cell>
          <cell r="Z74">
            <v>387</v>
          </cell>
          <cell r="AA74">
            <v>563</v>
          </cell>
          <cell r="AB74">
            <v>619</v>
          </cell>
          <cell r="AC74">
            <v>652</v>
          </cell>
          <cell r="AD74">
            <v>705</v>
          </cell>
          <cell r="AE74">
            <v>699</v>
          </cell>
          <cell r="AF74">
            <v>737</v>
          </cell>
          <cell r="AG74">
            <v>911</v>
          </cell>
          <cell r="AH74">
            <v>1150</v>
          </cell>
          <cell r="AI74">
            <v>843</v>
          </cell>
          <cell r="AJ74">
            <v>954</v>
          </cell>
          <cell r="AK74">
            <v>1019</v>
          </cell>
          <cell r="AL74">
            <v>720</v>
          </cell>
          <cell r="AM74">
            <v>659</v>
          </cell>
          <cell r="AN74">
            <v>794</v>
          </cell>
          <cell r="AO74">
            <v>867</v>
          </cell>
          <cell r="AP74">
            <v>1096</v>
          </cell>
          <cell r="AQ74">
            <v>1251</v>
          </cell>
          <cell r="AR74">
            <v>1716</v>
          </cell>
          <cell r="AS74">
            <v>1907</v>
          </cell>
          <cell r="AT74">
            <v>1352</v>
          </cell>
          <cell r="AU74">
            <v>1181</v>
          </cell>
          <cell r="AV74">
            <v>1037</v>
          </cell>
          <cell r="AW74">
            <v>1260</v>
          </cell>
          <cell r="AX74">
            <v>1513</v>
          </cell>
          <cell r="AY74">
            <v>1576</v>
          </cell>
          <cell r="AZ74">
            <v>1696</v>
          </cell>
          <cell r="BA74">
            <v>1742</v>
          </cell>
          <cell r="BB74">
            <v>1836</v>
          </cell>
          <cell r="BC74">
            <v>2042</v>
          </cell>
          <cell r="BD74">
            <v>2159</v>
          </cell>
          <cell r="BE74">
            <v>2291</v>
          </cell>
          <cell r="BF74">
            <v>2030</v>
          </cell>
          <cell r="BG74">
            <v>2703</v>
          </cell>
          <cell r="BH74">
            <v>2460</v>
          </cell>
          <cell r="BI74">
            <v>2390</v>
          </cell>
          <cell r="BJ74">
            <v>1736</v>
          </cell>
          <cell r="BK74">
            <v>1914</v>
          </cell>
          <cell r="BL74">
            <v>2014</v>
          </cell>
          <cell r="BM74">
            <v>1830</v>
          </cell>
          <cell r="BN74">
            <v>1767</v>
          </cell>
          <cell r="BO74">
            <v>2013</v>
          </cell>
          <cell r="BP74">
            <v>1987</v>
          </cell>
          <cell r="BQ74">
            <v>1646</v>
          </cell>
          <cell r="BR74">
            <v>1275</v>
          </cell>
          <cell r="BS74">
            <v>1132</v>
          </cell>
          <cell r="BT74">
            <v>1268</v>
          </cell>
          <cell r="BU74">
            <v>1390</v>
          </cell>
          <cell r="BV74">
            <v>1264</v>
          </cell>
          <cell r="BW74">
            <v>825</v>
          </cell>
          <cell r="BX74">
            <v>1030</v>
          </cell>
          <cell r="BY74">
            <v>1111</v>
          </cell>
          <cell r="BZ74">
            <v>1280</v>
          </cell>
          <cell r="CA74">
            <v>1383</v>
          </cell>
          <cell r="CB74">
            <v>1330</v>
          </cell>
          <cell r="CC74">
            <v>1331</v>
          </cell>
          <cell r="CD74">
            <v>1390</v>
          </cell>
        </row>
        <row r="75">
          <cell r="B75" t="str">
            <v xml:space="preserve">19.1 </v>
          </cell>
          <cell r="C75">
            <v>7</v>
          </cell>
          <cell r="D75">
            <v>6</v>
          </cell>
          <cell r="E75">
            <v>5</v>
          </cell>
          <cell r="F75">
            <v>4</v>
          </cell>
          <cell r="G75">
            <v>5</v>
          </cell>
          <cell r="H75">
            <v>4</v>
          </cell>
          <cell r="I75">
            <v>4</v>
          </cell>
          <cell r="J75">
            <v>2</v>
          </cell>
          <cell r="K75">
            <v>4</v>
          </cell>
          <cell r="L75">
            <v>3</v>
          </cell>
          <cell r="M75">
            <v>8</v>
          </cell>
          <cell r="N75">
            <v>6</v>
          </cell>
          <cell r="O75">
            <v>6</v>
          </cell>
          <cell r="P75">
            <v>4</v>
          </cell>
          <cell r="Q75">
            <v>4</v>
          </cell>
          <cell r="R75">
            <v>4</v>
          </cell>
          <cell r="S75">
            <v>3</v>
          </cell>
          <cell r="T75">
            <v>4</v>
          </cell>
          <cell r="U75">
            <v>3</v>
          </cell>
          <cell r="V75">
            <v>4</v>
          </cell>
          <cell r="W75">
            <v>4</v>
          </cell>
          <cell r="X75">
            <v>2</v>
          </cell>
          <cell r="Y75">
            <v>0</v>
          </cell>
          <cell r="Z75">
            <v>3</v>
          </cell>
          <cell r="AA75">
            <v>2</v>
          </cell>
          <cell r="AB75">
            <v>1</v>
          </cell>
          <cell r="AC75">
            <v>1</v>
          </cell>
          <cell r="AD75">
            <v>2</v>
          </cell>
          <cell r="AE75">
            <v>2</v>
          </cell>
          <cell r="AF75">
            <v>3</v>
          </cell>
          <cell r="AG75">
            <v>2</v>
          </cell>
          <cell r="AH75">
            <v>0</v>
          </cell>
          <cell r="AI75">
            <v>3</v>
          </cell>
          <cell r="AJ75">
            <v>2</v>
          </cell>
          <cell r="AK75">
            <v>2</v>
          </cell>
          <cell r="AL75">
            <v>1</v>
          </cell>
          <cell r="AM75">
            <v>1</v>
          </cell>
          <cell r="AN75">
            <v>0</v>
          </cell>
          <cell r="AO75">
            <v>2</v>
          </cell>
          <cell r="AP75">
            <v>3</v>
          </cell>
          <cell r="AQ75">
            <v>1</v>
          </cell>
          <cell r="AR75">
            <v>2</v>
          </cell>
          <cell r="AS75">
            <v>3</v>
          </cell>
          <cell r="AT75">
            <v>4</v>
          </cell>
          <cell r="AU75">
            <v>1</v>
          </cell>
          <cell r="AV75">
            <v>7</v>
          </cell>
          <cell r="AW75">
            <v>2</v>
          </cell>
          <cell r="AX75">
            <v>3</v>
          </cell>
          <cell r="AY75">
            <v>5</v>
          </cell>
          <cell r="AZ75">
            <v>38</v>
          </cell>
          <cell r="BA75">
            <v>54</v>
          </cell>
          <cell r="BB75">
            <v>8</v>
          </cell>
          <cell r="BC75">
            <v>8</v>
          </cell>
          <cell r="BD75">
            <v>6</v>
          </cell>
          <cell r="BE75">
            <v>5</v>
          </cell>
          <cell r="BF75">
            <v>7</v>
          </cell>
          <cell r="BG75">
            <v>7</v>
          </cell>
          <cell r="BH75">
            <v>4</v>
          </cell>
          <cell r="BI75">
            <v>6</v>
          </cell>
          <cell r="BJ75">
            <v>8</v>
          </cell>
          <cell r="BK75">
            <v>9</v>
          </cell>
          <cell r="BL75">
            <v>9</v>
          </cell>
          <cell r="BM75">
            <v>10</v>
          </cell>
          <cell r="BN75">
            <v>2</v>
          </cell>
          <cell r="BO75">
            <v>10</v>
          </cell>
          <cell r="BP75">
            <v>2</v>
          </cell>
          <cell r="BQ75">
            <v>5</v>
          </cell>
          <cell r="BR75">
            <v>2</v>
          </cell>
          <cell r="BS75">
            <v>2</v>
          </cell>
          <cell r="BT75">
            <v>2</v>
          </cell>
          <cell r="BU75">
            <v>5</v>
          </cell>
          <cell r="BV75">
            <v>3</v>
          </cell>
          <cell r="BW75">
            <v>1</v>
          </cell>
          <cell r="BX75">
            <v>4</v>
          </cell>
          <cell r="BY75">
            <v>0</v>
          </cell>
          <cell r="BZ75">
            <v>0</v>
          </cell>
          <cell r="CA75">
            <v>0</v>
          </cell>
          <cell r="CB75">
            <v>1</v>
          </cell>
          <cell r="CC75">
            <v>0</v>
          </cell>
          <cell r="CD75">
            <v>0</v>
          </cell>
        </row>
        <row r="76">
          <cell r="B76" t="str">
            <v xml:space="preserve">19.2 </v>
          </cell>
          <cell r="C76">
            <v>209</v>
          </cell>
          <cell r="D76">
            <v>202</v>
          </cell>
          <cell r="E76">
            <v>203</v>
          </cell>
          <cell r="F76">
            <v>175</v>
          </cell>
          <cell r="G76">
            <v>176</v>
          </cell>
          <cell r="H76">
            <v>250</v>
          </cell>
          <cell r="I76">
            <v>267</v>
          </cell>
          <cell r="J76">
            <v>250</v>
          </cell>
          <cell r="K76">
            <v>356</v>
          </cell>
          <cell r="L76">
            <v>345</v>
          </cell>
          <cell r="M76">
            <v>307</v>
          </cell>
          <cell r="N76">
            <v>422</v>
          </cell>
          <cell r="O76">
            <v>436</v>
          </cell>
          <cell r="P76">
            <v>314</v>
          </cell>
          <cell r="Q76">
            <v>292</v>
          </cell>
          <cell r="R76">
            <v>300</v>
          </cell>
          <cell r="S76">
            <v>273</v>
          </cell>
          <cell r="T76">
            <v>336</v>
          </cell>
          <cell r="U76">
            <v>262</v>
          </cell>
          <cell r="V76">
            <v>246</v>
          </cell>
          <cell r="W76">
            <v>565</v>
          </cell>
          <cell r="X76">
            <v>411</v>
          </cell>
          <cell r="Y76">
            <v>384</v>
          </cell>
          <cell r="Z76">
            <v>384</v>
          </cell>
          <cell r="AA76">
            <v>561</v>
          </cell>
          <cell r="AB76">
            <v>618</v>
          </cell>
          <cell r="AC76">
            <v>651</v>
          </cell>
          <cell r="AD76">
            <v>703</v>
          </cell>
          <cell r="AE76">
            <v>697</v>
          </cell>
          <cell r="AF76">
            <v>734</v>
          </cell>
          <cell r="AG76">
            <v>909</v>
          </cell>
          <cell r="AH76">
            <v>1150</v>
          </cell>
          <cell r="AI76">
            <v>840</v>
          </cell>
          <cell r="AJ76">
            <v>952</v>
          </cell>
          <cell r="AK76">
            <v>1017</v>
          </cell>
          <cell r="AL76">
            <v>719</v>
          </cell>
          <cell r="AM76">
            <v>658</v>
          </cell>
          <cell r="AN76">
            <v>794</v>
          </cell>
          <cell r="AO76">
            <v>865</v>
          </cell>
          <cell r="AP76">
            <v>1093</v>
          </cell>
          <cell r="AQ76">
            <v>1250</v>
          </cell>
          <cell r="AR76">
            <v>1714</v>
          </cell>
          <cell r="AS76">
            <v>1904</v>
          </cell>
          <cell r="AT76">
            <v>1348</v>
          </cell>
          <cell r="AU76">
            <v>1180</v>
          </cell>
          <cell r="AV76">
            <v>1030</v>
          </cell>
          <cell r="AW76">
            <v>1258</v>
          </cell>
          <cell r="AX76">
            <v>1510</v>
          </cell>
          <cell r="AY76">
            <v>1571</v>
          </cell>
          <cell r="AZ76">
            <v>1658</v>
          </cell>
          <cell r="BA76">
            <v>1688</v>
          </cell>
          <cell r="BB76">
            <v>1828</v>
          </cell>
          <cell r="BC76">
            <v>2034</v>
          </cell>
          <cell r="BD76">
            <v>2153</v>
          </cell>
          <cell r="BE76">
            <v>2286</v>
          </cell>
          <cell r="BF76">
            <v>2023</v>
          </cell>
          <cell r="BG76">
            <v>2696</v>
          </cell>
          <cell r="BH76">
            <v>2456</v>
          </cell>
          <cell r="BI76">
            <v>2384</v>
          </cell>
          <cell r="BJ76">
            <v>1728</v>
          </cell>
          <cell r="BK76">
            <v>1905</v>
          </cell>
          <cell r="BL76">
            <v>2005</v>
          </cell>
          <cell r="BM76">
            <v>1820</v>
          </cell>
          <cell r="BN76">
            <v>1765</v>
          </cell>
          <cell r="BO76">
            <v>2003</v>
          </cell>
          <cell r="BP76">
            <v>1985</v>
          </cell>
          <cell r="BQ76">
            <v>1641</v>
          </cell>
          <cell r="BR76">
            <v>1273</v>
          </cell>
          <cell r="BS76">
            <v>1130</v>
          </cell>
          <cell r="BT76">
            <v>1266</v>
          </cell>
          <cell r="BU76">
            <v>1385</v>
          </cell>
          <cell r="BV76">
            <v>1261</v>
          </cell>
          <cell r="BW76">
            <v>824</v>
          </cell>
          <cell r="BX76">
            <v>1026</v>
          </cell>
          <cell r="BY76">
            <v>1111</v>
          </cell>
          <cell r="BZ76">
            <v>1280</v>
          </cell>
          <cell r="CA76">
            <v>1383</v>
          </cell>
          <cell r="CB76">
            <v>1329</v>
          </cell>
          <cell r="CC76">
            <v>1331</v>
          </cell>
          <cell r="CD76">
            <v>1390</v>
          </cell>
        </row>
        <row r="77">
          <cell r="B77" t="str">
            <v>20 Ch</v>
          </cell>
          <cell r="C77">
            <v>1562</v>
          </cell>
          <cell r="D77">
            <v>1498</v>
          </cell>
          <cell r="E77">
            <v>1432</v>
          </cell>
          <cell r="F77">
            <v>1396</v>
          </cell>
          <cell r="G77">
            <v>1587</v>
          </cell>
          <cell r="H77">
            <v>1566</v>
          </cell>
          <cell r="I77">
            <v>1651</v>
          </cell>
          <cell r="J77">
            <v>1590</v>
          </cell>
          <cell r="K77">
            <v>1492</v>
          </cell>
          <cell r="L77">
            <v>1629</v>
          </cell>
          <cell r="M77">
            <v>1534</v>
          </cell>
          <cell r="N77">
            <v>1736</v>
          </cell>
          <cell r="O77">
            <v>1721</v>
          </cell>
          <cell r="P77">
            <v>1714</v>
          </cell>
          <cell r="Q77">
            <v>1531</v>
          </cell>
          <cell r="R77">
            <v>1560</v>
          </cell>
          <cell r="S77">
            <v>1628</v>
          </cell>
          <cell r="T77">
            <v>1760</v>
          </cell>
          <cell r="U77">
            <v>1588</v>
          </cell>
          <cell r="V77">
            <v>1504</v>
          </cell>
          <cell r="W77">
            <v>1809</v>
          </cell>
          <cell r="X77">
            <v>1601</v>
          </cell>
          <cell r="Y77">
            <v>1680</v>
          </cell>
          <cell r="Z77">
            <v>1761</v>
          </cell>
          <cell r="AA77">
            <v>1645</v>
          </cell>
          <cell r="AB77">
            <v>1627</v>
          </cell>
          <cell r="AC77">
            <v>1649</v>
          </cell>
          <cell r="AD77">
            <v>1705</v>
          </cell>
          <cell r="AE77">
            <v>1618</v>
          </cell>
          <cell r="AF77">
            <v>1764</v>
          </cell>
          <cell r="AG77">
            <v>1739</v>
          </cell>
          <cell r="AH77">
            <v>1869</v>
          </cell>
          <cell r="AI77">
            <v>2038</v>
          </cell>
          <cell r="AJ77">
            <v>2108</v>
          </cell>
          <cell r="AK77">
            <v>2102</v>
          </cell>
          <cell r="AL77">
            <v>2004</v>
          </cell>
          <cell r="AM77">
            <v>2059</v>
          </cell>
          <cell r="AN77">
            <v>2125</v>
          </cell>
          <cell r="AO77">
            <v>2084</v>
          </cell>
          <cell r="AP77">
            <v>1908</v>
          </cell>
          <cell r="AQ77">
            <v>2087</v>
          </cell>
          <cell r="AR77">
            <v>2414</v>
          </cell>
          <cell r="AS77">
            <v>2259</v>
          </cell>
          <cell r="AT77">
            <v>2386</v>
          </cell>
          <cell r="AU77">
            <v>2534</v>
          </cell>
          <cell r="AV77">
            <v>2181</v>
          </cell>
          <cell r="AW77">
            <v>3016</v>
          </cell>
          <cell r="AX77">
            <v>2890</v>
          </cell>
          <cell r="AY77">
            <v>2463</v>
          </cell>
          <cell r="AZ77">
            <v>2758</v>
          </cell>
          <cell r="BA77">
            <v>2900</v>
          </cell>
          <cell r="BB77">
            <v>3245</v>
          </cell>
          <cell r="BC77">
            <v>2864</v>
          </cell>
          <cell r="BD77">
            <v>2855</v>
          </cell>
          <cell r="BE77">
            <v>2957</v>
          </cell>
          <cell r="BF77">
            <v>3070</v>
          </cell>
          <cell r="BG77">
            <v>3095</v>
          </cell>
          <cell r="BH77">
            <v>2697</v>
          </cell>
          <cell r="BI77">
            <v>3223</v>
          </cell>
          <cell r="BJ77">
            <v>2647</v>
          </cell>
          <cell r="BK77">
            <v>2541</v>
          </cell>
          <cell r="BL77">
            <v>2643</v>
          </cell>
          <cell r="BM77">
            <v>2462</v>
          </cell>
          <cell r="BN77">
            <v>2522</v>
          </cell>
          <cell r="BO77">
            <v>2454</v>
          </cell>
          <cell r="BP77">
            <v>2403</v>
          </cell>
          <cell r="BQ77">
            <v>2182</v>
          </cell>
          <cell r="BR77">
            <v>2495</v>
          </cell>
          <cell r="BS77">
            <v>2443</v>
          </cell>
          <cell r="BT77">
            <v>3836</v>
          </cell>
          <cell r="BU77">
            <v>2905</v>
          </cell>
          <cell r="BV77">
            <v>2286</v>
          </cell>
          <cell r="BW77">
            <v>2723</v>
          </cell>
          <cell r="BX77">
            <v>2499</v>
          </cell>
          <cell r="BY77">
            <v>2331</v>
          </cell>
          <cell r="BZ77">
            <v>2596</v>
          </cell>
          <cell r="CA77">
            <v>2385</v>
          </cell>
          <cell r="CB77">
            <v>3270</v>
          </cell>
          <cell r="CC77">
            <v>2995</v>
          </cell>
          <cell r="CD77">
            <v>2571</v>
          </cell>
        </row>
        <row r="78">
          <cell r="B78" t="str">
            <v>20A I</v>
          </cell>
          <cell r="C78">
            <v>105</v>
          </cell>
          <cell r="D78">
            <v>98</v>
          </cell>
          <cell r="E78">
            <v>98</v>
          </cell>
          <cell r="F78">
            <v>108</v>
          </cell>
          <cell r="G78">
            <v>104</v>
          </cell>
          <cell r="H78">
            <v>99</v>
          </cell>
          <cell r="I78">
            <v>115</v>
          </cell>
          <cell r="J78">
            <v>96</v>
          </cell>
          <cell r="K78">
            <v>116</v>
          </cell>
          <cell r="L78">
            <v>128</v>
          </cell>
          <cell r="M78">
            <v>117</v>
          </cell>
          <cell r="N78">
            <v>141</v>
          </cell>
          <cell r="O78">
            <v>152</v>
          </cell>
          <cell r="P78">
            <v>139</v>
          </cell>
          <cell r="Q78">
            <v>128</v>
          </cell>
          <cell r="R78">
            <v>108</v>
          </cell>
          <cell r="S78">
            <v>99</v>
          </cell>
          <cell r="T78">
            <v>126</v>
          </cell>
          <cell r="U78">
            <v>139</v>
          </cell>
          <cell r="V78">
            <v>79</v>
          </cell>
          <cell r="W78">
            <v>208</v>
          </cell>
          <cell r="X78">
            <v>111</v>
          </cell>
          <cell r="Y78">
            <v>122</v>
          </cell>
          <cell r="Z78">
            <v>147</v>
          </cell>
          <cell r="AA78">
            <v>122</v>
          </cell>
          <cell r="AB78">
            <v>124</v>
          </cell>
          <cell r="AC78">
            <v>156</v>
          </cell>
          <cell r="AD78">
            <v>171</v>
          </cell>
          <cell r="AE78">
            <v>120</v>
          </cell>
          <cell r="AF78">
            <v>167</v>
          </cell>
          <cell r="AG78">
            <v>148</v>
          </cell>
          <cell r="AH78">
            <v>185</v>
          </cell>
          <cell r="AI78">
            <v>252</v>
          </cell>
          <cell r="AJ78">
            <v>252</v>
          </cell>
          <cell r="AK78">
            <v>192</v>
          </cell>
          <cell r="AL78">
            <v>269</v>
          </cell>
          <cell r="AM78">
            <v>223</v>
          </cell>
          <cell r="AN78">
            <v>255</v>
          </cell>
          <cell r="AO78">
            <v>356</v>
          </cell>
          <cell r="AP78">
            <v>232</v>
          </cell>
          <cell r="AQ78">
            <v>261</v>
          </cell>
          <cell r="AR78">
            <v>304</v>
          </cell>
          <cell r="AS78">
            <v>284</v>
          </cell>
          <cell r="AT78">
            <v>305</v>
          </cell>
          <cell r="AU78">
            <v>405</v>
          </cell>
          <cell r="AV78">
            <v>250</v>
          </cell>
          <cell r="AW78">
            <v>315</v>
          </cell>
          <cell r="AX78">
            <v>305</v>
          </cell>
          <cell r="AY78">
            <v>347</v>
          </cell>
          <cell r="AZ78">
            <v>401</v>
          </cell>
          <cell r="BA78">
            <v>428</v>
          </cell>
          <cell r="BB78">
            <v>402</v>
          </cell>
          <cell r="BC78">
            <v>352</v>
          </cell>
          <cell r="BD78">
            <v>297</v>
          </cell>
          <cell r="BE78">
            <v>256</v>
          </cell>
          <cell r="BF78">
            <v>283</v>
          </cell>
          <cell r="BG78">
            <v>336</v>
          </cell>
          <cell r="BH78">
            <v>336</v>
          </cell>
          <cell r="BI78">
            <v>378</v>
          </cell>
          <cell r="BJ78">
            <v>294</v>
          </cell>
          <cell r="BK78">
            <v>244</v>
          </cell>
          <cell r="BL78">
            <v>231</v>
          </cell>
          <cell r="BM78">
            <v>281</v>
          </cell>
          <cell r="BN78">
            <v>334</v>
          </cell>
          <cell r="BO78">
            <v>190</v>
          </cell>
          <cell r="BP78">
            <v>164</v>
          </cell>
          <cell r="BQ78">
            <v>158</v>
          </cell>
          <cell r="BR78">
            <v>188</v>
          </cell>
          <cell r="BS78">
            <v>215</v>
          </cell>
          <cell r="BT78">
            <v>233</v>
          </cell>
          <cell r="BU78">
            <v>237</v>
          </cell>
          <cell r="BV78">
            <v>171</v>
          </cell>
          <cell r="BW78">
            <v>338</v>
          </cell>
          <cell r="BX78">
            <v>153</v>
          </cell>
          <cell r="BY78">
            <v>144</v>
          </cell>
          <cell r="BZ78">
            <v>239</v>
          </cell>
          <cell r="CA78">
            <v>181</v>
          </cell>
          <cell r="CB78">
            <v>502</v>
          </cell>
          <cell r="CC78">
            <v>481</v>
          </cell>
          <cell r="CD78">
            <v>188</v>
          </cell>
        </row>
        <row r="79">
          <cell r="B79" t="str">
            <v xml:space="preserve">20.1 </v>
          </cell>
          <cell r="C79">
            <v>801</v>
          </cell>
          <cell r="D79">
            <v>790</v>
          </cell>
          <cell r="E79">
            <v>746</v>
          </cell>
          <cell r="F79">
            <v>706</v>
          </cell>
          <cell r="G79">
            <v>890</v>
          </cell>
          <cell r="H79">
            <v>888</v>
          </cell>
          <cell r="I79">
            <v>897</v>
          </cell>
          <cell r="J79">
            <v>874</v>
          </cell>
          <cell r="K79">
            <v>805</v>
          </cell>
          <cell r="L79">
            <v>941</v>
          </cell>
          <cell r="M79">
            <v>804</v>
          </cell>
          <cell r="N79">
            <v>984</v>
          </cell>
          <cell r="O79">
            <v>1048</v>
          </cell>
          <cell r="P79">
            <v>998</v>
          </cell>
          <cell r="Q79">
            <v>846</v>
          </cell>
          <cell r="R79">
            <v>819</v>
          </cell>
          <cell r="S79">
            <v>827</v>
          </cell>
          <cell r="T79">
            <v>897</v>
          </cell>
          <cell r="U79">
            <v>794</v>
          </cell>
          <cell r="V79">
            <v>769</v>
          </cell>
          <cell r="W79">
            <v>936</v>
          </cell>
          <cell r="X79">
            <v>760</v>
          </cell>
          <cell r="Y79">
            <v>750</v>
          </cell>
          <cell r="Z79">
            <v>860</v>
          </cell>
          <cell r="AA79">
            <v>823</v>
          </cell>
          <cell r="AB79">
            <v>740</v>
          </cell>
          <cell r="AC79">
            <v>726</v>
          </cell>
          <cell r="AD79">
            <v>797</v>
          </cell>
          <cell r="AE79">
            <v>786</v>
          </cell>
          <cell r="AF79">
            <v>867</v>
          </cell>
          <cell r="AG79">
            <v>876</v>
          </cell>
          <cell r="AH79">
            <v>928</v>
          </cell>
          <cell r="AI79">
            <v>1144</v>
          </cell>
          <cell r="AJ79">
            <v>1226</v>
          </cell>
          <cell r="AK79">
            <v>1179</v>
          </cell>
          <cell r="AL79">
            <v>1100</v>
          </cell>
          <cell r="AM79">
            <v>1148</v>
          </cell>
          <cell r="AN79">
            <v>1217</v>
          </cell>
          <cell r="AO79">
            <v>1212</v>
          </cell>
          <cell r="AP79">
            <v>1010</v>
          </cell>
          <cell r="AQ79">
            <v>1161</v>
          </cell>
          <cell r="AR79">
            <v>1380</v>
          </cell>
          <cell r="AS79">
            <v>1234</v>
          </cell>
          <cell r="AT79">
            <v>1355</v>
          </cell>
          <cell r="AU79">
            <v>1621</v>
          </cell>
          <cell r="AV79">
            <v>1238</v>
          </cell>
          <cell r="AW79">
            <v>2084</v>
          </cell>
          <cell r="AX79">
            <v>1843</v>
          </cell>
          <cell r="AY79">
            <v>1417</v>
          </cell>
          <cell r="AZ79">
            <v>1656</v>
          </cell>
          <cell r="BA79">
            <v>1768</v>
          </cell>
          <cell r="BB79">
            <v>2107</v>
          </cell>
          <cell r="BC79">
            <v>1585</v>
          </cell>
          <cell r="BD79">
            <v>1660</v>
          </cell>
          <cell r="BE79">
            <v>1726</v>
          </cell>
          <cell r="BF79">
            <v>1760</v>
          </cell>
          <cell r="BG79">
            <v>1808</v>
          </cell>
          <cell r="BH79">
            <v>1430</v>
          </cell>
          <cell r="BI79">
            <v>1904</v>
          </cell>
          <cell r="BJ79">
            <v>1360</v>
          </cell>
          <cell r="BK79">
            <v>1217</v>
          </cell>
          <cell r="BL79">
            <v>1279</v>
          </cell>
          <cell r="BM79">
            <v>1160</v>
          </cell>
          <cell r="BN79">
            <v>1215</v>
          </cell>
          <cell r="BO79">
            <v>1184</v>
          </cell>
          <cell r="BP79">
            <v>1129</v>
          </cell>
          <cell r="BQ79">
            <v>963</v>
          </cell>
          <cell r="BR79">
            <v>1251</v>
          </cell>
          <cell r="BS79">
            <v>1263</v>
          </cell>
          <cell r="BT79">
            <v>2744</v>
          </cell>
          <cell r="BU79">
            <v>1837</v>
          </cell>
          <cell r="BV79">
            <v>1213</v>
          </cell>
          <cell r="BW79">
            <v>1504</v>
          </cell>
          <cell r="BX79">
            <v>1288</v>
          </cell>
          <cell r="BY79">
            <v>1146</v>
          </cell>
          <cell r="BZ79">
            <v>1284</v>
          </cell>
          <cell r="CA79">
            <v>1033</v>
          </cell>
          <cell r="CB79">
            <v>1768</v>
          </cell>
          <cell r="CC79">
            <v>1588</v>
          </cell>
          <cell r="CD79">
            <v>1134</v>
          </cell>
        </row>
        <row r="80">
          <cell r="B80" t="str">
            <v>20.11</v>
          </cell>
          <cell r="C80">
            <v>4</v>
          </cell>
          <cell r="D80">
            <v>4</v>
          </cell>
          <cell r="E80">
            <v>2</v>
          </cell>
          <cell r="F80">
            <v>1</v>
          </cell>
          <cell r="G80">
            <v>1</v>
          </cell>
          <cell r="H80">
            <v>2</v>
          </cell>
          <cell r="I80">
            <v>2</v>
          </cell>
          <cell r="J80">
            <v>2</v>
          </cell>
          <cell r="K80">
            <v>1</v>
          </cell>
          <cell r="L80">
            <v>2</v>
          </cell>
          <cell r="M80">
            <v>2</v>
          </cell>
          <cell r="N80">
            <v>1</v>
          </cell>
          <cell r="O80">
            <v>1</v>
          </cell>
          <cell r="P80">
            <v>1</v>
          </cell>
          <cell r="Q80">
            <v>2</v>
          </cell>
          <cell r="R80">
            <v>1</v>
          </cell>
          <cell r="S80">
            <v>1</v>
          </cell>
          <cell r="T80">
            <v>2</v>
          </cell>
          <cell r="U80">
            <v>2</v>
          </cell>
          <cell r="V80">
            <v>1</v>
          </cell>
          <cell r="W80">
            <v>2</v>
          </cell>
          <cell r="X80">
            <v>2</v>
          </cell>
          <cell r="Y80">
            <v>2</v>
          </cell>
          <cell r="Z80">
            <v>1</v>
          </cell>
          <cell r="AA80">
            <v>2</v>
          </cell>
          <cell r="AB80">
            <v>2</v>
          </cell>
          <cell r="AC80">
            <v>2</v>
          </cell>
          <cell r="AD80">
            <v>2</v>
          </cell>
          <cell r="AE80">
            <v>1</v>
          </cell>
          <cell r="AF80">
            <v>2</v>
          </cell>
          <cell r="AG80">
            <v>2</v>
          </cell>
          <cell r="AH80">
            <v>2</v>
          </cell>
          <cell r="AI80">
            <v>3</v>
          </cell>
          <cell r="AJ80">
            <v>4</v>
          </cell>
          <cell r="AK80">
            <v>2</v>
          </cell>
          <cell r="AL80">
            <v>2</v>
          </cell>
          <cell r="AM80">
            <v>2</v>
          </cell>
          <cell r="AN80">
            <v>3</v>
          </cell>
          <cell r="AO80">
            <v>4</v>
          </cell>
          <cell r="AP80">
            <v>3</v>
          </cell>
          <cell r="AQ80">
            <v>4</v>
          </cell>
          <cell r="AR80">
            <v>2</v>
          </cell>
          <cell r="AS80">
            <v>4</v>
          </cell>
          <cell r="AT80">
            <v>3</v>
          </cell>
          <cell r="AU80">
            <v>3</v>
          </cell>
          <cell r="AV80">
            <v>5</v>
          </cell>
          <cell r="AW80">
            <v>3</v>
          </cell>
          <cell r="AX80">
            <v>3</v>
          </cell>
          <cell r="AY80">
            <v>4</v>
          </cell>
          <cell r="AZ80">
            <v>3</v>
          </cell>
          <cell r="BA80">
            <v>4</v>
          </cell>
          <cell r="BB80">
            <v>4</v>
          </cell>
          <cell r="BC80">
            <v>4</v>
          </cell>
          <cell r="BD80">
            <v>4</v>
          </cell>
          <cell r="BE80">
            <v>4</v>
          </cell>
          <cell r="BF80">
            <v>3</v>
          </cell>
          <cell r="BG80">
            <v>7</v>
          </cell>
          <cell r="BH80">
            <v>3</v>
          </cell>
          <cell r="BI80">
            <v>5</v>
          </cell>
          <cell r="BJ80">
            <v>7</v>
          </cell>
          <cell r="BK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3</v>
          </cell>
          <cell r="BP80">
            <v>4</v>
          </cell>
          <cell r="BQ80">
            <v>4</v>
          </cell>
          <cell r="BR80">
            <v>3</v>
          </cell>
          <cell r="BS80">
            <v>4</v>
          </cell>
          <cell r="BT80">
            <v>3</v>
          </cell>
          <cell r="BU80">
            <v>4</v>
          </cell>
          <cell r="BV80">
            <v>5</v>
          </cell>
          <cell r="BW80">
            <v>3</v>
          </cell>
          <cell r="BX80">
            <v>2</v>
          </cell>
          <cell r="BY80">
            <v>2</v>
          </cell>
          <cell r="BZ80">
            <v>2</v>
          </cell>
          <cell r="CA80">
            <v>1</v>
          </cell>
          <cell r="CB80">
            <v>2</v>
          </cell>
          <cell r="CC80">
            <v>3</v>
          </cell>
          <cell r="CD80">
            <v>1</v>
          </cell>
        </row>
        <row r="81">
          <cell r="B81" t="str">
            <v>20.13</v>
          </cell>
          <cell r="C81">
            <v>95</v>
          </cell>
          <cell r="D81">
            <v>87</v>
          </cell>
          <cell r="E81">
            <v>90</v>
          </cell>
          <cell r="F81">
            <v>98</v>
          </cell>
          <cell r="G81">
            <v>95</v>
          </cell>
          <cell r="H81">
            <v>91</v>
          </cell>
          <cell r="I81">
            <v>105</v>
          </cell>
          <cell r="J81">
            <v>88</v>
          </cell>
          <cell r="K81">
            <v>107</v>
          </cell>
          <cell r="L81">
            <v>118</v>
          </cell>
          <cell r="M81">
            <v>110</v>
          </cell>
          <cell r="N81">
            <v>135</v>
          </cell>
          <cell r="O81">
            <v>149</v>
          </cell>
          <cell r="P81">
            <v>133</v>
          </cell>
          <cell r="Q81">
            <v>122</v>
          </cell>
          <cell r="R81">
            <v>97</v>
          </cell>
          <cell r="S81">
            <v>93</v>
          </cell>
          <cell r="T81">
            <v>121</v>
          </cell>
          <cell r="U81">
            <v>130</v>
          </cell>
          <cell r="V81">
            <v>71</v>
          </cell>
          <cell r="W81">
            <v>201</v>
          </cell>
          <cell r="X81">
            <v>101</v>
          </cell>
          <cell r="Y81">
            <v>109</v>
          </cell>
          <cell r="Z81">
            <v>136</v>
          </cell>
          <cell r="AA81">
            <v>116</v>
          </cell>
          <cell r="AB81">
            <v>113</v>
          </cell>
          <cell r="AC81">
            <v>149</v>
          </cell>
          <cell r="AD81">
            <v>157</v>
          </cell>
          <cell r="AE81">
            <v>114</v>
          </cell>
          <cell r="AF81">
            <v>155</v>
          </cell>
          <cell r="AG81">
            <v>142</v>
          </cell>
          <cell r="AH81">
            <v>177</v>
          </cell>
          <cell r="AI81">
            <v>243</v>
          </cell>
          <cell r="AJ81">
            <v>238</v>
          </cell>
          <cell r="AK81">
            <v>185</v>
          </cell>
          <cell r="AL81">
            <v>260</v>
          </cell>
          <cell r="AM81">
            <v>216</v>
          </cell>
          <cell r="AN81">
            <v>243</v>
          </cell>
          <cell r="AO81">
            <v>337</v>
          </cell>
          <cell r="AP81">
            <v>224</v>
          </cell>
          <cell r="AQ81">
            <v>243</v>
          </cell>
          <cell r="AR81">
            <v>288</v>
          </cell>
          <cell r="AS81">
            <v>245</v>
          </cell>
          <cell r="AT81">
            <v>284</v>
          </cell>
          <cell r="AU81">
            <v>395</v>
          </cell>
          <cell r="AV81">
            <v>219</v>
          </cell>
          <cell r="AW81">
            <v>283</v>
          </cell>
          <cell r="AX81">
            <v>273</v>
          </cell>
          <cell r="AY81">
            <v>335</v>
          </cell>
          <cell r="AZ81">
            <v>385</v>
          </cell>
          <cell r="BA81">
            <v>404</v>
          </cell>
          <cell r="BB81">
            <v>390</v>
          </cell>
          <cell r="BC81">
            <v>335</v>
          </cell>
          <cell r="BD81">
            <v>269</v>
          </cell>
          <cell r="BE81">
            <v>232</v>
          </cell>
          <cell r="BF81">
            <v>267</v>
          </cell>
          <cell r="BG81">
            <v>314</v>
          </cell>
          <cell r="BH81">
            <v>303</v>
          </cell>
          <cell r="BI81">
            <v>351</v>
          </cell>
          <cell r="BJ81">
            <v>270</v>
          </cell>
          <cell r="BK81">
            <v>216</v>
          </cell>
          <cell r="BL81">
            <v>209</v>
          </cell>
          <cell r="BM81">
            <v>245</v>
          </cell>
          <cell r="BN81">
            <v>306</v>
          </cell>
          <cell r="BO81">
            <v>171</v>
          </cell>
          <cell r="BP81">
            <v>140</v>
          </cell>
          <cell r="BQ81">
            <v>121</v>
          </cell>
          <cell r="BR81">
            <v>154</v>
          </cell>
          <cell r="BS81">
            <v>194</v>
          </cell>
          <cell r="BT81">
            <v>201</v>
          </cell>
          <cell r="BU81">
            <v>196</v>
          </cell>
          <cell r="BV81">
            <v>138</v>
          </cell>
          <cell r="BW81">
            <v>315</v>
          </cell>
          <cell r="BX81">
            <v>120</v>
          </cell>
          <cell r="BY81">
            <v>106</v>
          </cell>
          <cell r="BZ81">
            <v>201</v>
          </cell>
          <cell r="CA81">
            <v>153</v>
          </cell>
          <cell r="CB81">
            <v>439</v>
          </cell>
          <cell r="CC81">
            <v>430</v>
          </cell>
          <cell r="CD81">
            <v>157</v>
          </cell>
        </row>
        <row r="82">
          <cell r="B82" t="str">
            <v>20.15</v>
          </cell>
          <cell r="C82">
            <v>6</v>
          </cell>
          <cell r="D82">
            <v>7</v>
          </cell>
          <cell r="E82">
            <v>6</v>
          </cell>
          <cell r="F82">
            <v>9</v>
          </cell>
          <cell r="G82">
            <v>8</v>
          </cell>
          <cell r="H82">
            <v>6</v>
          </cell>
          <cell r="I82">
            <v>8</v>
          </cell>
          <cell r="J82">
            <v>6</v>
          </cell>
          <cell r="K82">
            <v>8</v>
          </cell>
          <cell r="L82">
            <v>8</v>
          </cell>
          <cell r="M82">
            <v>5</v>
          </cell>
          <cell r="N82">
            <v>5</v>
          </cell>
          <cell r="O82">
            <v>2</v>
          </cell>
          <cell r="P82">
            <v>5</v>
          </cell>
          <cell r="Q82">
            <v>4</v>
          </cell>
          <cell r="R82">
            <v>10</v>
          </cell>
          <cell r="S82">
            <v>5</v>
          </cell>
          <cell r="T82">
            <v>3</v>
          </cell>
          <cell r="U82">
            <v>7</v>
          </cell>
          <cell r="V82">
            <v>7</v>
          </cell>
          <cell r="W82">
            <v>5</v>
          </cell>
          <cell r="X82">
            <v>8</v>
          </cell>
          <cell r="Y82">
            <v>11</v>
          </cell>
          <cell r="Z82">
            <v>10</v>
          </cell>
          <cell r="AA82">
            <v>4</v>
          </cell>
          <cell r="AB82">
            <v>9</v>
          </cell>
          <cell r="AC82">
            <v>5</v>
          </cell>
          <cell r="AD82">
            <v>12</v>
          </cell>
          <cell r="AE82">
            <v>5</v>
          </cell>
          <cell r="AF82">
            <v>10</v>
          </cell>
          <cell r="AG82">
            <v>4</v>
          </cell>
          <cell r="AH82">
            <v>6</v>
          </cell>
          <cell r="AI82">
            <v>6</v>
          </cell>
          <cell r="AJ82">
            <v>10</v>
          </cell>
          <cell r="AK82">
            <v>5</v>
          </cell>
          <cell r="AL82">
            <v>7</v>
          </cell>
          <cell r="AM82">
            <v>5</v>
          </cell>
          <cell r="AN82">
            <v>9</v>
          </cell>
          <cell r="AO82">
            <v>15</v>
          </cell>
          <cell r="AP82">
            <v>5</v>
          </cell>
          <cell r="AQ82">
            <v>14</v>
          </cell>
          <cell r="AR82">
            <v>14</v>
          </cell>
          <cell r="AS82">
            <v>35</v>
          </cell>
          <cell r="AT82">
            <v>18</v>
          </cell>
          <cell r="AU82">
            <v>7</v>
          </cell>
          <cell r="AV82">
            <v>26</v>
          </cell>
          <cell r="AW82">
            <v>29</v>
          </cell>
          <cell r="AX82">
            <v>29</v>
          </cell>
          <cell r="AY82">
            <v>8</v>
          </cell>
          <cell r="AZ82">
            <v>13</v>
          </cell>
          <cell r="BA82">
            <v>20</v>
          </cell>
          <cell r="BB82">
            <v>8</v>
          </cell>
          <cell r="BC82">
            <v>13</v>
          </cell>
          <cell r="BD82">
            <v>24</v>
          </cell>
          <cell r="BE82">
            <v>20</v>
          </cell>
          <cell r="BF82">
            <v>13</v>
          </cell>
          <cell r="BG82">
            <v>15</v>
          </cell>
          <cell r="BH82">
            <v>30</v>
          </cell>
          <cell r="BI82">
            <v>22</v>
          </cell>
          <cell r="BJ82">
            <v>17</v>
          </cell>
          <cell r="BK82">
            <v>23</v>
          </cell>
          <cell r="BL82">
            <v>17</v>
          </cell>
          <cell r="BM82">
            <v>31</v>
          </cell>
          <cell r="BN82">
            <v>23</v>
          </cell>
          <cell r="BO82">
            <v>16</v>
          </cell>
          <cell r="BP82">
            <v>20</v>
          </cell>
          <cell r="BQ82">
            <v>33</v>
          </cell>
          <cell r="BR82">
            <v>31</v>
          </cell>
          <cell r="BS82">
            <v>17</v>
          </cell>
          <cell r="BT82">
            <v>29</v>
          </cell>
          <cell r="BU82">
            <v>37</v>
          </cell>
          <cell r="BV82">
            <v>28</v>
          </cell>
          <cell r="BW82">
            <v>20</v>
          </cell>
          <cell r="BX82">
            <v>31</v>
          </cell>
          <cell r="BY82">
            <v>36</v>
          </cell>
          <cell r="BZ82">
            <v>36</v>
          </cell>
          <cell r="CA82">
            <v>27</v>
          </cell>
          <cell r="CB82">
            <v>61</v>
          </cell>
          <cell r="CC82">
            <v>48</v>
          </cell>
          <cell r="CD82">
            <v>30</v>
          </cell>
        </row>
        <row r="83">
          <cell r="B83" t="str">
            <v>20B P</v>
          </cell>
          <cell r="C83">
            <v>656</v>
          </cell>
          <cell r="D83">
            <v>650</v>
          </cell>
          <cell r="E83">
            <v>615</v>
          </cell>
          <cell r="F83">
            <v>567</v>
          </cell>
          <cell r="G83">
            <v>750</v>
          </cell>
          <cell r="H83">
            <v>764</v>
          </cell>
          <cell r="I83">
            <v>762</v>
          </cell>
          <cell r="J83">
            <v>742</v>
          </cell>
          <cell r="K83">
            <v>640</v>
          </cell>
          <cell r="L83">
            <v>777</v>
          </cell>
          <cell r="M83">
            <v>660</v>
          </cell>
          <cell r="N83">
            <v>819</v>
          </cell>
          <cell r="O83">
            <v>845</v>
          </cell>
          <cell r="P83">
            <v>826</v>
          </cell>
          <cell r="Q83">
            <v>704</v>
          </cell>
          <cell r="R83">
            <v>688</v>
          </cell>
          <cell r="S83">
            <v>695</v>
          </cell>
          <cell r="T83">
            <v>742</v>
          </cell>
          <cell r="U83">
            <v>616</v>
          </cell>
          <cell r="V83">
            <v>667</v>
          </cell>
          <cell r="W83">
            <v>695</v>
          </cell>
          <cell r="X83">
            <v>608</v>
          </cell>
          <cell r="Y83">
            <v>600</v>
          </cell>
          <cell r="Z83">
            <v>691</v>
          </cell>
          <cell r="AA83">
            <v>662</v>
          </cell>
          <cell r="AB83">
            <v>593</v>
          </cell>
          <cell r="AC83">
            <v>546</v>
          </cell>
          <cell r="AD83">
            <v>609</v>
          </cell>
          <cell r="AE83">
            <v>634</v>
          </cell>
          <cell r="AF83">
            <v>670</v>
          </cell>
          <cell r="AG83">
            <v>694</v>
          </cell>
          <cell r="AH83">
            <v>712</v>
          </cell>
          <cell r="AI83">
            <v>865</v>
          </cell>
          <cell r="AJ83">
            <v>959</v>
          </cell>
          <cell r="AK83">
            <v>982</v>
          </cell>
          <cell r="AL83">
            <v>830</v>
          </cell>
          <cell r="AM83">
            <v>892</v>
          </cell>
          <cell r="AN83">
            <v>941</v>
          </cell>
          <cell r="AO83">
            <v>850</v>
          </cell>
          <cell r="AP83">
            <v>751</v>
          </cell>
          <cell r="AQ83">
            <v>869</v>
          </cell>
          <cell r="AR83">
            <v>1060</v>
          </cell>
          <cell r="AS83">
            <v>911</v>
          </cell>
          <cell r="AT83">
            <v>1042</v>
          </cell>
          <cell r="AU83">
            <v>1221</v>
          </cell>
          <cell r="AV83">
            <v>990</v>
          </cell>
          <cell r="AW83">
            <v>1743</v>
          </cell>
          <cell r="AX83">
            <v>1515</v>
          </cell>
          <cell r="AY83">
            <v>1054</v>
          </cell>
          <cell r="AZ83">
            <v>1246</v>
          </cell>
          <cell r="BA83">
            <v>1291</v>
          </cell>
          <cell r="BB83">
            <v>1685</v>
          </cell>
          <cell r="BC83">
            <v>1208</v>
          </cell>
          <cell r="BD83">
            <v>1342</v>
          </cell>
          <cell r="BE83">
            <v>1432</v>
          </cell>
          <cell r="BF83">
            <v>1495</v>
          </cell>
          <cell r="BG83">
            <v>1466</v>
          </cell>
          <cell r="BH83">
            <v>1108</v>
          </cell>
          <cell r="BI83">
            <v>1543</v>
          </cell>
          <cell r="BJ83">
            <v>1065</v>
          </cell>
          <cell r="BK83">
            <v>976</v>
          </cell>
          <cell r="BL83">
            <v>1052</v>
          </cell>
          <cell r="BM83">
            <v>861</v>
          </cell>
          <cell r="BN83">
            <v>864</v>
          </cell>
          <cell r="BO83">
            <v>984</v>
          </cell>
          <cell r="BP83">
            <v>929</v>
          </cell>
          <cell r="BQ83">
            <v>760</v>
          </cell>
          <cell r="BR83">
            <v>1026</v>
          </cell>
          <cell r="BS83">
            <v>1031</v>
          </cell>
          <cell r="BT83">
            <v>2458</v>
          </cell>
          <cell r="BU83">
            <v>1566</v>
          </cell>
          <cell r="BV83">
            <v>1010</v>
          </cell>
          <cell r="BW83">
            <v>1151</v>
          </cell>
          <cell r="BX83">
            <v>1130</v>
          </cell>
          <cell r="BY83">
            <v>979</v>
          </cell>
          <cell r="BZ83">
            <v>1027</v>
          </cell>
          <cell r="CA83">
            <v>849</v>
          </cell>
          <cell r="CB83">
            <v>1270</v>
          </cell>
          <cell r="CC83">
            <v>1074</v>
          </cell>
          <cell r="CD83">
            <v>916</v>
          </cell>
        </row>
        <row r="84">
          <cell r="B84" t="str">
            <v>20.14</v>
          </cell>
          <cell r="C84">
            <v>483</v>
          </cell>
          <cell r="D84">
            <v>481</v>
          </cell>
          <cell r="E84">
            <v>448</v>
          </cell>
          <cell r="F84">
            <v>395</v>
          </cell>
          <cell r="G84">
            <v>576</v>
          </cell>
          <cell r="H84">
            <v>577</v>
          </cell>
          <cell r="I84">
            <v>571</v>
          </cell>
          <cell r="J84">
            <v>550</v>
          </cell>
          <cell r="K84">
            <v>468</v>
          </cell>
          <cell r="L84">
            <v>587</v>
          </cell>
          <cell r="M84">
            <v>474</v>
          </cell>
          <cell r="N84">
            <v>622</v>
          </cell>
          <cell r="O84">
            <v>661</v>
          </cell>
          <cell r="P84">
            <v>648</v>
          </cell>
          <cell r="Q84">
            <v>516</v>
          </cell>
          <cell r="R84">
            <v>502</v>
          </cell>
          <cell r="S84">
            <v>518</v>
          </cell>
          <cell r="T84">
            <v>535</v>
          </cell>
          <cell r="U84">
            <v>410</v>
          </cell>
          <cell r="V84">
            <v>459</v>
          </cell>
          <cell r="W84">
            <v>475</v>
          </cell>
          <cell r="X84">
            <v>416</v>
          </cell>
          <cell r="Y84">
            <v>407</v>
          </cell>
          <cell r="Z84">
            <v>477</v>
          </cell>
          <cell r="AA84">
            <v>458</v>
          </cell>
          <cell r="AB84">
            <v>385</v>
          </cell>
          <cell r="AC84">
            <v>331</v>
          </cell>
          <cell r="AD84">
            <v>385</v>
          </cell>
          <cell r="AE84">
            <v>437</v>
          </cell>
          <cell r="AF84">
            <v>413</v>
          </cell>
          <cell r="AG84">
            <v>457</v>
          </cell>
          <cell r="AH84">
            <v>461</v>
          </cell>
          <cell r="AI84">
            <v>607</v>
          </cell>
          <cell r="AJ84">
            <v>695</v>
          </cell>
          <cell r="AK84">
            <v>711</v>
          </cell>
          <cell r="AL84">
            <v>570</v>
          </cell>
          <cell r="AM84">
            <v>651</v>
          </cell>
          <cell r="AN84">
            <v>676</v>
          </cell>
          <cell r="AO84">
            <v>585</v>
          </cell>
          <cell r="AP84">
            <v>494</v>
          </cell>
          <cell r="AQ84">
            <v>602</v>
          </cell>
          <cell r="AR84">
            <v>757</v>
          </cell>
          <cell r="AS84">
            <v>579</v>
          </cell>
          <cell r="AT84">
            <v>730</v>
          </cell>
          <cell r="AU84">
            <v>955</v>
          </cell>
          <cell r="AV84">
            <v>703</v>
          </cell>
          <cell r="AW84">
            <v>1464</v>
          </cell>
          <cell r="AX84">
            <v>1203</v>
          </cell>
          <cell r="AY84">
            <v>765</v>
          </cell>
          <cell r="AZ84">
            <v>897</v>
          </cell>
          <cell r="BA84">
            <v>924</v>
          </cell>
          <cell r="BB84">
            <v>1344</v>
          </cell>
          <cell r="BC84">
            <v>841</v>
          </cell>
          <cell r="BD84">
            <v>983</v>
          </cell>
          <cell r="BE84">
            <v>1067</v>
          </cell>
          <cell r="BF84">
            <v>1137</v>
          </cell>
          <cell r="BG84">
            <v>1122</v>
          </cell>
          <cell r="BH84">
            <v>764</v>
          </cell>
          <cell r="BI84">
            <v>1180</v>
          </cell>
          <cell r="BJ84">
            <v>757</v>
          </cell>
          <cell r="BK84">
            <v>672</v>
          </cell>
          <cell r="BL84">
            <v>745</v>
          </cell>
          <cell r="BM84">
            <v>585</v>
          </cell>
          <cell r="BN84">
            <v>582</v>
          </cell>
          <cell r="BO84">
            <v>700</v>
          </cell>
          <cell r="BP84">
            <v>664</v>
          </cell>
          <cell r="BQ84">
            <v>488</v>
          </cell>
          <cell r="BR84">
            <v>751</v>
          </cell>
          <cell r="BS84">
            <v>740</v>
          </cell>
          <cell r="BT84">
            <v>2183</v>
          </cell>
          <cell r="BU84">
            <v>1329</v>
          </cell>
          <cell r="BV84">
            <v>771</v>
          </cell>
          <cell r="BW84">
            <v>890</v>
          </cell>
          <cell r="BX84">
            <v>872</v>
          </cell>
          <cell r="BY84">
            <v>711</v>
          </cell>
          <cell r="BZ84">
            <v>731</v>
          </cell>
          <cell r="CA84">
            <v>545</v>
          </cell>
          <cell r="CB84">
            <v>955</v>
          </cell>
          <cell r="CC84">
            <v>791</v>
          </cell>
          <cell r="CD84">
            <v>621</v>
          </cell>
        </row>
        <row r="85">
          <cell r="B85" t="str">
            <v>20.16</v>
          </cell>
          <cell r="C85">
            <v>121</v>
          </cell>
          <cell r="D85">
            <v>120</v>
          </cell>
          <cell r="E85">
            <v>117</v>
          </cell>
          <cell r="F85">
            <v>123</v>
          </cell>
          <cell r="G85">
            <v>125</v>
          </cell>
          <cell r="H85">
            <v>132</v>
          </cell>
          <cell r="I85">
            <v>121</v>
          </cell>
          <cell r="J85">
            <v>135</v>
          </cell>
          <cell r="K85">
            <v>118</v>
          </cell>
          <cell r="L85">
            <v>128</v>
          </cell>
          <cell r="M85">
            <v>121</v>
          </cell>
          <cell r="N85">
            <v>136</v>
          </cell>
          <cell r="O85">
            <v>128</v>
          </cell>
          <cell r="P85">
            <v>122</v>
          </cell>
          <cell r="Q85">
            <v>130</v>
          </cell>
          <cell r="R85">
            <v>128</v>
          </cell>
          <cell r="S85">
            <v>121</v>
          </cell>
          <cell r="T85">
            <v>143</v>
          </cell>
          <cell r="U85">
            <v>141</v>
          </cell>
          <cell r="V85">
            <v>140</v>
          </cell>
          <cell r="W85">
            <v>148</v>
          </cell>
          <cell r="X85">
            <v>135</v>
          </cell>
          <cell r="Y85">
            <v>131</v>
          </cell>
          <cell r="Z85">
            <v>156</v>
          </cell>
          <cell r="AA85">
            <v>143</v>
          </cell>
          <cell r="AB85">
            <v>148</v>
          </cell>
          <cell r="AC85">
            <v>148</v>
          </cell>
          <cell r="AD85">
            <v>156</v>
          </cell>
          <cell r="AE85">
            <v>138</v>
          </cell>
          <cell r="AF85">
            <v>187</v>
          </cell>
          <cell r="AG85">
            <v>173</v>
          </cell>
          <cell r="AH85">
            <v>187</v>
          </cell>
          <cell r="AI85">
            <v>186</v>
          </cell>
          <cell r="AJ85">
            <v>186</v>
          </cell>
          <cell r="AK85">
            <v>194</v>
          </cell>
          <cell r="AL85">
            <v>185</v>
          </cell>
          <cell r="AM85">
            <v>172</v>
          </cell>
          <cell r="AN85">
            <v>198</v>
          </cell>
          <cell r="AO85">
            <v>200</v>
          </cell>
          <cell r="AP85">
            <v>188</v>
          </cell>
          <cell r="AQ85">
            <v>199</v>
          </cell>
          <cell r="AR85">
            <v>231</v>
          </cell>
          <cell r="AS85">
            <v>244</v>
          </cell>
          <cell r="AT85">
            <v>218</v>
          </cell>
          <cell r="AU85">
            <v>209</v>
          </cell>
          <cell r="AV85">
            <v>218</v>
          </cell>
          <cell r="AW85">
            <v>217</v>
          </cell>
          <cell r="AX85">
            <v>240</v>
          </cell>
          <cell r="AY85">
            <v>221</v>
          </cell>
          <cell r="AZ85">
            <v>264</v>
          </cell>
          <cell r="BA85">
            <v>290</v>
          </cell>
          <cell r="BB85">
            <v>265</v>
          </cell>
          <cell r="BC85">
            <v>270</v>
          </cell>
          <cell r="BD85">
            <v>257</v>
          </cell>
          <cell r="BE85">
            <v>263</v>
          </cell>
          <cell r="BF85">
            <v>253</v>
          </cell>
          <cell r="BG85">
            <v>242</v>
          </cell>
          <cell r="BH85">
            <v>241</v>
          </cell>
          <cell r="BI85">
            <v>263</v>
          </cell>
          <cell r="BJ85">
            <v>236</v>
          </cell>
          <cell r="BK85">
            <v>232</v>
          </cell>
          <cell r="BL85">
            <v>237</v>
          </cell>
          <cell r="BM85">
            <v>211</v>
          </cell>
          <cell r="BN85">
            <v>215</v>
          </cell>
          <cell r="BO85">
            <v>226</v>
          </cell>
          <cell r="BP85">
            <v>223</v>
          </cell>
          <cell r="BQ85">
            <v>225</v>
          </cell>
          <cell r="BR85">
            <v>229</v>
          </cell>
          <cell r="BS85">
            <v>249</v>
          </cell>
          <cell r="BT85">
            <v>236</v>
          </cell>
          <cell r="BU85">
            <v>202</v>
          </cell>
          <cell r="BV85">
            <v>205</v>
          </cell>
          <cell r="BW85">
            <v>225</v>
          </cell>
          <cell r="BX85">
            <v>214</v>
          </cell>
          <cell r="BY85">
            <v>230</v>
          </cell>
          <cell r="BZ85">
            <v>249</v>
          </cell>
          <cell r="CA85">
            <v>253</v>
          </cell>
          <cell r="CB85">
            <v>265</v>
          </cell>
          <cell r="CC85">
            <v>238</v>
          </cell>
          <cell r="CD85">
            <v>248</v>
          </cell>
        </row>
        <row r="86">
          <cell r="B86" t="str">
            <v>20.17</v>
          </cell>
          <cell r="C86">
            <v>13</v>
          </cell>
          <cell r="D86">
            <v>18</v>
          </cell>
          <cell r="E86">
            <v>17</v>
          </cell>
          <cell r="F86">
            <v>17</v>
          </cell>
          <cell r="G86">
            <v>20</v>
          </cell>
          <cell r="H86">
            <v>20</v>
          </cell>
          <cell r="I86">
            <v>23</v>
          </cell>
          <cell r="J86">
            <v>21</v>
          </cell>
          <cell r="K86">
            <v>23</v>
          </cell>
          <cell r="L86">
            <v>22</v>
          </cell>
          <cell r="M86">
            <v>22</v>
          </cell>
          <cell r="N86">
            <v>24</v>
          </cell>
          <cell r="O86">
            <v>21</v>
          </cell>
          <cell r="P86">
            <v>19</v>
          </cell>
          <cell r="Q86">
            <v>20</v>
          </cell>
          <cell r="R86">
            <v>22</v>
          </cell>
          <cell r="S86">
            <v>21</v>
          </cell>
          <cell r="T86">
            <v>24</v>
          </cell>
          <cell r="U86">
            <v>24</v>
          </cell>
          <cell r="V86">
            <v>25</v>
          </cell>
          <cell r="W86">
            <v>27</v>
          </cell>
          <cell r="X86">
            <v>17</v>
          </cell>
          <cell r="Y86">
            <v>19</v>
          </cell>
          <cell r="Z86">
            <v>14</v>
          </cell>
          <cell r="AA86">
            <v>18</v>
          </cell>
          <cell r="AB86">
            <v>18</v>
          </cell>
          <cell r="AC86">
            <v>19</v>
          </cell>
          <cell r="AD86">
            <v>16</v>
          </cell>
          <cell r="AE86">
            <v>17</v>
          </cell>
          <cell r="AF86">
            <v>22</v>
          </cell>
          <cell r="AG86">
            <v>20</v>
          </cell>
          <cell r="AH86">
            <v>21</v>
          </cell>
          <cell r="AI86">
            <v>24</v>
          </cell>
          <cell r="AJ86">
            <v>27</v>
          </cell>
          <cell r="AK86">
            <v>27</v>
          </cell>
          <cell r="AL86">
            <v>26</v>
          </cell>
          <cell r="AM86">
            <v>25</v>
          </cell>
          <cell r="AN86">
            <v>26</v>
          </cell>
          <cell r="AO86">
            <v>28</v>
          </cell>
          <cell r="AP86">
            <v>35</v>
          </cell>
          <cell r="AQ86">
            <v>34</v>
          </cell>
          <cell r="AR86">
            <v>37</v>
          </cell>
          <cell r="AS86">
            <v>50</v>
          </cell>
          <cell r="AT86">
            <v>50</v>
          </cell>
          <cell r="AU86">
            <v>26</v>
          </cell>
          <cell r="AV86">
            <v>31</v>
          </cell>
          <cell r="AW86">
            <v>30</v>
          </cell>
          <cell r="AX86">
            <v>34</v>
          </cell>
          <cell r="AY86">
            <v>36</v>
          </cell>
          <cell r="AZ86">
            <v>42</v>
          </cell>
          <cell r="BA86">
            <v>35</v>
          </cell>
          <cell r="BB86">
            <v>32</v>
          </cell>
          <cell r="BC86">
            <v>51</v>
          </cell>
          <cell r="BD86">
            <v>50</v>
          </cell>
          <cell r="BE86">
            <v>55</v>
          </cell>
          <cell r="BF86">
            <v>48</v>
          </cell>
          <cell r="BG86">
            <v>43</v>
          </cell>
          <cell r="BH86">
            <v>45</v>
          </cell>
          <cell r="BI86">
            <v>44</v>
          </cell>
          <cell r="BJ86">
            <v>32</v>
          </cell>
          <cell r="BK86">
            <v>35</v>
          </cell>
          <cell r="BL86">
            <v>32</v>
          </cell>
          <cell r="BM86">
            <v>28</v>
          </cell>
          <cell r="BN86">
            <v>33</v>
          </cell>
          <cell r="BO86">
            <v>23</v>
          </cell>
          <cell r="BP86">
            <v>14</v>
          </cell>
          <cell r="BQ86">
            <v>18</v>
          </cell>
          <cell r="BR86">
            <v>20</v>
          </cell>
          <cell r="BS86">
            <v>15</v>
          </cell>
          <cell r="BT86">
            <v>16</v>
          </cell>
          <cell r="BU86">
            <v>14</v>
          </cell>
          <cell r="BV86">
            <v>13</v>
          </cell>
          <cell r="BW86">
            <v>12</v>
          </cell>
          <cell r="BX86">
            <v>19</v>
          </cell>
          <cell r="BY86">
            <v>17</v>
          </cell>
          <cell r="BZ86">
            <v>22</v>
          </cell>
          <cell r="CA86">
            <v>29</v>
          </cell>
          <cell r="CB86">
            <v>24</v>
          </cell>
          <cell r="CC86">
            <v>22</v>
          </cell>
          <cell r="CD86">
            <v>18</v>
          </cell>
        </row>
        <row r="87">
          <cell r="B87" t="str">
            <v xml:space="preserve">20.6 </v>
          </cell>
          <cell r="C87">
            <v>39</v>
          </cell>
          <cell r="D87">
            <v>31</v>
          </cell>
          <cell r="E87">
            <v>33</v>
          </cell>
          <cell r="F87">
            <v>32</v>
          </cell>
          <cell r="G87">
            <v>29</v>
          </cell>
          <cell r="H87">
            <v>35</v>
          </cell>
          <cell r="I87">
            <v>47</v>
          </cell>
          <cell r="J87">
            <v>36</v>
          </cell>
          <cell r="K87">
            <v>31</v>
          </cell>
          <cell r="L87">
            <v>41</v>
          </cell>
          <cell r="M87">
            <v>42</v>
          </cell>
          <cell r="N87">
            <v>37</v>
          </cell>
          <cell r="O87">
            <v>35</v>
          </cell>
          <cell r="P87">
            <v>36</v>
          </cell>
          <cell r="Q87">
            <v>39</v>
          </cell>
          <cell r="R87">
            <v>36</v>
          </cell>
          <cell r="S87">
            <v>35</v>
          </cell>
          <cell r="T87">
            <v>40</v>
          </cell>
          <cell r="U87">
            <v>41</v>
          </cell>
          <cell r="V87">
            <v>43</v>
          </cell>
          <cell r="W87">
            <v>45</v>
          </cell>
          <cell r="X87">
            <v>40</v>
          </cell>
          <cell r="Y87">
            <v>44</v>
          </cell>
          <cell r="Z87">
            <v>43</v>
          </cell>
          <cell r="AA87">
            <v>42</v>
          </cell>
          <cell r="AB87">
            <v>43</v>
          </cell>
          <cell r="AC87">
            <v>48</v>
          </cell>
          <cell r="AD87">
            <v>52</v>
          </cell>
          <cell r="AE87">
            <v>43</v>
          </cell>
          <cell r="AF87">
            <v>47</v>
          </cell>
          <cell r="AG87">
            <v>44</v>
          </cell>
          <cell r="AH87">
            <v>43</v>
          </cell>
          <cell r="AI87">
            <v>48</v>
          </cell>
          <cell r="AJ87">
            <v>51</v>
          </cell>
          <cell r="AK87">
            <v>50</v>
          </cell>
          <cell r="AL87">
            <v>49</v>
          </cell>
          <cell r="AM87">
            <v>44</v>
          </cell>
          <cell r="AN87">
            <v>41</v>
          </cell>
          <cell r="AO87">
            <v>37</v>
          </cell>
          <cell r="AP87">
            <v>34</v>
          </cell>
          <cell r="AQ87">
            <v>34</v>
          </cell>
          <cell r="AR87">
            <v>35</v>
          </cell>
          <cell r="AS87">
            <v>38</v>
          </cell>
          <cell r="AT87">
            <v>44</v>
          </cell>
          <cell r="AU87">
            <v>31</v>
          </cell>
          <cell r="AV87">
            <v>38</v>
          </cell>
          <cell r="AW87">
            <v>32</v>
          </cell>
          <cell r="AX87">
            <v>38</v>
          </cell>
          <cell r="AY87">
            <v>32</v>
          </cell>
          <cell r="AZ87">
            <v>43</v>
          </cell>
          <cell r="BA87">
            <v>42</v>
          </cell>
          <cell r="BB87">
            <v>44</v>
          </cell>
          <cell r="BC87">
            <v>46</v>
          </cell>
          <cell r="BD87">
            <v>51</v>
          </cell>
          <cell r="BE87">
            <v>48</v>
          </cell>
          <cell r="BF87">
            <v>57</v>
          </cell>
          <cell r="BG87">
            <v>59</v>
          </cell>
          <cell r="BH87">
            <v>58</v>
          </cell>
          <cell r="BI87">
            <v>56</v>
          </cell>
          <cell r="BJ87">
            <v>40</v>
          </cell>
          <cell r="BK87">
            <v>37</v>
          </cell>
          <cell r="BL87">
            <v>38</v>
          </cell>
          <cell r="BM87">
            <v>37</v>
          </cell>
          <cell r="BN87">
            <v>34</v>
          </cell>
          <cell r="BO87">
            <v>35</v>
          </cell>
          <cell r="BP87">
            <v>28</v>
          </cell>
          <cell r="BQ87">
            <v>30</v>
          </cell>
          <cell r="BR87">
            <v>25</v>
          </cell>
          <cell r="BS87">
            <v>26</v>
          </cell>
          <cell r="BT87">
            <v>23</v>
          </cell>
          <cell r="BU87">
            <v>21</v>
          </cell>
          <cell r="BV87">
            <v>22</v>
          </cell>
          <cell r="BW87">
            <v>24</v>
          </cell>
          <cell r="BX87">
            <v>25</v>
          </cell>
          <cell r="BY87">
            <v>21</v>
          </cell>
          <cell r="BZ87">
            <v>25</v>
          </cell>
          <cell r="CA87">
            <v>22</v>
          </cell>
          <cell r="CB87">
            <v>26</v>
          </cell>
          <cell r="CC87">
            <v>23</v>
          </cell>
          <cell r="CD87">
            <v>29</v>
          </cell>
        </row>
        <row r="88">
          <cell r="B88" t="str">
            <v>20C D</v>
          </cell>
          <cell r="C88">
            <v>174</v>
          </cell>
          <cell r="D88">
            <v>151</v>
          </cell>
          <cell r="E88">
            <v>156</v>
          </cell>
          <cell r="F88">
            <v>160</v>
          </cell>
          <cell r="G88">
            <v>154</v>
          </cell>
          <cell r="H88">
            <v>142</v>
          </cell>
          <cell r="I88">
            <v>163</v>
          </cell>
          <cell r="J88">
            <v>149</v>
          </cell>
          <cell r="K88">
            <v>140</v>
          </cell>
          <cell r="L88">
            <v>145</v>
          </cell>
          <cell r="M88">
            <v>140</v>
          </cell>
          <cell r="N88">
            <v>147</v>
          </cell>
          <cell r="O88">
            <v>133</v>
          </cell>
          <cell r="P88">
            <v>151</v>
          </cell>
          <cell r="Q88">
            <v>130</v>
          </cell>
          <cell r="R88">
            <v>131</v>
          </cell>
          <cell r="S88">
            <v>145</v>
          </cell>
          <cell r="T88">
            <v>144</v>
          </cell>
          <cell r="U88">
            <v>146</v>
          </cell>
          <cell r="V88">
            <v>142</v>
          </cell>
          <cell r="W88">
            <v>164</v>
          </cell>
          <cell r="X88">
            <v>173</v>
          </cell>
          <cell r="Y88">
            <v>149</v>
          </cell>
          <cell r="Z88">
            <v>143</v>
          </cell>
          <cell r="AA88">
            <v>149</v>
          </cell>
          <cell r="AB88">
            <v>146</v>
          </cell>
          <cell r="AC88">
            <v>157</v>
          </cell>
          <cell r="AD88">
            <v>158</v>
          </cell>
          <cell r="AE88">
            <v>147</v>
          </cell>
          <cell r="AF88">
            <v>162</v>
          </cell>
          <cell r="AG88">
            <v>147</v>
          </cell>
          <cell r="AH88">
            <v>152</v>
          </cell>
          <cell r="AI88">
            <v>132</v>
          </cell>
          <cell r="AJ88">
            <v>120</v>
          </cell>
          <cell r="AK88">
            <v>132</v>
          </cell>
          <cell r="AL88">
            <v>137</v>
          </cell>
          <cell r="AM88">
            <v>142</v>
          </cell>
          <cell r="AN88">
            <v>143</v>
          </cell>
          <cell r="AO88">
            <v>115</v>
          </cell>
          <cell r="AP88">
            <v>136</v>
          </cell>
          <cell r="AQ88">
            <v>149</v>
          </cell>
          <cell r="AR88">
            <v>152</v>
          </cell>
          <cell r="AS88">
            <v>173</v>
          </cell>
          <cell r="AT88">
            <v>147</v>
          </cell>
          <cell r="AU88">
            <v>132</v>
          </cell>
          <cell r="AV88">
            <v>153</v>
          </cell>
          <cell r="AW88">
            <v>167</v>
          </cell>
          <cell r="AX88">
            <v>184</v>
          </cell>
          <cell r="AY88">
            <v>164</v>
          </cell>
          <cell r="AZ88">
            <v>178</v>
          </cell>
          <cell r="BA88">
            <v>205</v>
          </cell>
          <cell r="BB88">
            <v>218</v>
          </cell>
          <cell r="BC88">
            <v>238</v>
          </cell>
          <cell r="BD88">
            <v>202</v>
          </cell>
          <cell r="BE88">
            <v>219</v>
          </cell>
          <cell r="BF88">
            <v>213</v>
          </cell>
          <cell r="BG88">
            <v>212</v>
          </cell>
          <cell r="BH88">
            <v>188</v>
          </cell>
          <cell r="BI88">
            <v>225</v>
          </cell>
          <cell r="BJ88">
            <v>203</v>
          </cell>
          <cell r="BK88">
            <v>198</v>
          </cell>
          <cell r="BL88">
            <v>217</v>
          </cell>
          <cell r="BM88">
            <v>191</v>
          </cell>
          <cell r="BN88">
            <v>199</v>
          </cell>
          <cell r="BO88">
            <v>172</v>
          </cell>
          <cell r="BP88">
            <v>162</v>
          </cell>
          <cell r="BQ88">
            <v>158</v>
          </cell>
          <cell r="BR88">
            <v>139</v>
          </cell>
          <cell r="BS88">
            <v>165</v>
          </cell>
          <cell r="BT88">
            <v>177</v>
          </cell>
          <cell r="BU88">
            <v>151</v>
          </cell>
          <cell r="BV88">
            <v>143</v>
          </cell>
          <cell r="BW88">
            <v>169</v>
          </cell>
          <cell r="BX88">
            <v>172</v>
          </cell>
          <cell r="BY88">
            <v>170</v>
          </cell>
          <cell r="BZ88">
            <v>190</v>
          </cell>
          <cell r="CA88">
            <v>213</v>
          </cell>
          <cell r="CB88">
            <v>169</v>
          </cell>
          <cell r="CC88">
            <v>196</v>
          </cell>
          <cell r="CD88">
            <v>220</v>
          </cell>
        </row>
        <row r="89">
          <cell r="B89" t="str">
            <v>20.12</v>
          </cell>
          <cell r="C89">
            <v>90</v>
          </cell>
          <cell r="D89">
            <v>81</v>
          </cell>
          <cell r="E89">
            <v>78</v>
          </cell>
          <cell r="F89">
            <v>78</v>
          </cell>
          <cell r="G89">
            <v>76</v>
          </cell>
          <cell r="H89">
            <v>75</v>
          </cell>
          <cell r="I89">
            <v>83</v>
          </cell>
          <cell r="J89">
            <v>84</v>
          </cell>
          <cell r="K89">
            <v>83</v>
          </cell>
          <cell r="L89">
            <v>80</v>
          </cell>
          <cell r="M89">
            <v>85</v>
          </cell>
          <cell r="N89">
            <v>85</v>
          </cell>
          <cell r="O89">
            <v>82</v>
          </cell>
          <cell r="P89">
            <v>76</v>
          </cell>
          <cell r="Q89">
            <v>70</v>
          </cell>
          <cell r="R89">
            <v>69</v>
          </cell>
          <cell r="S89">
            <v>70</v>
          </cell>
          <cell r="T89">
            <v>83</v>
          </cell>
          <cell r="U89">
            <v>82</v>
          </cell>
          <cell r="V89">
            <v>76</v>
          </cell>
          <cell r="W89">
            <v>82</v>
          </cell>
          <cell r="X89">
            <v>83</v>
          </cell>
          <cell r="Y89">
            <v>76</v>
          </cell>
          <cell r="Z89">
            <v>75</v>
          </cell>
          <cell r="AA89">
            <v>77</v>
          </cell>
          <cell r="AB89">
            <v>74</v>
          </cell>
          <cell r="AC89">
            <v>77</v>
          </cell>
          <cell r="AD89">
            <v>76</v>
          </cell>
          <cell r="AE89">
            <v>73</v>
          </cell>
          <cell r="AF89">
            <v>84</v>
          </cell>
          <cell r="AG89">
            <v>76</v>
          </cell>
          <cell r="AH89">
            <v>86</v>
          </cell>
          <cell r="AI89">
            <v>73</v>
          </cell>
          <cell r="AJ89">
            <v>66</v>
          </cell>
          <cell r="AK89">
            <v>67</v>
          </cell>
          <cell r="AL89">
            <v>63</v>
          </cell>
          <cell r="AM89">
            <v>72</v>
          </cell>
          <cell r="AN89">
            <v>69</v>
          </cell>
          <cell r="AO89">
            <v>57</v>
          </cell>
          <cell r="AP89">
            <v>66</v>
          </cell>
          <cell r="AQ89">
            <v>67</v>
          </cell>
          <cell r="AR89">
            <v>74</v>
          </cell>
          <cell r="AS89">
            <v>80</v>
          </cell>
          <cell r="AT89">
            <v>65</v>
          </cell>
          <cell r="AU89">
            <v>52</v>
          </cell>
          <cell r="AV89">
            <v>62</v>
          </cell>
          <cell r="AW89">
            <v>64</v>
          </cell>
          <cell r="AX89">
            <v>79</v>
          </cell>
          <cell r="AY89">
            <v>73</v>
          </cell>
          <cell r="AZ89">
            <v>72</v>
          </cell>
          <cell r="BA89">
            <v>95</v>
          </cell>
          <cell r="BB89">
            <v>88</v>
          </cell>
          <cell r="BC89">
            <v>99</v>
          </cell>
          <cell r="BD89">
            <v>88</v>
          </cell>
          <cell r="BE89">
            <v>95</v>
          </cell>
          <cell r="BF89">
            <v>80</v>
          </cell>
          <cell r="BG89">
            <v>86</v>
          </cell>
          <cell r="BH89">
            <v>79</v>
          </cell>
          <cell r="BI89">
            <v>70</v>
          </cell>
          <cell r="BJ89">
            <v>71</v>
          </cell>
          <cell r="BK89">
            <v>67</v>
          </cell>
          <cell r="BL89">
            <v>71</v>
          </cell>
          <cell r="BM89">
            <v>64</v>
          </cell>
          <cell r="BN89">
            <v>67</v>
          </cell>
          <cell r="BO89">
            <v>65</v>
          </cell>
          <cell r="BP89">
            <v>66</v>
          </cell>
          <cell r="BQ89">
            <v>63</v>
          </cell>
          <cell r="BR89">
            <v>59</v>
          </cell>
          <cell r="BS89">
            <v>66</v>
          </cell>
          <cell r="BT89">
            <v>60</v>
          </cell>
          <cell r="BU89">
            <v>55</v>
          </cell>
          <cell r="BV89">
            <v>58</v>
          </cell>
          <cell r="BW89">
            <v>62</v>
          </cell>
          <cell r="BX89">
            <v>69</v>
          </cell>
          <cell r="BY89">
            <v>70</v>
          </cell>
          <cell r="BZ89">
            <v>87</v>
          </cell>
          <cell r="CA89">
            <v>88</v>
          </cell>
          <cell r="CB89">
            <v>88</v>
          </cell>
          <cell r="CC89">
            <v>88</v>
          </cell>
          <cell r="CD89">
            <v>98</v>
          </cell>
        </row>
        <row r="90">
          <cell r="B90" t="str">
            <v xml:space="preserve">20.2 </v>
          </cell>
          <cell r="C90">
            <v>84</v>
          </cell>
          <cell r="D90">
            <v>71</v>
          </cell>
          <cell r="E90">
            <v>77</v>
          </cell>
          <cell r="F90">
            <v>82</v>
          </cell>
          <cell r="G90">
            <v>78</v>
          </cell>
          <cell r="H90">
            <v>67</v>
          </cell>
          <cell r="I90">
            <v>80</v>
          </cell>
          <cell r="J90">
            <v>65</v>
          </cell>
          <cell r="K90">
            <v>57</v>
          </cell>
          <cell r="L90">
            <v>65</v>
          </cell>
          <cell r="M90">
            <v>55</v>
          </cell>
          <cell r="N90">
            <v>62</v>
          </cell>
          <cell r="O90">
            <v>51</v>
          </cell>
          <cell r="P90">
            <v>76</v>
          </cell>
          <cell r="Q90">
            <v>60</v>
          </cell>
          <cell r="R90">
            <v>61</v>
          </cell>
          <cell r="S90">
            <v>76</v>
          </cell>
          <cell r="T90">
            <v>60</v>
          </cell>
          <cell r="U90">
            <v>64</v>
          </cell>
          <cell r="V90">
            <v>66</v>
          </cell>
          <cell r="W90">
            <v>82</v>
          </cell>
          <cell r="X90">
            <v>90</v>
          </cell>
          <cell r="Y90">
            <v>73</v>
          </cell>
          <cell r="Z90">
            <v>68</v>
          </cell>
          <cell r="AA90">
            <v>72</v>
          </cell>
          <cell r="AB90">
            <v>72</v>
          </cell>
          <cell r="AC90">
            <v>80</v>
          </cell>
          <cell r="AD90">
            <v>82</v>
          </cell>
          <cell r="AE90">
            <v>74</v>
          </cell>
          <cell r="AF90">
            <v>78</v>
          </cell>
          <cell r="AG90">
            <v>71</v>
          </cell>
          <cell r="AH90">
            <v>66</v>
          </cell>
          <cell r="AI90">
            <v>59</v>
          </cell>
          <cell r="AJ90">
            <v>54</v>
          </cell>
          <cell r="AK90">
            <v>65</v>
          </cell>
          <cell r="AL90">
            <v>74</v>
          </cell>
          <cell r="AM90">
            <v>70</v>
          </cell>
          <cell r="AN90">
            <v>74</v>
          </cell>
          <cell r="AO90">
            <v>58</v>
          </cell>
          <cell r="AP90">
            <v>70</v>
          </cell>
          <cell r="AQ90">
            <v>82</v>
          </cell>
          <cell r="AR90">
            <v>78</v>
          </cell>
          <cell r="AS90">
            <v>93</v>
          </cell>
          <cell r="AT90">
            <v>82</v>
          </cell>
          <cell r="AU90">
            <v>80</v>
          </cell>
          <cell r="AV90">
            <v>92</v>
          </cell>
          <cell r="AW90">
            <v>102</v>
          </cell>
          <cell r="AX90">
            <v>105</v>
          </cell>
          <cell r="AY90">
            <v>91</v>
          </cell>
          <cell r="AZ90">
            <v>106</v>
          </cell>
          <cell r="BA90">
            <v>110</v>
          </cell>
          <cell r="BB90">
            <v>130</v>
          </cell>
          <cell r="BC90">
            <v>139</v>
          </cell>
          <cell r="BD90">
            <v>114</v>
          </cell>
          <cell r="BE90">
            <v>124</v>
          </cell>
          <cell r="BF90">
            <v>133</v>
          </cell>
          <cell r="BG90">
            <v>126</v>
          </cell>
          <cell r="BH90">
            <v>109</v>
          </cell>
          <cell r="BI90">
            <v>155</v>
          </cell>
          <cell r="BJ90">
            <v>132</v>
          </cell>
          <cell r="BK90">
            <v>131</v>
          </cell>
          <cell r="BL90">
            <v>146</v>
          </cell>
          <cell r="BM90">
            <v>127</v>
          </cell>
          <cell r="BN90">
            <v>132</v>
          </cell>
          <cell r="BO90">
            <v>107</v>
          </cell>
          <cell r="BP90">
            <v>96</v>
          </cell>
          <cell r="BQ90">
            <v>95</v>
          </cell>
          <cell r="BR90">
            <v>80</v>
          </cell>
          <cell r="BS90">
            <v>99</v>
          </cell>
          <cell r="BT90">
            <v>117</v>
          </cell>
          <cell r="BU90">
            <v>96</v>
          </cell>
          <cell r="BV90">
            <v>85</v>
          </cell>
          <cell r="BW90">
            <v>107</v>
          </cell>
          <cell r="BX90">
            <v>103</v>
          </cell>
          <cell r="BY90">
            <v>100</v>
          </cell>
          <cell r="BZ90">
            <v>103</v>
          </cell>
          <cell r="CA90">
            <v>125</v>
          </cell>
          <cell r="CB90">
            <v>81</v>
          </cell>
          <cell r="CC90">
            <v>108</v>
          </cell>
          <cell r="CD90">
            <v>122</v>
          </cell>
        </row>
        <row r="91">
          <cell r="B91" t="str">
            <v xml:space="preserve">20.3 </v>
          </cell>
          <cell r="C91">
            <v>72</v>
          </cell>
          <cell r="D91">
            <v>69</v>
          </cell>
          <cell r="E91">
            <v>64</v>
          </cell>
          <cell r="F91">
            <v>65</v>
          </cell>
          <cell r="G91">
            <v>77</v>
          </cell>
          <cell r="H91">
            <v>75</v>
          </cell>
          <cell r="I91">
            <v>77</v>
          </cell>
          <cell r="J91">
            <v>73</v>
          </cell>
          <cell r="K91">
            <v>74</v>
          </cell>
          <cell r="L91">
            <v>76</v>
          </cell>
          <cell r="M91">
            <v>79</v>
          </cell>
          <cell r="N91">
            <v>77</v>
          </cell>
          <cell r="O91">
            <v>71</v>
          </cell>
          <cell r="P91">
            <v>72</v>
          </cell>
          <cell r="Q91">
            <v>70</v>
          </cell>
          <cell r="R91">
            <v>72</v>
          </cell>
          <cell r="S91">
            <v>69</v>
          </cell>
          <cell r="T91">
            <v>70</v>
          </cell>
          <cell r="U91">
            <v>77</v>
          </cell>
          <cell r="V91">
            <v>64</v>
          </cell>
          <cell r="W91">
            <v>78</v>
          </cell>
          <cell r="X91">
            <v>70</v>
          </cell>
          <cell r="Y91">
            <v>74</v>
          </cell>
          <cell r="Z91">
            <v>76</v>
          </cell>
          <cell r="AA91">
            <v>75</v>
          </cell>
          <cell r="AB91">
            <v>77</v>
          </cell>
          <cell r="AC91">
            <v>81</v>
          </cell>
          <cell r="AD91">
            <v>78</v>
          </cell>
          <cell r="AE91">
            <v>74</v>
          </cell>
          <cell r="AF91">
            <v>78</v>
          </cell>
          <cell r="AG91">
            <v>74</v>
          </cell>
          <cell r="AH91">
            <v>81</v>
          </cell>
          <cell r="AI91">
            <v>87</v>
          </cell>
          <cell r="AJ91">
            <v>91</v>
          </cell>
          <cell r="AK91">
            <v>92</v>
          </cell>
          <cell r="AL91">
            <v>92</v>
          </cell>
          <cell r="AM91">
            <v>90</v>
          </cell>
          <cell r="AN91">
            <v>91</v>
          </cell>
          <cell r="AO91">
            <v>92</v>
          </cell>
          <cell r="AP91">
            <v>96</v>
          </cell>
          <cell r="AQ91">
            <v>100</v>
          </cell>
          <cell r="AR91">
            <v>108</v>
          </cell>
          <cell r="AS91">
            <v>114</v>
          </cell>
          <cell r="AT91">
            <v>108</v>
          </cell>
          <cell r="AU91">
            <v>88</v>
          </cell>
          <cell r="AV91">
            <v>99</v>
          </cell>
          <cell r="AW91">
            <v>93</v>
          </cell>
          <cell r="AX91">
            <v>112</v>
          </cell>
          <cell r="AY91">
            <v>120</v>
          </cell>
          <cell r="AZ91">
            <v>129</v>
          </cell>
          <cell r="BA91">
            <v>129</v>
          </cell>
          <cell r="BB91">
            <v>123</v>
          </cell>
          <cell r="BC91">
            <v>137</v>
          </cell>
          <cell r="BD91">
            <v>130</v>
          </cell>
          <cell r="BE91">
            <v>127</v>
          </cell>
          <cell r="BF91">
            <v>140</v>
          </cell>
          <cell r="BG91">
            <v>141</v>
          </cell>
          <cell r="BH91">
            <v>139</v>
          </cell>
          <cell r="BI91">
            <v>139</v>
          </cell>
          <cell r="BJ91">
            <v>137</v>
          </cell>
          <cell r="BK91">
            <v>136</v>
          </cell>
          <cell r="BL91">
            <v>139</v>
          </cell>
          <cell r="BM91">
            <v>142</v>
          </cell>
          <cell r="BN91">
            <v>134</v>
          </cell>
          <cell r="BO91">
            <v>135</v>
          </cell>
          <cell r="BP91">
            <v>149</v>
          </cell>
          <cell r="BQ91">
            <v>141</v>
          </cell>
          <cell r="BR91">
            <v>144</v>
          </cell>
          <cell r="BS91">
            <v>138</v>
          </cell>
          <cell r="BT91">
            <v>132</v>
          </cell>
          <cell r="BU91">
            <v>128</v>
          </cell>
          <cell r="BV91">
            <v>125</v>
          </cell>
          <cell r="BW91">
            <v>148</v>
          </cell>
          <cell r="BX91">
            <v>133</v>
          </cell>
          <cell r="BY91">
            <v>134</v>
          </cell>
          <cell r="BZ91">
            <v>143</v>
          </cell>
          <cell r="CA91">
            <v>151</v>
          </cell>
          <cell r="CB91">
            <v>153</v>
          </cell>
          <cell r="CC91">
            <v>153</v>
          </cell>
          <cell r="CD91">
            <v>154</v>
          </cell>
        </row>
        <row r="92">
          <cell r="B92" t="str">
            <v xml:space="preserve">20.4 </v>
          </cell>
          <cell r="C92">
            <v>182</v>
          </cell>
          <cell r="D92">
            <v>160</v>
          </cell>
          <cell r="E92">
            <v>153</v>
          </cell>
          <cell r="F92">
            <v>149</v>
          </cell>
          <cell r="G92">
            <v>147</v>
          </cell>
          <cell r="H92">
            <v>150</v>
          </cell>
          <cell r="I92">
            <v>161</v>
          </cell>
          <cell r="J92">
            <v>168</v>
          </cell>
          <cell r="K92">
            <v>165</v>
          </cell>
          <cell r="L92">
            <v>169</v>
          </cell>
          <cell r="M92">
            <v>180</v>
          </cell>
          <cell r="N92">
            <v>176</v>
          </cell>
          <cell r="O92">
            <v>171</v>
          </cell>
          <cell r="P92">
            <v>176</v>
          </cell>
          <cell r="Q92">
            <v>172</v>
          </cell>
          <cell r="R92">
            <v>176</v>
          </cell>
          <cell r="S92">
            <v>177</v>
          </cell>
          <cell r="T92">
            <v>184</v>
          </cell>
          <cell r="U92">
            <v>176</v>
          </cell>
          <cell r="V92">
            <v>189</v>
          </cell>
          <cell r="W92">
            <v>221</v>
          </cell>
          <cell r="X92">
            <v>206</v>
          </cell>
          <cell r="Y92">
            <v>208</v>
          </cell>
          <cell r="Z92">
            <v>214</v>
          </cell>
          <cell r="AA92">
            <v>205</v>
          </cell>
          <cell r="AB92">
            <v>221</v>
          </cell>
          <cell r="AC92">
            <v>230</v>
          </cell>
          <cell r="AD92">
            <v>223</v>
          </cell>
          <cell r="AE92">
            <v>202</v>
          </cell>
          <cell r="AF92">
            <v>235</v>
          </cell>
          <cell r="AG92">
            <v>226</v>
          </cell>
          <cell r="AH92">
            <v>244</v>
          </cell>
          <cell r="AI92">
            <v>256</v>
          </cell>
          <cell r="AJ92">
            <v>245</v>
          </cell>
          <cell r="AK92">
            <v>246</v>
          </cell>
          <cell r="AL92">
            <v>252</v>
          </cell>
          <cell r="AM92">
            <v>269</v>
          </cell>
          <cell r="AN92">
            <v>264</v>
          </cell>
          <cell r="AO92">
            <v>261</v>
          </cell>
          <cell r="AP92">
            <v>255</v>
          </cell>
          <cell r="AQ92">
            <v>273</v>
          </cell>
          <cell r="AR92">
            <v>291</v>
          </cell>
          <cell r="AS92">
            <v>300</v>
          </cell>
          <cell r="AT92">
            <v>298</v>
          </cell>
          <cell r="AU92">
            <v>270</v>
          </cell>
          <cell r="AV92">
            <v>271</v>
          </cell>
          <cell r="AW92">
            <v>289</v>
          </cell>
          <cell r="AX92">
            <v>297</v>
          </cell>
          <cell r="AY92">
            <v>301</v>
          </cell>
          <cell r="AZ92">
            <v>316</v>
          </cell>
          <cell r="BA92">
            <v>321</v>
          </cell>
          <cell r="BB92">
            <v>300</v>
          </cell>
          <cell r="BC92">
            <v>350</v>
          </cell>
          <cell r="BD92">
            <v>319</v>
          </cell>
          <cell r="BE92">
            <v>337</v>
          </cell>
          <cell r="BF92">
            <v>358</v>
          </cell>
          <cell r="BG92">
            <v>345</v>
          </cell>
          <cell r="BH92">
            <v>352</v>
          </cell>
          <cell r="BI92">
            <v>357</v>
          </cell>
          <cell r="BJ92">
            <v>396</v>
          </cell>
          <cell r="BK92">
            <v>418</v>
          </cell>
          <cell r="BL92">
            <v>418</v>
          </cell>
          <cell r="BM92">
            <v>426</v>
          </cell>
          <cell r="BN92">
            <v>405</v>
          </cell>
          <cell r="BO92">
            <v>396</v>
          </cell>
          <cell r="BP92">
            <v>439</v>
          </cell>
          <cell r="BQ92">
            <v>393</v>
          </cell>
          <cell r="BR92">
            <v>383</v>
          </cell>
          <cell r="BS92">
            <v>382</v>
          </cell>
          <cell r="BT92">
            <v>355</v>
          </cell>
          <cell r="BU92">
            <v>359</v>
          </cell>
          <cell r="BV92">
            <v>367</v>
          </cell>
          <cell r="BW92">
            <v>408</v>
          </cell>
          <cell r="BX92">
            <v>380</v>
          </cell>
          <cell r="BY92">
            <v>388</v>
          </cell>
          <cell r="BZ92">
            <v>440</v>
          </cell>
          <cell r="CA92">
            <v>388</v>
          </cell>
          <cell r="CB92">
            <v>543</v>
          </cell>
          <cell r="CC92">
            <v>453</v>
          </cell>
          <cell r="CD92">
            <v>436</v>
          </cell>
        </row>
        <row r="93">
          <cell r="B93" t="str">
            <v xml:space="preserve">20.5 </v>
          </cell>
          <cell r="C93">
            <v>373</v>
          </cell>
          <cell r="D93">
            <v>370</v>
          </cell>
          <cell r="E93">
            <v>346</v>
          </cell>
          <cell r="F93">
            <v>347</v>
          </cell>
          <cell r="G93">
            <v>355</v>
          </cell>
          <cell r="H93">
            <v>336</v>
          </cell>
          <cell r="I93">
            <v>373</v>
          </cell>
          <cell r="J93">
            <v>362</v>
          </cell>
          <cell r="K93">
            <v>357</v>
          </cell>
          <cell r="L93">
            <v>334</v>
          </cell>
          <cell r="M93">
            <v>358</v>
          </cell>
          <cell r="N93">
            <v>376</v>
          </cell>
          <cell r="O93">
            <v>349</v>
          </cell>
          <cell r="P93">
            <v>349</v>
          </cell>
          <cell r="Q93">
            <v>328</v>
          </cell>
          <cell r="R93">
            <v>385</v>
          </cell>
          <cell r="S93">
            <v>443</v>
          </cell>
          <cell r="T93">
            <v>495</v>
          </cell>
          <cell r="U93">
            <v>433</v>
          </cell>
          <cell r="V93">
            <v>363</v>
          </cell>
          <cell r="W93">
            <v>443</v>
          </cell>
          <cell r="X93">
            <v>434</v>
          </cell>
          <cell r="Y93">
            <v>527</v>
          </cell>
          <cell r="Z93">
            <v>489</v>
          </cell>
          <cell r="AA93">
            <v>431</v>
          </cell>
          <cell r="AB93">
            <v>466</v>
          </cell>
          <cell r="AC93">
            <v>480</v>
          </cell>
          <cell r="AD93">
            <v>466</v>
          </cell>
          <cell r="AE93">
            <v>441</v>
          </cell>
          <cell r="AF93">
            <v>452</v>
          </cell>
          <cell r="AG93">
            <v>450</v>
          </cell>
          <cell r="AH93">
            <v>495</v>
          </cell>
          <cell r="AI93">
            <v>446</v>
          </cell>
          <cell r="AJ93">
            <v>441</v>
          </cell>
          <cell r="AK93">
            <v>459</v>
          </cell>
          <cell r="AL93">
            <v>423</v>
          </cell>
          <cell r="AM93">
            <v>443</v>
          </cell>
          <cell r="AN93">
            <v>432</v>
          </cell>
          <cell r="AO93">
            <v>409</v>
          </cell>
          <cell r="AP93">
            <v>438</v>
          </cell>
          <cell r="AQ93">
            <v>436</v>
          </cell>
          <cell r="AR93">
            <v>498</v>
          </cell>
          <cell r="AS93">
            <v>477</v>
          </cell>
          <cell r="AT93">
            <v>486</v>
          </cell>
          <cell r="AU93">
            <v>418</v>
          </cell>
          <cell r="AV93">
            <v>417</v>
          </cell>
          <cell r="AW93">
            <v>410</v>
          </cell>
          <cell r="AX93">
            <v>477</v>
          </cell>
          <cell r="AY93">
            <v>477</v>
          </cell>
          <cell r="AZ93">
            <v>487</v>
          </cell>
          <cell r="BA93">
            <v>527</v>
          </cell>
          <cell r="BB93">
            <v>517</v>
          </cell>
          <cell r="BC93">
            <v>579</v>
          </cell>
          <cell r="BD93">
            <v>565</v>
          </cell>
          <cell r="BE93">
            <v>586</v>
          </cell>
          <cell r="BF93">
            <v>581</v>
          </cell>
          <cell r="BG93">
            <v>595</v>
          </cell>
          <cell r="BH93">
            <v>574</v>
          </cell>
          <cell r="BI93">
            <v>581</v>
          </cell>
          <cell r="BJ93">
            <v>552</v>
          </cell>
          <cell r="BK93">
            <v>569</v>
          </cell>
          <cell r="BL93">
            <v>587</v>
          </cell>
          <cell r="BM93">
            <v>561</v>
          </cell>
          <cell r="BN93">
            <v>585</v>
          </cell>
          <cell r="BO93">
            <v>577</v>
          </cell>
          <cell r="BP93">
            <v>561</v>
          </cell>
          <cell r="BQ93">
            <v>571</v>
          </cell>
          <cell r="BR93">
            <v>615</v>
          </cell>
          <cell r="BS93">
            <v>512</v>
          </cell>
          <cell r="BT93">
            <v>482</v>
          </cell>
          <cell r="BU93">
            <v>463</v>
          </cell>
          <cell r="BV93">
            <v>470</v>
          </cell>
          <cell r="BW93">
            <v>509</v>
          </cell>
          <cell r="BX93">
            <v>531</v>
          </cell>
          <cell r="BY93">
            <v>516</v>
          </cell>
          <cell r="BZ93">
            <v>557</v>
          </cell>
          <cell r="CA93">
            <v>603</v>
          </cell>
          <cell r="CB93">
            <v>633</v>
          </cell>
          <cell r="CC93">
            <v>638</v>
          </cell>
          <cell r="CD93">
            <v>657</v>
          </cell>
        </row>
        <row r="94">
          <cell r="B94" t="str">
            <v>21 Ph</v>
          </cell>
          <cell r="C94">
            <v>723</v>
          </cell>
          <cell r="D94">
            <v>624</v>
          </cell>
          <cell r="E94">
            <v>627</v>
          </cell>
          <cell r="F94">
            <v>685</v>
          </cell>
          <cell r="G94">
            <v>728</v>
          </cell>
          <cell r="H94">
            <v>694</v>
          </cell>
          <cell r="I94">
            <v>827</v>
          </cell>
          <cell r="J94">
            <v>778</v>
          </cell>
          <cell r="K94">
            <v>906</v>
          </cell>
          <cell r="L94">
            <v>858</v>
          </cell>
          <cell r="M94">
            <v>906</v>
          </cell>
          <cell r="N94">
            <v>891</v>
          </cell>
          <cell r="O94">
            <v>960</v>
          </cell>
          <cell r="P94">
            <v>1046</v>
          </cell>
          <cell r="Q94">
            <v>1012</v>
          </cell>
          <cell r="R94">
            <v>1235</v>
          </cell>
          <cell r="S94">
            <v>1237</v>
          </cell>
          <cell r="T94">
            <v>1353</v>
          </cell>
          <cell r="U94">
            <v>1183</v>
          </cell>
          <cell r="V94">
            <v>1133</v>
          </cell>
          <cell r="W94">
            <v>1175</v>
          </cell>
          <cell r="X94">
            <v>1558</v>
          </cell>
          <cell r="Y94">
            <v>1596</v>
          </cell>
          <cell r="Z94">
            <v>1542</v>
          </cell>
          <cell r="AA94">
            <v>1421</v>
          </cell>
          <cell r="AB94">
            <v>1300</v>
          </cell>
          <cell r="AC94">
            <v>1452</v>
          </cell>
          <cell r="AD94">
            <v>1426</v>
          </cell>
          <cell r="AE94">
            <v>1120</v>
          </cell>
          <cell r="AF94">
            <v>1352</v>
          </cell>
          <cell r="AG94">
            <v>1370</v>
          </cell>
          <cell r="AH94">
            <v>1497</v>
          </cell>
          <cell r="AI94">
            <v>1662</v>
          </cell>
          <cell r="AJ94">
            <v>1672</v>
          </cell>
          <cell r="AK94">
            <v>1682</v>
          </cell>
          <cell r="AL94">
            <v>1769</v>
          </cell>
          <cell r="AM94">
            <v>1756</v>
          </cell>
          <cell r="AN94">
            <v>1775</v>
          </cell>
          <cell r="AO94">
            <v>1827</v>
          </cell>
          <cell r="AP94">
            <v>1838</v>
          </cell>
          <cell r="AQ94">
            <v>1883</v>
          </cell>
          <cell r="AR94">
            <v>1971</v>
          </cell>
          <cell r="AS94">
            <v>2000</v>
          </cell>
          <cell r="AT94">
            <v>2173</v>
          </cell>
          <cell r="AU94">
            <v>2399</v>
          </cell>
          <cell r="AV94">
            <v>2365</v>
          </cell>
          <cell r="AW94">
            <v>2468</v>
          </cell>
          <cell r="AX94">
            <v>2666</v>
          </cell>
          <cell r="AY94">
            <v>2492</v>
          </cell>
          <cell r="AZ94">
            <v>3135</v>
          </cell>
          <cell r="BA94">
            <v>3290</v>
          </cell>
          <cell r="BB94">
            <v>2675</v>
          </cell>
          <cell r="BC94">
            <v>2858</v>
          </cell>
          <cell r="BD94">
            <v>2728</v>
          </cell>
          <cell r="BE94">
            <v>2754</v>
          </cell>
          <cell r="BF94">
            <v>3211</v>
          </cell>
          <cell r="BG94">
            <v>3048</v>
          </cell>
          <cell r="BH94">
            <v>2746</v>
          </cell>
          <cell r="BI94">
            <v>2932</v>
          </cell>
          <cell r="BJ94">
            <v>2802</v>
          </cell>
          <cell r="BK94">
            <v>2611</v>
          </cell>
          <cell r="BL94">
            <v>2910</v>
          </cell>
          <cell r="BM94">
            <v>2296</v>
          </cell>
          <cell r="BN94">
            <v>2802</v>
          </cell>
          <cell r="BO94">
            <v>2276</v>
          </cell>
          <cell r="BP94">
            <v>2251</v>
          </cell>
          <cell r="BQ94">
            <v>2920</v>
          </cell>
          <cell r="BR94">
            <v>2724</v>
          </cell>
          <cell r="BS94">
            <v>3691</v>
          </cell>
          <cell r="BT94">
            <v>3619</v>
          </cell>
          <cell r="BU94">
            <v>3556</v>
          </cell>
          <cell r="BV94">
            <v>3335</v>
          </cell>
          <cell r="BW94">
            <v>3262</v>
          </cell>
          <cell r="BX94">
            <v>3528</v>
          </cell>
          <cell r="BY94">
            <v>3347</v>
          </cell>
          <cell r="BZ94">
            <v>3616</v>
          </cell>
          <cell r="CA94">
            <v>3938</v>
          </cell>
          <cell r="CB94">
            <v>3645</v>
          </cell>
          <cell r="CC94">
            <v>3074</v>
          </cell>
          <cell r="CD94">
            <v>3511</v>
          </cell>
        </row>
        <row r="95">
          <cell r="B95" t="str">
            <v xml:space="preserve">21.1 </v>
          </cell>
          <cell r="C95">
            <v>87</v>
          </cell>
          <cell r="D95">
            <v>92</v>
          </cell>
          <cell r="E95">
            <v>80</v>
          </cell>
          <cell r="F95">
            <v>80</v>
          </cell>
          <cell r="G95">
            <v>117</v>
          </cell>
          <cell r="H95">
            <v>90</v>
          </cell>
          <cell r="I95">
            <v>124</v>
          </cell>
          <cell r="J95">
            <v>109</v>
          </cell>
          <cell r="K95">
            <v>125</v>
          </cell>
          <cell r="L95">
            <v>123</v>
          </cell>
          <cell r="M95">
            <v>136</v>
          </cell>
          <cell r="N95">
            <v>104</v>
          </cell>
          <cell r="O95">
            <v>115</v>
          </cell>
          <cell r="P95">
            <v>117</v>
          </cell>
          <cell r="Q95">
            <v>122</v>
          </cell>
          <cell r="R95">
            <v>146</v>
          </cell>
          <cell r="S95">
            <v>132</v>
          </cell>
          <cell r="T95">
            <v>214</v>
          </cell>
          <cell r="U95">
            <v>130</v>
          </cell>
          <cell r="V95">
            <v>125</v>
          </cell>
          <cell r="W95">
            <v>128</v>
          </cell>
          <cell r="X95">
            <v>189</v>
          </cell>
          <cell r="Y95">
            <v>182</v>
          </cell>
          <cell r="Z95">
            <v>149</v>
          </cell>
          <cell r="AA95">
            <v>139</v>
          </cell>
          <cell r="AB95">
            <v>110</v>
          </cell>
          <cell r="AC95">
            <v>161</v>
          </cell>
          <cell r="AD95">
            <v>139</v>
          </cell>
          <cell r="AE95">
            <v>135</v>
          </cell>
          <cell r="AF95">
            <v>121</v>
          </cell>
          <cell r="AG95">
            <v>140</v>
          </cell>
          <cell r="AH95">
            <v>166</v>
          </cell>
          <cell r="AI95">
            <v>161</v>
          </cell>
          <cell r="AJ95">
            <v>153</v>
          </cell>
          <cell r="AK95">
            <v>191</v>
          </cell>
          <cell r="AL95">
            <v>169</v>
          </cell>
          <cell r="AM95">
            <v>137</v>
          </cell>
          <cell r="AN95">
            <v>131</v>
          </cell>
          <cell r="AO95">
            <v>122</v>
          </cell>
          <cell r="AP95">
            <v>122</v>
          </cell>
          <cell r="AQ95">
            <v>152</v>
          </cell>
          <cell r="AR95">
            <v>188</v>
          </cell>
          <cell r="AS95">
            <v>147</v>
          </cell>
          <cell r="AT95">
            <v>140</v>
          </cell>
          <cell r="AU95">
            <v>165</v>
          </cell>
          <cell r="AV95">
            <v>192</v>
          </cell>
          <cell r="AW95">
            <v>203</v>
          </cell>
          <cell r="AX95">
            <v>307</v>
          </cell>
          <cell r="AY95">
            <v>208</v>
          </cell>
          <cell r="AZ95">
            <v>220</v>
          </cell>
          <cell r="BA95">
            <v>359</v>
          </cell>
          <cell r="BB95">
            <v>208</v>
          </cell>
          <cell r="BC95">
            <v>244</v>
          </cell>
          <cell r="BD95">
            <v>241</v>
          </cell>
          <cell r="BE95">
            <v>236</v>
          </cell>
          <cell r="BF95">
            <v>270</v>
          </cell>
          <cell r="BG95">
            <v>294</v>
          </cell>
          <cell r="BH95">
            <v>231</v>
          </cell>
          <cell r="BI95">
            <v>197</v>
          </cell>
          <cell r="BJ95">
            <v>264</v>
          </cell>
          <cell r="BK95">
            <v>202</v>
          </cell>
          <cell r="BL95">
            <v>272</v>
          </cell>
          <cell r="BM95">
            <v>188</v>
          </cell>
          <cell r="BN95">
            <v>366</v>
          </cell>
          <cell r="BO95">
            <v>160</v>
          </cell>
          <cell r="BP95">
            <v>98</v>
          </cell>
          <cell r="BQ95">
            <v>241</v>
          </cell>
          <cell r="BR95">
            <v>183</v>
          </cell>
          <cell r="BS95">
            <v>275</v>
          </cell>
          <cell r="BT95">
            <v>230</v>
          </cell>
          <cell r="BU95">
            <v>149</v>
          </cell>
          <cell r="BV95">
            <v>257</v>
          </cell>
          <cell r="BW95">
            <v>244</v>
          </cell>
          <cell r="BX95">
            <v>335</v>
          </cell>
          <cell r="BY95">
            <v>240</v>
          </cell>
          <cell r="BZ95">
            <v>296</v>
          </cell>
          <cell r="CA95">
            <v>299</v>
          </cell>
          <cell r="CB95">
            <v>362</v>
          </cell>
          <cell r="CC95">
            <v>318</v>
          </cell>
          <cell r="CD95">
            <v>318</v>
          </cell>
        </row>
        <row r="96">
          <cell r="B96" t="str">
            <v xml:space="preserve">21.2 </v>
          </cell>
          <cell r="C96">
            <v>636</v>
          </cell>
          <cell r="D96">
            <v>532</v>
          </cell>
          <cell r="E96">
            <v>547</v>
          </cell>
          <cell r="F96">
            <v>605</v>
          </cell>
          <cell r="G96">
            <v>611</v>
          </cell>
          <cell r="H96">
            <v>604</v>
          </cell>
          <cell r="I96">
            <v>703</v>
          </cell>
          <cell r="J96">
            <v>669</v>
          </cell>
          <cell r="K96">
            <v>780</v>
          </cell>
          <cell r="L96">
            <v>736</v>
          </cell>
          <cell r="M96">
            <v>770</v>
          </cell>
          <cell r="N96">
            <v>787</v>
          </cell>
          <cell r="O96">
            <v>845</v>
          </cell>
          <cell r="P96">
            <v>929</v>
          </cell>
          <cell r="Q96">
            <v>889</v>
          </cell>
          <cell r="R96">
            <v>1090</v>
          </cell>
          <cell r="S96">
            <v>1105</v>
          </cell>
          <cell r="T96">
            <v>1139</v>
          </cell>
          <cell r="U96">
            <v>1053</v>
          </cell>
          <cell r="V96">
            <v>1008</v>
          </cell>
          <cell r="W96">
            <v>1047</v>
          </cell>
          <cell r="X96">
            <v>1368</v>
          </cell>
          <cell r="Y96">
            <v>1415</v>
          </cell>
          <cell r="Z96">
            <v>1393</v>
          </cell>
          <cell r="AA96">
            <v>1282</v>
          </cell>
          <cell r="AB96">
            <v>1190</v>
          </cell>
          <cell r="AC96">
            <v>1291</v>
          </cell>
          <cell r="AD96">
            <v>1287</v>
          </cell>
          <cell r="AE96">
            <v>985</v>
          </cell>
          <cell r="AF96">
            <v>1231</v>
          </cell>
          <cell r="AG96">
            <v>1230</v>
          </cell>
          <cell r="AH96">
            <v>1331</v>
          </cell>
          <cell r="AI96">
            <v>1501</v>
          </cell>
          <cell r="AJ96">
            <v>1519</v>
          </cell>
          <cell r="AK96">
            <v>1491</v>
          </cell>
          <cell r="AL96">
            <v>1600</v>
          </cell>
          <cell r="AM96">
            <v>1619</v>
          </cell>
          <cell r="AN96">
            <v>1644</v>
          </cell>
          <cell r="AO96">
            <v>1705</v>
          </cell>
          <cell r="AP96">
            <v>1716</v>
          </cell>
          <cell r="AQ96">
            <v>1731</v>
          </cell>
          <cell r="AR96">
            <v>1783</v>
          </cell>
          <cell r="AS96">
            <v>1853</v>
          </cell>
          <cell r="AT96">
            <v>2033</v>
          </cell>
          <cell r="AU96">
            <v>2234</v>
          </cell>
          <cell r="AV96">
            <v>2173</v>
          </cell>
          <cell r="AW96">
            <v>2265</v>
          </cell>
          <cell r="AX96">
            <v>2359</v>
          </cell>
          <cell r="AY96">
            <v>2283</v>
          </cell>
          <cell r="AZ96">
            <v>2916</v>
          </cell>
          <cell r="BA96">
            <v>2931</v>
          </cell>
          <cell r="BB96">
            <v>2467</v>
          </cell>
          <cell r="BC96">
            <v>2614</v>
          </cell>
          <cell r="BD96">
            <v>2487</v>
          </cell>
          <cell r="BE96">
            <v>2518</v>
          </cell>
          <cell r="BF96">
            <v>2941</v>
          </cell>
          <cell r="BG96">
            <v>2754</v>
          </cell>
          <cell r="BH96">
            <v>2515</v>
          </cell>
          <cell r="BI96">
            <v>2735</v>
          </cell>
          <cell r="BJ96">
            <v>2538</v>
          </cell>
          <cell r="BK96">
            <v>2409</v>
          </cell>
          <cell r="BL96">
            <v>2637</v>
          </cell>
          <cell r="BM96">
            <v>2109</v>
          </cell>
          <cell r="BN96">
            <v>2436</v>
          </cell>
          <cell r="BO96">
            <v>2116</v>
          </cell>
          <cell r="BP96">
            <v>2153</v>
          </cell>
          <cell r="BQ96">
            <v>2679</v>
          </cell>
          <cell r="BR96">
            <v>2541</v>
          </cell>
          <cell r="BS96">
            <v>3417</v>
          </cell>
          <cell r="BT96">
            <v>3388</v>
          </cell>
          <cell r="BU96">
            <v>3407</v>
          </cell>
          <cell r="BV96">
            <v>3078</v>
          </cell>
          <cell r="BW96">
            <v>3018</v>
          </cell>
          <cell r="BX96">
            <v>3193</v>
          </cell>
          <cell r="BY96">
            <v>3107</v>
          </cell>
          <cell r="BZ96">
            <v>3320</v>
          </cell>
          <cell r="CA96">
            <v>3639</v>
          </cell>
          <cell r="CB96">
            <v>3283</v>
          </cell>
          <cell r="CC96">
            <v>2756</v>
          </cell>
          <cell r="CD96">
            <v>3193</v>
          </cell>
        </row>
        <row r="97">
          <cell r="B97" t="str">
            <v>22 Ru</v>
          </cell>
          <cell r="C97">
            <v>299</v>
          </cell>
          <cell r="D97">
            <v>306</v>
          </cell>
          <cell r="E97">
            <v>308</v>
          </cell>
          <cell r="F97">
            <v>310</v>
          </cell>
          <cell r="G97">
            <v>301</v>
          </cell>
          <cell r="H97">
            <v>297</v>
          </cell>
          <cell r="I97">
            <v>296</v>
          </cell>
          <cell r="J97">
            <v>288</v>
          </cell>
          <cell r="K97">
            <v>330</v>
          </cell>
          <cell r="L97">
            <v>332</v>
          </cell>
          <cell r="M97">
            <v>309</v>
          </cell>
          <cell r="N97">
            <v>321</v>
          </cell>
          <cell r="O97">
            <v>314</v>
          </cell>
          <cell r="P97">
            <v>292</v>
          </cell>
          <cell r="Q97">
            <v>295</v>
          </cell>
          <cell r="R97">
            <v>291</v>
          </cell>
          <cell r="S97">
            <v>257</v>
          </cell>
          <cell r="T97">
            <v>274</v>
          </cell>
          <cell r="U97">
            <v>291</v>
          </cell>
          <cell r="V97">
            <v>276</v>
          </cell>
          <cell r="W97">
            <v>317</v>
          </cell>
          <cell r="X97">
            <v>324</v>
          </cell>
          <cell r="Y97">
            <v>323</v>
          </cell>
          <cell r="Z97">
            <v>326</v>
          </cell>
          <cell r="AA97">
            <v>298</v>
          </cell>
          <cell r="AB97">
            <v>308</v>
          </cell>
          <cell r="AC97">
            <v>326</v>
          </cell>
          <cell r="AD97">
            <v>326</v>
          </cell>
          <cell r="AE97">
            <v>297</v>
          </cell>
          <cell r="AF97">
            <v>355</v>
          </cell>
          <cell r="AG97">
            <v>340</v>
          </cell>
          <cell r="AH97">
            <v>364</v>
          </cell>
          <cell r="AI97">
            <v>348</v>
          </cell>
          <cell r="AJ97">
            <v>357</v>
          </cell>
          <cell r="AK97">
            <v>361</v>
          </cell>
          <cell r="AL97">
            <v>366</v>
          </cell>
          <cell r="AM97">
            <v>381</v>
          </cell>
          <cell r="AN97">
            <v>472</v>
          </cell>
          <cell r="AO97">
            <v>405</v>
          </cell>
          <cell r="AP97">
            <v>398</v>
          </cell>
          <cell r="AQ97">
            <v>398</v>
          </cell>
          <cell r="AR97">
            <v>423</v>
          </cell>
          <cell r="AS97">
            <v>426</v>
          </cell>
          <cell r="AT97">
            <v>439</v>
          </cell>
          <cell r="AU97">
            <v>390</v>
          </cell>
          <cell r="AV97">
            <v>419</v>
          </cell>
          <cell r="AW97">
            <v>392</v>
          </cell>
          <cell r="AX97">
            <v>439</v>
          </cell>
          <cell r="AY97">
            <v>427</v>
          </cell>
          <cell r="AZ97">
            <v>475</v>
          </cell>
          <cell r="BA97">
            <v>486</v>
          </cell>
          <cell r="BB97">
            <v>491</v>
          </cell>
          <cell r="BC97">
            <v>506</v>
          </cell>
          <cell r="BD97">
            <v>491</v>
          </cell>
          <cell r="BE97">
            <v>527</v>
          </cell>
          <cell r="BF97">
            <v>552</v>
          </cell>
          <cell r="BG97">
            <v>505</v>
          </cell>
          <cell r="BH97">
            <v>530</v>
          </cell>
          <cell r="BI97">
            <v>562</v>
          </cell>
          <cell r="BJ97">
            <v>556</v>
          </cell>
          <cell r="BK97">
            <v>574</v>
          </cell>
          <cell r="BL97">
            <v>579</v>
          </cell>
          <cell r="BM97">
            <v>562</v>
          </cell>
          <cell r="BN97">
            <v>565</v>
          </cell>
          <cell r="BO97">
            <v>576</v>
          </cell>
          <cell r="BP97">
            <v>639</v>
          </cell>
          <cell r="BQ97">
            <v>594</v>
          </cell>
          <cell r="BR97">
            <v>576</v>
          </cell>
          <cell r="BS97">
            <v>593</v>
          </cell>
          <cell r="BT97">
            <v>613</v>
          </cell>
          <cell r="BU97">
            <v>569</v>
          </cell>
          <cell r="BV97">
            <v>585</v>
          </cell>
          <cell r="BW97">
            <v>612</v>
          </cell>
          <cell r="BX97">
            <v>599</v>
          </cell>
          <cell r="BY97">
            <v>656</v>
          </cell>
          <cell r="BZ97">
            <v>674</v>
          </cell>
          <cell r="CA97">
            <v>652</v>
          </cell>
          <cell r="CB97">
            <v>683</v>
          </cell>
          <cell r="CC97">
            <v>736</v>
          </cell>
          <cell r="CD97">
            <v>762</v>
          </cell>
        </row>
        <row r="98">
          <cell r="B98" t="str">
            <v xml:space="preserve">22.1 </v>
          </cell>
          <cell r="C98">
            <v>95</v>
          </cell>
          <cell r="D98">
            <v>113</v>
          </cell>
          <cell r="E98">
            <v>120</v>
          </cell>
          <cell r="F98">
            <v>116</v>
          </cell>
          <cell r="G98">
            <v>113</v>
          </cell>
          <cell r="H98">
            <v>112</v>
          </cell>
          <cell r="I98">
            <v>103</v>
          </cell>
          <cell r="J98">
            <v>105</v>
          </cell>
          <cell r="K98">
            <v>131</v>
          </cell>
          <cell r="L98">
            <v>128</v>
          </cell>
          <cell r="M98">
            <v>114</v>
          </cell>
          <cell r="N98">
            <v>119</v>
          </cell>
          <cell r="O98">
            <v>109</v>
          </cell>
          <cell r="P98">
            <v>87</v>
          </cell>
          <cell r="Q98">
            <v>83</v>
          </cell>
          <cell r="R98">
            <v>85</v>
          </cell>
          <cell r="S98">
            <v>71</v>
          </cell>
          <cell r="T98">
            <v>76</v>
          </cell>
          <cell r="U98">
            <v>81</v>
          </cell>
          <cell r="V98">
            <v>77</v>
          </cell>
          <cell r="W98">
            <v>96</v>
          </cell>
          <cell r="X98">
            <v>99</v>
          </cell>
          <cell r="Y98">
            <v>102</v>
          </cell>
          <cell r="Z98">
            <v>105</v>
          </cell>
          <cell r="AA98">
            <v>91</v>
          </cell>
          <cell r="AB98">
            <v>98</v>
          </cell>
          <cell r="AC98">
            <v>105</v>
          </cell>
          <cell r="AD98">
            <v>102</v>
          </cell>
          <cell r="AE98">
            <v>88</v>
          </cell>
          <cell r="AF98">
            <v>113</v>
          </cell>
          <cell r="AG98">
            <v>108</v>
          </cell>
          <cell r="AH98">
            <v>118</v>
          </cell>
          <cell r="AI98">
            <v>104</v>
          </cell>
          <cell r="AJ98">
            <v>106</v>
          </cell>
          <cell r="AK98">
            <v>114</v>
          </cell>
          <cell r="AL98">
            <v>114</v>
          </cell>
          <cell r="AM98">
            <v>104</v>
          </cell>
          <cell r="AN98">
            <v>126</v>
          </cell>
          <cell r="AO98">
            <v>118</v>
          </cell>
          <cell r="AP98">
            <v>119</v>
          </cell>
          <cell r="AQ98">
            <v>108</v>
          </cell>
          <cell r="AR98">
            <v>123</v>
          </cell>
          <cell r="AS98">
            <v>124</v>
          </cell>
          <cell r="AT98">
            <v>130</v>
          </cell>
          <cell r="AU98">
            <v>95</v>
          </cell>
          <cell r="AV98">
            <v>109</v>
          </cell>
          <cell r="AW98">
            <v>108</v>
          </cell>
          <cell r="AX98">
            <v>130</v>
          </cell>
          <cell r="AY98">
            <v>113</v>
          </cell>
          <cell r="AZ98">
            <v>130</v>
          </cell>
          <cell r="BA98">
            <v>133</v>
          </cell>
          <cell r="BB98">
            <v>130</v>
          </cell>
          <cell r="BC98">
            <v>131</v>
          </cell>
          <cell r="BD98">
            <v>137</v>
          </cell>
          <cell r="BE98">
            <v>145</v>
          </cell>
          <cell r="BF98">
            <v>169</v>
          </cell>
          <cell r="BG98">
            <v>145</v>
          </cell>
          <cell r="BH98">
            <v>164</v>
          </cell>
          <cell r="BI98">
            <v>159</v>
          </cell>
          <cell r="BJ98">
            <v>162</v>
          </cell>
          <cell r="BK98">
            <v>142</v>
          </cell>
          <cell r="BL98">
            <v>163</v>
          </cell>
          <cell r="BM98">
            <v>168</v>
          </cell>
          <cell r="BN98">
            <v>154</v>
          </cell>
          <cell r="BO98">
            <v>143</v>
          </cell>
          <cell r="BP98">
            <v>160</v>
          </cell>
          <cell r="BQ98">
            <v>178</v>
          </cell>
          <cell r="BR98">
            <v>156</v>
          </cell>
          <cell r="BS98">
            <v>151</v>
          </cell>
          <cell r="BT98">
            <v>160</v>
          </cell>
          <cell r="BU98">
            <v>149</v>
          </cell>
          <cell r="BV98">
            <v>152</v>
          </cell>
          <cell r="BW98">
            <v>158</v>
          </cell>
          <cell r="BX98">
            <v>174</v>
          </cell>
          <cell r="BY98">
            <v>173</v>
          </cell>
          <cell r="BZ98">
            <v>182</v>
          </cell>
          <cell r="CA98">
            <v>173</v>
          </cell>
          <cell r="CB98">
            <v>187</v>
          </cell>
          <cell r="CC98">
            <v>196</v>
          </cell>
          <cell r="CD98">
            <v>190</v>
          </cell>
        </row>
        <row r="99">
          <cell r="B99" t="str">
            <v xml:space="preserve">22.2 </v>
          </cell>
          <cell r="C99">
            <v>204</v>
          </cell>
          <cell r="D99">
            <v>193</v>
          </cell>
          <cell r="E99">
            <v>188</v>
          </cell>
          <cell r="F99">
            <v>194</v>
          </cell>
          <cell r="G99">
            <v>188</v>
          </cell>
          <cell r="H99">
            <v>185</v>
          </cell>
          <cell r="I99">
            <v>194</v>
          </cell>
          <cell r="J99">
            <v>182</v>
          </cell>
          <cell r="K99">
            <v>199</v>
          </cell>
          <cell r="L99">
            <v>204</v>
          </cell>
          <cell r="M99">
            <v>195</v>
          </cell>
          <cell r="N99">
            <v>202</v>
          </cell>
          <cell r="O99">
            <v>205</v>
          </cell>
          <cell r="P99">
            <v>205</v>
          </cell>
          <cell r="Q99">
            <v>212</v>
          </cell>
          <cell r="R99">
            <v>206</v>
          </cell>
          <cell r="S99">
            <v>186</v>
          </cell>
          <cell r="T99">
            <v>198</v>
          </cell>
          <cell r="U99">
            <v>210</v>
          </cell>
          <cell r="V99">
            <v>199</v>
          </cell>
          <cell r="W99">
            <v>221</v>
          </cell>
          <cell r="X99">
            <v>225</v>
          </cell>
          <cell r="Y99">
            <v>221</v>
          </cell>
          <cell r="Z99">
            <v>221</v>
          </cell>
          <cell r="AA99">
            <v>207</v>
          </cell>
          <cell r="AB99">
            <v>210</v>
          </cell>
          <cell r="AC99">
            <v>221</v>
          </cell>
          <cell r="AD99">
            <v>224</v>
          </cell>
          <cell r="AE99">
            <v>209</v>
          </cell>
          <cell r="AF99">
            <v>242</v>
          </cell>
          <cell r="AG99">
            <v>232</v>
          </cell>
          <cell r="AH99">
            <v>246</v>
          </cell>
          <cell r="AI99">
            <v>244</v>
          </cell>
          <cell r="AJ99">
            <v>251</v>
          </cell>
          <cell r="AK99">
            <v>247</v>
          </cell>
          <cell r="AL99">
            <v>252</v>
          </cell>
          <cell r="AM99">
            <v>277</v>
          </cell>
          <cell r="AN99">
            <v>346</v>
          </cell>
          <cell r="AO99">
            <v>287</v>
          </cell>
          <cell r="AP99">
            <v>279</v>
          </cell>
          <cell r="AQ99">
            <v>291</v>
          </cell>
          <cell r="AR99">
            <v>299</v>
          </cell>
          <cell r="AS99">
            <v>302</v>
          </cell>
          <cell r="AT99">
            <v>309</v>
          </cell>
          <cell r="AU99">
            <v>295</v>
          </cell>
          <cell r="AV99">
            <v>310</v>
          </cell>
          <cell r="AW99">
            <v>284</v>
          </cell>
          <cell r="AX99">
            <v>309</v>
          </cell>
          <cell r="AY99">
            <v>314</v>
          </cell>
          <cell r="AZ99">
            <v>345</v>
          </cell>
          <cell r="BA99">
            <v>353</v>
          </cell>
          <cell r="BB99">
            <v>361</v>
          </cell>
          <cell r="BC99">
            <v>375</v>
          </cell>
          <cell r="BD99">
            <v>354</v>
          </cell>
          <cell r="BE99">
            <v>382</v>
          </cell>
          <cell r="BF99">
            <v>383</v>
          </cell>
          <cell r="BG99">
            <v>360</v>
          </cell>
          <cell r="BH99">
            <v>366</v>
          </cell>
          <cell r="BI99">
            <v>403</v>
          </cell>
          <cell r="BJ99">
            <v>394</v>
          </cell>
          <cell r="BK99">
            <v>432</v>
          </cell>
          <cell r="BL99">
            <v>415</v>
          </cell>
          <cell r="BM99">
            <v>395</v>
          </cell>
          <cell r="BN99">
            <v>411</v>
          </cell>
          <cell r="BO99">
            <v>433</v>
          </cell>
          <cell r="BP99">
            <v>479</v>
          </cell>
          <cell r="BQ99">
            <v>416</v>
          </cell>
          <cell r="BR99">
            <v>420</v>
          </cell>
          <cell r="BS99">
            <v>442</v>
          </cell>
          <cell r="BT99">
            <v>453</v>
          </cell>
          <cell r="BU99">
            <v>420</v>
          </cell>
          <cell r="BV99">
            <v>433</v>
          </cell>
          <cell r="BW99">
            <v>454</v>
          </cell>
          <cell r="BX99">
            <v>425</v>
          </cell>
          <cell r="BY99">
            <v>483</v>
          </cell>
          <cell r="BZ99">
            <v>492</v>
          </cell>
          <cell r="CA99">
            <v>479</v>
          </cell>
          <cell r="CB99">
            <v>496</v>
          </cell>
          <cell r="CC99">
            <v>540</v>
          </cell>
          <cell r="CD99">
            <v>572</v>
          </cell>
        </row>
        <row r="100">
          <cell r="B100" t="str">
            <v>23 Ot</v>
          </cell>
          <cell r="C100">
            <v>229</v>
          </cell>
          <cell r="D100">
            <v>206</v>
          </cell>
          <cell r="E100">
            <v>206</v>
          </cell>
          <cell r="F100">
            <v>192</v>
          </cell>
          <cell r="G100">
            <v>177</v>
          </cell>
          <cell r="H100">
            <v>183</v>
          </cell>
          <cell r="I100">
            <v>190</v>
          </cell>
          <cell r="J100">
            <v>190</v>
          </cell>
          <cell r="K100">
            <v>199</v>
          </cell>
          <cell r="L100">
            <v>189</v>
          </cell>
          <cell r="M100">
            <v>193</v>
          </cell>
          <cell r="N100">
            <v>200</v>
          </cell>
          <cell r="O100">
            <v>185</v>
          </cell>
          <cell r="P100">
            <v>195</v>
          </cell>
          <cell r="Q100">
            <v>180</v>
          </cell>
          <cell r="R100">
            <v>170</v>
          </cell>
          <cell r="S100">
            <v>166</v>
          </cell>
          <cell r="T100">
            <v>160</v>
          </cell>
          <cell r="U100">
            <v>166</v>
          </cell>
          <cell r="V100">
            <v>161</v>
          </cell>
          <cell r="W100">
            <v>177</v>
          </cell>
          <cell r="X100">
            <v>178</v>
          </cell>
          <cell r="Y100">
            <v>175</v>
          </cell>
          <cell r="Z100">
            <v>185</v>
          </cell>
          <cell r="AA100">
            <v>165</v>
          </cell>
          <cell r="AB100">
            <v>177</v>
          </cell>
          <cell r="AC100">
            <v>185</v>
          </cell>
          <cell r="AD100">
            <v>187</v>
          </cell>
          <cell r="AE100">
            <v>168</v>
          </cell>
          <cell r="AF100">
            <v>190</v>
          </cell>
          <cell r="AG100">
            <v>184</v>
          </cell>
          <cell r="AH100">
            <v>182</v>
          </cell>
          <cell r="AI100">
            <v>194</v>
          </cell>
          <cell r="AJ100">
            <v>186</v>
          </cell>
          <cell r="AK100">
            <v>194</v>
          </cell>
          <cell r="AL100">
            <v>197</v>
          </cell>
          <cell r="AM100">
            <v>177</v>
          </cell>
          <cell r="AN100">
            <v>180</v>
          </cell>
          <cell r="AO100">
            <v>182</v>
          </cell>
          <cell r="AP100">
            <v>193</v>
          </cell>
          <cell r="AQ100">
            <v>202</v>
          </cell>
          <cell r="AR100">
            <v>210</v>
          </cell>
          <cell r="AS100">
            <v>201</v>
          </cell>
          <cell r="AT100">
            <v>206</v>
          </cell>
          <cell r="AU100">
            <v>158</v>
          </cell>
          <cell r="AV100">
            <v>158</v>
          </cell>
          <cell r="AW100">
            <v>169</v>
          </cell>
          <cell r="AX100">
            <v>191</v>
          </cell>
          <cell r="AY100">
            <v>186</v>
          </cell>
          <cell r="AZ100">
            <v>193</v>
          </cell>
          <cell r="BA100">
            <v>196</v>
          </cell>
          <cell r="BB100">
            <v>193</v>
          </cell>
          <cell r="BC100">
            <v>198</v>
          </cell>
          <cell r="BD100">
            <v>205</v>
          </cell>
          <cell r="BE100">
            <v>216</v>
          </cell>
          <cell r="BF100">
            <v>219</v>
          </cell>
          <cell r="BG100">
            <v>224</v>
          </cell>
          <cell r="BH100">
            <v>208</v>
          </cell>
          <cell r="BI100">
            <v>213</v>
          </cell>
          <cell r="BJ100">
            <v>218</v>
          </cell>
          <cell r="BK100">
            <v>205</v>
          </cell>
          <cell r="BL100">
            <v>209</v>
          </cell>
          <cell r="BM100">
            <v>201</v>
          </cell>
          <cell r="BN100">
            <v>201</v>
          </cell>
          <cell r="BO100">
            <v>207</v>
          </cell>
          <cell r="BP100">
            <v>216</v>
          </cell>
          <cell r="BQ100">
            <v>214</v>
          </cell>
          <cell r="BR100">
            <v>210</v>
          </cell>
          <cell r="BS100">
            <v>216</v>
          </cell>
          <cell r="BT100">
            <v>208</v>
          </cell>
          <cell r="BU100">
            <v>205</v>
          </cell>
          <cell r="BV100">
            <v>203</v>
          </cell>
          <cell r="BW100">
            <v>210</v>
          </cell>
          <cell r="BX100">
            <v>216</v>
          </cell>
          <cell r="BY100">
            <v>214</v>
          </cell>
          <cell r="BZ100">
            <v>239</v>
          </cell>
          <cell r="CA100">
            <v>237</v>
          </cell>
          <cell r="CB100">
            <v>253</v>
          </cell>
          <cell r="CC100">
            <v>254</v>
          </cell>
          <cell r="CD100">
            <v>256</v>
          </cell>
        </row>
        <row r="101">
          <cell r="B101" t="str">
            <v>23OTH</v>
          </cell>
          <cell r="C101">
            <v>210</v>
          </cell>
          <cell r="D101">
            <v>192</v>
          </cell>
          <cell r="E101">
            <v>192</v>
          </cell>
          <cell r="F101">
            <v>178</v>
          </cell>
          <cell r="G101">
            <v>165</v>
          </cell>
          <cell r="H101">
            <v>170</v>
          </cell>
          <cell r="I101">
            <v>172</v>
          </cell>
          <cell r="J101">
            <v>177</v>
          </cell>
          <cell r="K101">
            <v>187</v>
          </cell>
          <cell r="L101">
            <v>177</v>
          </cell>
          <cell r="M101">
            <v>180</v>
          </cell>
          <cell r="N101">
            <v>187</v>
          </cell>
          <cell r="O101">
            <v>172</v>
          </cell>
          <cell r="P101">
            <v>179</v>
          </cell>
          <cell r="Q101">
            <v>169</v>
          </cell>
          <cell r="R101">
            <v>157</v>
          </cell>
          <cell r="S101">
            <v>154</v>
          </cell>
          <cell r="T101">
            <v>149</v>
          </cell>
          <cell r="U101">
            <v>156</v>
          </cell>
          <cell r="V101">
            <v>149</v>
          </cell>
          <cell r="W101">
            <v>166</v>
          </cell>
          <cell r="X101">
            <v>165</v>
          </cell>
          <cell r="Y101">
            <v>162</v>
          </cell>
          <cell r="Z101">
            <v>173</v>
          </cell>
          <cell r="AA101">
            <v>153</v>
          </cell>
          <cell r="AB101">
            <v>162</v>
          </cell>
          <cell r="AC101">
            <v>170</v>
          </cell>
          <cell r="AD101">
            <v>171</v>
          </cell>
          <cell r="AE101">
            <v>155</v>
          </cell>
          <cell r="AF101">
            <v>174</v>
          </cell>
          <cell r="AG101">
            <v>167</v>
          </cell>
          <cell r="AH101">
            <v>166</v>
          </cell>
          <cell r="AI101">
            <v>177</v>
          </cell>
          <cell r="AJ101">
            <v>173</v>
          </cell>
          <cell r="AK101">
            <v>177</v>
          </cell>
          <cell r="AL101">
            <v>183</v>
          </cell>
          <cell r="AM101">
            <v>165</v>
          </cell>
          <cell r="AN101">
            <v>167</v>
          </cell>
          <cell r="AO101">
            <v>165</v>
          </cell>
          <cell r="AP101">
            <v>177</v>
          </cell>
          <cell r="AQ101">
            <v>177</v>
          </cell>
          <cell r="AR101">
            <v>189</v>
          </cell>
          <cell r="AS101">
            <v>182</v>
          </cell>
          <cell r="AT101">
            <v>174</v>
          </cell>
          <cell r="AU101">
            <v>147</v>
          </cell>
          <cell r="AV101">
            <v>142</v>
          </cell>
          <cell r="AW101">
            <v>150</v>
          </cell>
          <cell r="AX101">
            <v>166</v>
          </cell>
          <cell r="AY101">
            <v>169</v>
          </cell>
          <cell r="AZ101">
            <v>174</v>
          </cell>
          <cell r="BA101">
            <v>177</v>
          </cell>
          <cell r="BB101">
            <v>177</v>
          </cell>
          <cell r="BC101">
            <v>181</v>
          </cell>
          <cell r="BD101">
            <v>189</v>
          </cell>
          <cell r="BE101">
            <v>193</v>
          </cell>
          <cell r="BF101">
            <v>202</v>
          </cell>
          <cell r="BG101">
            <v>204</v>
          </cell>
          <cell r="BH101">
            <v>193</v>
          </cell>
          <cell r="BI101">
            <v>197</v>
          </cell>
          <cell r="BJ101">
            <v>196</v>
          </cell>
          <cell r="BK101">
            <v>189</v>
          </cell>
          <cell r="BL101">
            <v>190</v>
          </cell>
          <cell r="BM101">
            <v>183</v>
          </cell>
          <cell r="BN101">
            <v>179</v>
          </cell>
          <cell r="BO101">
            <v>185</v>
          </cell>
          <cell r="BP101">
            <v>201</v>
          </cell>
          <cell r="BQ101">
            <v>192</v>
          </cell>
          <cell r="BR101">
            <v>196</v>
          </cell>
          <cell r="BS101">
            <v>199</v>
          </cell>
          <cell r="BT101">
            <v>187</v>
          </cell>
          <cell r="BU101">
            <v>188</v>
          </cell>
          <cell r="BV101">
            <v>185</v>
          </cell>
          <cell r="BW101">
            <v>195</v>
          </cell>
          <cell r="BX101">
            <v>199</v>
          </cell>
          <cell r="BY101">
            <v>198</v>
          </cell>
          <cell r="BZ101">
            <v>224</v>
          </cell>
          <cell r="CA101">
            <v>215</v>
          </cell>
          <cell r="CB101">
            <v>236</v>
          </cell>
          <cell r="CC101">
            <v>233</v>
          </cell>
          <cell r="CD101">
            <v>233</v>
          </cell>
        </row>
        <row r="102">
          <cell r="B102" t="str">
            <v xml:space="preserve">23.1 </v>
          </cell>
          <cell r="C102">
            <v>62</v>
          </cell>
          <cell r="D102">
            <v>56</v>
          </cell>
          <cell r="E102">
            <v>47</v>
          </cell>
          <cell r="F102">
            <v>44</v>
          </cell>
          <cell r="G102">
            <v>44</v>
          </cell>
          <cell r="H102">
            <v>43</v>
          </cell>
          <cell r="I102">
            <v>47</v>
          </cell>
          <cell r="J102">
            <v>54</v>
          </cell>
          <cell r="K102">
            <v>64</v>
          </cell>
          <cell r="L102">
            <v>53</v>
          </cell>
          <cell r="M102">
            <v>54</v>
          </cell>
          <cell r="N102">
            <v>49</v>
          </cell>
          <cell r="O102">
            <v>43</v>
          </cell>
          <cell r="P102">
            <v>53</v>
          </cell>
          <cell r="Q102">
            <v>44</v>
          </cell>
          <cell r="R102">
            <v>40</v>
          </cell>
          <cell r="S102">
            <v>39</v>
          </cell>
          <cell r="T102">
            <v>39</v>
          </cell>
          <cell r="U102">
            <v>42</v>
          </cell>
          <cell r="V102">
            <v>40</v>
          </cell>
          <cell r="W102">
            <v>50</v>
          </cell>
          <cell r="X102">
            <v>48</v>
          </cell>
          <cell r="Y102">
            <v>51</v>
          </cell>
          <cell r="Z102">
            <v>58</v>
          </cell>
          <cell r="AA102">
            <v>50</v>
          </cell>
          <cell r="AB102">
            <v>55</v>
          </cell>
          <cell r="AC102">
            <v>58</v>
          </cell>
          <cell r="AD102">
            <v>59</v>
          </cell>
          <cell r="AE102">
            <v>45</v>
          </cell>
          <cell r="AF102">
            <v>52</v>
          </cell>
          <cell r="AG102">
            <v>51</v>
          </cell>
          <cell r="AH102">
            <v>50</v>
          </cell>
          <cell r="AI102">
            <v>52</v>
          </cell>
          <cell r="AJ102">
            <v>50</v>
          </cell>
          <cell r="AK102">
            <v>45</v>
          </cell>
          <cell r="AL102">
            <v>54</v>
          </cell>
          <cell r="AM102">
            <v>53</v>
          </cell>
          <cell r="AN102">
            <v>51</v>
          </cell>
          <cell r="AO102">
            <v>48</v>
          </cell>
          <cell r="AP102">
            <v>48</v>
          </cell>
          <cell r="AQ102">
            <v>51</v>
          </cell>
          <cell r="AR102">
            <v>52</v>
          </cell>
          <cell r="AS102">
            <v>49</v>
          </cell>
          <cell r="AT102">
            <v>45</v>
          </cell>
          <cell r="AU102">
            <v>39</v>
          </cell>
          <cell r="AV102">
            <v>39</v>
          </cell>
          <cell r="AW102">
            <v>44</v>
          </cell>
          <cell r="AX102">
            <v>43</v>
          </cell>
          <cell r="AY102">
            <v>49</v>
          </cell>
          <cell r="AZ102">
            <v>51</v>
          </cell>
          <cell r="BA102">
            <v>51</v>
          </cell>
          <cell r="BB102">
            <v>53</v>
          </cell>
          <cell r="BC102">
            <v>53</v>
          </cell>
          <cell r="BD102">
            <v>55</v>
          </cell>
          <cell r="BE102">
            <v>62</v>
          </cell>
          <cell r="BF102">
            <v>58</v>
          </cell>
          <cell r="BG102">
            <v>61</v>
          </cell>
          <cell r="BH102">
            <v>48</v>
          </cell>
          <cell r="BI102">
            <v>51</v>
          </cell>
          <cell r="BJ102">
            <v>54</v>
          </cell>
          <cell r="BK102">
            <v>52</v>
          </cell>
          <cell r="BL102">
            <v>51</v>
          </cell>
          <cell r="BM102">
            <v>48</v>
          </cell>
          <cell r="BN102">
            <v>45</v>
          </cell>
          <cell r="BO102">
            <v>49</v>
          </cell>
          <cell r="BP102">
            <v>50</v>
          </cell>
          <cell r="BQ102">
            <v>49</v>
          </cell>
          <cell r="BR102">
            <v>57</v>
          </cell>
          <cell r="BS102">
            <v>60</v>
          </cell>
          <cell r="BT102">
            <v>57</v>
          </cell>
          <cell r="BU102">
            <v>55</v>
          </cell>
          <cell r="BV102">
            <v>54</v>
          </cell>
          <cell r="BW102">
            <v>65</v>
          </cell>
          <cell r="BX102">
            <v>63</v>
          </cell>
          <cell r="BY102">
            <v>64</v>
          </cell>
          <cell r="BZ102">
            <v>66</v>
          </cell>
          <cell r="CA102">
            <v>67</v>
          </cell>
          <cell r="CB102">
            <v>74</v>
          </cell>
          <cell r="CC102">
            <v>71</v>
          </cell>
          <cell r="CD102">
            <v>69</v>
          </cell>
        </row>
        <row r="103">
          <cell r="B103" t="str">
            <v xml:space="preserve">23.2 </v>
          </cell>
          <cell r="C103">
            <v>33</v>
          </cell>
          <cell r="D103">
            <v>29</v>
          </cell>
          <cell r="E103">
            <v>27</v>
          </cell>
          <cell r="F103">
            <v>25</v>
          </cell>
          <cell r="G103">
            <v>25</v>
          </cell>
          <cell r="H103">
            <v>28</v>
          </cell>
          <cell r="I103">
            <v>24</v>
          </cell>
          <cell r="J103">
            <v>26</v>
          </cell>
          <cell r="K103">
            <v>25</v>
          </cell>
          <cell r="L103">
            <v>24</v>
          </cell>
          <cell r="M103">
            <v>24</v>
          </cell>
          <cell r="N103">
            <v>26</v>
          </cell>
          <cell r="O103">
            <v>24</v>
          </cell>
          <cell r="P103">
            <v>26</v>
          </cell>
          <cell r="Q103">
            <v>26</v>
          </cell>
          <cell r="R103">
            <v>24</v>
          </cell>
          <cell r="S103">
            <v>22</v>
          </cell>
          <cell r="T103">
            <v>21</v>
          </cell>
          <cell r="U103">
            <v>24</v>
          </cell>
          <cell r="V103">
            <v>24</v>
          </cell>
          <cell r="W103">
            <v>26</v>
          </cell>
          <cell r="X103">
            <v>23</v>
          </cell>
          <cell r="Y103">
            <v>22</v>
          </cell>
          <cell r="Z103">
            <v>21</v>
          </cell>
          <cell r="AA103">
            <v>20</v>
          </cell>
          <cell r="AB103">
            <v>23</v>
          </cell>
          <cell r="AC103">
            <v>21</v>
          </cell>
          <cell r="AD103">
            <v>21</v>
          </cell>
          <cell r="AE103">
            <v>19</v>
          </cell>
          <cell r="AF103">
            <v>21</v>
          </cell>
          <cell r="AG103">
            <v>22</v>
          </cell>
          <cell r="AH103">
            <v>21</v>
          </cell>
          <cell r="AI103">
            <v>24</v>
          </cell>
          <cell r="AJ103">
            <v>22</v>
          </cell>
          <cell r="AK103">
            <v>25</v>
          </cell>
          <cell r="AL103">
            <v>23</v>
          </cell>
          <cell r="AM103">
            <v>20</v>
          </cell>
          <cell r="AN103">
            <v>24</v>
          </cell>
          <cell r="AO103">
            <v>20</v>
          </cell>
          <cell r="AP103">
            <v>27</v>
          </cell>
          <cell r="AQ103">
            <v>24</v>
          </cell>
          <cell r="AR103">
            <v>27</v>
          </cell>
          <cell r="AS103">
            <v>24</v>
          </cell>
          <cell r="AT103">
            <v>27</v>
          </cell>
          <cell r="AU103">
            <v>18</v>
          </cell>
          <cell r="AV103">
            <v>20</v>
          </cell>
          <cell r="AW103">
            <v>18</v>
          </cell>
          <cell r="AX103">
            <v>24</v>
          </cell>
          <cell r="AY103">
            <v>20</v>
          </cell>
          <cell r="AZ103">
            <v>24</v>
          </cell>
          <cell r="BA103">
            <v>25</v>
          </cell>
          <cell r="BB103">
            <v>20</v>
          </cell>
          <cell r="BC103">
            <v>22</v>
          </cell>
          <cell r="BD103">
            <v>24</v>
          </cell>
          <cell r="BE103">
            <v>21</v>
          </cell>
          <cell r="BF103">
            <v>22</v>
          </cell>
          <cell r="BG103">
            <v>22</v>
          </cell>
          <cell r="BH103">
            <v>25</v>
          </cell>
          <cell r="BI103">
            <v>19</v>
          </cell>
          <cell r="BJ103">
            <v>23</v>
          </cell>
          <cell r="BK103">
            <v>17</v>
          </cell>
          <cell r="BL103">
            <v>20</v>
          </cell>
          <cell r="BM103">
            <v>17</v>
          </cell>
          <cell r="BN103">
            <v>15</v>
          </cell>
          <cell r="BO103">
            <v>17</v>
          </cell>
          <cell r="BP103">
            <v>18</v>
          </cell>
          <cell r="BQ103">
            <v>17</v>
          </cell>
          <cell r="BR103">
            <v>15</v>
          </cell>
          <cell r="BS103">
            <v>16</v>
          </cell>
          <cell r="BT103">
            <v>16</v>
          </cell>
          <cell r="BU103">
            <v>17</v>
          </cell>
          <cell r="BV103">
            <v>17</v>
          </cell>
          <cell r="BW103">
            <v>14</v>
          </cell>
          <cell r="BX103">
            <v>18</v>
          </cell>
          <cell r="BY103">
            <v>15</v>
          </cell>
          <cell r="BZ103">
            <v>19</v>
          </cell>
          <cell r="CA103">
            <v>17</v>
          </cell>
          <cell r="CB103">
            <v>21</v>
          </cell>
          <cell r="CC103">
            <v>21</v>
          </cell>
          <cell r="CD103">
            <v>21</v>
          </cell>
        </row>
        <row r="104">
          <cell r="B104" t="str">
            <v xml:space="preserve">23.3 </v>
          </cell>
          <cell r="C104">
            <v>3</v>
          </cell>
          <cell r="D104">
            <v>4</v>
          </cell>
          <cell r="E104">
            <v>4</v>
          </cell>
          <cell r="F104">
            <v>4</v>
          </cell>
          <cell r="G104">
            <v>3</v>
          </cell>
          <cell r="H104">
            <v>3</v>
          </cell>
          <cell r="I104">
            <v>4</v>
          </cell>
          <cell r="J104">
            <v>4</v>
          </cell>
          <cell r="K104">
            <v>3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3</v>
          </cell>
          <cell r="Q104">
            <v>4</v>
          </cell>
          <cell r="R104">
            <v>3</v>
          </cell>
          <cell r="S104">
            <v>3</v>
          </cell>
          <cell r="T104">
            <v>3</v>
          </cell>
          <cell r="U104">
            <v>4</v>
          </cell>
          <cell r="V104">
            <v>3</v>
          </cell>
          <cell r="W104">
            <v>3</v>
          </cell>
          <cell r="X104">
            <v>3</v>
          </cell>
          <cell r="Y104">
            <v>3</v>
          </cell>
          <cell r="Z104">
            <v>3</v>
          </cell>
          <cell r="AA104">
            <v>2</v>
          </cell>
          <cell r="AB104">
            <v>3</v>
          </cell>
          <cell r="AC104">
            <v>3</v>
          </cell>
          <cell r="AD104">
            <v>3</v>
          </cell>
          <cell r="AE104">
            <v>2</v>
          </cell>
          <cell r="AF104">
            <v>7</v>
          </cell>
          <cell r="AG104">
            <v>6</v>
          </cell>
          <cell r="AH104">
            <v>6</v>
          </cell>
          <cell r="AI104">
            <v>3</v>
          </cell>
          <cell r="AJ104">
            <v>4</v>
          </cell>
          <cell r="AK104">
            <v>4</v>
          </cell>
          <cell r="AL104">
            <v>5</v>
          </cell>
          <cell r="AM104">
            <v>3</v>
          </cell>
          <cell r="AN104">
            <v>5</v>
          </cell>
          <cell r="AO104">
            <v>6</v>
          </cell>
          <cell r="AP104">
            <v>8</v>
          </cell>
          <cell r="AQ104">
            <v>8</v>
          </cell>
          <cell r="AR104">
            <v>6</v>
          </cell>
          <cell r="AS104">
            <v>7</v>
          </cell>
          <cell r="AT104">
            <v>3</v>
          </cell>
          <cell r="AU104">
            <v>2</v>
          </cell>
          <cell r="AV104">
            <v>2</v>
          </cell>
          <cell r="AW104">
            <v>2</v>
          </cell>
          <cell r="AX104">
            <v>3</v>
          </cell>
          <cell r="AY104">
            <v>2</v>
          </cell>
          <cell r="AZ104">
            <v>3</v>
          </cell>
          <cell r="BA104">
            <v>3</v>
          </cell>
          <cell r="BB104">
            <v>3</v>
          </cell>
          <cell r="BC104">
            <v>3</v>
          </cell>
          <cell r="BD104">
            <v>3</v>
          </cell>
          <cell r="BE104">
            <v>3</v>
          </cell>
          <cell r="BF104">
            <v>3</v>
          </cell>
          <cell r="BG104">
            <v>3</v>
          </cell>
          <cell r="BH104">
            <v>3</v>
          </cell>
          <cell r="BI104">
            <v>3</v>
          </cell>
          <cell r="BJ104">
            <v>2</v>
          </cell>
          <cell r="BK104">
            <v>3</v>
          </cell>
          <cell r="BL104">
            <v>3</v>
          </cell>
          <cell r="BM104">
            <v>3</v>
          </cell>
          <cell r="BN104">
            <v>3</v>
          </cell>
          <cell r="BO104">
            <v>2</v>
          </cell>
          <cell r="BP104">
            <v>4</v>
          </cell>
          <cell r="BQ104">
            <v>3</v>
          </cell>
          <cell r="BR104">
            <v>3</v>
          </cell>
          <cell r="BS104">
            <v>2</v>
          </cell>
          <cell r="BT104">
            <v>3</v>
          </cell>
          <cell r="BU104">
            <v>5</v>
          </cell>
          <cell r="BV104">
            <v>4</v>
          </cell>
          <cell r="BW104">
            <v>3</v>
          </cell>
          <cell r="BX104">
            <v>4</v>
          </cell>
          <cell r="BY104">
            <v>3</v>
          </cell>
          <cell r="BZ104">
            <v>4</v>
          </cell>
          <cell r="CA104">
            <v>3</v>
          </cell>
          <cell r="CB104">
            <v>4</v>
          </cell>
          <cell r="CC104">
            <v>2</v>
          </cell>
          <cell r="CD104">
            <v>2</v>
          </cell>
        </row>
        <row r="105">
          <cell r="B105" t="str">
            <v xml:space="preserve">23.4 </v>
          </cell>
          <cell r="C105">
            <v>76</v>
          </cell>
          <cell r="D105">
            <v>63</v>
          </cell>
          <cell r="E105">
            <v>75</v>
          </cell>
          <cell r="F105">
            <v>70</v>
          </cell>
          <cell r="G105">
            <v>61</v>
          </cell>
          <cell r="H105">
            <v>63</v>
          </cell>
          <cell r="I105">
            <v>63</v>
          </cell>
          <cell r="J105">
            <v>59</v>
          </cell>
          <cell r="K105">
            <v>62</v>
          </cell>
          <cell r="L105">
            <v>63</v>
          </cell>
          <cell r="M105">
            <v>64</v>
          </cell>
          <cell r="N105">
            <v>73</v>
          </cell>
          <cell r="O105">
            <v>65</v>
          </cell>
          <cell r="P105">
            <v>62</v>
          </cell>
          <cell r="Q105">
            <v>60</v>
          </cell>
          <cell r="R105">
            <v>57</v>
          </cell>
          <cell r="S105">
            <v>58</v>
          </cell>
          <cell r="T105">
            <v>56</v>
          </cell>
          <cell r="U105">
            <v>56</v>
          </cell>
          <cell r="V105">
            <v>50</v>
          </cell>
          <cell r="W105">
            <v>53</v>
          </cell>
          <cell r="X105">
            <v>51</v>
          </cell>
          <cell r="Y105">
            <v>49</v>
          </cell>
          <cell r="Z105">
            <v>49</v>
          </cell>
          <cell r="AA105">
            <v>45</v>
          </cell>
          <cell r="AB105">
            <v>45</v>
          </cell>
          <cell r="AC105">
            <v>45</v>
          </cell>
          <cell r="AD105">
            <v>46</v>
          </cell>
          <cell r="AE105">
            <v>42</v>
          </cell>
          <cell r="AF105">
            <v>46</v>
          </cell>
          <cell r="AG105">
            <v>42</v>
          </cell>
          <cell r="AH105">
            <v>41</v>
          </cell>
          <cell r="AI105">
            <v>45</v>
          </cell>
          <cell r="AJ105">
            <v>43</v>
          </cell>
          <cell r="AK105">
            <v>50</v>
          </cell>
          <cell r="AL105">
            <v>46</v>
          </cell>
          <cell r="AM105">
            <v>44</v>
          </cell>
          <cell r="AN105">
            <v>41</v>
          </cell>
          <cell r="AO105">
            <v>42</v>
          </cell>
          <cell r="AP105">
            <v>41</v>
          </cell>
          <cell r="AQ105">
            <v>41</v>
          </cell>
          <cell r="AR105">
            <v>41</v>
          </cell>
          <cell r="AS105">
            <v>40</v>
          </cell>
          <cell r="AT105">
            <v>39</v>
          </cell>
          <cell r="AU105">
            <v>35</v>
          </cell>
          <cell r="AV105">
            <v>31</v>
          </cell>
          <cell r="AW105">
            <v>32</v>
          </cell>
          <cell r="AX105">
            <v>39</v>
          </cell>
          <cell r="AY105">
            <v>32</v>
          </cell>
          <cell r="AZ105">
            <v>34</v>
          </cell>
          <cell r="BA105">
            <v>36</v>
          </cell>
          <cell r="BB105">
            <v>39</v>
          </cell>
          <cell r="BC105">
            <v>37</v>
          </cell>
          <cell r="BD105">
            <v>39</v>
          </cell>
          <cell r="BE105">
            <v>36</v>
          </cell>
          <cell r="BF105">
            <v>36</v>
          </cell>
          <cell r="BG105">
            <v>39</v>
          </cell>
          <cell r="BH105">
            <v>34</v>
          </cell>
          <cell r="BI105">
            <v>39</v>
          </cell>
          <cell r="BJ105">
            <v>36</v>
          </cell>
          <cell r="BK105">
            <v>39</v>
          </cell>
          <cell r="BL105">
            <v>38</v>
          </cell>
          <cell r="BM105">
            <v>36</v>
          </cell>
          <cell r="BN105">
            <v>38</v>
          </cell>
          <cell r="BO105">
            <v>35</v>
          </cell>
          <cell r="BP105">
            <v>46</v>
          </cell>
          <cell r="BQ105">
            <v>43</v>
          </cell>
          <cell r="BR105">
            <v>42</v>
          </cell>
          <cell r="BS105">
            <v>40</v>
          </cell>
          <cell r="BT105">
            <v>39</v>
          </cell>
          <cell r="BU105">
            <v>39</v>
          </cell>
          <cell r="BV105">
            <v>35</v>
          </cell>
          <cell r="BW105">
            <v>37</v>
          </cell>
          <cell r="BX105">
            <v>37</v>
          </cell>
          <cell r="BY105">
            <v>38</v>
          </cell>
          <cell r="BZ105">
            <v>45</v>
          </cell>
          <cell r="CA105">
            <v>43</v>
          </cell>
          <cell r="CB105">
            <v>40</v>
          </cell>
          <cell r="CC105">
            <v>42</v>
          </cell>
          <cell r="CD105">
            <v>41</v>
          </cell>
        </row>
        <row r="106">
          <cell r="B106" t="str">
            <v xml:space="preserve">23.7 </v>
          </cell>
          <cell r="C106">
            <v>2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H106">
            <v>3</v>
          </cell>
          <cell r="I106">
            <v>3</v>
          </cell>
          <cell r="J106">
            <v>2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2</v>
          </cell>
          <cell r="P106">
            <v>1</v>
          </cell>
          <cell r="Q106">
            <v>2</v>
          </cell>
          <cell r="R106">
            <v>2</v>
          </cell>
          <cell r="S106">
            <v>1</v>
          </cell>
          <cell r="T106">
            <v>1</v>
          </cell>
          <cell r="U106">
            <v>2</v>
          </cell>
          <cell r="V106">
            <v>2</v>
          </cell>
          <cell r="W106">
            <v>2</v>
          </cell>
          <cell r="X106">
            <v>1</v>
          </cell>
          <cell r="Y106">
            <v>1</v>
          </cell>
          <cell r="Z106">
            <v>2</v>
          </cell>
          <cell r="AA106">
            <v>1</v>
          </cell>
          <cell r="AB106">
            <v>1</v>
          </cell>
          <cell r="AC106">
            <v>2</v>
          </cell>
          <cell r="AD106">
            <v>2</v>
          </cell>
          <cell r="AE106">
            <v>2</v>
          </cell>
          <cell r="AF106">
            <v>2</v>
          </cell>
          <cell r="AG106">
            <v>1</v>
          </cell>
          <cell r="AH106">
            <v>3</v>
          </cell>
          <cell r="AI106">
            <v>1</v>
          </cell>
          <cell r="AJ106">
            <v>1</v>
          </cell>
          <cell r="AK106">
            <v>2</v>
          </cell>
          <cell r="AL106">
            <v>2</v>
          </cell>
          <cell r="AM106">
            <v>2</v>
          </cell>
          <cell r="AN106">
            <v>1</v>
          </cell>
          <cell r="AO106">
            <v>2</v>
          </cell>
          <cell r="AP106">
            <v>1</v>
          </cell>
          <cell r="AQ106">
            <v>2</v>
          </cell>
          <cell r="AR106">
            <v>1</v>
          </cell>
          <cell r="AS106">
            <v>1</v>
          </cell>
          <cell r="AT106">
            <v>2</v>
          </cell>
          <cell r="AU106">
            <v>2</v>
          </cell>
          <cell r="AV106">
            <v>2</v>
          </cell>
          <cell r="AW106">
            <v>1</v>
          </cell>
          <cell r="AX106">
            <v>1</v>
          </cell>
          <cell r="AY106">
            <v>2</v>
          </cell>
          <cell r="AZ106">
            <v>2</v>
          </cell>
          <cell r="BA106">
            <v>1</v>
          </cell>
          <cell r="BB106">
            <v>2</v>
          </cell>
          <cell r="BC106">
            <v>2</v>
          </cell>
          <cell r="BD106">
            <v>2</v>
          </cell>
          <cell r="BE106">
            <v>2</v>
          </cell>
          <cell r="BF106">
            <v>1</v>
          </cell>
          <cell r="BG106">
            <v>1</v>
          </cell>
          <cell r="BH106">
            <v>1</v>
          </cell>
          <cell r="BI106">
            <v>2</v>
          </cell>
          <cell r="BJ106">
            <v>3</v>
          </cell>
          <cell r="BK106">
            <v>1</v>
          </cell>
          <cell r="BL106">
            <v>2</v>
          </cell>
          <cell r="BM106">
            <v>2</v>
          </cell>
          <cell r="BN106">
            <v>2</v>
          </cell>
          <cell r="BO106">
            <v>3</v>
          </cell>
          <cell r="BP106">
            <v>2</v>
          </cell>
          <cell r="BQ106">
            <v>2</v>
          </cell>
          <cell r="BR106">
            <v>2</v>
          </cell>
          <cell r="BS106">
            <v>3</v>
          </cell>
          <cell r="BT106">
            <v>2</v>
          </cell>
          <cell r="BU106">
            <v>2</v>
          </cell>
          <cell r="BV106">
            <v>2</v>
          </cell>
          <cell r="BW106">
            <v>2</v>
          </cell>
          <cell r="BX106">
            <v>2</v>
          </cell>
          <cell r="BY106">
            <v>1</v>
          </cell>
          <cell r="BZ106">
            <v>3</v>
          </cell>
          <cell r="CA106">
            <v>2</v>
          </cell>
          <cell r="CB106">
            <v>2</v>
          </cell>
          <cell r="CC106">
            <v>2</v>
          </cell>
          <cell r="CD106">
            <v>1</v>
          </cell>
        </row>
        <row r="107">
          <cell r="B107" t="str">
            <v xml:space="preserve">23.9 </v>
          </cell>
          <cell r="C107">
            <v>34</v>
          </cell>
          <cell r="D107">
            <v>37</v>
          </cell>
          <cell r="E107">
            <v>36</v>
          </cell>
          <cell r="F107">
            <v>33</v>
          </cell>
          <cell r="G107">
            <v>30</v>
          </cell>
          <cell r="H107">
            <v>30</v>
          </cell>
          <cell r="I107">
            <v>31</v>
          </cell>
          <cell r="J107">
            <v>32</v>
          </cell>
          <cell r="K107">
            <v>31</v>
          </cell>
          <cell r="L107">
            <v>32</v>
          </cell>
          <cell r="M107">
            <v>31</v>
          </cell>
          <cell r="N107">
            <v>35</v>
          </cell>
          <cell r="O107">
            <v>35</v>
          </cell>
          <cell r="P107">
            <v>33</v>
          </cell>
          <cell r="Q107">
            <v>33</v>
          </cell>
          <cell r="R107">
            <v>31</v>
          </cell>
          <cell r="S107">
            <v>31</v>
          </cell>
          <cell r="T107">
            <v>29</v>
          </cell>
          <cell r="U107">
            <v>28</v>
          </cell>
          <cell r="V107">
            <v>30</v>
          </cell>
          <cell r="W107">
            <v>33</v>
          </cell>
          <cell r="X107">
            <v>39</v>
          </cell>
          <cell r="Y107">
            <v>36</v>
          </cell>
          <cell r="Z107">
            <v>39</v>
          </cell>
          <cell r="AA107">
            <v>35</v>
          </cell>
          <cell r="AB107">
            <v>34</v>
          </cell>
          <cell r="AC107">
            <v>41</v>
          </cell>
          <cell r="AD107">
            <v>41</v>
          </cell>
          <cell r="AE107">
            <v>45</v>
          </cell>
          <cell r="AF107">
            <v>46</v>
          </cell>
          <cell r="AG107">
            <v>45</v>
          </cell>
          <cell r="AH107">
            <v>45</v>
          </cell>
          <cell r="AI107">
            <v>52</v>
          </cell>
          <cell r="AJ107">
            <v>53</v>
          </cell>
          <cell r="AK107">
            <v>51</v>
          </cell>
          <cell r="AL107">
            <v>53</v>
          </cell>
          <cell r="AM107">
            <v>43</v>
          </cell>
          <cell r="AN107">
            <v>45</v>
          </cell>
          <cell r="AO107">
            <v>47</v>
          </cell>
          <cell r="AP107">
            <v>52</v>
          </cell>
          <cell r="AQ107">
            <v>51</v>
          </cell>
          <cell r="AR107">
            <v>62</v>
          </cell>
          <cell r="AS107">
            <v>61</v>
          </cell>
          <cell r="AT107">
            <v>58</v>
          </cell>
          <cell r="AU107">
            <v>51</v>
          </cell>
          <cell r="AV107">
            <v>48</v>
          </cell>
          <cell r="AW107">
            <v>53</v>
          </cell>
          <cell r="AX107">
            <v>56</v>
          </cell>
          <cell r="AY107">
            <v>64</v>
          </cell>
          <cell r="AZ107">
            <v>60</v>
          </cell>
          <cell r="BA107">
            <v>61</v>
          </cell>
          <cell r="BB107">
            <v>60</v>
          </cell>
          <cell r="BC107">
            <v>64</v>
          </cell>
          <cell r="BD107">
            <v>66</v>
          </cell>
          <cell r="BE107">
            <v>69</v>
          </cell>
          <cell r="BF107">
            <v>82</v>
          </cell>
          <cell r="BG107">
            <v>78</v>
          </cell>
          <cell r="BH107">
            <v>82</v>
          </cell>
          <cell r="BI107">
            <v>83</v>
          </cell>
          <cell r="BJ107">
            <v>78</v>
          </cell>
          <cell r="BK107">
            <v>77</v>
          </cell>
          <cell r="BL107">
            <v>77</v>
          </cell>
          <cell r="BM107">
            <v>76</v>
          </cell>
          <cell r="BN107">
            <v>76</v>
          </cell>
          <cell r="BO107">
            <v>79</v>
          </cell>
          <cell r="BP107">
            <v>81</v>
          </cell>
          <cell r="BQ107">
            <v>78</v>
          </cell>
          <cell r="BR107">
            <v>77</v>
          </cell>
          <cell r="BS107">
            <v>78</v>
          </cell>
          <cell r="BT107">
            <v>70</v>
          </cell>
          <cell r="BU107">
            <v>70</v>
          </cell>
          <cell r="BV107">
            <v>73</v>
          </cell>
          <cell r="BW107">
            <v>74</v>
          </cell>
          <cell r="BX107">
            <v>75</v>
          </cell>
          <cell r="BY107">
            <v>77</v>
          </cell>
          <cell r="BZ107">
            <v>87</v>
          </cell>
          <cell r="CA107">
            <v>83</v>
          </cell>
          <cell r="CB107">
            <v>94</v>
          </cell>
          <cell r="CC107">
            <v>96</v>
          </cell>
          <cell r="CD107">
            <v>99</v>
          </cell>
        </row>
        <row r="108">
          <cell r="B108" t="str">
            <v>23.5-</v>
          </cell>
          <cell r="C108">
            <v>19</v>
          </cell>
          <cell r="D108">
            <v>14</v>
          </cell>
          <cell r="E108">
            <v>14</v>
          </cell>
          <cell r="F108">
            <v>14</v>
          </cell>
          <cell r="G108">
            <v>12</v>
          </cell>
          <cell r="H108">
            <v>13</v>
          </cell>
          <cell r="I108">
            <v>18</v>
          </cell>
          <cell r="J108">
            <v>13</v>
          </cell>
          <cell r="K108">
            <v>12</v>
          </cell>
          <cell r="L108">
            <v>12</v>
          </cell>
          <cell r="M108">
            <v>13</v>
          </cell>
          <cell r="N108">
            <v>13</v>
          </cell>
          <cell r="O108">
            <v>13</v>
          </cell>
          <cell r="P108">
            <v>16</v>
          </cell>
          <cell r="Q108">
            <v>11</v>
          </cell>
          <cell r="R108">
            <v>13</v>
          </cell>
          <cell r="S108">
            <v>12</v>
          </cell>
          <cell r="T108">
            <v>11</v>
          </cell>
          <cell r="U108">
            <v>10</v>
          </cell>
          <cell r="V108">
            <v>12</v>
          </cell>
          <cell r="W108">
            <v>11</v>
          </cell>
          <cell r="X108">
            <v>13</v>
          </cell>
          <cell r="Y108">
            <v>13</v>
          </cell>
          <cell r="Z108">
            <v>12</v>
          </cell>
          <cell r="AA108">
            <v>12</v>
          </cell>
          <cell r="AB108">
            <v>15</v>
          </cell>
          <cell r="AC108">
            <v>15</v>
          </cell>
          <cell r="AD108">
            <v>16</v>
          </cell>
          <cell r="AE108">
            <v>13</v>
          </cell>
          <cell r="AF108">
            <v>16</v>
          </cell>
          <cell r="AG108">
            <v>17</v>
          </cell>
          <cell r="AH108">
            <v>16</v>
          </cell>
          <cell r="AI108">
            <v>17</v>
          </cell>
          <cell r="AJ108">
            <v>13</v>
          </cell>
          <cell r="AK108">
            <v>17</v>
          </cell>
          <cell r="AL108">
            <v>14</v>
          </cell>
          <cell r="AM108">
            <v>12</v>
          </cell>
          <cell r="AN108">
            <v>13</v>
          </cell>
          <cell r="AO108">
            <v>17</v>
          </cell>
          <cell r="AP108">
            <v>16</v>
          </cell>
          <cell r="AQ108">
            <v>25</v>
          </cell>
          <cell r="AR108">
            <v>21</v>
          </cell>
          <cell r="AS108">
            <v>19</v>
          </cell>
          <cell r="AT108">
            <v>32</v>
          </cell>
          <cell r="AU108">
            <v>11</v>
          </cell>
          <cell r="AV108">
            <v>16</v>
          </cell>
          <cell r="AW108">
            <v>19</v>
          </cell>
          <cell r="AX108">
            <v>25</v>
          </cell>
          <cell r="AY108">
            <v>17</v>
          </cell>
          <cell r="AZ108">
            <v>19</v>
          </cell>
          <cell r="BA108">
            <v>19</v>
          </cell>
          <cell r="BB108">
            <v>16</v>
          </cell>
          <cell r="BC108">
            <v>17</v>
          </cell>
          <cell r="BD108">
            <v>16</v>
          </cell>
          <cell r="BE108">
            <v>23</v>
          </cell>
          <cell r="BF108">
            <v>17</v>
          </cell>
          <cell r="BG108">
            <v>20</v>
          </cell>
          <cell r="BH108">
            <v>15</v>
          </cell>
          <cell r="BI108">
            <v>16</v>
          </cell>
          <cell r="BJ108">
            <v>22</v>
          </cell>
          <cell r="BK108">
            <v>16</v>
          </cell>
          <cell r="BL108">
            <v>19</v>
          </cell>
          <cell r="BM108">
            <v>18</v>
          </cell>
          <cell r="BN108">
            <v>22</v>
          </cell>
          <cell r="BO108">
            <v>22</v>
          </cell>
          <cell r="BP108">
            <v>15</v>
          </cell>
          <cell r="BQ108">
            <v>22</v>
          </cell>
          <cell r="BR108">
            <v>14</v>
          </cell>
          <cell r="BS108">
            <v>17</v>
          </cell>
          <cell r="BT108">
            <v>21</v>
          </cell>
          <cell r="BU108">
            <v>17</v>
          </cell>
          <cell r="BV108">
            <v>18</v>
          </cell>
          <cell r="BW108">
            <v>15</v>
          </cell>
          <cell r="BX108">
            <v>17</v>
          </cell>
          <cell r="BY108">
            <v>16</v>
          </cell>
          <cell r="BZ108">
            <v>15</v>
          </cell>
          <cell r="CA108">
            <v>22</v>
          </cell>
          <cell r="CB108">
            <v>18</v>
          </cell>
          <cell r="CC108">
            <v>20</v>
          </cell>
          <cell r="CD108">
            <v>23</v>
          </cell>
        </row>
        <row r="109">
          <cell r="B109" t="str">
            <v xml:space="preserve">23.5 </v>
          </cell>
          <cell r="C109">
            <v>6</v>
          </cell>
          <cell r="D109">
            <v>4</v>
          </cell>
          <cell r="E109">
            <v>4</v>
          </cell>
          <cell r="F109">
            <v>6</v>
          </cell>
          <cell r="G109">
            <v>5</v>
          </cell>
          <cell r="H109">
            <v>5</v>
          </cell>
          <cell r="I109">
            <v>8</v>
          </cell>
          <cell r="J109">
            <v>6</v>
          </cell>
          <cell r="K109">
            <v>6</v>
          </cell>
          <cell r="L109">
            <v>5</v>
          </cell>
          <cell r="M109">
            <v>5</v>
          </cell>
          <cell r="N109">
            <v>6</v>
          </cell>
          <cell r="O109">
            <v>7</v>
          </cell>
          <cell r="P109">
            <v>9</v>
          </cell>
          <cell r="Q109">
            <v>5</v>
          </cell>
          <cell r="R109">
            <v>6</v>
          </cell>
          <cell r="S109">
            <v>6</v>
          </cell>
          <cell r="T109">
            <v>5</v>
          </cell>
          <cell r="U109">
            <v>5</v>
          </cell>
          <cell r="V109">
            <v>5</v>
          </cell>
          <cell r="W109">
            <v>5</v>
          </cell>
          <cell r="X109">
            <v>5</v>
          </cell>
          <cell r="Y109">
            <v>6</v>
          </cell>
          <cell r="Z109">
            <v>5</v>
          </cell>
          <cell r="AA109">
            <v>5</v>
          </cell>
          <cell r="AB109">
            <v>7</v>
          </cell>
          <cell r="AC109">
            <v>7</v>
          </cell>
          <cell r="AD109">
            <v>7</v>
          </cell>
          <cell r="AE109">
            <v>5</v>
          </cell>
          <cell r="AF109">
            <v>5</v>
          </cell>
          <cell r="AG109">
            <v>6</v>
          </cell>
          <cell r="AH109">
            <v>5</v>
          </cell>
          <cell r="AI109">
            <v>8</v>
          </cell>
          <cell r="AJ109">
            <v>6</v>
          </cell>
          <cell r="AK109">
            <v>5</v>
          </cell>
          <cell r="AL109">
            <v>5</v>
          </cell>
          <cell r="AM109">
            <v>6</v>
          </cell>
          <cell r="AN109">
            <v>5</v>
          </cell>
          <cell r="AO109">
            <v>5</v>
          </cell>
          <cell r="AP109">
            <v>5</v>
          </cell>
          <cell r="AQ109">
            <v>5</v>
          </cell>
          <cell r="AR109">
            <v>5</v>
          </cell>
          <cell r="AS109">
            <v>5</v>
          </cell>
          <cell r="AT109">
            <v>4</v>
          </cell>
          <cell r="AU109">
            <v>3</v>
          </cell>
          <cell r="AV109">
            <v>5</v>
          </cell>
          <cell r="AW109">
            <v>5</v>
          </cell>
          <cell r="AX109">
            <v>7</v>
          </cell>
          <cell r="AY109">
            <v>5</v>
          </cell>
          <cell r="AZ109">
            <v>6</v>
          </cell>
          <cell r="BA109">
            <v>7</v>
          </cell>
          <cell r="BB109">
            <v>6</v>
          </cell>
          <cell r="BC109">
            <v>8</v>
          </cell>
          <cell r="BD109">
            <v>8</v>
          </cell>
          <cell r="BE109">
            <v>8</v>
          </cell>
          <cell r="BF109">
            <v>6</v>
          </cell>
          <cell r="BG109">
            <v>8</v>
          </cell>
          <cell r="BH109">
            <v>7</v>
          </cell>
          <cell r="BI109">
            <v>7</v>
          </cell>
          <cell r="BJ109">
            <v>9</v>
          </cell>
          <cell r="BK109">
            <v>8</v>
          </cell>
          <cell r="BL109">
            <v>5</v>
          </cell>
          <cell r="BM109">
            <v>7</v>
          </cell>
          <cell r="BN109">
            <v>7</v>
          </cell>
          <cell r="BO109">
            <v>6</v>
          </cell>
          <cell r="BP109">
            <v>6</v>
          </cell>
          <cell r="BQ109">
            <v>7</v>
          </cell>
          <cell r="BR109">
            <v>6</v>
          </cell>
          <cell r="BS109">
            <v>8</v>
          </cell>
          <cell r="BT109">
            <v>8</v>
          </cell>
          <cell r="BU109">
            <v>7</v>
          </cell>
          <cell r="BV109">
            <v>8</v>
          </cell>
          <cell r="BW109">
            <v>9</v>
          </cell>
          <cell r="BX109">
            <v>9</v>
          </cell>
          <cell r="BY109">
            <v>8</v>
          </cell>
          <cell r="BZ109">
            <v>6</v>
          </cell>
          <cell r="CA109">
            <v>8</v>
          </cell>
          <cell r="CB109">
            <v>12</v>
          </cell>
          <cell r="CC109">
            <v>11</v>
          </cell>
          <cell r="CD109">
            <v>13</v>
          </cell>
        </row>
        <row r="110">
          <cell r="B110" t="str">
            <v xml:space="preserve">23.6 </v>
          </cell>
          <cell r="C110">
            <v>13</v>
          </cell>
          <cell r="D110">
            <v>10</v>
          </cell>
          <cell r="E110">
            <v>10</v>
          </cell>
          <cell r="F110">
            <v>8</v>
          </cell>
          <cell r="G110">
            <v>7</v>
          </cell>
          <cell r="H110">
            <v>8</v>
          </cell>
          <cell r="I110">
            <v>10</v>
          </cell>
          <cell r="J110">
            <v>7</v>
          </cell>
          <cell r="K110">
            <v>6</v>
          </cell>
          <cell r="L110">
            <v>7</v>
          </cell>
          <cell r="M110">
            <v>8</v>
          </cell>
          <cell r="N110">
            <v>7</v>
          </cell>
          <cell r="O110">
            <v>6</v>
          </cell>
          <cell r="P110">
            <v>7</v>
          </cell>
          <cell r="Q110">
            <v>6</v>
          </cell>
          <cell r="R110">
            <v>7</v>
          </cell>
          <cell r="S110">
            <v>6</v>
          </cell>
          <cell r="T110">
            <v>6</v>
          </cell>
          <cell r="U110">
            <v>5</v>
          </cell>
          <cell r="V110">
            <v>7</v>
          </cell>
          <cell r="W110">
            <v>6</v>
          </cell>
          <cell r="X110">
            <v>8</v>
          </cell>
          <cell r="Y110">
            <v>7</v>
          </cell>
          <cell r="Z110">
            <v>7</v>
          </cell>
          <cell r="AA110">
            <v>7</v>
          </cell>
          <cell r="AB110">
            <v>8</v>
          </cell>
          <cell r="AC110">
            <v>8</v>
          </cell>
          <cell r="AD110">
            <v>9</v>
          </cell>
          <cell r="AE110">
            <v>8</v>
          </cell>
          <cell r="AF110">
            <v>11</v>
          </cell>
          <cell r="AG110">
            <v>11</v>
          </cell>
          <cell r="AH110">
            <v>11</v>
          </cell>
          <cell r="AI110">
            <v>9</v>
          </cell>
          <cell r="AJ110">
            <v>7</v>
          </cell>
          <cell r="AK110">
            <v>12</v>
          </cell>
          <cell r="AL110">
            <v>9</v>
          </cell>
          <cell r="AM110">
            <v>6</v>
          </cell>
          <cell r="AN110">
            <v>8</v>
          </cell>
          <cell r="AO110">
            <v>12</v>
          </cell>
          <cell r="AP110">
            <v>11</v>
          </cell>
          <cell r="AQ110">
            <v>20</v>
          </cell>
          <cell r="AR110">
            <v>16</v>
          </cell>
          <cell r="AS110">
            <v>14</v>
          </cell>
          <cell r="AT110">
            <v>28</v>
          </cell>
          <cell r="AU110">
            <v>8</v>
          </cell>
          <cell r="AV110">
            <v>11</v>
          </cell>
          <cell r="AW110">
            <v>14</v>
          </cell>
          <cell r="AX110">
            <v>18</v>
          </cell>
          <cell r="AY110">
            <v>12</v>
          </cell>
          <cell r="AZ110">
            <v>13</v>
          </cell>
          <cell r="BA110">
            <v>12</v>
          </cell>
          <cell r="BB110">
            <v>10</v>
          </cell>
          <cell r="BC110">
            <v>9</v>
          </cell>
          <cell r="BD110">
            <v>8</v>
          </cell>
          <cell r="BE110">
            <v>15</v>
          </cell>
          <cell r="BF110">
            <v>11</v>
          </cell>
          <cell r="BG110">
            <v>12</v>
          </cell>
          <cell r="BH110">
            <v>8</v>
          </cell>
          <cell r="BI110">
            <v>9</v>
          </cell>
          <cell r="BJ110">
            <v>13</v>
          </cell>
          <cell r="BK110">
            <v>8</v>
          </cell>
          <cell r="BL110">
            <v>14</v>
          </cell>
          <cell r="BM110">
            <v>11</v>
          </cell>
          <cell r="BN110">
            <v>15</v>
          </cell>
          <cell r="BO110">
            <v>16</v>
          </cell>
          <cell r="BP110">
            <v>9</v>
          </cell>
          <cell r="BQ110">
            <v>15</v>
          </cell>
          <cell r="BR110">
            <v>8</v>
          </cell>
          <cell r="BS110">
            <v>9</v>
          </cell>
          <cell r="BT110">
            <v>13</v>
          </cell>
          <cell r="BU110">
            <v>10</v>
          </cell>
          <cell r="BV110">
            <v>10</v>
          </cell>
          <cell r="BW110">
            <v>6</v>
          </cell>
          <cell r="BX110">
            <v>8</v>
          </cell>
          <cell r="BY110">
            <v>8</v>
          </cell>
          <cell r="BZ110">
            <v>9</v>
          </cell>
          <cell r="CA110">
            <v>14</v>
          </cell>
          <cell r="CB110">
            <v>6</v>
          </cell>
          <cell r="CC110">
            <v>9</v>
          </cell>
          <cell r="CD110">
            <v>10</v>
          </cell>
        </row>
        <row r="111">
          <cell r="B111" t="str">
            <v>24 Ba</v>
          </cell>
          <cell r="C111">
            <v>548</v>
          </cell>
          <cell r="D111">
            <v>559</v>
          </cell>
          <cell r="E111">
            <v>518</v>
          </cell>
          <cell r="F111">
            <v>510</v>
          </cell>
          <cell r="G111">
            <v>447</v>
          </cell>
          <cell r="H111">
            <v>646</v>
          </cell>
          <cell r="I111">
            <v>432</v>
          </cell>
          <cell r="J111">
            <v>471</v>
          </cell>
          <cell r="K111">
            <v>710</v>
          </cell>
          <cell r="L111">
            <v>650</v>
          </cell>
          <cell r="M111">
            <v>657</v>
          </cell>
          <cell r="N111">
            <v>788</v>
          </cell>
          <cell r="O111">
            <v>827</v>
          </cell>
          <cell r="P111">
            <v>635</v>
          </cell>
          <cell r="Q111">
            <v>569</v>
          </cell>
          <cell r="R111">
            <v>545</v>
          </cell>
          <cell r="S111">
            <v>490</v>
          </cell>
          <cell r="T111">
            <v>514</v>
          </cell>
          <cell r="U111">
            <v>565</v>
          </cell>
          <cell r="V111">
            <v>537</v>
          </cell>
          <cell r="W111">
            <v>518</v>
          </cell>
          <cell r="X111">
            <v>647</v>
          </cell>
          <cell r="Y111">
            <v>599</v>
          </cell>
          <cell r="Z111">
            <v>612</v>
          </cell>
          <cell r="AA111">
            <v>610</v>
          </cell>
          <cell r="AB111">
            <v>1050</v>
          </cell>
          <cell r="AC111">
            <v>793</v>
          </cell>
          <cell r="AD111">
            <v>1038</v>
          </cell>
          <cell r="AE111">
            <v>921</v>
          </cell>
          <cell r="AF111">
            <v>1082</v>
          </cell>
          <cell r="AG111">
            <v>962</v>
          </cell>
          <cell r="AH111">
            <v>947</v>
          </cell>
          <cell r="AI111">
            <v>893</v>
          </cell>
          <cell r="AJ111">
            <v>982</v>
          </cell>
          <cell r="AK111">
            <v>953</v>
          </cell>
          <cell r="AL111">
            <v>1484</v>
          </cell>
          <cell r="AM111">
            <v>1164</v>
          </cell>
          <cell r="AN111">
            <v>1928</v>
          </cell>
          <cell r="AO111">
            <v>1276</v>
          </cell>
          <cell r="AP111">
            <v>2106</v>
          </cell>
          <cell r="AQ111">
            <v>1567</v>
          </cell>
          <cell r="AR111">
            <v>2467</v>
          </cell>
          <cell r="AS111">
            <v>2519</v>
          </cell>
          <cell r="AT111">
            <v>1855</v>
          </cell>
          <cell r="AU111">
            <v>981</v>
          </cell>
          <cell r="AV111">
            <v>1037</v>
          </cell>
          <cell r="AW111">
            <v>939</v>
          </cell>
          <cell r="AX111">
            <v>1494</v>
          </cell>
          <cell r="AY111">
            <v>1581</v>
          </cell>
          <cell r="AZ111">
            <v>1705</v>
          </cell>
          <cell r="BA111">
            <v>1377</v>
          </cell>
          <cell r="BB111">
            <v>1584</v>
          </cell>
          <cell r="BC111">
            <v>3478</v>
          </cell>
          <cell r="BD111">
            <v>2243</v>
          </cell>
          <cell r="BE111">
            <v>1877</v>
          </cell>
          <cell r="BF111">
            <v>2214</v>
          </cell>
          <cell r="BG111">
            <v>3325</v>
          </cell>
          <cell r="BH111">
            <v>1500</v>
          </cell>
          <cell r="BI111">
            <v>1792</v>
          </cell>
          <cell r="BJ111">
            <v>2141</v>
          </cell>
          <cell r="BK111">
            <v>2662</v>
          </cell>
          <cell r="BL111">
            <v>2900</v>
          </cell>
          <cell r="BM111">
            <v>3018</v>
          </cell>
          <cell r="BN111">
            <v>1655</v>
          </cell>
          <cell r="BO111">
            <v>2047</v>
          </cell>
          <cell r="BP111">
            <v>3488</v>
          </cell>
          <cell r="BQ111">
            <v>2684</v>
          </cell>
          <cell r="BR111">
            <v>3323</v>
          </cell>
          <cell r="BS111">
            <v>2358</v>
          </cell>
          <cell r="BT111">
            <v>2216</v>
          </cell>
          <cell r="BU111">
            <v>2645</v>
          </cell>
          <cell r="BV111">
            <v>4057</v>
          </cell>
          <cell r="BW111">
            <v>2382</v>
          </cell>
          <cell r="BX111">
            <v>2398</v>
          </cell>
          <cell r="BY111">
            <v>1353</v>
          </cell>
          <cell r="BZ111">
            <v>3425</v>
          </cell>
          <cell r="CA111">
            <v>2055</v>
          </cell>
          <cell r="CB111">
            <v>2453</v>
          </cell>
          <cell r="CC111">
            <v>2063</v>
          </cell>
          <cell r="CD111">
            <v>2152</v>
          </cell>
        </row>
        <row r="112">
          <cell r="B112" t="str">
            <v>24.1-</v>
          </cell>
          <cell r="C112">
            <v>300</v>
          </cell>
          <cell r="D112">
            <v>301</v>
          </cell>
          <cell r="E112">
            <v>270</v>
          </cell>
          <cell r="F112">
            <v>248</v>
          </cell>
          <cell r="G112">
            <v>212</v>
          </cell>
          <cell r="H112">
            <v>195</v>
          </cell>
          <cell r="I112">
            <v>221</v>
          </cell>
          <cell r="J112">
            <v>215</v>
          </cell>
          <cell r="K112">
            <v>240</v>
          </cell>
          <cell r="L112">
            <v>238</v>
          </cell>
          <cell r="M112">
            <v>220</v>
          </cell>
          <cell r="N112">
            <v>214</v>
          </cell>
          <cell r="O112">
            <v>222</v>
          </cell>
          <cell r="P112">
            <v>221</v>
          </cell>
          <cell r="Q112">
            <v>255</v>
          </cell>
          <cell r="R112">
            <v>259</v>
          </cell>
          <cell r="S112">
            <v>242</v>
          </cell>
          <cell r="T112">
            <v>241</v>
          </cell>
          <cell r="U112">
            <v>257</v>
          </cell>
          <cell r="V112">
            <v>231</v>
          </cell>
          <cell r="W112">
            <v>280</v>
          </cell>
          <cell r="X112">
            <v>275</v>
          </cell>
          <cell r="Y112">
            <v>303</v>
          </cell>
          <cell r="Z112">
            <v>311</v>
          </cell>
          <cell r="AA112">
            <v>282</v>
          </cell>
          <cell r="AB112">
            <v>321</v>
          </cell>
          <cell r="AC112">
            <v>352</v>
          </cell>
          <cell r="AD112">
            <v>368</v>
          </cell>
          <cell r="AE112">
            <v>392</v>
          </cell>
          <cell r="AF112">
            <v>426</v>
          </cell>
          <cell r="AG112">
            <v>401</v>
          </cell>
          <cell r="AH112">
            <v>395</v>
          </cell>
          <cell r="AI112">
            <v>426</v>
          </cell>
          <cell r="AJ112">
            <v>414</v>
          </cell>
          <cell r="AK112">
            <v>397</v>
          </cell>
          <cell r="AL112">
            <v>450</v>
          </cell>
          <cell r="AM112">
            <v>445</v>
          </cell>
          <cell r="AN112">
            <v>468</v>
          </cell>
          <cell r="AO112">
            <v>457</v>
          </cell>
          <cell r="AP112">
            <v>485</v>
          </cell>
          <cell r="AQ112">
            <v>493</v>
          </cell>
          <cell r="AR112">
            <v>553</v>
          </cell>
          <cell r="AS112">
            <v>629</v>
          </cell>
          <cell r="AT112">
            <v>536</v>
          </cell>
          <cell r="AU112">
            <v>494</v>
          </cell>
          <cell r="AV112">
            <v>460</v>
          </cell>
          <cell r="AW112">
            <v>431</v>
          </cell>
          <cell r="AX112">
            <v>585</v>
          </cell>
          <cell r="AY112">
            <v>475</v>
          </cell>
          <cell r="AZ112">
            <v>547</v>
          </cell>
          <cell r="BA112">
            <v>412</v>
          </cell>
          <cell r="BB112">
            <v>429</v>
          </cell>
          <cell r="BC112">
            <v>589</v>
          </cell>
          <cell r="BD112">
            <v>503</v>
          </cell>
          <cell r="BE112">
            <v>569</v>
          </cell>
          <cell r="BF112">
            <v>561</v>
          </cell>
          <cell r="BG112">
            <v>547</v>
          </cell>
          <cell r="BH112">
            <v>653</v>
          </cell>
          <cell r="BI112">
            <v>799</v>
          </cell>
          <cell r="BJ112">
            <v>824</v>
          </cell>
          <cell r="BK112">
            <v>827</v>
          </cell>
          <cell r="BL112">
            <v>766</v>
          </cell>
          <cell r="BM112">
            <v>705</v>
          </cell>
          <cell r="BN112">
            <v>661</v>
          </cell>
          <cell r="BO112">
            <v>725</v>
          </cell>
          <cell r="BP112">
            <v>650</v>
          </cell>
          <cell r="BQ112">
            <v>735</v>
          </cell>
          <cell r="BR112">
            <v>754</v>
          </cell>
          <cell r="BS112">
            <v>649</v>
          </cell>
          <cell r="BT112">
            <v>616</v>
          </cell>
          <cell r="BU112">
            <v>499</v>
          </cell>
          <cell r="BV112">
            <v>436</v>
          </cell>
          <cell r="BW112">
            <v>363</v>
          </cell>
          <cell r="BX112">
            <v>362</v>
          </cell>
          <cell r="BY112">
            <v>313</v>
          </cell>
          <cell r="BZ112">
            <v>345</v>
          </cell>
          <cell r="CA112">
            <v>395</v>
          </cell>
          <cell r="CB112">
            <v>386</v>
          </cell>
          <cell r="CC112">
            <v>367</v>
          </cell>
          <cell r="CD112">
            <v>387</v>
          </cell>
        </row>
        <row r="113">
          <cell r="B113" t="str">
            <v xml:space="preserve">24.1 </v>
          </cell>
          <cell r="C113">
            <v>174</v>
          </cell>
          <cell r="D113">
            <v>177</v>
          </cell>
          <cell r="E113">
            <v>155</v>
          </cell>
          <cell r="F113">
            <v>145</v>
          </cell>
          <cell r="G113">
            <v>127</v>
          </cell>
          <cell r="H113">
            <v>123</v>
          </cell>
          <cell r="I113">
            <v>132</v>
          </cell>
          <cell r="J113">
            <v>130</v>
          </cell>
          <cell r="K113">
            <v>144</v>
          </cell>
          <cell r="L113">
            <v>139</v>
          </cell>
          <cell r="M113">
            <v>125</v>
          </cell>
          <cell r="N113">
            <v>121</v>
          </cell>
          <cell r="O113">
            <v>126</v>
          </cell>
          <cell r="P113">
            <v>112</v>
          </cell>
          <cell r="Q113">
            <v>132</v>
          </cell>
          <cell r="R113">
            <v>123</v>
          </cell>
          <cell r="S113">
            <v>102</v>
          </cell>
          <cell r="T113">
            <v>101</v>
          </cell>
          <cell r="U113">
            <v>98</v>
          </cell>
          <cell r="V113">
            <v>114</v>
          </cell>
          <cell r="W113">
            <v>137</v>
          </cell>
          <cell r="X113">
            <v>139</v>
          </cell>
          <cell r="Y113">
            <v>176</v>
          </cell>
          <cell r="Z113">
            <v>189</v>
          </cell>
          <cell r="AA113">
            <v>176</v>
          </cell>
          <cell r="AB113">
            <v>199</v>
          </cell>
          <cell r="AC113">
            <v>207</v>
          </cell>
          <cell r="AD113">
            <v>219</v>
          </cell>
          <cell r="AE113">
            <v>230</v>
          </cell>
          <cell r="AF113">
            <v>243</v>
          </cell>
          <cell r="AG113">
            <v>242</v>
          </cell>
          <cell r="AH113">
            <v>210</v>
          </cell>
          <cell r="AI113">
            <v>235</v>
          </cell>
          <cell r="AJ113">
            <v>238</v>
          </cell>
          <cell r="AK113">
            <v>196</v>
          </cell>
          <cell r="AL113">
            <v>246</v>
          </cell>
          <cell r="AM113">
            <v>254</v>
          </cell>
          <cell r="AN113">
            <v>259</v>
          </cell>
          <cell r="AO113">
            <v>251</v>
          </cell>
          <cell r="AP113">
            <v>267</v>
          </cell>
          <cell r="AQ113">
            <v>303</v>
          </cell>
          <cell r="AR113">
            <v>347</v>
          </cell>
          <cell r="AS113">
            <v>361</v>
          </cell>
          <cell r="AT113">
            <v>300</v>
          </cell>
          <cell r="AU113">
            <v>212</v>
          </cell>
          <cell r="AV113">
            <v>217</v>
          </cell>
          <cell r="AW113">
            <v>204</v>
          </cell>
          <cell r="AX113">
            <v>342</v>
          </cell>
          <cell r="AY113">
            <v>277</v>
          </cell>
          <cell r="AZ113">
            <v>297</v>
          </cell>
          <cell r="BA113">
            <v>234</v>
          </cell>
          <cell r="BB113">
            <v>249</v>
          </cell>
          <cell r="BC113">
            <v>360</v>
          </cell>
          <cell r="BD113">
            <v>291</v>
          </cell>
          <cell r="BE113">
            <v>316</v>
          </cell>
          <cell r="BF113">
            <v>317</v>
          </cell>
          <cell r="BG113">
            <v>259</v>
          </cell>
          <cell r="BH113">
            <v>331</v>
          </cell>
          <cell r="BI113">
            <v>480</v>
          </cell>
          <cell r="BJ113">
            <v>465</v>
          </cell>
          <cell r="BK113">
            <v>526</v>
          </cell>
          <cell r="BL113">
            <v>483</v>
          </cell>
          <cell r="BM113">
            <v>468</v>
          </cell>
          <cell r="BN113">
            <v>458</v>
          </cell>
          <cell r="BO113">
            <v>508</v>
          </cell>
          <cell r="BP113">
            <v>429</v>
          </cell>
          <cell r="BQ113">
            <v>472</v>
          </cell>
          <cell r="BR113">
            <v>504</v>
          </cell>
          <cell r="BS113">
            <v>409</v>
          </cell>
          <cell r="BT113">
            <v>394</v>
          </cell>
          <cell r="BU113">
            <v>305</v>
          </cell>
          <cell r="BV113">
            <v>210</v>
          </cell>
          <cell r="BW113">
            <v>177</v>
          </cell>
          <cell r="BX113">
            <v>192</v>
          </cell>
          <cell r="BY113">
            <v>166</v>
          </cell>
          <cell r="BZ113">
            <v>192</v>
          </cell>
          <cell r="CA113">
            <v>242</v>
          </cell>
          <cell r="CB113">
            <v>219</v>
          </cell>
          <cell r="CC113">
            <v>197</v>
          </cell>
          <cell r="CD113">
            <v>235</v>
          </cell>
        </row>
        <row r="114">
          <cell r="B114" t="str">
            <v xml:space="preserve">24.2 </v>
          </cell>
          <cell r="C114">
            <v>77</v>
          </cell>
          <cell r="D114">
            <v>76</v>
          </cell>
          <cell r="E114">
            <v>66</v>
          </cell>
          <cell r="F114">
            <v>61</v>
          </cell>
          <cell r="G114">
            <v>48</v>
          </cell>
          <cell r="H114">
            <v>36</v>
          </cell>
          <cell r="I114">
            <v>53</v>
          </cell>
          <cell r="J114">
            <v>45</v>
          </cell>
          <cell r="K114">
            <v>55</v>
          </cell>
          <cell r="L114">
            <v>56</v>
          </cell>
          <cell r="M114">
            <v>53</v>
          </cell>
          <cell r="N114">
            <v>50</v>
          </cell>
          <cell r="O114">
            <v>55</v>
          </cell>
          <cell r="P114">
            <v>69</v>
          </cell>
          <cell r="Q114">
            <v>88</v>
          </cell>
          <cell r="R114">
            <v>105</v>
          </cell>
          <cell r="S114">
            <v>109</v>
          </cell>
          <cell r="T114">
            <v>112</v>
          </cell>
          <cell r="U114">
            <v>131</v>
          </cell>
          <cell r="V114">
            <v>88</v>
          </cell>
          <cell r="W114">
            <v>108</v>
          </cell>
          <cell r="X114">
            <v>103</v>
          </cell>
          <cell r="Y114">
            <v>92</v>
          </cell>
          <cell r="Z114">
            <v>86</v>
          </cell>
          <cell r="AA114">
            <v>72</v>
          </cell>
          <cell r="AB114">
            <v>88</v>
          </cell>
          <cell r="AC114">
            <v>102</v>
          </cell>
          <cell r="AD114">
            <v>105</v>
          </cell>
          <cell r="AE114">
            <v>119</v>
          </cell>
          <cell r="AF114">
            <v>139</v>
          </cell>
          <cell r="AG114">
            <v>116</v>
          </cell>
          <cell r="AH114">
            <v>139</v>
          </cell>
          <cell r="AI114">
            <v>146</v>
          </cell>
          <cell r="AJ114">
            <v>136</v>
          </cell>
          <cell r="AK114">
            <v>165</v>
          </cell>
          <cell r="AL114">
            <v>171</v>
          </cell>
          <cell r="AM114">
            <v>151</v>
          </cell>
          <cell r="AN114">
            <v>159</v>
          </cell>
          <cell r="AO114">
            <v>165</v>
          </cell>
          <cell r="AP114">
            <v>177</v>
          </cell>
          <cell r="AQ114">
            <v>153</v>
          </cell>
          <cell r="AR114">
            <v>166</v>
          </cell>
          <cell r="AS114">
            <v>226</v>
          </cell>
          <cell r="AT114">
            <v>195</v>
          </cell>
          <cell r="AU114">
            <v>249</v>
          </cell>
          <cell r="AV114">
            <v>213</v>
          </cell>
          <cell r="AW114">
            <v>199</v>
          </cell>
          <cell r="AX114">
            <v>214</v>
          </cell>
          <cell r="AY114">
            <v>168</v>
          </cell>
          <cell r="AZ114">
            <v>215</v>
          </cell>
          <cell r="BA114">
            <v>134</v>
          </cell>
          <cell r="BB114">
            <v>144</v>
          </cell>
          <cell r="BC114">
            <v>184</v>
          </cell>
          <cell r="BD114">
            <v>166</v>
          </cell>
          <cell r="BE114">
            <v>201</v>
          </cell>
          <cell r="BF114">
            <v>188</v>
          </cell>
          <cell r="BG114">
            <v>229</v>
          </cell>
          <cell r="BH114">
            <v>271</v>
          </cell>
          <cell r="BI114">
            <v>265</v>
          </cell>
          <cell r="BJ114">
            <v>316</v>
          </cell>
          <cell r="BK114">
            <v>255</v>
          </cell>
          <cell r="BL114">
            <v>234</v>
          </cell>
          <cell r="BM114">
            <v>193</v>
          </cell>
          <cell r="BN114">
            <v>160</v>
          </cell>
          <cell r="BO114">
            <v>175</v>
          </cell>
          <cell r="BP114">
            <v>179</v>
          </cell>
          <cell r="BQ114">
            <v>225</v>
          </cell>
          <cell r="BR114">
            <v>208</v>
          </cell>
          <cell r="BS114">
            <v>204</v>
          </cell>
          <cell r="BT114">
            <v>185</v>
          </cell>
          <cell r="BU114">
            <v>168</v>
          </cell>
          <cell r="BV114">
            <v>200</v>
          </cell>
          <cell r="BW114">
            <v>158</v>
          </cell>
          <cell r="BX114">
            <v>146</v>
          </cell>
          <cell r="BY114">
            <v>122</v>
          </cell>
          <cell r="BZ114">
            <v>126</v>
          </cell>
          <cell r="CA114">
            <v>123</v>
          </cell>
          <cell r="CB114">
            <v>135</v>
          </cell>
          <cell r="CC114">
            <v>137</v>
          </cell>
          <cell r="CD114">
            <v>121</v>
          </cell>
        </row>
        <row r="115">
          <cell r="B115" t="str">
            <v xml:space="preserve">24.3 </v>
          </cell>
          <cell r="C115">
            <v>49</v>
          </cell>
          <cell r="D115">
            <v>48</v>
          </cell>
          <cell r="E115">
            <v>49</v>
          </cell>
          <cell r="F115">
            <v>42</v>
          </cell>
          <cell r="G115">
            <v>37</v>
          </cell>
          <cell r="H115">
            <v>36</v>
          </cell>
          <cell r="I115">
            <v>36</v>
          </cell>
          <cell r="J115">
            <v>40</v>
          </cell>
          <cell r="K115">
            <v>41</v>
          </cell>
          <cell r="L115">
            <v>43</v>
          </cell>
          <cell r="M115">
            <v>42</v>
          </cell>
          <cell r="N115">
            <v>43</v>
          </cell>
          <cell r="O115">
            <v>41</v>
          </cell>
          <cell r="P115">
            <v>40</v>
          </cell>
          <cell r="Q115">
            <v>35</v>
          </cell>
          <cell r="R115">
            <v>31</v>
          </cell>
          <cell r="S115">
            <v>31</v>
          </cell>
          <cell r="T115">
            <v>27</v>
          </cell>
          <cell r="U115">
            <v>29</v>
          </cell>
          <cell r="V115">
            <v>29</v>
          </cell>
          <cell r="W115">
            <v>35</v>
          </cell>
          <cell r="X115">
            <v>34</v>
          </cell>
          <cell r="Y115">
            <v>34</v>
          </cell>
          <cell r="Z115">
            <v>36</v>
          </cell>
          <cell r="AA115">
            <v>34</v>
          </cell>
          <cell r="AB115">
            <v>34</v>
          </cell>
          <cell r="AC115">
            <v>43</v>
          </cell>
          <cell r="AD115">
            <v>44</v>
          </cell>
          <cell r="AE115">
            <v>43</v>
          </cell>
          <cell r="AF115">
            <v>44</v>
          </cell>
          <cell r="AG115">
            <v>43</v>
          </cell>
          <cell r="AH115">
            <v>46</v>
          </cell>
          <cell r="AI115">
            <v>45</v>
          </cell>
          <cell r="AJ115">
            <v>40</v>
          </cell>
          <cell r="AK115">
            <v>36</v>
          </cell>
          <cell r="AL115">
            <v>33</v>
          </cell>
          <cell r="AM115">
            <v>40</v>
          </cell>
          <cell r="AN115">
            <v>49</v>
          </cell>
          <cell r="AO115">
            <v>42</v>
          </cell>
          <cell r="AP115">
            <v>41</v>
          </cell>
          <cell r="AQ115">
            <v>37</v>
          </cell>
          <cell r="AR115">
            <v>40</v>
          </cell>
          <cell r="AS115">
            <v>42</v>
          </cell>
          <cell r="AT115">
            <v>41</v>
          </cell>
          <cell r="AU115">
            <v>33</v>
          </cell>
          <cell r="AV115">
            <v>30</v>
          </cell>
          <cell r="AW115">
            <v>27</v>
          </cell>
          <cell r="AX115">
            <v>30</v>
          </cell>
          <cell r="AY115">
            <v>30</v>
          </cell>
          <cell r="AZ115">
            <v>35</v>
          </cell>
          <cell r="BA115">
            <v>44</v>
          </cell>
          <cell r="BB115">
            <v>36</v>
          </cell>
          <cell r="BC115">
            <v>45</v>
          </cell>
          <cell r="BD115">
            <v>46</v>
          </cell>
          <cell r="BE115">
            <v>52</v>
          </cell>
          <cell r="BF115">
            <v>56</v>
          </cell>
          <cell r="BG115">
            <v>59</v>
          </cell>
          <cell r="BH115">
            <v>51</v>
          </cell>
          <cell r="BI115">
            <v>54</v>
          </cell>
          <cell r="BJ115">
            <v>43</v>
          </cell>
          <cell r="BK115">
            <v>46</v>
          </cell>
          <cell r="BL115">
            <v>49</v>
          </cell>
          <cell r="BM115">
            <v>44</v>
          </cell>
          <cell r="BN115">
            <v>43</v>
          </cell>
          <cell r="BO115">
            <v>42</v>
          </cell>
          <cell r="BP115">
            <v>41</v>
          </cell>
          <cell r="BQ115">
            <v>39</v>
          </cell>
          <cell r="BR115">
            <v>42</v>
          </cell>
          <cell r="BS115">
            <v>36</v>
          </cell>
          <cell r="BT115">
            <v>35</v>
          </cell>
          <cell r="BU115">
            <v>27</v>
          </cell>
          <cell r="BV115">
            <v>27</v>
          </cell>
          <cell r="BW115">
            <v>29</v>
          </cell>
          <cell r="BX115">
            <v>23</v>
          </cell>
          <cell r="BY115">
            <v>25</v>
          </cell>
          <cell r="BZ115">
            <v>27</v>
          </cell>
          <cell r="CA115">
            <v>30</v>
          </cell>
          <cell r="CB115">
            <v>32</v>
          </cell>
          <cell r="CC115">
            <v>33</v>
          </cell>
          <cell r="CD115">
            <v>31</v>
          </cell>
        </row>
        <row r="116">
          <cell r="B116" t="str">
            <v>24.4-</v>
          </cell>
          <cell r="C116">
            <v>248</v>
          </cell>
          <cell r="D116">
            <v>258</v>
          </cell>
          <cell r="E116">
            <v>248</v>
          </cell>
          <cell r="F116">
            <v>262</v>
          </cell>
          <cell r="G116">
            <v>235</v>
          </cell>
          <cell r="H116">
            <v>451</v>
          </cell>
          <cell r="I116">
            <v>211</v>
          </cell>
          <cell r="J116">
            <v>256</v>
          </cell>
          <cell r="K116">
            <v>470</v>
          </cell>
          <cell r="L116">
            <v>412</v>
          </cell>
          <cell r="M116">
            <v>437</v>
          </cell>
          <cell r="N116">
            <v>574</v>
          </cell>
          <cell r="O116">
            <v>604</v>
          </cell>
          <cell r="P116">
            <v>415</v>
          </cell>
          <cell r="Q116">
            <v>314</v>
          </cell>
          <cell r="R116">
            <v>286</v>
          </cell>
          <cell r="S116">
            <v>248</v>
          </cell>
          <cell r="T116">
            <v>273</v>
          </cell>
          <cell r="U116">
            <v>308</v>
          </cell>
          <cell r="V116">
            <v>306</v>
          </cell>
          <cell r="W116">
            <v>238</v>
          </cell>
          <cell r="X116">
            <v>372</v>
          </cell>
          <cell r="Y116">
            <v>297</v>
          </cell>
          <cell r="Z116">
            <v>300</v>
          </cell>
          <cell r="AA116">
            <v>328</v>
          </cell>
          <cell r="AB116">
            <v>729</v>
          </cell>
          <cell r="AC116">
            <v>441</v>
          </cell>
          <cell r="AD116">
            <v>670</v>
          </cell>
          <cell r="AE116">
            <v>529</v>
          </cell>
          <cell r="AF116">
            <v>656</v>
          </cell>
          <cell r="AG116">
            <v>561</v>
          </cell>
          <cell r="AH116">
            <v>552</v>
          </cell>
          <cell r="AI116">
            <v>467</v>
          </cell>
          <cell r="AJ116">
            <v>569</v>
          </cell>
          <cell r="AK116">
            <v>555</v>
          </cell>
          <cell r="AL116">
            <v>1034</v>
          </cell>
          <cell r="AM116">
            <v>718</v>
          </cell>
          <cell r="AN116">
            <v>1461</v>
          </cell>
          <cell r="AO116">
            <v>819</v>
          </cell>
          <cell r="AP116">
            <v>1621</v>
          </cell>
          <cell r="AQ116">
            <v>1074</v>
          </cell>
          <cell r="AR116">
            <v>1914</v>
          </cell>
          <cell r="AS116">
            <v>1890</v>
          </cell>
          <cell r="AT116">
            <v>1319</v>
          </cell>
          <cell r="AU116">
            <v>488</v>
          </cell>
          <cell r="AV116">
            <v>577</v>
          </cell>
          <cell r="AW116">
            <v>508</v>
          </cell>
          <cell r="AX116">
            <v>908</v>
          </cell>
          <cell r="AY116">
            <v>1106</v>
          </cell>
          <cell r="AZ116">
            <v>1158</v>
          </cell>
          <cell r="BA116">
            <v>965</v>
          </cell>
          <cell r="BB116">
            <v>1155</v>
          </cell>
          <cell r="BC116">
            <v>2889</v>
          </cell>
          <cell r="BD116">
            <v>1740</v>
          </cell>
          <cell r="BE116">
            <v>1308</v>
          </cell>
          <cell r="BF116">
            <v>1653</v>
          </cell>
          <cell r="BG116">
            <v>2778</v>
          </cell>
          <cell r="BH116">
            <v>847</v>
          </cell>
          <cell r="BI116">
            <v>993</v>
          </cell>
          <cell r="BJ116">
            <v>1317</v>
          </cell>
          <cell r="BK116">
            <v>1836</v>
          </cell>
          <cell r="BL116">
            <v>2133</v>
          </cell>
          <cell r="BM116">
            <v>2313</v>
          </cell>
          <cell r="BN116">
            <v>994</v>
          </cell>
          <cell r="BO116">
            <v>1322</v>
          </cell>
          <cell r="BP116">
            <v>2838</v>
          </cell>
          <cell r="BQ116">
            <v>1949</v>
          </cell>
          <cell r="BR116">
            <v>2569</v>
          </cell>
          <cell r="BS116">
            <v>1709</v>
          </cell>
          <cell r="BT116">
            <v>1600</v>
          </cell>
          <cell r="BU116">
            <v>2146</v>
          </cell>
          <cell r="BV116">
            <v>3621</v>
          </cell>
          <cell r="BW116">
            <v>2018</v>
          </cell>
          <cell r="BX116">
            <v>2037</v>
          </cell>
          <cell r="BY116">
            <v>1040</v>
          </cell>
          <cell r="BZ116">
            <v>3080</v>
          </cell>
          <cell r="CA116">
            <v>1660</v>
          </cell>
          <cell r="CB116">
            <v>2067</v>
          </cell>
          <cell r="CC116">
            <v>1696</v>
          </cell>
          <cell r="CD116">
            <v>1765</v>
          </cell>
        </row>
        <row r="117">
          <cell r="B117" t="str">
            <v xml:space="preserve">24.4 </v>
          </cell>
          <cell r="C117">
            <v>228</v>
          </cell>
          <cell r="D117">
            <v>241</v>
          </cell>
          <cell r="E117">
            <v>230</v>
          </cell>
          <cell r="F117">
            <v>245</v>
          </cell>
          <cell r="G117">
            <v>219</v>
          </cell>
          <cell r="H117">
            <v>437</v>
          </cell>
          <cell r="I117">
            <v>198</v>
          </cell>
          <cell r="J117">
            <v>241</v>
          </cell>
          <cell r="K117">
            <v>454</v>
          </cell>
          <cell r="L117">
            <v>397</v>
          </cell>
          <cell r="M117">
            <v>425</v>
          </cell>
          <cell r="N117">
            <v>561</v>
          </cell>
          <cell r="O117">
            <v>594</v>
          </cell>
          <cell r="P117">
            <v>407</v>
          </cell>
          <cell r="Q117">
            <v>305</v>
          </cell>
          <cell r="R117">
            <v>275</v>
          </cell>
          <cell r="S117">
            <v>240</v>
          </cell>
          <cell r="T117">
            <v>263</v>
          </cell>
          <cell r="U117">
            <v>298</v>
          </cell>
          <cell r="V117">
            <v>298</v>
          </cell>
          <cell r="W117">
            <v>227</v>
          </cell>
          <cell r="X117">
            <v>355</v>
          </cell>
          <cell r="Y117">
            <v>281</v>
          </cell>
          <cell r="Z117">
            <v>287</v>
          </cell>
          <cell r="AA117">
            <v>316</v>
          </cell>
          <cell r="AB117">
            <v>717</v>
          </cell>
          <cell r="AC117">
            <v>432</v>
          </cell>
          <cell r="AD117">
            <v>662</v>
          </cell>
          <cell r="AE117">
            <v>520</v>
          </cell>
          <cell r="AF117">
            <v>646</v>
          </cell>
          <cell r="AG117">
            <v>550</v>
          </cell>
          <cell r="AH117">
            <v>532</v>
          </cell>
          <cell r="AI117">
            <v>447</v>
          </cell>
          <cell r="AJ117">
            <v>555</v>
          </cell>
          <cell r="AK117">
            <v>542</v>
          </cell>
          <cell r="AL117">
            <v>1022</v>
          </cell>
          <cell r="AM117">
            <v>707</v>
          </cell>
          <cell r="AN117">
            <v>1448</v>
          </cell>
          <cell r="AO117">
            <v>805</v>
          </cell>
          <cell r="AP117">
            <v>1610</v>
          </cell>
          <cell r="AQ117">
            <v>1062</v>
          </cell>
          <cell r="AR117">
            <v>1897</v>
          </cell>
          <cell r="AS117">
            <v>1879</v>
          </cell>
          <cell r="AT117">
            <v>1294</v>
          </cell>
          <cell r="AU117">
            <v>475</v>
          </cell>
          <cell r="AV117">
            <v>566</v>
          </cell>
          <cell r="AW117">
            <v>497</v>
          </cell>
          <cell r="AX117">
            <v>894</v>
          </cell>
          <cell r="AY117">
            <v>1092</v>
          </cell>
          <cell r="AZ117">
            <v>1146</v>
          </cell>
          <cell r="BA117">
            <v>955</v>
          </cell>
          <cell r="BB117">
            <v>1144</v>
          </cell>
          <cell r="BC117">
            <v>2875</v>
          </cell>
          <cell r="BD117">
            <v>1725</v>
          </cell>
          <cell r="BE117">
            <v>1294</v>
          </cell>
          <cell r="BF117">
            <v>1640</v>
          </cell>
          <cell r="BG117">
            <v>2764</v>
          </cell>
          <cell r="BH117">
            <v>830</v>
          </cell>
          <cell r="BI117">
            <v>974</v>
          </cell>
          <cell r="BJ117">
            <v>1301</v>
          </cell>
          <cell r="BK117">
            <v>1822</v>
          </cell>
          <cell r="BL117">
            <v>2117</v>
          </cell>
          <cell r="BM117">
            <v>2296</v>
          </cell>
          <cell r="BN117">
            <v>979</v>
          </cell>
          <cell r="BO117">
            <v>1292</v>
          </cell>
          <cell r="BP117">
            <v>2822</v>
          </cell>
          <cell r="BQ117">
            <v>1933</v>
          </cell>
          <cell r="BR117">
            <v>2552</v>
          </cell>
          <cell r="BS117">
            <v>1692</v>
          </cell>
          <cell r="BT117">
            <v>1585</v>
          </cell>
          <cell r="BU117">
            <v>2131</v>
          </cell>
          <cell r="BV117">
            <v>3600</v>
          </cell>
          <cell r="BW117">
            <v>2006</v>
          </cell>
          <cell r="BX117">
            <v>2026</v>
          </cell>
          <cell r="BY117">
            <v>1030</v>
          </cell>
          <cell r="BZ117">
            <v>3071</v>
          </cell>
          <cell r="CA117">
            <v>1652</v>
          </cell>
          <cell r="CB117">
            <v>2057</v>
          </cell>
          <cell r="CC117">
            <v>1687</v>
          </cell>
          <cell r="CD117">
            <v>1757</v>
          </cell>
        </row>
        <row r="118">
          <cell r="B118" t="str">
            <v xml:space="preserve">24.5 </v>
          </cell>
          <cell r="C118">
            <v>20</v>
          </cell>
          <cell r="D118">
            <v>17</v>
          </cell>
          <cell r="E118">
            <v>18</v>
          </cell>
          <cell r="F118">
            <v>17</v>
          </cell>
          <cell r="G118">
            <v>16</v>
          </cell>
          <cell r="H118">
            <v>14</v>
          </cell>
          <cell r="I118">
            <v>13</v>
          </cell>
          <cell r="J118">
            <v>15</v>
          </cell>
          <cell r="K118">
            <v>16</v>
          </cell>
          <cell r="L118">
            <v>15</v>
          </cell>
          <cell r="M118">
            <v>12</v>
          </cell>
          <cell r="N118">
            <v>13</v>
          </cell>
          <cell r="O118">
            <v>10</v>
          </cell>
          <cell r="P118">
            <v>8</v>
          </cell>
          <cell r="Q118">
            <v>9</v>
          </cell>
          <cell r="R118">
            <v>11</v>
          </cell>
          <cell r="S118">
            <v>8</v>
          </cell>
          <cell r="T118">
            <v>10</v>
          </cell>
          <cell r="U118">
            <v>10</v>
          </cell>
          <cell r="V118">
            <v>8</v>
          </cell>
          <cell r="W118">
            <v>11</v>
          </cell>
          <cell r="X118">
            <v>17</v>
          </cell>
          <cell r="Y118">
            <v>16</v>
          </cell>
          <cell r="Z118">
            <v>13</v>
          </cell>
          <cell r="AA118">
            <v>12</v>
          </cell>
          <cell r="AB118">
            <v>12</v>
          </cell>
          <cell r="AC118">
            <v>9</v>
          </cell>
          <cell r="AD118">
            <v>8</v>
          </cell>
          <cell r="AE118">
            <v>9</v>
          </cell>
          <cell r="AF118">
            <v>10</v>
          </cell>
          <cell r="AG118">
            <v>11</v>
          </cell>
          <cell r="AH118">
            <v>20</v>
          </cell>
          <cell r="AI118">
            <v>20</v>
          </cell>
          <cell r="AJ118">
            <v>14</v>
          </cell>
          <cell r="AK118">
            <v>13</v>
          </cell>
          <cell r="AL118">
            <v>12</v>
          </cell>
          <cell r="AM118">
            <v>11</v>
          </cell>
          <cell r="AN118">
            <v>13</v>
          </cell>
          <cell r="AO118">
            <v>14</v>
          </cell>
          <cell r="AP118">
            <v>11</v>
          </cell>
          <cell r="AQ118">
            <v>12</v>
          </cell>
          <cell r="AR118">
            <v>17</v>
          </cell>
          <cell r="AS118">
            <v>11</v>
          </cell>
          <cell r="AT118">
            <v>25</v>
          </cell>
          <cell r="AU118">
            <v>13</v>
          </cell>
          <cell r="AV118">
            <v>11</v>
          </cell>
          <cell r="AW118">
            <v>11</v>
          </cell>
          <cell r="AX118">
            <v>14</v>
          </cell>
          <cell r="AY118">
            <v>14</v>
          </cell>
          <cell r="AZ118">
            <v>12</v>
          </cell>
          <cell r="BA118">
            <v>10</v>
          </cell>
          <cell r="BB118">
            <v>11</v>
          </cell>
          <cell r="BC118">
            <v>14</v>
          </cell>
          <cell r="BD118">
            <v>15</v>
          </cell>
          <cell r="BE118">
            <v>14</v>
          </cell>
          <cell r="BF118">
            <v>13</v>
          </cell>
          <cell r="BG118">
            <v>14</v>
          </cell>
          <cell r="BH118">
            <v>17</v>
          </cell>
          <cell r="BI118">
            <v>19</v>
          </cell>
          <cell r="BJ118">
            <v>16</v>
          </cell>
          <cell r="BK118">
            <v>14</v>
          </cell>
          <cell r="BL118">
            <v>16</v>
          </cell>
          <cell r="BM118">
            <v>17</v>
          </cell>
          <cell r="BN118">
            <v>15</v>
          </cell>
          <cell r="BO118">
            <v>30</v>
          </cell>
          <cell r="BP118">
            <v>16</v>
          </cell>
          <cell r="BQ118">
            <v>16</v>
          </cell>
          <cell r="BR118">
            <v>17</v>
          </cell>
          <cell r="BS118">
            <v>17</v>
          </cell>
          <cell r="BT118">
            <v>15</v>
          </cell>
          <cell r="BU118">
            <v>15</v>
          </cell>
          <cell r="BV118">
            <v>21</v>
          </cell>
          <cell r="BW118">
            <v>12</v>
          </cell>
          <cell r="BX118">
            <v>11</v>
          </cell>
          <cell r="BY118">
            <v>10</v>
          </cell>
          <cell r="BZ118">
            <v>9</v>
          </cell>
          <cell r="CA118">
            <v>8</v>
          </cell>
          <cell r="CB118">
            <v>10</v>
          </cell>
          <cell r="CC118">
            <v>9</v>
          </cell>
          <cell r="CD118">
            <v>8</v>
          </cell>
        </row>
        <row r="119">
          <cell r="B119" t="str">
            <v>25 Fa</v>
          </cell>
          <cell r="C119">
            <v>524</v>
          </cell>
          <cell r="D119">
            <v>563</v>
          </cell>
          <cell r="E119">
            <v>536</v>
          </cell>
          <cell r="F119">
            <v>481</v>
          </cell>
          <cell r="G119">
            <v>422</v>
          </cell>
          <cell r="H119">
            <v>419</v>
          </cell>
          <cell r="I119">
            <v>444</v>
          </cell>
          <cell r="J119">
            <v>444</v>
          </cell>
          <cell r="K119">
            <v>419</v>
          </cell>
          <cell r="L119">
            <v>454</v>
          </cell>
          <cell r="M119">
            <v>433</v>
          </cell>
          <cell r="N119">
            <v>526</v>
          </cell>
          <cell r="O119">
            <v>441</v>
          </cell>
          <cell r="P119">
            <v>430</v>
          </cell>
          <cell r="Q119">
            <v>452</v>
          </cell>
          <cell r="R119">
            <v>433</v>
          </cell>
          <cell r="S119">
            <v>385</v>
          </cell>
          <cell r="T119">
            <v>407</v>
          </cell>
          <cell r="U119">
            <v>426</v>
          </cell>
          <cell r="V119">
            <v>369</v>
          </cell>
          <cell r="W119">
            <v>397</v>
          </cell>
          <cell r="X119">
            <v>416</v>
          </cell>
          <cell r="Y119">
            <v>420</v>
          </cell>
          <cell r="Z119">
            <v>447</v>
          </cell>
          <cell r="AA119">
            <v>434</v>
          </cell>
          <cell r="AB119">
            <v>428</v>
          </cell>
          <cell r="AC119">
            <v>457</v>
          </cell>
          <cell r="AD119">
            <v>439</v>
          </cell>
          <cell r="AE119">
            <v>425</v>
          </cell>
          <cell r="AF119">
            <v>465</v>
          </cell>
          <cell r="AG119">
            <v>468</v>
          </cell>
          <cell r="AH119">
            <v>575</v>
          </cell>
          <cell r="AI119">
            <v>482</v>
          </cell>
          <cell r="AJ119">
            <v>476</v>
          </cell>
          <cell r="AK119">
            <v>488</v>
          </cell>
          <cell r="AL119">
            <v>517</v>
          </cell>
          <cell r="AM119">
            <v>468</v>
          </cell>
          <cell r="AN119">
            <v>485</v>
          </cell>
          <cell r="AO119">
            <v>525</v>
          </cell>
          <cell r="AP119">
            <v>538</v>
          </cell>
          <cell r="AQ119">
            <v>524</v>
          </cell>
          <cell r="AR119">
            <v>566</v>
          </cell>
          <cell r="AS119">
            <v>632</v>
          </cell>
          <cell r="AT119">
            <v>605</v>
          </cell>
          <cell r="AU119">
            <v>519</v>
          </cell>
          <cell r="AV119">
            <v>553</v>
          </cell>
          <cell r="AW119">
            <v>514</v>
          </cell>
          <cell r="AX119">
            <v>589</v>
          </cell>
          <cell r="AY119">
            <v>508</v>
          </cell>
          <cell r="AZ119">
            <v>590</v>
          </cell>
          <cell r="BA119">
            <v>549</v>
          </cell>
          <cell r="BB119">
            <v>553</v>
          </cell>
          <cell r="BC119">
            <v>590</v>
          </cell>
          <cell r="BD119">
            <v>581</v>
          </cell>
          <cell r="BE119">
            <v>598</v>
          </cell>
          <cell r="BF119">
            <v>650</v>
          </cell>
          <cell r="BG119">
            <v>583</v>
          </cell>
          <cell r="BH119">
            <v>615</v>
          </cell>
          <cell r="BI119">
            <v>843</v>
          </cell>
          <cell r="BJ119">
            <v>676</v>
          </cell>
          <cell r="BK119">
            <v>563</v>
          </cell>
          <cell r="BL119">
            <v>903</v>
          </cell>
          <cell r="BM119">
            <v>743</v>
          </cell>
          <cell r="BN119">
            <v>623</v>
          </cell>
          <cell r="BO119">
            <v>651</v>
          </cell>
          <cell r="BP119">
            <v>715</v>
          </cell>
          <cell r="BQ119">
            <v>713</v>
          </cell>
          <cell r="BR119">
            <v>729</v>
          </cell>
          <cell r="BS119">
            <v>837</v>
          </cell>
          <cell r="BT119">
            <v>1320</v>
          </cell>
          <cell r="BU119">
            <v>795</v>
          </cell>
          <cell r="BV119">
            <v>806</v>
          </cell>
          <cell r="BW119">
            <v>880</v>
          </cell>
          <cell r="BX119">
            <v>785</v>
          </cell>
          <cell r="BY119">
            <v>902</v>
          </cell>
          <cell r="BZ119">
            <v>940</v>
          </cell>
          <cell r="CA119">
            <v>821</v>
          </cell>
          <cell r="CB119">
            <v>873</v>
          </cell>
          <cell r="CC119">
            <v>879</v>
          </cell>
          <cell r="CD119">
            <v>1004</v>
          </cell>
        </row>
        <row r="120">
          <cell r="B120" t="str">
            <v>25OTH</v>
          </cell>
          <cell r="C120">
            <v>383</v>
          </cell>
          <cell r="D120">
            <v>420</v>
          </cell>
          <cell r="E120">
            <v>451</v>
          </cell>
          <cell r="F120">
            <v>370</v>
          </cell>
          <cell r="G120">
            <v>351</v>
          </cell>
          <cell r="H120">
            <v>357</v>
          </cell>
          <cell r="I120">
            <v>415</v>
          </cell>
          <cell r="J120">
            <v>340</v>
          </cell>
          <cell r="K120">
            <v>347</v>
          </cell>
          <cell r="L120">
            <v>360</v>
          </cell>
          <cell r="M120">
            <v>331</v>
          </cell>
          <cell r="N120">
            <v>356</v>
          </cell>
          <cell r="O120">
            <v>383</v>
          </cell>
          <cell r="P120">
            <v>383</v>
          </cell>
          <cell r="Q120">
            <v>383</v>
          </cell>
          <cell r="R120">
            <v>383</v>
          </cell>
          <cell r="S120">
            <v>351</v>
          </cell>
          <cell r="T120">
            <v>348</v>
          </cell>
          <cell r="U120">
            <v>347</v>
          </cell>
          <cell r="V120">
            <v>346</v>
          </cell>
          <cell r="W120">
            <v>377</v>
          </cell>
          <cell r="X120">
            <v>388</v>
          </cell>
          <cell r="Y120">
            <v>400</v>
          </cell>
          <cell r="Z120">
            <v>423</v>
          </cell>
          <cell r="AA120">
            <v>387</v>
          </cell>
          <cell r="AB120">
            <v>395</v>
          </cell>
          <cell r="AC120">
            <v>417</v>
          </cell>
          <cell r="AD120">
            <v>402</v>
          </cell>
          <cell r="AE120">
            <v>377</v>
          </cell>
          <cell r="AF120">
            <v>421</v>
          </cell>
          <cell r="AG120">
            <v>394</v>
          </cell>
          <cell r="AH120">
            <v>395</v>
          </cell>
          <cell r="AI120">
            <v>423</v>
          </cell>
          <cell r="AJ120">
            <v>416</v>
          </cell>
          <cell r="AK120">
            <v>428</v>
          </cell>
          <cell r="AL120">
            <v>458</v>
          </cell>
          <cell r="AM120">
            <v>422</v>
          </cell>
          <cell r="AN120">
            <v>442</v>
          </cell>
          <cell r="AO120">
            <v>485</v>
          </cell>
          <cell r="AP120">
            <v>491</v>
          </cell>
          <cell r="AQ120">
            <v>491</v>
          </cell>
          <cell r="AR120">
            <v>517</v>
          </cell>
          <cell r="AS120">
            <v>539</v>
          </cell>
          <cell r="AT120">
            <v>559</v>
          </cell>
          <cell r="AU120">
            <v>462</v>
          </cell>
          <cell r="AV120">
            <v>512</v>
          </cell>
          <cell r="AW120">
            <v>465</v>
          </cell>
          <cell r="AX120">
            <v>478</v>
          </cell>
          <cell r="AY120">
            <v>454</v>
          </cell>
          <cell r="AZ120">
            <v>530</v>
          </cell>
          <cell r="BA120">
            <v>501</v>
          </cell>
          <cell r="BB120">
            <v>484</v>
          </cell>
          <cell r="BC120">
            <v>519</v>
          </cell>
          <cell r="BD120">
            <v>519</v>
          </cell>
          <cell r="BE120">
            <v>527</v>
          </cell>
          <cell r="BF120">
            <v>550</v>
          </cell>
          <cell r="BG120">
            <v>527</v>
          </cell>
          <cell r="BH120">
            <v>530</v>
          </cell>
          <cell r="BI120">
            <v>610</v>
          </cell>
          <cell r="BJ120">
            <v>599</v>
          </cell>
          <cell r="BK120">
            <v>487</v>
          </cell>
          <cell r="BL120">
            <v>574</v>
          </cell>
          <cell r="BM120">
            <v>570</v>
          </cell>
          <cell r="BN120">
            <v>574</v>
          </cell>
          <cell r="BO120">
            <v>599</v>
          </cell>
          <cell r="BP120">
            <v>661</v>
          </cell>
          <cell r="BQ120">
            <v>646</v>
          </cell>
          <cell r="BR120">
            <v>644</v>
          </cell>
          <cell r="BS120">
            <v>698</v>
          </cell>
          <cell r="BT120">
            <v>655</v>
          </cell>
          <cell r="BU120">
            <v>584</v>
          </cell>
          <cell r="BV120">
            <v>611</v>
          </cell>
          <cell r="BW120">
            <v>664</v>
          </cell>
          <cell r="BX120">
            <v>577</v>
          </cell>
          <cell r="BY120">
            <v>645</v>
          </cell>
          <cell r="BZ120">
            <v>708</v>
          </cell>
          <cell r="CA120">
            <v>602</v>
          </cell>
          <cell r="CB120">
            <v>656</v>
          </cell>
          <cell r="CC120">
            <v>754</v>
          </cell>
          <cell r="CD120">
            <v>731</v>
          </cell>
        </row>
        <row r="121">
          <cell r="B121" t="str">
            <v xml:space="preserve">25.1 </v>
          </cell>
          <cell r="C121">
            <v>58</v>
          </cell>
          <cell r="D121">
            <v>81</v>
          </cell>
          <cell r="E121">
            <v>110</v>
          </cell>
          <cell r="F121">
            <v>67</v>
          </cell>
          <cell r="G121">
            <v>52</v>
          </cell>
          <cell r="H121">
            <v>61</v>
          </cell>
          <cell r="I121">
            <v>101</v>
          </cell>
          <cell r="J121">
            <v>44</v>
          </cell>
          <cell r="K121">
            <v>37</v>
          </cell>
          <cell r="L121">
            <v>48</v>
          </cell>
          <cell r="M121">
            <v>39</v>
          </cell>
          <cell r="N121">
            <v>39</v>
          </cell>
          <cell r="O121">
            <v>47</v>
          </cell>
          <cell r="P121">
            <v>49</v>
          </cell>
          <cell r="Q121">
            <v>53</v>
          </cell>
          <cell r="R121">
            <v>50</v>
          </cell>
          <cell r="S121">
            <v>30</v>
          </cell>
          <cell r="T121">
            <v>36</v>
          </cell>
          <cell r="U121">
            <v>34</v>
          </cell>
          <cell r="V121">
            <v>53</v>
          </cell>
          <cell r="W121">
            <v>64</v>
          </cell>
          <cell r="X121">
            <v>60</v>
          </cell>
          <cell r="Y121">
            <v>58</v>
          </cell>
          <cell r="Z121">
            <v>68</v>
          </cell>
          <cell r="AA121">
            <v>54</v>
          </cell>
          <cell r="AB121">
            <v>46</v>
          </cell>
          <cell r="AC121">
            <v>45</v>
          </cell>
          <cell r="AD121">
            <v>53</v>
          </cell>
          <cell r="AE121">
            <v>48</v>
          </cell>
          <cell r="AF121">
            <v>50</v>
          </cell>
          <cell r="AG121">
            <v>62</v>
          </cell>
          <cell r="AH121">
            <v>45</v>
          </cell>
          <cell r="AI121">
            <v>53</v>
          </cell>
          <cell r="AJ121">
            <v>56</v>
          </cell>
          <cell r="AK121">
            <v>61</v>
          </cell>
          <cell r="AL121">
            <v>70</v>
          </cell>
          <cell r="AM121">
            <v>57</v>
          </cell>
          <cell r="AN121">
            <v>66</v>
          </cell>
          <cell r="AO121">
            <v>55</v>
          </cell>
          <cell r="AP121">
            <v>69</v>
          </cell>
          <cell r="AQ121">
            <v>72</v>
          </cell>
          <cell r="AR121">
            <v>65</v>
          </cell>
          <cell r="AS121">
            <v>66</v>
          </cell>
          <cell r="AT121">
            <v>78</v>
          </cell>
          <cell r="AU121">
            <v>53</v>
          </cell>
          <cell r="AV121">
            <v>81</v>
          </cell>
          <cell r="AW121">
            <v>106</v>
          </cell>
          <cell r="AX121">
            <v>81</v>
          </cell>
          <cell r="AY121">
            <v>50</v>
          </cell>
          <cell r="AZ121">
            <v>90</v>
          </cell>
          <cell r="BA121">
            <v>75</v>
          </cell>
          <cell r="BB121">
            <v>59</v>
          </cell>
          <cell r="BC121">
            <v>74</v>
          </cell>
          <cell r="BD121">
            <v>82</v>
          </cell>
          <cell r="BE121">
            <v>79</v>
          </cell>
          <cell r="BF121">
            <v>74</v>
          </cell>
          <cell r="BG121">
            <v>59</v>
          </cell>
          <cell r="BH121">
            <v>60</v>
          </cell>
          <cell r="BI121">
            <v>65</v>
          </cell>
          <cell r="BJ121">
            <v>71</v>
          </cell>
          <cell r="BK121">
            <v>59</v>
          </cell>
          <cell r="BL121">
            <v>65</v>
          </cell>
          <cell r="BM121">
            <v>86</v>
          </cell>
          <cell r="BN121">
            <v>80</v>
          </cell>
          <cell r="BO121">
            <v>64</v>
          </cell>
          <cell r="BP121">
            <v>85</v>
          </cell>
          <cell r="BQ121">
            <v>88</v>
          </cell>
          <cell r="BR121">
            <v>65</v>
          </cell>
          <cell r="BS121">
            <v>59</v>
          </cell>
          <cell r="BT121">
            <v>92</v>
          </cell>
          <cell r="BU121">
            <v>71</v>
          </cell>
          <cell r="BV121">
            <v>78</v>
          </cell>
          <cell r="BW121">
            <v>68</v>
          </cell>
          <cell r="BX121">
            <v>72</v>
          </cell>
          <cell r="BY121">
            <v>90</v>
          </cell>
          <cell r="BZ121">
            <v>81</v>
          </cell>
          <cell r="CA121">
            <v>68</v>
          </cell>
          <cell r="CB121">
            <v>61</v>
          </cell>
          <cell r="CC121">
            <v>101</v>
          </cell>
          <cell r="CD121">
            <v>80</v>
          </cell>
        </row>
        <row r="122">
          <cell r="B122" t="str">
            <v xml:space="preserve">25.2 </v>
          </cell>
          <cell r="C122">
            <v>13</v>
          </cell>
          <cell r="D122">
            <v>14</v>
          </cell>
          <cell r="E122">
            <v>18</v>
          </cell>
          <cell r="F122">
            <v>15</v>
          </cell>
          <cell r="G122">
            <v>15</v>
          </cell>
          <cell r="H122">
            <v>15</v>
          </cell>
          <cell r="I122">
            <v>12</v>
          </cell>
          <cell r="J122">
            <v>13</v>
          </cell>
          <cell r="K122">
            <v>12</v>
          </cell>
          <cell r="L122">
            <v>10</v>
          </cell>
          <cell r="M122">
            <v>10</v>
          </cell>
          <cell r="N122">
            <v>13</v>
          </cell>
          <cell r="O122">
            <v>14</v>
          </cell>
          <cell r="P122">
            <v>13</v>
          </cell>
          <cell r="Q122">
            <v>15</v>
          </cell>
          <cell r="R122">
            <v>10</v>
          </cell>
          <cell r="S122">
            <v>11</v>
          </cell>
          <cell r="T122">
            <v>11</v>
          </cell>
          <cell r="U122">
            <v>10</v>
          </cell>
          <cell r="V122">
            <v>14</v>
          </cell>
          <cell r="W122">
            <v>12</v>
          </cell>
          <cell r="X122">
            <v>14</v>
          </cell>
          <cell r="Y122">
            <v>18</v>
          </cell>
          <cell r="Z122">
            <v>17</v>
          </cell>
          <cell r="AA122">
            <v>17</v>
          </cell>
          <cell r="AB122">
            <v>16</v>
          </cell>
          <cell r="AC122">
            <v>18</v>
          </cell>
          <cell r="AD122">
            <v>16</v>
          </cell>
          <cell r="AE122">
            <v>10</v>
          </cell>
          <cell r="AF122">
            <v>18</v>
          </cell>
          <cell r="AG122">
            <v>18</v>
          </cell>
          <cell r="AH122">
            <v>19</v>
          </cell>
          <cell r="AI122">
            <v>15</v>
          </cell>
          <cell r="AJ122">
            <v>17</v>
          </cell>
          <cell r="AK122">
            <v>17</v>
          </cell>
          <cell r="AL122">
            <v>21</v>
          </cell>
          <cell r="AM122">
            <v>20</v>
          </cell>
          <cell r="AN122">
            <v>16</v>
          </cell>
          <cell r="AO122">
            <v>18</v>
          </cell>
          <cell r="AP122">
            <v>24</v>
          </cell>
          <cell r="AQ122">
            <v>22</v>
          </cell>
          <cell r="AR122">
            <v>26</v>
          </cell>
          <cell r="AS122">
            <v>32</v>
          </cell>
          <cell r="AT122">
            <v>41</v>
          </cell>
          <cell r="AU122">
            <v>19</v>
          </cell>
          <cell r="AV122">
            <v>22</v>
          </cell>
          <cell r="AW122">
            <v>22</v>
          </cell>
          <cell r="AX122">
            <v>27</v>
          </cell>
          <cell r="AY122">
            <v>20</v>
          </cell>
          <cell r="AZ122">
            <v>29</v>
          </cell>
          <cell r="BA122">
            <v>25</v>
          </cell>
          <cell r="BB122">
            <v>25</v>
          </cell>
          <cell r="BC122">
            <v>24</v>
          </cell>
          <cell r="BD122">
            <v>30</v>
          </cell>
          <cell r="BE122">
            <v>24</v>
          </cell>
          <cell r="BF122">
            <v>33</v>
          </cell>
          <cell r="BG122">
            <v>34</v>
          </cell>
          <cell r="BH122">
            <v>39</v>
          </cell>
          <cell r="BI122">
            <v>43</v>
          </cell>
          <cell r="BJ122">
            <v>39</v>
          </cell>
          <cell r="BK122">
            <v>40</v>
          </cell>
          <cell r="BL122">
            <v>44</v>
          </cell>
          <cell r="BM122">
            <v>38</v>
          </cell>
          <cell r="BN122">
            <v>43</v>
          </cell>
          <cell r="BO122">
            <v>34</v>
          </cell>
          <cell r="BP122">
            <v>40</v>
          </cell>
          <cell r="BQ122">
            <v>44</v>
          </cell>
          <cell r="BR122">
            <v>48</v>
          </cell>
          <cell r="BS122">
            <v>31</v>
          </cell>
          <cell r="BT122">
            <v>36</v>
          </cell>
          <cell r="BU122">
            <v>34</v>
          </cell>
          <cell r="BV122">
            <v>31</v>
          </cell>
          <cell r="BW122">
            <v>31</v>
          </cell>
          <cell r="BX122">
            <v>28</v>
          </cell>
          <cell r="BY122">
            <v>29</v>
          </cell>
          <cell r="BZ122">
            <v>36</v>
          </cell>
          <cell r="CA122">
            <v>27</v>
          </cell>
          <cell r="CB122">
            <v>35</v>
          </cell>
          <cell r="CC122">
            <v>32</v>
          </cell>
          <cell r="CD122">
            <v>33</v>
          </cell>
        </row>
        <row r="123">
          <cell r="B123" t="str">
            <v xml:space="preserve">25.3 </v>
          </cell>
          <cell r="C123">
            <v>41</v>
          </cell>
          <cell r="D123">
            <v>18</v>
          </cell>
          <cell r="E123">
            <v>17</v>
          </cell>
          <cell r="F123">
            <v>14</v>
          </cell>
          <cell r="G123">
            <v>13</v>
          </cell>
          <cell r="H123">
            <v>24</v>
          </cell>
          <cell r="I123">
            <v>21</v>
          </cell>
          <cell r="J123">
            <v>19</v>
          </cell>
          <cell r="K123">
            <v>11</v>
          </cell>
          <cell r="L123">
            <v>22</v>
          </cell>
          <cell r="M123">
            <v>11</v>
          </cell>
          <cell r="N123">
            <v>15</v>
          </cell>
          <cell r="O123">
            <v>23</v>
          </cell>
          <cell r="P123">
            <v>15</v>
          </cell>
          <cell r="Q123">
            <v>21</v>
          </cell>
          <cell r="R123">
            <v>24</v>
          </cell>
          <cell r="S123">
            <v>15</v>
          </cell>
          <cell r="T123">
            <v>11</v>
          </cell>
          <cell r="U123">
            <v>12</v>
          </cell>
          <cell r="V123">
            <v>7</v>
          </cell>
          <cell r="W123">
            <v>15</v>
          </cell>
          <cell r="X123">
            <v>8</v>
          </cell>
          <cell r="Y123">
            <v>10</v>
          </cell>
          <cell r="Z123">
            <v>17</v>
          </cell>
          <cell r="AA123">
            <v>15</v>
          </cell>
          <cell r="AB123">
            <v>15</v>
          </cell>
          <cell r="AC123">
            <v>17</v>
          </cell>
          <cell r="AD123">
            <v>10</v>
          </cell>
          <cell r="AE123">
            <v>10</v>
          </cell>
          <cell r="AF123">
            <v>9</v>
          </cell>
          <cell r="AG123">
            <v>8</v>
          </cell>
          <cell r="AH123">
            <v>13</v>
          </cell>
          <cell r="AI123">
            <v>5</v>
          </cell>
          <cell r="AJ123">
            <v>7</v>
          </cell>
          <cell r="AK123">
            <v>11</v>
          </cell>
          <cell r="AL123">
            <v>13</v>
          </cell>
          <cell r="AM123">
            <v>10</v>
          </cell>
          <cell r="AN123">
            <v>9</v>
          </cell>
          <cell r="AO123">
            <v>8</v>
          </cell>
          <cell r="AP123">
            <v>9</v>
          </cell>
          <cell r="AQ123">
            <v>7</v>
          </cell>
          <cell r="AR123">
            <v>10</v>
          </cell>
          <cell r="AS123">
            <v>8</v>
          </cell>
          <cell r="AT123">
            <v>11</v>
          </cell>
          <cell r="AU123">
            <v>9</v>
          </cell>
          <cell r="AV123">
            <v>10</v>
          </cell>
          <cell r="AW123">
            <v>8</v>
          </cell>
          <cell r="AX123">
            <v>16</v>
          </cell>
          <cell r="AY123">
            <v>8</v>
          </cell>
          <cell r="AZ123">
            <v>16</v>
          </cell>
          <cell r="BA123">
            <v>9</v>
          </cell>
          <cell r="BB123">
            <v>12</v>
          </cell>
          <cell r="BC123">
            <v>12</v>
          </cell>
          <cell r="BD123">
            <v>9</v>
          </cell>
          <cell r="BE123">
            <v>13</v>
          </cell>
          <cell r="BF123">
            <v>12</v>
          </cell>
          <cell r="BG123">
            <v>16</v>
          </cell>
          <cell r="BH123">
            <v>9</v>
          </cell>
          <cell r="BI123">
            <v>12</v>
          </cell>
          <cell r="BJ123">
            <v>10</v>
          </cell>
          <cell r="BK123">
            <v>7</v>
          </cell>
          <cell r="BL123">
            <v>29</v>
          </cell>
          <cell r="BM123">
            <v>12</v>
          </cell>
          <cell r="BN123">
            <v>15</v>
          </cell>
          <cell r="BO123">
            <v>8</v>
          </cell>
          <cell r="BP123">
            <v>8</v>
          </cell>
          <cell r="BQ123">
            <v>12</v>
          </cell>
          <cell r="BR123">
            <v>15</v>
          </cell>
          <cell r="BS123">
            <v>12</v>
          </cell>
          <cell r="BT123">
            <v>8</v>
          </cell>
          <cell r="BU123">
            <v>12</v>
          </cell>
          <cell r="BV123">
            <v>20</v>
          </cell>
          <cell r="BW123">
            <v>11</v>
          </cell>
          <cell r="BX123">
            <v>14</v>
          </cell>
          <cell r="BY123">
            <v>14</v>
          </cell>
          <cell r="BZ123">
            <v>13</v>
          </cell>
          <cell r="CA123">
            <v>8</v>
          </cell>
          <cell r="CB123">
            <v>9</v>
          </cell>
          <cell r="CC123">
            <v>10</v>
          </cell>
          <cell r="CD123">
            <v>12</v>
          </cell>
        </row>
        <row r="124">
          <cell r="B124" t="str">
            <v xml:space="preserve">25.4 </v>
          </cell>
          <cell r="C124">
            <v>141</v>
          </cell>
          <cell r="D124">
            <v>144</v>
          </cell>
          <cell r="E124">
            <v>84</v>
          </cell>
          <cell r="F124">
            <v>111</v>
          </cell>
          <cell r="G124">
            <v>71</v>
          </cell>
          <cell r="H124">
            <v>62</v>
          </cell>
          <cell r="I124">
            <v>29</v>
          </cell>
          <cell r="J124">
            <v>104</v>
          </cell>
          <cell r="K124">
            <v>72</v>
          </cell>
          <cell r="L124">
            <v>94</v>
          </cell>
          <cell r="M124">
            <v>102</v>
          </cell>
          <cell r="N124">
            <v>170</v>
          </cell>
          <cell r="O124">
            <v>58</v>
          </cell>
          <cell r="P124">
            <v>47</v>
          </cell>
          <cell r="Q124">
            <v>69</v>
          </cell>
          <cell r="R124">
            <v>50</v>
          </cell>
          <cell r="S124">
            <v>34</v>
          </cell>
          <cell r="T124">
            <v>59</v>
          </cell>
          <cell r="U124">
            <v>79</v>
          </cell>
          <cell r="V124">
            <v>23</v>
          </cell>
          <cell r="W124">
            <v>20</v>
          </cell>
          <cell r="X124">
            <v>28</v>
          </cell>
          <cell r="Y124">
            <v>20</v>
          </cell>
          <cell r="Z124">
            <v>24</v>
          </cell>
          <cell r="AA124">
            <v>47</v>
          </cell>
          <cell r="AB124">
            <v>33</v>
          </cell>
          <cell r="AC124">
            <v>40</v>
          </cell>
          <cell r="AD124">
            <v>37</v>
          </cell>
          <cell r="AE124">
            <v>48</v>
          </cell>
          <cell r="AF124">
            <v>44</v>
          </cell>
          <cell r="AG124">
            <v>74</v>
          </cell>
          <cell r="AH124">
            <v>180</v>
          </cell>
          <cell r="AI124">
            <v>59</v>
          </cell>
          <cell r="AJ124">
            <v>60</v>
          </cell>
          <cell r="AK124">
            <v>60</v>
          </cell>
          <cell r="AL124">
            <v>59</v>
          </cell>
          <cell r="AM124">
            <v>46</v>
          </cell>
          <cell r="AN124">
            <v>43</v>
          </cell>
          <cell r="AO124">
            <v>40</v>
          </cell>
          <cell r="AP124">
            <v>47</v>
          </cell>
          <cell r="AQ124">
            <v>33</v>
          </cell>
          <cell r="AR124">
            <v>49</v>
          </cell>
          <cell r="AS124">
            <v>93</v>
          </cell>
          <cell r="AT124">
            <v>46</v>
          </cell>
          <cell r="AU124">
            <v>57</v>
          </cell>
          <cell r="AV124">
            <v>41</v>
          </cell>
          <cell r="AW124">
            <v>49</v>
          </cell>
          <cell r="AX124">
            <v>111</v>
          </cell>
          <cell r="AY124">
            <v>54</v>
          </cell>
          <cell r="AZ124">
            <v>60</v>
          </cell>
          <cell r="BA124">
            <v>48</v>
          </cell>
          <cell r="BB124">
            <v>69</v>
          </cell>
          <cell r="BC124">
            <v>71</v>
          </cell>
          <cell r="BD124">
            <v>62</v>
          </cell>
          <cell r="BE124">
            <v>71</v>
          </cell>
          <cell r="BF124">
            <v>100</v>
          </cell>
          <cell r="BG124">
            <v>56</v>
          </cell>
          <cell r="BH124">
            <v>85</v>
          </cell>
          <cell r="BI124">
            <v>233</v>
          </cell>
          <cell r="BJ124">
            <v>77</v>
          </cell>
          <cell r="BK124">
            <v>76</v>
          </cell>
          <cell r="BL124">
            <v>328</v>
          </cell>
          <cell r="BM124">
            <v>173</v>
          </cell>
          <cell r="BN124">
            <v>50</v>
          </cell>
          <cell r="BO124">
            <v>53</v>
          </cell>
          <cell r="BP124">
            <v>54</v>
          </cell>
          <cell r="BQ124">
            <v>67</v>
          </cell>
          <cell r="BR124">
            <v>84</v>
          </cell>
          <cell r="BS124">
            <v>140</v>
          </cell>
          <cell r="BT124">
            <v>665</v>
          </cell>
          <cell r="BU124">
            <v>210</v>
          </cell>
          <cell r="BV124">
            <v>195</v>
          </cell>
          <cell r="BW124">
            <v>216</v>
          </cell>
          <cell r="BX124">
            <v>207</v>
          </cell>
          <cell r="BY124">
            <v>257</v>
          </cell>
          <cell r="BZ124">
            <v>233</v>
          </cell>
          <cell r="CA124">
            <v>219</v>
          </cell>
          <cell r="CB124">
            <v>218</v>
          </cell>
          <cell r="CC124">
            <v>125</v>
          </cell>
          <cell r="CD124">
            <v>272</v>
          </cell>
        </row>
        <row r="125">
          <cell r="B125" t="str">
            <v xml:space="preserve">25.7 </v>
          </cell>
          <cell r="C125">
            <v>110</v>
          </cell>
          <cell r="D125">
            <v>111</v>
          </cell>
          <cell r="E125">
            <v>119</v>
          </cell>
          <cell r="F125">
            <v>97</v>
          </cell>
          <cell r="G125">
            <v>99</v>
          </cell>
          <cell r="H125">
            <v>97</v>
          </cell>
          <cell r="I125">
            <v>105</v>
          </cell>
          <cell r="J125">
            <v>112</v>
          </cell>
          <cell r="K125">
            <v>112</v>
          </cell>
          <cell r="L125">
            <v>113</v>
          </cell>
          <cell r="M125">
            <v>115</v>
          </cell>
          <cell r="N125">
            <v>122</v>
          </cell>
          <cell r="O125">
            <v>130</v>
          </cell>
          <cell r="P125">
            <v>133</v>
          </cell>
          <cell r="Q125">
            <v>128</v>
          </cell>
          <cell r="R125">
            <v>132</v>
          </cell>
          <cell r="S125">
            <v>128</v>
          </cell>
          <cell r="T125">
            <v>128</v>
          </cell>
          <cell r="U125">
            <v>123</v>
          </cell>
          <cell r="V125">
            <v>112</v>
          </cell>
          <cell r="W125">
            <v>132</v>
          </cell>
          <cell r="X125">
            <v>133</v>
          </cell>
          <cell r="Y125">
            <v>146</v>
          </cell>
          <cell r="Z125">
            <v>143</v>
          </cell>
          <cell r="AA125">
            <v>135</v>
          </cell>
          <cell r="AB125">
            <v>144</v>
          </cell>
          <cell r="AC125">
            <v>145</v>
          </cell>
          <cell r="AD125">
            <v>138</v>
          </cell>
          <cell r="AE125">
            <v>131</v>
          </cell>
          <cell r="AF125">
            <v>149</v>
          </cell>
          <cell r="AG125">
            <v>133</v>
          </cell>
          <cell r="AH125">
            <v>134</v>
          </cell>
          <cell r="AI125">
            <v>139</v>
          </cell>
          <cell r="AJ125">
            <v>135</v>
          </cell>
          <cell r="AK125">
            <v>130</v>
          </cell>
          <cell r="AL125">
            <v>129</v>
          </cell>
          <cell r="AM125">
            <v>120</v>
          </cell>
          <cell r="AN125">
            <v>120</v>
          </cell>
          <cell r="AO125">
            <v>116</v>
          </cell>
          <cell r="AP125">
            <v>117</v>
          </cell>
          <cell r="AQ125">
            <v>121</v>
          </cell>
          <cell r="AR125">
            <v>129</v>
          </cell>
          <cell r="AS125">
            <v>140</v>
          </cell>
          <cell r="AT125">
            <v>150</v>
          </cell>
          <cell r="AU125">
            <v>131</v>
          </cell>
          <cell r="AV125">
            <v>120</v>
          </cell>
          <cell r="AW125">
            <v>107</v>
          </cell>
          <cell r="AX125">
            <v>123</v>
          </cell>
          <cell r="AY125">
            <v>135</v>
          </cell>
          <cell r="AZ125">
            <v>134</v>
          </cell>
          <cell r="BA125">
            <v>144</v>
          </cell>
          <cell r="BB125">
            <v>130</v>
          </cell>
          <cell r="BC125">
            <v>137</v>
          </cell>
          <cell r="BD125">
            <v>144</v>
          </cell>
          <cell r="BE125">
            <v>138</v>
          </cell>
          <cell r="BF125">
            <v>143</v>
          </cell>
          <cell r="BG125">
            <v>141</v>
          </cell>
          <cell r="BH125">
            <v>140</v>
          </cell>
          <cell r="BI125">
            <v>161</v>
          </cell>
          <cell r="BJ125">
            <v>133</v>
          </cell>
          <cell r="BK125">
            <v>135</v>
          </cell>
          <cell r="BL125">
            <v>145</v>
          </cell>
          <cell r="BM125">
            <v>152</v>
          </cell>
          <cell r="BN125">
            <v>164</v>
          </cell>
          <cell r="BO125">
            <v>162</v>
          </cell>
          <cell r="BP125">
            <v>151</v>
          </cell>
          <cell r="BQ125">
            <v>138</v>
          </cell>
          <cell r="BR125">
            <v>136</v>
          </cell>
          <cell r="BS125">
            <v>148</v>
          </cell>
          <cell r="BT125">
            <v>133</v>
          </cell>
          <cell r="BU125">
            <v>135</v>
          </cell>
          <cell r="BV125">
            <v>136</v>
          </cell>
          <cell r="BW125">
            <v>135</v>
          </cell>
          <cell r="BX125">
            <v>135</v>
          </cell>
          <cell r="BY125">
            <v>136</v>
          </cell>
          <cell r="BZ125">
            <v>147</v>
          </cell>
          <cell r="CA125">
            <v>139</v>
          </cell>
          <cell r="CB125">
            <v>160</v>
          </cell>
          <cell r="CC125">
            <v>179</v>
          </cell>
          <cell r="CD125">
            <v>158</v>
          </cell>
        </row>
        <row r="126">
          <cell r="B126" t="str">
            <v xml:space="preserve">25.9 </v>
          </cell>
          <cell r="C126">
            <v>161</v>
          </cell>
          <cell r="D126">
            <v>195</v>
          </cell>
          <cell r="E126">
            <v>188</v>
          </cell>
          <cell r="F126">
            <v>177</v>
          </cell>
          <cell r="G126">
            <v>172</v>
          </cell>
          <cell r="H126">
            <v>160</v>
          </cell>
          <cell r="I126">
            <v>176</v>
          </cell>
          <cell r="J126">
            <v>152</v>
          </cell>
          <cell r="K126">
            <v>175</v>
          </cell>
          <cell r="L126">
            <v>167</v>
          </cell>
          <cell r="M126">
            <v>156</v>
          </cell>
          <cell r="N126">
            <v>167</v>
          </cell>
          <cell r="O126">
            <v>169</v>
          </cell>
          <cell r="P126">
            <v>172</v>
          </cell>
          <cell r="Q126">
            <v>167</v>
          </cell>
          <cell r="R126">
            <v>167</v>
          </cell>
          <cell r="S126">
            <v>167</v>
          </cell>
          <cell r="T126">
            <v>162</v>
          </cell>
          <cell r="U126">
            <v>168</v>
          </cell>
          <cell r="V126">
            <v>160</v>
          </cell>
          <cell r="W126">
            <v>154</v>
          </cell>
          <cell r="X126">
            <v>173</v>
          </cell>
          <cell r="Y126">
            <v>168</v>
          </cell>
          <cell r="Z126">
            <v>178</v>
          </cell>
          <cell r="AA126">
            <v>166</v>
          </cell>
          <cell r="AB126">
            <v>174</v>
          </cell>
          <cell r="AC126">
            <v>191</v>
          </cell>
          <cell r="AD126">
            <v>186</v>
          </cell>
          <cell r="AE126">
            <v>179</v>
          </cell>
          <cell r="AF126">
            <v>195</v>
          </cell>
          <cell r="AG126">
            <v>172</v>
          </cell>
          <cell r="AH126">
            <v>184</v>
          </cell>
          <cell r="AI126">
            <v>211</v>
          </cell>
          <cell r="AJ126">
            <v>201</v>
          </cell>
          <cell r="AK126">
            <v>208</v>
          </cell>
          <cell r="AL126">
            <v>226</v>
          </cell>
          <cell r="AM126">
            <v>216</v>
          </cell>
          <cell r="AN126">
            <v>231</v>
          </cell>
          <cell r="AO126">
            <v>287</v>
          </cell>
          <cell r="AP126">
            <v>272</v>
          </cell>
          <cell r="AQ126">
            <v>269</v>
          </cell>
          <cell r="AR126">
            <v>287</v>
          </cell>
          <cell r="AS126">
            <v>293</v>
          </cell>
          <cell r="AT126">
            <v>279</v>
          </cell>
          <cell r="AU126">
            <v>250</v>
          </cell>
          <cell r="AV126">
            <v>279</v>
          </cell>
          <cell r="AW126">
            <v>222</v>
          </cell>
          <cell r="AX126">
            <v>231</v>
          </cell>
          <cell r="AY126">
            <v>241</v>
          </cell>
          <cell r="AZ126">
            <v>262</v>
          </cell>
          <cell r="BA126">
            <v>247</v>
          </cell>
          <cell r="BB126">
            <v>258</v>
          </cell>
          <cell r="BC126">
            <v>272</v>
          </cell>
          <cell r="BD126">
            <v>254</v>
          </cell>
          <cell r="BE126">
            <v>273</v>
          </cell>
          <cell r="BF126">
            <v>288</v>
          </cell>
          <cell r="BG126">
            <v>277</v>
          </cell>
          <cell r="BH126">
            <v>282</v>
          </cell>
          <cell r="BI126">
            <v>329</v>
          </cell>
          <cell r="BJ126">
            <v>346</v>
          </cell>
          <cell r="BK126">
            <v>246</v>
          </cell>
          <cell r="BL126">
            <v>291</v>
          </cell>
          <cell r="BM126">
            <v>282</v>
          </cell>
          <cell r="BN126">
            <v>272</v>
          </cell>
          <cell r="BO126">
            <v>331</v>
          </cell>
          <cell r="BP126">
            <v>377</v>
          </cell>
          <cell r="BQ126">
            <v>364</v>
          </cell>
          <cell r="BR126">
            <v>380</v>
          </cell>
          <cell r="BS126">
            <v>448</v>
          </cell>
          <cell r="BT126">
            <v>386</v>
          </cell>
          <cell r="BU126">
            <v>332</v>
          </cell>
          <cell r="BV126">
            <v>346</v>
          </cell>
          <cell r="BW126">
            <v>419</v>
          </cell>
          <cell r="BX126">
            <v>327</v>
          </cell>
          <cell r="BY126">
            <v>377</v>
          </cell>
          <cell r="BZ126">
            <v>431</v>
          </cell>
          <cell r="CA126">
            <v>360</v>
          </cell>
          <cell r="CB126">
            <v>390</v>
          </cell>
          <cell r="CC126">
            <v>433</v>
          </cell>
          <cell r="CD126">
            <v>448</v>
          </cell>
        </row>
        <row r="127">
          <cell r="B127" t="str">
            <v>26 Co</v>
          </cell>
          <cell r="C127">
            <v>2715</v>
          </cell>
          <cell r="D127">
            <v>2559</v>
          </cell>
          <cell r="E127">
            <v>2351</v>
          </cell>
          <cell r="F127">
            <v>2496</v>
          </cell>
          <cell r="G127">
            <v>2486</v>
          </cell>
          <cell r="H127">
            <v>2534</v>
          </cell>
          <cell r="I127">
            <v>2879</v>
          </cell>
          <cell r="J127">
            <v>2515</v>
          </cell>
          <cell r="K127">
            <v>2966</v>
          </cell>
          <cell r="L127">
            <v>3207</v>
          </cell>
          <cell r="M127">
            <v>3286</v>
          </cell>
          <cell r="N127">
            <v>3644</v>
          </cell>
          <cell r="O127">
            <v>3604</v>
          </cell>
          <cell r="P127">
            <v>3127</v>
          </cell>
          <cell r="Q127">
            <v>2820</v>
          </cell>
          <cell r="R127">
            <v>2751</v>
          </cell>
          <cell r="S127">
            <v>2508</v>
          </cell>
          <cell r="T127">
            <v>2482</v>
          </cell>
          <cell r="U127">
            <v>2390</v>
          </cell>
          <cell r="V127">
            <v>2080</v>
          </cell>
          <cell r="W127">
            <v>2174</v>
          </cell>
          <cell r="X127">
            <v>2549</v>
          </cell>
          <cell r="Y127">
            <v>2444</v>
          </cell>
          <cell r="Z127">
            <v>2289</v>
          </cell>
          <cell r="AA127">
            <v>2192</v>
          </cell>
          <cell r="AB127">
            <v>2284</v>
          </cell>
          <cell r="AC127">
            <v>2531</v>
          </cell>
          <cell r="AD127">
            <v>2803</v>
          </cell>
          <cell r="AE127">
            <v>2665</v>
          </cell>
          <cell r="AF127">
            <v>3753</v>
          </cell>
          <cell r="AG127">
            <v>4402</v>
          </cell>
          <cell r="AH127">
            <v>4513</v>
          </cell>
          <cell r="AI127">
            <v>4053</v>
          </cell>
          <cell r="AJ127">
            <v>3077</v>
          </cell>
          <cell r="AK127">
            <v>2429</v>
          </cell>
          <cell r="AL127">
            <v>2356</v>
          </cell>
          <cell r="AM127">
            <v>1977</v>
          </cell>
          <cell r="AN127">
            <v>2077</v>
          </cell>
          <cell r="AO127">
            <v>2091</v>
          </cell>
          <cell r="AP127">
            <v>2153</v>
          </cell>
          <cell r="AQ127">
            <v>2158</v>
          </cell>
          <cell r="AR127">
            <v>2320</v>
          </cell>
          <cell r="AS127">
            <v>2325</v>
          </cell>
          <cell r="AT127">
            <v>2453</v>
          </cell>
          <cell r="AU127">
            <v>2578</v>
          </cell>
          <cell r="AV127">
            <v>2526</v>
          </cell>
          <cell r="AW127">
            <v>2346</v>
          </cell>
          <cell r="AX127">
            <v>2606</v>
          </cell>
          <cell r="AY127">
            <v>2569</v>
          </cell>
          <cell r="AZ127">
            <v>2728</v>
          </cell>
          <cell r="BA127">
            <v>2825</v>
          </cell>
          <cell r="BB127">
            <v>2727</v>
          </cell>
          <cell r="BC127">
            <v>2956</v>
          </cell>
          <cell r="BD127">
            <v>2741</v>
          </cell>
          <cell r="BE127">
            <v>2857</v>
          </cell>
          <cell r="BF127">
            <v>3160</v>
          </cell>
          <cell r="BG127">
            <v>2841</v>
          </cell>
          <cell r="BH127">
            <v>2942</v>
          </cell>
          <cell r="BI127">
            <v>3042</v>
          </cell>
          <cell r="BJ127">
            <v>3104</v>
          </cell>
          <cell r="BK127">
            <v>2864</v>
          </cell>
          <cell r="BL127">
            <v>3203</v>
          </cell>
          <cell r="BM127">
            <v>3002</v>
          </cell>
          <cell r="BN127">
            <v>3033</v>
          </cell>
          <cell r="BO127">
            <v>3035</v>
          </cell>
          <cell r="BP127">
            <v>2889</v>
          </cell>
          <cell r="BQ127">
            <v>2833</v>
          </cell>
          <cell r="BR127">
            <v>2939</v>
          </cell>
          <cell r="BS127">
            <v>3003</v>
          </cell>
          <cell r="BT127">
            <v>3035</v>
          </cell>
          <cell r="BU127">
            <v>2948</v>
          </cell>
          <cell r="BV127">
            <v>3016</v>
          </cell>
          <cell r="BW127">
            <v>3120</v>
          </cell>
          <cell r="BX127">
            <v>3143</v>
          </cell>
          <cell r="BY127">
            <v>3288</v>
          </cell>
          <cell r="BZ127">
            <v>3575</v>
          </cell>
          <cell r="CA127">
            <v>3683</v>
          </cell>
          <cell r="CB127">
            <v>3730</v>
          </cell>
          <cell r="CC127">
            <v>3501</v>
          </cell>
          <cell r="CD127">
            <v>3516</v>
          </cell>
        </row>
        <row r="128">
          <cell r="B128" t="str">
            <v xml:space="preserve">26.1 </v>
          </cell>
          <cell r="C128">
            <v>422</v>
          </cell>
          <cell r="D128">
            <v>419</v>
          </cell>
          <cell r="E128">
            <v>409</v>
          </cell>
          <cell r="F128">
            <v>445</v>
          </cell>
          <cell r="G128">
            <v>416</v>
          </cell>
          <cell r="H128">
            <v>478</v>
          </cell>
          <cell r="I128">
            <v>548</v>
          </cell>
          <cell r="J128">
            <v>498</v>
          </cell>
          <cell r="K128">
            <v>548</v>
          </cell>
          <cell r="L128">
            <v>584</v>
          </cell>
          <cell r="M128">
            <v>656</v>
          </cell>
          <cell r="N128">
            <v>726</v>
          </cell>
          <cell r="O128">
            <v>613</v>
          </cell>
          <cell r="P128">
            <v>498</v>
          </cell>
          <cell r="Q128">
            <v>401</v>
          </cell>
          <cell r="R128">
            <v>376</v>
          </cell>
          <cell r="S128">
            <v>401</v>
          </cell>
          <cell r="T128">
            <v>388</v>
          </cell>
          <cell r="U128">
            <v>364</v>
          </cell>
          <cell r="V128">
            <v>323</v>
          </cell>
          <cell r="W128">
            <v>242</v>
          </cell>
          <cell r="X128">
            <v>439</v>
          </cell>
          <cell r="Y128">
            <v>409</v>
          </cell>
          <cell r="Z128">
            <v>386</v>
          </cell>
          <cell r="AA128">
            <v>351</v>
          </cell>
          <cell r="AB128">
            <v>386</v>
          </cell>
          <cell r="AC128">
            <v>442</v>
          </cell>
          <cell r="AD128">
            <v>490</v>
          </cell>
          <cell r="AE128">
            <v>384</v>
          </cell>
          <cell r="AF128">
            <v>549</v>
          </cell>
          <cell r="AG128">
            <v>571</v>
          </cell>
          <cell r="AH128">
            <v>594</v>
          </cell>
          <cell r="AI128">
            <v>591</v>
          </cell>
          <cell r="AJ128">
            <v>571</v>
          </cell>
          <cell r="AK128">
            <v>508</v>
          </cell>
          <cell r="AL128">
            <v>529</v>
          </cell>
          <cell r="AM128">
            <v>256</v>
          </cell>
          <cell r="AN128">
            <v>253</v>
          </cell>
          <cell r="AO128">
            <v>261</v>
          </cell>
          <cell r="AP128">
            <v>270</v>
          </cell>
          <cell r="AQ128">
            <v>245</v>
          </cell>
          <cell r="AR128">
            <v>290</v>
          </cell>
          <cell r="AS128">
            <v>262</v>
          </cell>
          <cell r="AT128">
            <v>239</v>
          </cell>
          <cell r="AU128">
            <v>231</v>
          </cell>
          <cell r="AV128">
            <v>223</v>
          </cell>
          <cell r="AW128">
            <v>213</v>
          </cell>
          <cell r="AX128">
            <v>249</v>
          </cell>
          <cell r="AY128">
            <v>225</v>
          </cell>
          <cell r="AZ128">
            <v>232</v>
          </cell>
          <cell r="BA128">
            <v>240</v>
          </cell>
          <cell r="BB128">
            <v>247</v>
          </cell>
          <cell r="BC128">
            <v>240</v>
          </cell>
          <cell r="BD128">
            <v>218</v>
          </cell>
          <cell r="BE128">
            <v>257</v>
          </cell>
          <cell r="BF128">
            <v>274</v>
          </cell>
          <cell r="BG128">
            <v>243</v>
          </cell>
          <cell r="BH128">
            <v>258</v>
          </cell>
          <cell r="BI128">
            <v>263</v>
          </cell>
          <cell r="BJ128">
            <v>288</v>
          </cell>
          <cell r="BK128">
            <v>203</v>
          </cell>
          <cell r="BL128">
            <v>270</v>
          </cell>
          <cell r="BM128">
            <v>245</v>
          </cell>
          <cell r="BN128">
            <v>243</v>
          </cell>
          <cell r="BO128">
            <v>275</v>
          </cell>
          <cell r="BP128">
            <v>252</v>
          </cell>
          <cell r="BQ128">
            <v>262</v>
          </cell>
          <cell r="BR128">
            <v>284</v>
          </cell>
          <cell r="BS128">
            <v>260</v>
          </cell>
          <cell r="BT128">
            <v>280</v>
          </cell>
          <cell r="BU128">
            <v>264</v>
          </cell>
          <cell r="BV128">
            <v>315</v>
          </cell>
          <cell r="BW128">
            <v>278</v>
          </cell>
          <cell r="BX128">
            <v>275</v>
          </cell>
          <cell r="BY128">
            <v>299</v>
          </cell>
          <cell r="BZ128">
            <v>319</v>
          </cell>
          <cell r="CA128">
            <v>259</v>
          </cell>
          <cell r="CB128">
            <v>257</v>
          </cell>
          <cell r="CC128">
            <v>292</v>
          </cell>
          <cell r="CD128">
            <v>294</v>
          </cell>
        </row>
        <row r="129">
          <cell r="B129" t="str">
            <v xml:space="preserve">26.2 </v>
          </cell>
          <cell r="C129">
            <v>748</v>
          </cell>
          <cell r="D129">
            <v>755</v>
          </cell>
          <cell r="E129">
            <v>681</v>
          </cell>
          <cell r="F129">
            <v>685</v>
          </cell>
          <cell r="G129">
            <v>712</v>
          </cell>
          <cell r="H129">
            <v>703</v>
          </cell>
          <cell r="I129">
            <v>783</v>
          </cell>
          <cell r="J129">
            <v>724</v>
          </cell>
          <cell r="K129">
            <v>807</v>
          </cell>
          <cell r="L129">
            <v>891</v>
          </cell>
          <cell r="M129">
            <v>860</v>
          </cell>
          <cell r="N129">
            <v>1081</v>
          </cell>
          <cell r="O129">
            <v>1084</v>
          </cell>
          <cell r="P129">
            <v>895</v>
          </cell>
          <cell r="Q129">
            <v>824</v>
          </cell>
          <cell r="R129">
            <v>789</v>
          </cell>
          <cell r="S129">
            <v>682</v>
          </cell>
          <cell r="T129">
            <v>678</v>
          </cell>
          <cell r="U129">
            <v>680</v>
          </cell>
          <cell r="V129">
            <v>547</v>
          </cell>
          <cell r="W129">
            <v>659</v>
          </cell>
          <cell r="X129">
            <v>732</v>
          </cell>
          <cell r="Y129">
            <v>677</v>
          </cell>
          <cell r="Z129">
            <v>623</v>
          </cell>
          <cell r="AA129">
            <v>562</v>
          </cell>
          <cell r="AB129">
            <v>579</v>
          </cell>
          <cell r="AC129">
            <v>609</v>
          </cell>
          <cell r="AD129">
            <v>648</v>
          </cell>
          <cell r="AE129">
            <v>556</v>
          </cell>
          <cell r="AF129">
            <v>700</v>
          </cell>
          <cell r="AG129">
            <v>766</v>
          </cell>
          <cell r="AH129">
            <v>888</v>
          </cell>
          <cell r="AI129">
            <v>881</v>
          </cell>
          <cell r="AJ129">
            <v>723</v>
          </cell>
          <cell r="AK129">
            <v>445</v>
          </cell>
          <cell r="AL129">
            <v>397</v>
          </cell>
          <cell r="AM129">
            <v>357</v>
          </cell>
          <cell r="AN129">
            <v>356</v>
          </cell>
          <cell r="AO129">
            <v>346</v>
          </cell>
          <cell r="AP129">
            <v>358</v>
          </cell>
          <cell r="AQ129">
            <v>369</v>
          </cell>
          <cell r="AR129">
            <v>394</v>
          </cell>
          <cell r="AS129">
            <v>390</v>
          </cell>
          <cell r="AT129">
            <v>391</v>
          </cell>
          <cell r="AU129">
            <v>430</v>
          </cell>
          <cell r="AV129">
            <v>419</v>
          </cell>
          <cell r="AW129">
            <v>366</v>
          </cell>
          <cell r="AX129">
            <v>428</v>
          </cell>
          <cell r="AY129">
            <v>399</v>
          </cell>
          <cell r="AZ129">
            <v>391</v>
          </cell>
          <cell r="BA129">
            <v>411</v>
          </cell>
          <cell r="BB129">
            <v>394</v>
          </cell>
          <cell r="BC129">
            <v>400</v>
          </cell>
          <cell r="BD129">
            <v>358</v>
          </cell>
          <cell r="BE129">
            <v>339</v>
          </cell>
          <cell r="BF129">
            <v>349</v>
          </cell>
          <cell r="BG129">
            <v>332</v>
          </cell>
          <cell r="BH129">
            <v>352</v>
          </cell>
          <cell r="BI129">
            <v>342</v>
          </cell>
          <cell r="BJ129">
            <v>352</v>
          </cell>
          <cell r="BK129">
            <v>284</v>
          </cell>
          <cell r="BL129">
            <v>366</v>
          </cell>
          <cell r="BM129">
            <v>368</v>
          </cell>
          <cell r="BN129">
            <v>335</v>
          </cell>
          <cell r="BO129">
            <v>396</v>
          </cell>
          <cell r="BP129">
            <v>361</v>
          </cell>
          <cell r="BQ129">
            <v>380</v>
          </cell>
          <cell r="BR129">
            <v>414</v>
          </cell>
          <cell r="BS129">
            <v>399</v>
          </cell>
          <cell r="BT129">
            <v>403</v>
          </cell>
          <cell r="BU129">
            <v>373</v>
          </cell>
          <cell r="BV129">
            <v>381</v>
          </cell>
          <cell r="BW129">
            <v>388</v>
          </cell>
          <cell r="BX129">
            <v>409</v>
          </cell>
          <cell r="BY129">
            <v>417</v>
          </cell>
          <cell r="BZ129">
            <v>440</v>
          </cell>
          <cell r="CA129">
            <v>464</v>
          </cell>
          <cell r="CB129">
            <v>452</v>
          </cell>
          <cell r="CC129">
            <v>457</v>
          </cell>
          <cell r="CD129">
            <v>444</v>
          </cell>
        </row>
        <row r="130">
          <cell r="B130" t="str">
            <v xml:space="preserve">26.3 </v>
          </cell>
          <cell r="C130">
            <v>659</v>
          </cell>
          <cell r="D130">
            <v>574</v>
          </cell>
          <cell r="E130">
            <v>466</v>
          </cell>
          <cell r="F130">
            <v>538</v>
          </cell>
          <cell r="G130">
            <v>566</v>
          </cell>
          <cell r="H130">
            <v>573</v>
          </cell>
          <cell r="I130">
            <v>673</v>
          </cell>
          <cell r="J130">
            <v>490</v>
          </cell>
          <cell r="K130">
            <v>800</v>
          </cell>
          <cell r="L130">
            <v>902</v>
          </cell>
          <cell r="M130">
            <v>899</v>
          </cell>
          <cell r="N130">
            <v>861</v>
          </cell>
          <cell r="O130">
            <v>908</v>
          </cell>
          <cell r="P130">
            <v>726</v>
          </cell>
          <cell r="Q130">
            <v>700</v>
          </cell>
          <cell r="R130">
            <v>639</v>
          </cell>
          <cell r="S130">
            <v>508</v>
          </cell>
          <cell r="T130">
            <v>432</v>
          </cell>
          <cell r="U130">
            <v>396</v>
          </cell>
          <cell r="V130">
            <v>400</v>
          </cell>
          <cell r="W130">
            <v>418</v>
          </cell>
          <cell r="X130">
            <v>456</v>
          </cell>
          <cell r="Y130">
            <v>440</v>
          </cell>
          <cell r="Z130">
            <v>396</v>
          </cell>
          <cell r="AA130">
            <v>405</v>
          </cell>
          <cell r="AB130">
            <v>464</v>
          </cell>
          <cell r="AC130">
            <v>538</v>
          </cell>
          <cell r="AD130">
            <v>728</v>
          </cell>
          <cell r="AE130">
            <v>854</v>
          </cell>
          <cell r="AF130">
            <v>1577</v>
          </cell>
          <cell r="AG130">
            <v>2100</v>
          </cell>
          <cell r="AH130">
            <v>1935</v>
          </cell>
          <cell r="AI130">
            <v>1552</v>
          </cell>
          <cell r="AJ130">
            <v>771</v>
          </cell>
          <cell r="AK130">
            <v>441</v>
          </cell>
          <cell r="AL130">
            <v>407</v>
          </cell>
          <cell r="AM130">
            <v>333</v>
          </cell>
          <cell r="AN130">
            <v>371</v>
          </cell>
          <cell r="AO130">
            <v>410</v>
          </cell>
          <cell r="AP130">
            <v>373</v>
          </cell>
          <cell r="AQ130">
            <v>392</v>
          </cell>
          <cell r="AR130">
            <v>412</v>
          </cell>
          <cell r="AS130">
            <v>435</v>
          </cell>
          <cell r="AT130">
            <v>519</v>
          </cell>
          <cell r="AU130">
            <v>562</v>
          </cell>
          <cell r="AV130">
            <v>561</v>
          </cell>
          <cell r="AW130">
            <v>494</v>
          </cell>
          <cell r="AX130">
            <v>522</v>
          </cell>
          <cell r="AY130">
            <v>563</v>
          </cell>
          <cell r="AZ130">
            <v>616</v>
          </cell>
          <cell r="BA130">
            <v>603</v>
          </cell>
          <cell r="BB130">
            <v>566</v>
          </cell>
          <cell r="BC130">
            <v>654</v>
          </cell>
          <cell r="BD130">
            <v>550</v>
          </cell>
          <cell r="BE130">
            <v>528</v>
          </cell>
          <cell r="BF130">
            <v>697</v>
          </cell>
          <cell r="BG130">
            <v>539</v>
          </cell>
          <cell r="BH130">
            <v>559</v>
          </cell>
          <cell r="BI130">
            <v>626</v>
          </cell>
          <cell r="BJ130">
            <v>613</v>
          </cell>
          <cell r="BK130">
            <v>568</v>
          </cell>
          <cell r="BL130">
            <v>562</v>
          </cell>
          <cell r="BM130">
            <v>548</v>
          </cell>
          <cell r="BN130">
            <v>504</v>
          </cell>
          <cell r="BO130">
            <v>505</v>
          </cell>
          <cell r="BP130">
            <v>455</v>
          </cell>
          <cell r="BQ130">
            <v>454</v>
          </cell>
          <cell r="BR130">
            <v>466</v>
          </cell>
          <cell r="BS130">
            <v>464</v>
          </cell>
          <cell r="BT130">
            <v>520</v>
          </cell>
          <cell r="BU130">
            <v>469</v>
          </cell>
          <cell r="BV130">
            <v>481</v>
          </cell>
          <cell r="BW130">
            <v>557</v>
          </cell>
          <cell r="BX130">
            <v>507</v>
          </cell>
          <cell r="BY130">
            <v>570</v>
          </cell>
          <cell r="BZ130">
            <v>634</v>
          </cell>
          <cell r="CA130">
            <v>711</v>
          </cell>
          <cell r="CB130">
            <v>667</v>
          </cell>
          <cell r="CC130">
            <v>530</v>
          </cell>
          <cell r="CD130">
            <v>475</v>
          </cell>
        </row>
        <row r="131">
          <cell r="B131" t="str">
            <v xml:space="preserve">26.4 </v>
          </cell>
          <cell r="C131">
            <v>106</v>
          </cell>
          <cell r="D131">
            <v>101</v>
          </cell>
          <cell r="E131">
            <v>98</v>
          </cell>
          <cell r="F131">
            <v>99</v>
          </cell>
          <cell r="G131">
            <v>97</v>
          </cell>
          <cell r="H131">
            <v>98</v>
          </cell>
          <cell r="I131">
            <v>98</v>
          </cell>
          <cell r="J131">
            <v>92</v>
          </cell>
          <cell r="K131">
            <v>95</v>
          </cell>
          <cell r="L131">
            <v>91</v>
          </cell>
          <cell r="M131">
            <v>89</v>
          </cell>
          <cell r="N131">
            <v>94</v>
          </cell>
          <cell r="O131">
            <v>94</v>
          </cell>
          <cell r="P131">
            <v>113</v>
          </cell>
          <cell r="Q131">
            <v>92</v>
          </cell>
          <cell r="R131">
            <v>103</v>
          </cell>
          <cell r="S131">
            <v>101</v>
          </cell>
          <cell r="T131">
            <v>109</v>
          </cell>
          <cell r="U131">
            <v>108</v>
          </cell>
          <cell r="V131">
            <v>94</v>
          </cell>
          <cell r="W131">
            <v>103</v>
          </cell>
          <cell r="X131">
            <v>96</v>
          </cell>
          <cell r="Y131">
            <v>95</v>
          </cell>
          <cell r="Z131">
            <v>95</v>
          </cell>
          <cell r="AA131">
            <v>88</v>
          </cell>
          <cell r="AB131">
            <v>91</v>
          </cell>
          <cell r="AC131">
            <v>94</v>
          </cell>
          <cell r="AD131">
            <v>90</v>
          </cell>
          <cell r="AE131">
            <v>79</v>
          </cell>
          <cell r="AF131">
            <v>84</v>
          </cell>
          <cell r="AG131">
            <v>84</v>
          </cell>
          <cell r="AH131">
            <v>94</v>
          </cell>
          <cell r="AI131">
            <v>112</v>
          </cell>
          <cell r="AJ131">
            <v>98</v>
          </cell>
          <cell r="AK131">
            <v>96</v>
          </cell>
          <cell r="AL131">
            <v>96</v>
          </cell>
          <cell r="AM131">
            <v>98</v>
          </cell>
          <cell r="AN131">
            <v>93</v>
          </cell>
          <cell r="AO131">
            <v>114</v>
          </cell>
          <cell r="AP131">
            <v>114</v>
          </cell>
          <cell r="AQ131">
            <v>116</v>
          </cell>
          <cell r="AR131">
            <v>117</v>
          </cell>
          <cell r="AS131">
            <v>102</v>
          </cell>
          <cell r="AT131">
            <v>111</v>
          </cell>
          <cell r="AU131">
            <v>113</v>
          </cell>
          <cell r="AV131">
            <v>118</v>
          </cell>
          <cell r="AW131">
            <v>112</v>
          </cell>
          <cell r="AX131">
            <v>116</v>
          </cell>
          <cell r="AY131">
            <v>115</v>
          </cell>
          <cell r="AZ131">
            <v>130</v>
          </cell>
          <cell r="BA131">
            <v>127</v>
          </cell>
          <cell r="BB131">
            <v>127</v>
          </cell>
          <cell r="BC131">
            <v>138</v>
          </cell>
          <cell r="BD131">
            <v>131</v>
          </cell>
          <cell r="BE131">
            <v>146</v>
          </cell>
          <cell r="BF131">
            <v>180</v>
          </cell>
          <cell r="BG131">
            <v>123</v>
          </cell>
          <cell r="BH131">
            <v>136</v>
          </cell>
          <cell r="BI131">
            <v>130</v>
          </cell>
          <cell r="BJ131">
            <v>129</v>
          </cell>
          <cell r="BK131">
            <v>151</v>
          </cell>
          <cell r="BL131">
            <v>127</v>
          </cell>
          <cell r="BM131">
            <v>122</v>
          </cell>
          <cell r="BN131">
            <v>121</v>
          </cell>
          <cell r="BO131">
            <v>110</v>
          </cell>
          <cell r="BP131">
            <v>107</v>
          </cell>
          <cell r="BQ131">
            <v>108</v>
          </cell>
          <cell r="BR131">
            <v>105</v>
          </cell>
          <cell r="BS131">
            <v>103</v>
          </cell>
          <cell r="BT131">
            <v>106</v>
          </cell>
          <cell r="BU131">
            <v>94</v>
          </cell>
          <cell r="BV131">
            <v>94</v>
          </cell>
          <cell r="BW131">
            <v>103</v>
          </cell>
          <cell r="BX131">
            <v>109</v>
          </cell>
          <cell r="BY131">
            <v>128</v>
          </cell>
          <cell r="BZ131">
            <v>144</v>
          </cell>
          <cell r="CA131">
            <v>170</v>
          </cell>
          <cell r="CB131">
            <v>192</v>
          </cell>
          <cell r="CC131">
            <v>186</v>
          </cell>
          <cell r="CD131">
            <v>202</v>
          </cell>
        </row>
        <row r="132">
          <cell r="B132" t="str">
            <v xml:space="preserve">26.5 </v>
          </cell>
          <cell r="C132">
            <v>656</v>
          </cell>
          <cell r="D132">
            <v>604</v>
          </cell>
          <cell r="E132">
            <v>575</v>
          </cell>
          <cell r="F132">
            <v>579</v>
          </cell>
          <cell r="G132">
            <v>583</v>
          </cell>
          <cell r="H132">
            <v>562</v>
          </cell>
          <cell r="I132">
            <v>651</v>
          </cell>
          <cell r="J132">
            <v>596</v>
          </cell>
          <cell r="K132">
            <v>607</v>
          </cell>
          <cell r="L132">
            <v>623</v>
          </cell>
          <cell r="M132">
            <v>660</v>
          </cell>
          <cell r="N132">
            <v>749</v>
          </cell>
          <cell r="O132">
            <v>775</v>
          </cell>
          <cell r="P132">
            <v>764</v>
          </cell>
          <cell r="Q132">
            <v>687</v>
          </cell>
          <cell r="R132">
            <v>727</v>
          </cell>
          <cell r="S132">
            <v>681</v>
          </cell>
          <cell r="T132">
            <v>745</v>
          </cell>
          <cell r="U132">
            <v>694</v>
          </cell>
          <cell r="V132">
            <v>592</v>
          </cell>
          <cell r="W132">
            <v>636</v>
          </cell>
          <cell r="X132">
            <v>674</v>
          </cell>
          <cell r="Y132">
            <v>682</v>
          </cell>
          <cell r="Z132">
            <v>640</v>
          </cell>
          <cell r="AA132">
            <v>642</v>
          </cell>
          <cell r="AB132">
            <v>621</v>
          </cell>
          <cell r="AC132">
            <v>689</v>
          </cell>
          <cell r="AD132">
            <v>682</v>
          </cell>
          <cell r="AE132">
            <v>647</v>
          </cell>
          <cell r="AF132">
            <v>689</v>
          </cell>
          <cell r="AG132">
            <v>716</v>
          </cell>
          <cell r="AH132">
            <v>817</v>
          </cell>
          <cell r="AI132">
            <v>745</v>
          </cell>
          <cell r="AJ132">
            <v>734</v>
          </cell>
          <cell r="AK132">
            <v>746</v>
          </cell>
          <cell r="AL132">
            <v>737</v>
          </cell>
          <cell r="AM132">
            <v>753</v>
          </cell>
          <cell r="AN132">
            <v>814</v>
          </cell>
          <cell r="AO132">
            <v>795</v>
          </cell>
          <cell r="AP132">
            <v>822</v>
          </cell>
          <cell r="AQ132">
            <v>857</v>
          </cell>
          <cell r="AR132">
            <v>901</v>
          </cell>
          <cell r="AS132">
            <v>924</v>
          </cell>
          <cell r="AT132">
            <v>967</v>
          </cell>
          <cell r="AU132">
            <v>992</v>
          </cell>
          <cell r="AV132">
            <v>976</v>
          </cell>
          <cell r="AW132">
            <v>945</v>
          </cell>
          <cell r="AX132">
            <v>1030</v>
          </cell>
          <cell r="AY132">
            <v>1027</v>
          </cell>
          <cell r="AZ132">
            <v>1087</v>
          </cell>
          <cell r="BA132">
            <v>1162</v>
          </cell>
          <cell r="BB132">
            <v>1099</v>
          </cell>
          <cell r="BC132">
            <v>1217</v>
          </cell>
          <cell r="BD132">
            <v>1200</v>
          </cell>
          <cell r="BE132">
            <v>1302</v>
          </cell>
          <cell r="BF132">
            <v>1315</v>
          </cell>
          <cell r="BG132">
            <v>1303</v>
          </cell>
          <cell r="BH132">
            <v>1318</v>
          </cell>
          <cell r="BI132">
            <v>1347</v>
          </cell>
          <cell r="BJ132">
            <v>1346</v>
          </cell>
          <cell r="BK132">
            <v>1331</v>
          </cell>
          <cell r="BL132">
            <v>1466</v>
          </cell>
          <cell r="BM132">
            <v>1378</v>
          </cell>
          <cell r="BN132">
            <v>1436</v>
          </cell>
          <cell r="BO132">
            <v>1418</v>
          </cell>
          <cell r="BP132">
            <v>1390</v>
          </cell>
          <cell r="BQ132">
            <v>1331</v>
          </cell>
          <cell r="BR132">
            <v>1360</v>
          </cell>
          <cell r="BS132">
            <v>1427</v>
          </cell>
          <cell r="BT132">
            <v>1381</v>
          </cell>
          <cell r="BU132">
            <v>1408</v>
          </cell>
          <cell r="BV132">
            <v>1401</v>
          </cell>
          <cell r="BW132">
            <v>1431</v>
          </cell>
          <cell r="BX132">
            <v>1473</v>
          </cell>
          <cell r="BY132">
            <v>1508</v>
          </cell>
          <cell r="BZ132">
            <v>1615</v>
          </cell>
          <cell r="CA132">
            <v>1663</v>
          </cell>
          <cell r="CB132">
            <v>1710</v>
          </cell>
          <cell r="CC132">
            <v>1635</v>
          </cell>
          <cell r="CD132">
            <v>1618</v>
          </cell>
        </row>
        <row r="133">
          <cell r="B133" t="str">
            <v xml:space="preserve">26.6 </v>
          </cell>
          <cell r="C133">
            <v>41</v>
          </cell>
          <cell r="D133">
            <v>31</v>
          </cell>
          <cell r="E133">
            <v>42</v>
          </cell>
          <cell r="F133">
            <v>36</v>
          </cell>
          <cell r="G133">
            <v>31</v>
          </cell>
          <cell r="H133">
            <v>36</v>
          </cell>
          <cell r="I133">
            <v>44</v>
          </cell>
          <cell r="J133">
            <v>36</v>
          </cell>
          <cell r="K133">
            <v>34</v>
          </cell>
          <cell r="L133">
            <v>39</v>
          </cell>
          <cell r="M133">
            <v>41</v>
          </cell>
          <cell r="N133">
            <v>44</v>
          </cell>
          <cell r="O133">
            <v>43</v>
          </cell>
          <cell r="P133">
            <v>39</v>
          </cell>
          <cell r="Q133">
            <v>44</v>
          </cell>
          <cell r="R133">
            <v>47</v>
          </cell>
          <cell r="S133">
            <v>55</v>
          </cell>
          <cell r="T133">
            <v>46</v>
          </cell>
          <cell r="U133">
            <v>48</v>
          </cell>
          <cell r="V133">
            <v>47</v>
          </cell>
          <cell r="W133">
            <v>47</v>
          </cell>
          <cell r="X133">
            <v>71</v>
          </cell>
          <cell r="Y133">
            <v>65</v>
          </cell>
          <cell r="Z133">
            <v>70</v>
          </cell>
          <cell r="AA133">
            <v>67</v>
          </cell>
          <cell r="AB133">
            <v>71</v>
          </cell>
          <cell r="AC133">
            <v>82</v>
          </cell>
          <cell r="AD133">
            <v>88</v>
          </cell>
          <cell r="AE133">
            <v>71</v>
          </cell>
          <cell r="AF133">
            <v>73</v>
          </cell>
          <cell r="AG133">
            <v>77</v>
          </cell>
          <cell r="AH133">
            <v>84</v>
          </cell>
          <cell r="AI133">
            <v>93</v>
          </cell>
          <cell r="AJ133">
            <v>94</v>
          </cell>
          <cell r="AK133">
            <v>103</v>
          </cell>
          <cell r="AL133">
            <v>112</v>
          </cell>
          <cell r="AM133">
            <v>93</v>
          </cell>
          <cell r="AN133">
            <v>101</v>
          </cell>
          <cell r="AO133">
            <v>80</v>
          </cell>
          <cell r="AP133">
            <v>116</v>
          </cell>
          <cell r="AQ133">
            <v>94</v>
          </cell>
          <cell r="AR133">
            <v>114</v>
          </cell>
          <cell r="AS133">
            <v>111</v>
          </cell>
          <cell r="AT133">
            <v>121</v>
          </cell>
          <cell r="AU133">
            <v>141</v>
          </cell>
          <cell r="AV133">
            <v>123</v>
          </cell>
          <cell r="AW133">
            <v>113</v>
          </cell>
          <cell r="AX133">
            <v>151</v>
          </cell>
          <cell r="AY133">
            <v>129</v>
          </cell>
          <cell r="AZ133">
            <v>141</v>
          </cell>
          <cell r="BA133">
            <v>142</v>
          </cell>
          <cell r="BB133">
            <v>153</v>
          </cell>
          <cell r="BC133">
            <v>150</v>
          </cell>
          <cell r="BD133">
            <v>146</v>
          </cell>
          <cell r="BE133">
            <v>154</v>
          </cell>
          <cell r="BF133">
            <v>215</v>
          </cell>
          <cell r="BG133">
            <v>164</v>
          </cell>
          <cell r="BH133">
            <v>179</v>
          </cell>
          <cell r="BI133">
            <v>183</v>
          </cell>
          <cell r="BJ133">
            <v>218</v>
          </cell>
          <cell r="BK133">
            <v>191</v>
          </cell>
          <cell r="BL133">
            <v>230</v>
          </cell>
          <cell r="BM133">
            <v>191</v>
          </cell>
          <cell r="BN133">
            <v>228</v>
          </cell>
          <cell r="BO133">
            <v>193</v>
          </cell>
          <cell r="BP133">
            <v>189</v>
          </cell>
          <cell r="BQ133">
            <v>152</v>
          </cell>
          <cell r="BR133">
            <v>187</v>
          </cell>
          <cell r="BS133">
            <v>186</v>
          </cell>
          <cell r="BT133">
            <v>212</v>
          </cell>
          <cell r="BU133">
            <v>195</v>
          </cell>
          <cell r="BV133">
            <v>177</v>
          </cell>
          <cell r="BW133">
            <v>183</v>
          </cell>
          <cell r="BX133">
            <v>194</v>
          </cell>
          <cell r="BY133">
            <v>195</v>
          </cell>
          <cell r="BZ133">
            <v>235</v>
          </cell>
          <cell r="CA133">
            <v>224</v>
          </cell>
          <cell r="CB133">
            <v>249</v>
          </cell>
          <cell r="CC133">
            <v>195</v>
          </cell>
          <cell r="CD133">
            <v>262</v>
          </cell>
        </row>
        <row r="134">
          <cell r="B134" t="str">
            <v xml:space="preserve">26.7 </v>
          </cell>
          <cell r="C134">
            <v>63</v>
          </cell>
          <cell r="D134">
            <v>60</v>
          </cell>
          <cell r="E134">
            <v>65</v>
          </cell>
          <cell r="F134">
            <v>100</v>
          </cell>
          <cell r="G134">
            <v>65</v>
          </cell>
          <cell r="H134">
            <v>66</v>
          </cell>
          <cell r="I134">
            <v>64</v>
          </cell>
          <cell r="J134">
            <v>65</v>
          </cell>
          <cell r="K134">
            <v>63</v>
          </cell>
          <cell r="L134">
            <v>62</v>
          </cell>
          <cell r="M134">
            <v>65</v>
          </cell>
          <cell r="N134">
            <v>75</v>
          </cell>
          <cell r="O134">
            <v>68</v>
          </cell>
          <cell r="P134">
            <v>71</v>
          </cell>
          <cell r="Q134">
            <v>59</v>
          </cell>
          <cell r="R134">
            <v>57</v>
          </cell>
          <cell r="S134">
            <v>65</v>
          </cell>
          <cell r="T134">
            <v>70</v>
          </cell>
          <cell r="U134">
            <v>83</v>
          </cell>
          <cell r="V134">
            <v>64</v>
          </cell>
          <cell r="W134">
            <v>58</v>
          </cell>
          <cell r="X134">
            <v>64</v>
          </cell>
          <cell r="Y134">
            <v>63</v>
          </cell>
          <cell r="Z134">
            <v>61</v>
          </cell>
          <cell r="AA134">
            <v>65</v>
          </cell>
          <cell r="AB134">
            <v>56</v>
          </cell>
          <cell r="AC134">
            <v>66</v>
          </cell>
          <cell r="AD134">
            <v>64</v>
          </cell>
          <cell r="AE134">
            <v>61</v>
          </cell>
          <cell r="AF134">
            <v>64</v>
          </cell>
          <cell r="AG134">
            <v>69</v>
          </cell>
          <cell r="AH134">
            <v>76</v>
          </cell>
          <cell r="AI134">
            <v>67</v>
          </cell>
          <cell r="AJ134">
            <v>68</v>
          </cell>
          <cell r="AK134">
            <v>70</v>
          </cell>
          <cell r="AL134">
            <v>61</v>
          </cell>
          <cell r="AM134">
            <v>71</v>
          </cell>
          <cell r="AN134">
            <v>70</v>
          </cell>
          <cell r="AO134">
            <v>66</v>
          </cell>
          <cell r="AP134">
            <v>73</v>
          </cell>
          <cell r="AQ134">
            <v>70</v>
          </cell>
          <cell r="AR134">
            <v>77</v>
          </cell>
          <cell r="AS134">
            <v>87</v>
          </cell>
          <cell r="AT134">
            <v>86</v>
          </cell>
          <cell r="AU134">
            <v>94</v>
          </cell>
          <cell r="AV134">
            <v>95</v>
          </cell>
          <cell r="AW134">
            <v>90</v>
          </cell>
          <cell r="AX134">
            <v>100</v>
          </cell>
          <cell r="AY134">
            <v>101</v>
          </cell>
          <cell r="AZ134">
            <v>119</v>
          </cell>
          <cell r="BA134">
            <v>126</v>
          </cell>
          <cell r="BB134">
            <v>127</v>
          </cell>
          <cell r="BC134">
            <v>146</v>
          </cell>
          <cell r="BD134">
            <v>124</v>
          </cell>
          <cell r="BE134">
            <v>117</v>
          </cell>
          <cell r="BF134">
            <v>116</v>
          </cell>
          <cell r="BG134">
            <v>122</v>
          </cell>
          <cell r="BH134">
            <v>122</v>
          </cell>
          <cell r="BI134">
            <v>129</v>
          </cell>
          <cell r="BJ134">
            <v>134</v>
          </cell>
          <cell r="BK134">
            <v>116</v>
          </cell>
          <cell r="BL134">
            <v>162</v>
          </cell>
          <cell r="BM134">
            <v>130</v>
          </cell>
          <cell r="BN134">
            <v>143</v>
          </cell>
          <cell r="BO134">
            <v>121</v>
          </cell>
          <cell r="BP134">
            <v>119</v>
          </cell>
          <cell r="BQ134">
            <v>131</v>
          </cell>
          <cell r="BR134">
            <v>109</v>
          </cell>
          <cell r="BS134">
            <v>153</v>
          </cell>
          <cell r="BT134">
            <v>122</v>
          </cell>
          <cell r="BU134">
            <v>136</v>
          </cell>
          <cell r="BV134">
            <v>146</v>
          </cell>
          <cell r="BW134">
            <v>169</v>
          </cell>
          <cell r="BX134">
            <v>165</v>
          </cell>
          <cell r="BY134">
            <v>159</v>
          </cell>
          <cell r="BZ134">
            <v>169</v>
          </cell>
          <cell r="CA134">
            <v>164</v>
          </cell>
          <cell r="CB134">
            <v>177</v>
          </cell>
          <cell r="CC134">
            <v>179</v>
          </cell>
          <cell r="CD134">
            <v>180</v>
          </cell>
        </row>
        <row r="135">
          <cell r="B135" t="str">
            <v xml:space="preserve">26.8 </v>
          </cell>
          <cell r="C135">
            <v>20</v>
          </cell>
          <cell r="D135">
            <v>15</v>
          </cell>
          <cell r="E135">
            <v>14</v>
          </cell>
          <cell r="F135">
            <v>15</v>
          </cell>
          <cell r="G135">
            <v>16</v>
          </cell>
          <cell r="H135">
            <v>18</v>
          </cell>
          <cell r="I135">
            <v>18</v>
          </cell>
          <cell r="J135">
            <v>14</v>
          </cell>
          <cell r="K135">
            <v>13</v>
          </cell>
          <cell r="L135">
            <v>15</v>
          </cell>
          <cell r="M135">
            <v>15</v>
          </cell>
          <cell r="N135">
            <v>14</v>
          </cell>
          <cell r="O135">
            <v>18</v>
          </cell>
          <cell r="P135">
            <v>21</v>
          </cell>
          <cell r="Q135">
            <v>14</v>
          </cell>
          <cell r="R135">
            <v>13</v>
          </cell>
          <cell r="S135">
            <v>16</v>
          </cell>
          <cell r="T135">
            <v>14</v>
          </cell>
          <cell r="U135">
            <v>15</v>
          </cell>
          <cell r="V135">
            <v>14</v>
          </cell>
          <cell r="W135">
            <v>11</v>
          </cell>
          <cell r="X135">
            <v>17</v>
          </cell>
          <cell r="Y135">
            <v>13</v>
          </cell>
          <cell r="Z135">
            <v>18</v>
          </cell>
          <cell r="AA135">
            <v>12</v>
          </cell>
          <cell r="AB135">
            <v>15</v>
          </cell>
          <cell r="AC135">
            <v>13</v>
          </cell>
          <cell r="AD135">
            <v>12</v>
          </cell>
          <cell r="AE135">
            <v>13</v>
          </cell>
          <cell r="AF135">
            <v>16</v>
          </cell>
          <cell r="AG135">
            <v>20</v>
          </cell>
          <cell r="AH135">
            <v>25</v>
          </cell>
          <cell r="AI135">
            <v>12</v>
          </cell>
          <cell r="AJ135">
            <v>17</v>
          </cell>
          <cell r="AK135">
            <v>21</v>
          </cell>
          <cell r="AL135">
            <v>17</v>
          </cell>
          <cell r="AM135">
            <v>16</v>
          </cell>
          <cell r="AN135">
            <v>19</v>
          </cell>
          <cell r="AO135">
            <v>19</v>
          </cell>
          <cell r="AP135">
            <v>27</v>
          </cell>
          <cell r="AQ135">
            <v>15</v>
          </cell>
          <cell r="AR135">
            <v>17</v>
          </cell>
          <cell r="AS135">
            <v>13</v>
          </cell>
          <cell r="AT135">
            <v>18</v>
          </cell>
          <cell r="AU135">
            <v>15</v>
          </cell>
          <cell r="AV135">
            <v>12</v>
          </cell>
          <cell r="AW135">
            <v>11</v>
          </cell>
          <cell r="AX135">
            <v>11</v>
          </cell>
          <cell r="AY135">
            <v>10</v>
          </cell>
          <cell r="AZ135">
            <v>13</v>
          </cell>
          <cell r="BA135">
            <v>13</v>
          </cell>
          <cell r="BB135">
            <v>14</v>
          </cell>
          <cell r="BC135">
            <v>11</v>
          </cell>
          <cell r="BD135">
            <v>15</v>
          </cell>
          <cell r="BE135">
            <v>14</v>
          </cell>
          <cell r="BF135">
            <v>13</v>
          </cell>
          <cell r="BG135">
            <v>16</v>
          </cell>
          <cell r="BH135">
            <v>18</v>
          </cell>
          <cell r="BI135">
            <v>21</v>
          </cell>
          <cell r="BJ135">
            <v>24</v>
          </cell>
          <cell r="BK135">
            <v>20</v>
          </cell>
          <cell r="BL135">
            <v>22</v>
          </cell>
          <cell r="BM135">
            <v>19</v>
          </cell>
          <cell r="BN135">
            <v>22</v>
          </cell>
          <cell r="BO135">
            <v>17</v>
          </cell>
          <cell r="BP135">
            <v>16</v>
          </cell>
          <cell r="BQ135">
            <v>15</v>
          </cell>
          <cell r="BR135">
            <v>14</v>
          </cell>
          <cell r="BS135">
            <v>11</v>
          </cell>
          <cell r="BT135">
            <v>11</v>
          </cell>
          <cell r="BU135">
            <v>9</v>
          </cell>
          <cell r="BV135">
            <v>21</v>
          </cell>
          <cell r="BW135">
            <v>12</v>
          </cell>
          <cell r="BX135">
            <v>11</v>
          </cell>
          <cell r="BY135">
            <v>12</v>
          </cell>
          <cell r="BZ135">
            <v>18</v>
          </cell>
          <cell r="CA135">
            <v>27</v>
          </cell>
          <cell r="CB135">
            <v>26</v>
          </cell>
          <cell r="CC135">
            <v>28</v>
          </cell>
          <cell r="CD135">
            <v>41</v>
          </cell>
        </row>
        <row r="136">
          <cell r="B136" t="str">
            <v>27 El</v>
          </cell>
          <cell r="C136">
            <v>755</v>
          </cell>
          <cell r="D136">
            <v>755</v>
          </cell>
          <cell r="E136">
            <v>736</v>
          </cell>
          <cell r="F136">
            <v>743</v>
          </cell>
          <cell r="G136">
            <v>726</v>
          </cell>
          <cell r="H136">
            <v>723</v>
          </cell>
          <cell r="I136">
            <v>784</v>
          </cell>
          <cell r="J136">
            <v>739</v>
          </cell>
          <cell r="K136">
            <v>812</v>
          </cell>
          <cell r="L136">
            <v>784</v>
          </cell>
          <cell r="M136">
            <v>831</v>
          </cell>
          <cell r="N136">
            <v>879</v>
          </cell>
          <cell r="O136">
            <v>871</v>
          </cell>
          <cell r="P136">
            <v>831</v>
          </cell>
          <cell r="Q136">
            <v>784</v>
          </cell>
          <cell r="R136">
            <v>754</v>
          </cell>
          <cell r="S136">
            <v>716</v>
          </cell>
          <cell r="T136">
            <v>737</v>
          </cell>
          <cell r="U136">
            <v>703</v>
          </cell>
          <cell r="V136">
            <v>672</v>
          </cell>
          <cell r="W136">
            <v>734</v>
          </cell>
          <cell r="X136">
            <v>767</v>
          </cell>
          <cell r="Y136">
            <v>765</v>
          </cell>
          <cell r="Z136">
            <v>818</v>
          </cell>
          <cell r="AA136">
            <v>756</v>
          </cell>
          <cell r="AB136">
            <v>781</v>
          </cell>
          <cell r="AC136">
            <v>816</v>
          </cell>
          <cell r="AD136">
            <v>789</v>
          </cell>
          <cell r="AE136">
            <v>683</v>
          </cell>
          <cell r="AF136">
            <v>780</v>
          </cell>
          <cell r="AG136">
            <v>780</v>
          </cell>
          <cell r="AH136">
            <v>786</v>
          </cell>
          <cell r="AI136">
            <v>831</v>
          </cell>
          <cell r="AJ136">
            <v>845</v>
          </cell>
          <cell r="AK136">
            <v>838</v>
          </cell>
          <cell r="AL136">
            <v>874</v>
          </cell>
          <cell r="AM136">
            <v>932</v>
          </cell>
          <cell r="AN136">
            <v>955</v>
          </cell>
          <cell r="AO136">
            <v>1012</v>
          </cell>
          <cell r="AP136">
            <v>1019</v>
          </cell>
          <cell r="AQ136">
            <v>1060</v>
          </cell>
          <cell r="AR136">
            <v>1117</v>
          </cell>
          <cell r="AS136">
            <v>1180</v>
          </cell>
          <cell r="AT136">
            <v>1278</v>
          </cell>
          <cell r="AU136">
            <v>1086</v>
          </cell>
          <cell r="AV136">
            <v>1067</v>
          </cell>
          <cell r="AW136">
            <v>972</v>
          </cell>
          <cell r="AX136">
            <v>1006</v>
          </cell>
          <cell r="AY136">
            <v>1052</v>
          </cell>
          <cell r="AZ136">
            <v>1151</v>
          </cell>
          <cell r="BA136">
            <v>1196</v>
          </cell>
          <cell r="BB136">
            <v>1217</v>
          </cell>
          <cell r="BC136">
            <v>1332</v>
          </cell>
          <cell r="BD136">
            <v>1208</v>
          </cell>
          <cell r="BE136">
            <v>1332</v>
          </cell>
          <cell r="BF136">
            <v>1408</v>
          </cell>
          <cell r="BG136">
            <v>1420</v>
          </cell>
          <cell r="BH136">
            <v>1344</v>
          </cell>
          <cell r="BI136">
            <v>1365</v>
          </cell>
          <cell r="BJ136">
            <v>1321</v>
          </cell>
          <cell r="BK136">
            <v>1285</v>
          </cell>
          <cell r="BL136">
            <v>1345</v>
          </cell>
          <cell r="BM136">
            <v>1310</v>
          </cell>
          <cell r="BN136">
            <v>1300</v>
          </cell>
          <cell r="BO136">
            <v>1321</v>
          </cell>
          <cell r="BP136">
            <v>1338</v>
          </cell>
          <cell r="BQ136">
            <v>1289</v>
          </cell>
          <cell r="BR136">
            <v>1369</v>
          </cell>
          <cell r="BS136">
            <v>1367</v>
          </cell>
          <cell r="BT136">
            <v>1355</v>
          </cell>
          <cell r="BU136">
            <v>1340</v>
          </cell>
          <cell r="BV136">
            <v>1276</v>
          </cell>
          <cell r="BW136">
            <v>1315</v>
          </cell>
          <cell r="BX136">
            <v>1337</v>
          </cell>
          <cell r="BY136">
            <v>1379</v>
          </cell>
          <cell r="BZ136">
            <v>1482</v>
          </cell>
          <cell r="CA136">
            <v>1548</v>
          </cell>
          <cell r="CB136">
            <v>1546</v>
          </cell>
          <cell r="CC136">
            <v>1566</v>
          </cell>
          <cell r="CD136">
            <v>1651</v>
          </cell>
        </row>
        <row r="137">
          <cell r="B137" t="str">
            <v xml:space="preserve">27.1 </v>
          </cell>
          <cell r="C137">
            <v>323</v>
          </cell>
          <cell r="D137">
            <v>327</v>
          </cell>
          <cell r="E137">
            <v>316</v>
          </cell>
          <cell r="F137">
            <v>331</v>
          </cell>
          <cell r="G137">
            <v>329</v>
          </cell>
          <cell r="H137">
            <v>322</v>
          </cell>
          <cell r="I137">
            <v>352</v>
          </cell>
          <cell r="J137">
            <v>346</v>
          </cell>
          <cell r="K137">
            <v>353</v>
          </cell>
          <cell r="L137">
            <v>320</v>
          </cell>
          <cell r="M137">
            <v>341</v>
          </cell>
          <cell r="N137">
            <v>352</v>
          </cell>
          <cell r="O137">
            <v>364</v>
          </cell>
          <cell r="P137">
            <v>364</v>
          </cell>
          <cell r="Q137">
            <v>341</v>
          </cell>
          <cell r="R137">
            <v>326</v>
          </cell>
          <cell r="S137">
            <v>314</v>
          </cell>
          <cell r="T137">
            <v>336</v>
          </cell>
          <cell r="U137">
            <v>329</v>
          </cell>
          <cell r="V137">
            <v>310</v>
          </cell>
          <cell r="W137">
            <v>338</v>
          </cell>
          <cell r="X137">
            <v>349</v>
          </cell>
          <cell r="Y137">
            <v>353</v>
          </cell>
          <cell r="Z137">
            <v>389</v>
          </cell>
          <cell r="AA137">
            <v>362</v>
          </cell>
          <cell r="AB137">
            <v>387</v>
          </cell>
          <cell r="AC137">
            <v>398</v>
          </cell>
          <cell r="AD137">
            <v>401</v>
          </cell>
          <cell r="AE137">
            <v>330</v>
          </cell>
          <cell r="AF137">
            <v>387</v>
          </cell>
          <cell r="AG137">
            <v>401</v>
          </cell>
          <cell r="AH137">
            <v>411</v>
          </cell>
          <cell r="AI137">
            <v>451</v>
          </cell>
          <cell r="AJ137">
            <v>459</v>
          </cell>
          <cell r="AK137">
            <v>458</v>
          </cell>
          <cell r="AL137">
            <v>480</v>
          </cell>
          <cell r="AM137">
            <v>460</v>
          </cell>
          <cell r="AN137">
            <v>493</v>
          </cell>
          <cell r="AO137">
            <v>504</v>
          </cell>
          <cell r="AP137">
            <v>511</v>
          </cell>
          <cell r="AQ137">
            <v>541</v>
          </cell>
          <cell r="AR137">
            <v>574</v>
          </cell>
          <cell r="AS137">
            <v>646</v>
          </cell>
          <cell r="AT137">
            <v>733</v>
          </cell>
          <cell r="AU137">
            <v>605</v>
          </cell>
          <cell r="AV137">
            <v>587</v>
          </cell>
          <cell r="AW137">
            <v>510</v>
          </cell>
          <cell r="AX137">
            <v>490</v>
          </cell>
          <cell r="AY137">
            <v>505</v>
          </cell>
          <cell r="AZ137">
            <v>569</v>
          </cell>
          <cell r="BA137">
            <v>595</v>
          </cell>
          <cell r="BB137">
            <v>624</v>
          </cell>
          <cell r="BC137">
            <v>688</v>
          </cell>
          <cell r="BD137">
            <v>639</v>
          </cell>
          <cell r="BE137">
            <v>683</v>
          </cell>
          <cell r="BF137">
            <v>733</v>
          </cell>
          <cell r="BG137">
            <v>782</v>
          </cell>
          <cell r="BH137">
            <v>701</v>
          </cell>
          <cell r="BI137">
            <v>710</v>
          </cell>
          <cell r="BJ137">
            <v>699</v>
          </cell>
          <cell r="BK137">
            <v>659</v>
          </cell>
          <cell r="BL137">
            <v>686</v>
          </cell>
          <cell r="BM137">
            <v>650</v>
          </cell>
          <cell r="BN137">
            <v>632</v>
          </cell>
          <cell r="BO137">
            <v>613</v>
          </cell>
          <cell r="BP137">
            <v>623</v>
          </cell>
          <cell r="BQ137">
            <v>613</v>
          </cell>
          <cell r="BR137">
            <v>659</v>
          </cell>
          <cell r="BS137">
            <v>608</v>
          </cell>
          <cell r="BT137">
            <v>649</v>
          </cell>
          <cell r="BU137">
            <v>615</v>
          </cell>
          <cell r="BV137">
            <v>573</v>
          </cell>
          <cell r="BW137">
            <v>606</v>
          </cell>
          <cell r="BX137">
            <v>602</v>
          </cell>
          <cell r="BY137">
            <v>637</v>
          </cell>
          <cell r="BZ137">
            <v>671</v>
          </cell>
          <cell r="CA137">
            <v>717</v>
          </cell>
          <cell r="CB137">
            <v>714</v>
          </cell>
          <cell r="CC137">
            <v>705</v>
          </cell>
          <cell r="CD137">
            <v>733</v>
          </cell>
        </row>
        <row r="138">
          <cell r="B138" t="str">
            <v xml:space="preserve">27.2 </v>
          </cell>
          <cell r="C138">
            <v>24</v>
          </cell>
          <cell r="D138">
            <v>20</v>
          </cell>
          <cell r="E138">
            <v>20</v>
          </cell>
          <cell r="F138">
            <v>22</v>
          </cell>
          <cell r="G138">
            <v>20</v>
          </cell>
          <cell r="H138">
            <v>20</v>
          </cell>
          <cell r="I138">
            <v>20</v>
          </cell>
          <cell r="J138">
            <v>28</v>
          </cell>
          <cell r="K138">
            <v>24</v>
          </cell>
          <cell r="L138">
            <v>20</v>
          </cell>
          <cell r="M138">
            <v>24</v>
          </cell>
          <cell r="N138">
            <v>28</v>
          </cell>
          <cell r="O138">
            <v>28</v>
          </cell>
          <cell r="P138">
            <v>26</v>
          </cell>
          <cell r="Q138">
            <v>25</v>
          </cell>
          <cell r="R138">
            <v>26</v>
          </cell>
          <cell r="S138">
            <v>20</v>
          </cell>
          <cell r="T138">
            <v>21</v>
          </cell>
          <cell r="U138">
            <v>21</v>
          </cell>
          <cell r="V138">
            <v>21</v>
          </cell>
          <cell r="W138">
            <v>24</v>
          </cell>
          <cell r="X138">
            <v>23</v>
          </cell>
          <cell r="Y138">
            <v>24</v>
          </cell>
          <cell r="Z138">
            <v>25</v>
          </cell>
          <cell r="AA138">
            <v>22</v>
          </cell>
          <cell r="AB138">
            <v>27</v>
          </cell>
          <cell r="AC138">
            <v>26</v>
          </cell>
          <cell r="AD138">
            <v>29</v>
          </cell>
          <cell r="AE138">
            <v>23</v>
          </cell>
          <cell r="AF138">
            <v>23</v>
          </cell>
          <cell r="AG138">
            <v>22</v>
          </cell>
          <cell r="AH138">
            <v>27</v>
          </cell>
          <cell r="AI138">
            <v>23</v>
          </cell>
          <cell r="AJ138">
            <v>23</v>
          </cell>
          <cell r="AK138">
            <v>22</v>
          </cell>
          <cell r="AL138">
            <v>20</v>
          </cell>
          <cell r="AM138">
            <v>20</v>
          </cell>
          <cell r="AN138">
            <v>22</v>
          </cell>
          <cell r="AO138">
            <v>22</v>
          </cell>
          <cell r="AP138">
            <v>26</v>
          </cell>
          <cell r="AQ138">
            <v>25</v>
          </cell>
          <cell r="AR138">
            <v>33</v>
          </cell>
          <cell r="AS138">
            <v>34</v>
          </cell>
          <cell r="AT138">
            <v>31</v>
          </cell>
          <cell r="AU138">
            <v>30</v>
          </cell>
          <cell r="AV138">
            <v>30</v>
          </cell>
          <cell r="AW138">
            <v>26</v>
          </cell>
          <cell r="AX138">
            <v>29</v>
          </cell>
          <cell r="AY138">
            <v>28</v>
          </cell>
          <cell r="AZ138">
            <v>38</v>
          </cell>
          <cell r="BA138">
            <v>32</v>
          </cell>
          <cell r="BB138">
            <v>30</v>
          </cell>
          <cell r="BC138">
            <v>31</v>
          </cell>
          <cell r="BD138">
            <v>32</v>
          </cell>
          <cell r="BE138">
            <v>34</v>
          </cell>
          <cell r="BF138">
            <v>42</v>
          </cell>
          <cell r="BG138">
            <v>35</v>
          </cell>
          <cell r="BH138">
            <v>32</v>
          </cell>
          <cell r="BI138">
            <v>41</v>
          </cell>
          <cell r="BJ138">
            <v>38</v>
          </cell>
          <cell r="BK138">
            <v>39</v>
          </cell>
          <cell r="BL138">
            <v>45</v>
          </cell>
          <cell r="BM138">
            <v>46</v>
          </cell>
          <cell r="BN138">
            <v>48</v>
          </cell>
          <cell r="BO138">
            <v>41</v>
          </cell>
          <cell r="BP138">
            <v>51</v>
          </cell>
          <cell r="BQ138">
            <v>55</v>
          </cell>
          <cell r="BR138">
            <v>46</v>
          </cell>
          <cell r="BS138">
            <v>41</v>
          </cell>
          <cell r="BT138">
            <v>39</v>
          </cell>
          <cell r="BU138">
            <v>39</v>
          </cell>
          <cell r="BV138">
            <v>41</v>
          </cell>
          <cell r="BW138">
            <v>44</v>
          </cell>
          <cell r="BX138">
            <v>40</v>
          </cell>
          <cell r="BY138">
            <v>41</v>
          </cell>
          <cell r="BZ138">
            <v>45</v>
          </cell>
          <cell r="CA138">
            <v>46</v>
          </cell>
          <cell r="CB138">
            <v>46</v>
          </cell>
          <cell r="CC138">
            <v>59</v>
          </cell>
          <cell r="CD138">
            <v>51</v>
          </cell>
        </row>
        <row r="139">
          <cell r="B139" t="str">
            <v xml:space="preserve">27.3 </v>
          </cell>
          <cell r="C139">
            <v>166</v>
          </cell>
          <cell r="D139">
            <v>157</v>
          </cell>
          <cell r="E139">
            <v>159</v>
          </cell>
          <cell r="F139">
            <v>157</v>
          </cell>
          <cell r="G139">
            <v>157</v>
          </cell>
          <cell r="H139">
            <v>168</v>
          </cell>
          <cell r="I139">
            <v>162</v>
          </cell>
          <cell r="J139">
            <v>148</v>
          </cell>
          <cell r="K139">
            <v>181</v>
          </cell>
          <cell r="L139">
            <v>163</v>
          </cell>
          <cell r="M139">
            <v>169</v>
          </cell>
          <cell r="N139">
            <v>189</v>
          </cell>
          <cell r="O139">
            <v>180</v>
          </cell>
          <cell r="P139">
            <v>172</v>
          </cell>
          <cell r="Q139">
            <v>161</v>
          </cell>
          <cell r="R139">
            <v>139</v>
          </cell>
          <cell r="S139">
            <v>129</v>
          </cell>
          <cell r="T139">
            <v>134</v>
          </cell>
          <cell r="U139">
            <v>131</v>
          </cell>
          <cell r="V139">
            <v>128</v>
          </cell>
          <cell r="W139">
            <v>154</v>
          </cell>
          <cell r="X139">
            <v>164</v>
          </cell>
          <cell r="Y139">
            <v>160</v>
          </cell>
          <cell r="Z139">
            <v>173</v>
          </cell>
          <cell r="AA139">
            <v>160</v>
          </cell>
          <cell r="AB139">
            <v>155</v>
          </cell>
          <cell r="AC139">
            <v>177</v>
          </cell>
          <cell r="AD139">
            <v>159</v>
          </cell>
          <cell r="AE139">
            <v>137</v>
          </cell>
          <cell r="AF139">
            <v>155</v>
          </cell>
          <cell r="AG139">
            <v>140</v>
          </cell>
          <cell r="AH139">
            <v>141</v>
          </cell>
          <cell r="AI139">
            <v>156</v>
          </cell>
          <cell r="AJ139">
            <v>155</v>
          </cell>
          <cell r="AK139">
            <v>168</v>
          </cell>
          <cell r="AL139">
            <v>184</v>
          </cell>
          <cell r="AM139">
            <v>171</v>
          </cell>
          <cell r="AN139">
            <v>164</v>
          </cell>
          <cell r="AO139">
            <v>180</v>
          </cell>
          <cell r="AP139">
            <v>174</v>
          </cell>
          <cell r="AQ139">
            <v>179</v>
          </cell>
          <cell r="AR139">
            <v>180</v>
          </cell>
          <cell r="AS139">
            <v>175</v>
          </cell>
          <cell r="AT139">
            <v>186</v>
          </cell>
          <cell r="AU139">
            <v>149</v>
          </cell>
          <cell r="AV139">
            <v>153</v>
          </cell>
          <cell r="AW139">
            <v>148</v>
          </cell>
          <cell r="AX139">
            <v>170</v>
          </cell>
          <cell r="AY139">
            <v>178</v>
          </cell>
          <cell r="AZ139">
            <v>191</v>
          </cell>
          <cell r="BA139">
            <v>205</v>
          </cell>
          <cell r="BB139">
            <v>196</v>
          </cell>
          <cell r="BC139">
            <v>205</v>
          </cell>
          <cell r="BD139">
            <v>192</v>
          </cell>
          <cell r="BE139">
            <v>216</v>
          </cell>
          <cell r="BF139">
            <v>221</v>
          </cell>
          <cell r="BG139">
            <v>218</v>
          </cell>
          <cell r="BH139">
            <v>226</v>
          </cell>
          <cell r="BI139">
            <v>224</v>
          </cell>
          <cell r="BJ139">
            <v>217</v>
          </cell>
          <cell r="BK139">
            <v>220</v>
          </cell>
          <cell r="BL139">
            <v>239</v>
          </cell>
          <cell r="BM139">
            <v>231</v>
          </cell>
          <cell r="BN139">
            <v>222</v>
          </cell>
          <cell r="BO139">
            <v>255</v>
          </cell>
          <cell r="BP139">
            <v>240</v>
          </cell>
          <cell r="BQ139">
            <v>230</v>
          </cell>
          <cell r="BR139">
            <v>244</v>
          </cell>
          <cell r="BS139">
            <v>253</v>
          </cell>
          <cell r="BT139">
            <v>243</v>
          </cell>
          <cell r="BU139">
            <v>239</v>
          </cell>
          <cell r="BV139">
            <v>224</v>
          </cell>
          <cell r="BW139">
            <v>224</v>
          </cell>
          <cell r="BX139">
            <v>229</v>
          </cell>
          <cell r="BY139">
            <v>236</v>
          </cell>
          <cell r="BZ139">
            <v>264</v>
          </cell>
          <cell r="CA139">
            <v>259</v>
          </cell>
          <cell r="CB139">
            <v>271</v>
          </cell>
          <cell r="CC139">
            <v>283</v>
          </cell>
          <cell r="CD139">
            <v>317</v>
          </cell>
        </row>
        <row r="140">
          <cell r="B140" t="str">
            <v xml:space="preserve">27.4 </v>
          </cell>
          <cell r="C140">
            <v>41</v>
          </cell>
          <cell r="D140">
            <v>42</v>
          </cell>
          <cell r="E140">
            <v>44</v>
          </cell>
          <cell r="F140">
            <v>42</v>
          </cell>
          <cell r="G140">
            <v>44</v>
          </cell>
          <cell r="H140">
            <v>38</v>
          </cell>
          <cell r="I140">
            <v>50</v>
          </cell>
          <cell r="J140">
            <v>43</v>
          </cell>
          <cell r="K140">
            <v>45</v>
          </cell>
          <cell r="L140">
            <v>44</v>
          </cell>
          <cell r="M140">
            <v>45</v>
          </cell>
          <cell r="N140">
            <v>46</v>
          </cell>
          <cell r="O140">
            <v>44</v>
          </cell>
          <cell r="P140">
            <v>46</v>
          </cell>
          <cell r="Q140">
            <v>41</v>
          </cell>
          <cell r="R140">
            <v>44</v>
          </cell>
          <cell r="S140">
            <v>35</v>
          </cell>
          <cell r="T140">
            <v>37</v>
          </cell>
          <cell r="U140">
            <v>38</v>
          </cell>
          <cell r="V140">
            <v>42</v>
          </cell>
          <cell r="W140">
            <v>50</v>
          </cell>
          <cell r="X140">
            <v>51</v>
          </cell>
          <cell r="Y140">
            <v>52</v>
          </cell>
          <cell r="Z140">
            <v>51</v>
          </cell>
          <cell r="AA140">
            <v>50</v>
          </cell>
          <cell r="AB140">
            <v>51</v>
          </cell>
          <cell r="AC140">
            <v>52</v>
          </cell>
          <cell r="AD140">
            <v>41</v>
          </cell>
          <cell r="AE140">
            <v>41</v>
          </cell>
          <cell r="AF140">
            <v>42</v>
          </cell>
          <cell r="AG140">
            <v>41</v>
          </cell>
          <cell r="AH140">
            <v>44</v>
          </cell>
          <cell r="AI140">
            <v>39</v>
          </cell>
          <cell r="AJ140">
            <v>41</v>
          </cell>
          <cell r="AK140">
            <v>40</v>
          </cell>
          <cell r="AL140">
            <v>39</v>
          </cell>
          <cell r="AM140">
            <v>43</v>
          </cell>
          <cell r="AN140">
            <v>40</v>
          </cell>
          <cell r="AO140">
            <v>46</v>
          </cell>
          <cell r="AP140">
            <v>46</v>
          </cell>
          <cell r="AQ140">
            <v>49</v>
          </cell>
          <cell r="AR140">
            <v>54</v>
          </cell>
          <cell r="AS140">
            <v>55</v>
          </cell>
          <cell r="AT140">
            <v>56</v>
          </cell>
          <cell r="AU140">
            <v>51</v>
          </cell>
          <cell r="AV140">
            <v>52</v>
          </cell>
          <cell r="AW140">
            <v>49</v>
          </cell>
          <cell r="AX140">
            <v>57</v>
          </cell>
          <cell r="AY140">
            <v>53</v>
          </cell>
          <cell r="AZ140">
            <v>53</v>
          </cell>
          <cell r="BA140">
            <v>55</v>
          </cell>
          <cell r="BB140">
            <v>54</v>
          </cell>
          <cell r="BC140">
            <v>63</v>
          </cell>
          <cell r="BD140">
            <v>57</v>
          </cell>
          <cell r="BE140">
            <v>58</v>
          </cell>
          <cell r="BF140">
            <v>66</v>
          </cell>
          <cell r="BG140">
            <v>68</v>
          </cell>
          <cell r="BH140">
            <v>66</v>
          </cell>
          <cell r="BI140">
            <v>80</v>
          </cell>
          <cell r="BJ140">
            <v>69</v>
          </cell>
          <cell r="BK140">
            <v>64</v>
          </cell>
          <cell r="BL140">
            <v>71</v>
          </cell>
          <cell r="BM140">
            <v>72</v>
          </cell>
          <cell r="BN140">
            <v>73</v>
          </cell>
          <cell r="BO140">
            <v>74</v>
          </cell>
          <cell r="BP140">
            <v>76</v>
          </cell>
          <cell r="BQ140">
            <v>76</v>
          </cell>
          <cell r="BR140">
            <v>80</v>
          </cell>
          <cell r="BS140">
            <v>85</v>
          </cell>
          <cell r="BT140">
            <v>80</v>
          </cell>
          <cell r="BU140">
            <v>76</v>
          </cell>
          <cell r="BV140">
            <v>72</v>
          </cell>
          <cell r="BW140">
            <v>77</v>
          </cell>
          <cell r="BX140">
            <v>84</v>
          </cell>
          <cell r="BY140">
            <v>78</v>
          </cell>
          <cell r="BZ140">
            <v>100</v>
          </cell>
          <cell r="CA140">
            <v>97</v>
          </cell>
          <cell r="CB140">
            <v>91</v>
          </cell>
          <cell r="CC140">
            <v>90</v>
          </cell>
          <cell r="CD140">
            <v>98</v>
          </cell>
        </row>
        <row r="141">
          <cell r="B141" t="str">
            <v xml:space="preserve">27.5 </v>
          </cell>
          <cell r="C141">
            <v>49</v>
          </cell>
          <cell r="D141">
            <v>51</v>
          </cell>
          <cell r="E141">
            <v>49</v>
          </cell>
          <cell r="F141">
            <v>53</v>
          </cell>
          <cell r="G141">
            <v>41</v>
          </cell>
          <cell r="H141">
            <v>42</v>
          </cell>
          <cell r="I141">
            <v>49</v>
          </cell>
          <cell r="J141">
            <v>41</v>
          </cell>
          <cell r="K141">
            <v>39</v>
          </cell>
          <cell r="L141">
            <v>43</v>
          </cell>
          <cell r="M141">
            <v>40</v>
          </cell>
          <cell r="N141">
            <v>37</v>
          </cell>
          <cell r="O141">
            <v>40</v>
          </cell>
          <cell r="P141">
            <v>35</v>
          </cell>
          <cell r="Q141">
            <v>38</v>
          </cell>
          <cell r="R141">
            <v>40</v>
          </cell>
          <cell r="S141">
            <v>45</v>
          </cell>
          <cell r="T141">
            <v>45</v>
          </cell>
          <cell r="U141">
            <v>36</v>
          </cell>
          <cell r="V141">
            <v>41</v>
          </cell>
          <cell r="W141">
            <v>46</v>
          </cell>
          <cell r="X141">
            <v>43</v>
          </cell>
          <cell r="Y141">
            <v>46</v>
          </cell>
          <cell r="Z141">
            <v>49</v>
          </cell>
          <cell r="AA141">
            <v>39</v>
          </cell>
          <cell r="AB141">
            <v>38</v>
          </cell>
          <cell r="AC141">
            <v>40</v>
          </cell>
          <cell r="AD141">
            <v>39</v>
          </cell>
          <cell r="AE141">
            <v>31</v>
          </cell>
          <cell r="AF141">
            <v>43</v>
          </cell>
          <cell r="AG141">
            <v>38</v>
          </cell>
          <cell r="AH141">
            <v>35</v>
          </cell>
          <cell r="AI141">
            <v>40</v>
          </cell>
          <cell r="AJ141">
            <v>46</v>
          </cell>
          <cell r="AK141">
            <v>39</v>
          </cell>
          <cell r="AL141">
            <v>38</v>
          </cell>
          <cell r="AM141">
            <v>39</v>
          </cell>
          <cell r="AN141">
            <v>39</v>
          </cell>
          <cell r="AO141">
            <v>42</v>
          </cell>
          <cell r="AP141">
            <v>45</v>
          </cell>
          <cell r="AQ141">
            <v>51</v>
          </cell>
          <cell r="AR141">
            <v>52</v>
          </cell>
          <cell r="AS141">
            <v>55</v>
          </cell>
          <cell r="AT141">
            <v>59</v>
          </cell>
          <cell r="AU141">
            <v>48</v>
          </cell>
          <cell r="AV141">
            <v>43</v>
          </cell>
          <cell r="AW141">
            <v>42</v>
          </cell>
          <cell r="AX141">
            <v>46</v>
          </cell>
          <cell r="AY141">
            <v>48</v>
          </cell>
          <cell r="AZ141">
            <v>54</v>
          </cell>
          <cell r="BA141">
            <v>54</v>
          </cell>
          <cell r="BB141">
            <v>49</v>
          </cell>
          <cell r="BC141">
            <v>61</v>
          </cell>
          <cell r="BD141">
            <v>49</v>
          </cell>
          <cell r="BE141">
            <v>57</v>
          </cell>
          <cell r="BF141">
            <v>57</v>
          </cell>
          <cell r="BG141">
            <v>61</v>
          </cell>
          <cell r="BH141">
            <v>60</v>
          </cell>
          <cell r="BI141">
            <v>58</v>
          </cell>
          <cell r="BJ141">
            <v>58</v>
          </cell>
          <cell r="BK141">
            <v>53</v>
          </cell>
          <cell r="BL141">
            <v>58</v>
          </cell>
          <cell r="BM141">
            <v>62</v>
          </cell>
          <cell r="BN141">
            <v>54</v>
          </cell>
          <cell r="BO141">
            <v>53</v>
          </cell>
          <cell r="BP141">
            <v>48</v>
          </cell>
          <cell r="BQ141">
            <v>46</v>
          </cell>
          <cell r="BR141">
            <v>51</v>
          </cell>
          <cell r="BS141">
            <v>54</v>
          </cell>
          <cell r="BT141">
            <v>57</v>
          </cell>
          <cell r="BU141">
            <v>47</v>
          </cell>
          <cell r="BV141">
            <v>51</v>
          </cell>
          <cell r="BW141">
            <v>49</v>
          </cell>
          <cell r="BX141">
            <v>47</v>
          </cell>
          <cell r="BY141">
            <v>52</v>
          </cell>
          <cell r="BZ141">
            <v>51</v>
          </cell>
          <cell r="CA141">
            <v>57</v>
          </cell>
          <cell r="CB141">
            <v>57</v>
          </cell>
          <cell r="CC141">
            <v>56</v>
          </cell>
          <cell r="CD141">
            <v>63</v>
          </cell>
        </row>
        <row r="142">
          <cell r="B142" t="str">
            <v xml:space="preserve">27.9 </v>
          </cell>
          <cell r="C142">
            <v>152</v>
          </cell>
          <cell r="D142">
            <v>158</v>
          </cell>
          <cell r="E142">
            <v>148</v>
          </cell>
          <cell r="F142">
            <v>138</v>
          </cell>
          <cell r="G142">
            <v>135</v>
          </cell>
          <cell r="H142">
            <v>133</v>
          </cell>
          <cell r="I142">
            <v>151</v>
          </cell>
          <cell r="J142">
            <v>133</v>
          </cell>
          <cell r="K142">
            <v>170</v>
          </cell>
          <cell r="L142">
            <v>195</v>
          </cell>
          <cell r="M142">
            <v>212</v>
          </cell>
          <cell r="N142">
            <v>226</v>
          </cell>
          <cell r="O142">
            <v>214</v>
          </cell>
          <cell r="P142">
            <v>189</v>
          </cell>
          <cell r="Q142">
            <v>178</v>
          </cell>
          <cell r="R142">
            <v>179</v>
          </cell>
          <cell r="S142">
            <v>173</v>
          </cell>
          <cell r="T142">
            <v>164</v>
          </cell>
          <cell r="U142">
            <v>147</v>
          </cell>
          <cell r="V142">
            <v>131</v>
          </cell>
          <cell r="W142">
            <v>123</v>
          </cell>
          <cell r="X142">
            <v>136</v>
          </cell>
          <cell r="Y142">
            <v>130</v>
          </cell>
          <cell r="Z142">
            <v>131</v>
          </cell>
          <cell r="AA142">
            <v>123</v>
          </cell>
          <cell r="AB142">
            <v>123</v>
          </cell>
          <cell r="AC142">
            <v>123</v>
          </cell>
          <cell r="AD142">
            <v>120</v>
          </cell>
          <cell r="AE142">
            <v>121</v>
          </cell>
          <cell r="AF142">
            <v>130</v>
          </cell>
          <cell r="AG142">
            <v>138</v>
          </cell>
          <cell r="AH142">
            <v>128</v>
          </cell>
          <cell r="AI142">
            <v>122</v>
          </cell>
          <cell r="AJ142">
            <v>122</v>
          </cell>
          <cell r="AK142">
            <v>111</v>
          </cell>
          <cell r="AL142">
            <v>112</v>
          </cell>
          <cell r="AM142">
            <v>198</v>
          </cell>
          <cell r="AN142">
            <v>198</v>
          </cell>
          <cell r="AO142">
            <v>218</v>
          </cell>
          <cell r="AP142">
            <v>217</v>
          </cell>
          <cell r="AQ142">
            <v>215</v>
          </cell>
          <cell r="AR142">
            <v>225</v>
          </cell>
          <cell r="AS142">
            <v>213</v>
          </cell>
          <cell r="AT142">
            <v>214</v>
          </cell>
          <cell r="AU142">
            <v>203</v>
          </cell>
          <cell r="AV142">
            <v>201</v>
          </cell>
          <cell r="AW142">
            <v>198</v>
          </cell>
          <cell r="AX142">
            <v>214</v>
          </cell>
          <cell r="AY142">
            <v>240</v>
          </cell>
          <cell r="AZ142">
            <v>245</v>
          </cell>
          <cell r="BA142">
            <v>256</v>
          </cell>
          <cell r="BB142">
            <v>264</v>
          </cell>
          <cell r="BC142">
            <v>284</v>
          </cell>
          <cell r="BD142">
            <v>239</v>
          </cell>
          <cell r="BE142">
            <v>284</v>
          </cell>
          <cell r="BF142">
            <v>289</v>
          </cell>
          <cell r="BG142">
            <v>256</v>
          </cell>
          <cell r="BH142">
            <v>259</v>
          </cell>
          <cell r="BI142">
            <v>252</v>
          </cell>
          <cell r="BJ142">
            <v>240</v>
          </cell>
          <cell r="BK142">
            <v>250</v>
          </cell>
          <cell r="BL142">
            <v>246</v>
          </cell>
          <cell r="BM142">
            <v>249</v>
          </cell>
          <cell r="BN142">
            <v>271</v>
          </cell>
          <cell r="BO142">
            <v>284</v>
          </cell>
          <cell r="BP142">
            <v>302</v>
          </cell>
          <cell r="BQ142">
            <v>269</v>
          </cell>
          <cell r="BR142">
            <v>288</v>
          </cell>
          <cell r="BS142">
            <v>325</v>
          </cell>
          <cell r="BT142">
            <v>290</v>
          </cell>
          <cell r="BU142">
            <v>322</v>
          </cell>
          <cell r="BV142">
            <v>315</v>
          </cell>
          <cell r="BW142">
            <v>315</v>
          </cell>
          <cell r="BX142">
            <v>336</v>
          </cell>
          <cell r="BY142">
            <v>334</v>
          </cell>
          <cell r="BZ142">
            <v>351</v>
          </cell>
          <cell r="CA142">
            <v>372</v>
          </cell>
          <cell r="CB142">
            <v>367</v>
          </cell>
          <cell r="CC142">
            <v>373</v>
          </cell>
          <cell r="CD142">
            <v>389</v>
          </cell>
        </row>
        <row r="143">
          <cell r="B143" t="str">
            <v>28 Ma</v>
          </cell>
          <cell r="C143">
            <v>2341</v>
          </cell>
          <cell r="D143">
            <v>2297</v>
          </cell>
          <cell r="E143">
            <v>2142</v>
          </cell>
          <cell r="F143">
            <v>2092</v>
          </cell>
          <cell r="G143">
            <v>2071</v>
          </cell>
          <cell r="H143">
            <v>1985</v>
          </cell>
          <cell r="I143">
            <v>2097</v>
          </cell>
          <cell r="J143">
            <v>1974</v>
          </cell>
          <cell r="K143">
            <v>1988</v>
          </cell>
          <cell r="L143">
            <v>2046</v>
          </cell>
          <cell r="M143">
            <v>2075</v>
          </cell>
          <cell r="N143">
            <v>2199</v>
          </cell>
          <cell r="O143">
            <v>2191</v>
          </cell>
          <cell r="P143">
            <v>2082</v>
          </cell>
          <cell r="Q143">
            <v>2085</v>
          </cell>
          <cell r="R143">
            <v>2029</v>
          </cell>
          <cell r="S143">
            <v>2011</v>
          </cell>
          <cell r="T143">
            <v>1987</v>
          </cell>
          <cell r="U143">
            <v>2093</v>
          </cell>
          <cell r="V143">
            <v>1851</v>
          </cell>
          <cell r="W143">
            <v>2101</v>
          </cell>
          <cell r="X143">
            <v>2272</v>
          </cell>
          <cell r="Y143">
            <v>2207</v>
          </cell>
          <cell r="Z143">
            <v>2297</v>
          </cell>
          <cell r="AA143">
            <v>2186</v>
          </cell>
          <cell r="AB143">
            <v>2380</v>
          </cell>
          <cell r="AC143">
            <v>2496</v>
          </cell>
          <cell r="AD143">
            <v>2524</v>
          </cell>
          <cell r="AE143">
            <v>2239</v>
          </cell>
          <cell r="AF143">
            <v>2519</v>
          </cell>
          <cell r="AG143">
            <v>2526</v>
          </cell>
          <cell r="AH143">
            <v>2660</v>
          </cell>
          <cell r="AI143">
            <v>2736</v>
          </cell>
          <cell r="AJ143">
            <v>2803</v>
          </cell>
          <cell r="AK143">
            <v>2775</v>
          </cell>
          <cell r="AL143">
            <v>2786</v>
          </cell>
          <cell r="AM143">
            <v>2624</v>
          </cell>
          <cell r="AN143">
            <v>2723</v>
          </cell>
          <cell r="AO143">
            <v>2870</v>
          </cell>
          <cell r="AP143">
            <v>2952</v>
          </cell>
          <cell r="AQ143">
            <v>3298</v>
          </cell>
          <cell r="AR143">
            <v>3359</v>
          </cell>
          <cell r="AS143">
            <v>3489</v>
          </cell>
          <cell r="AT143">
            <v>3574</v>
          </cell>
          <cell r="AU143">
            <v>3066</v>
          </cell>
          <cell r="AV143">
            <v>3051</v>
          </cell>
          <cell r="AW143">
            <v>2709</v>
          </cell>
          <cell r="AX143">
            <v>2957</v>
          </cell>
          <cell r="AY143">
            <v>3009</v>
          </cell>
          <cell r="AZ143">
            <v>3377</v>
          </cell>
          <cell r="BA143">
            <v>3667</v>
          </cell>
          <cell r="BB143">
            <v>3643</v>
          </cell>
          <cell r="BC143">
            <v>3915</v>
          </cell>
          <cell r="BD143">
            <v>3858</v>
          </cell>
          <cell r="BE143">
            <v>3983</v>
          </cell>
          <cell r="BF143">
            <v>4388</v>
          </cell>
          <cell r="BG143">
            <v>4347</v>
          </cell>
          <cell r="BH143">
            <v>4353</v>
          </cell>
          <cell r="BI143">
            <v>4446</v>
          </cell>
          <cell r="BJ143">
            <v>4468</v>
          </cell>
          <cell r="BK143">
            <v>4308</v>
          </cell>
          <cell r="BL143">
            <v>4570</v>
          </cell>
          <cell r="BM143">
            <v>4481</v>
          </cell>
          <cell r="BN143">
            <v>4326</v>
          </cell>
          <cell r="BO143">
            <v>4300</v>
          </cell>
          <cell r="BP143">
            <v>4117</v>
          </cell>
          <cell r="BQ143">
            <v>3970</v>
          </cell>
          <cell r="BR143">
            <v>4206</v>
          </cell>
          <cell r="BS143">
            <v>4308</v>
          </cell>
          <cell r="BT143">
            <v>4002</v>
          </cell>
          <cell r="BU143">
            <v>3938</v>
          </cell>
          <cell r="BV143">
            <v>3728</v>
          </cell>
          <cell r="BW143">
            <v>3746</v>
          </cell>
          <cell r="BX143">
            <v>3907</v>
          </cell>
          <cell r="BY143">
            <v>3727</v>
          </cell>
          <cell r="BZ143">
            <v>4043</v>
          </cell>
          <cell r="CA143">
            <v>4202</v>
          </cell>
          <cell r="CB143">
            <v>4304</v>
          </cell>
          <cell r="CC143">
            <v>4569</v>
          </cell>
          <cell r="CD143">
            <v>4519</v>
          </cell>
        </row>
        <row r="144">
          <cell r="B144" t="str">
            <v xml:space="preserve">28.1 </v>
          </cell>
          <cell r="C144">
            <v>770</v>
          </cell>
          <cell r="D144">
            <v>759</v>
          </cell>
          <cell r="E144">
            <v>701</v>
          </cell>
          <cell r="F144">
            <v>715</v>
          </cell>
          <cell r="G144">
            <v>693</v>
          </cell>
          <cell r="H144">
            <v>678</v>
          </cell>
          <cell r="I144">
            <v>728</v>
          </cell>
          <cell r="J144">
            <v>709</v>
          </cell>
          <cell r="K144">
            <v>729</v>
          </cell>
          <cell r="L144">
            <v>726</v>
          </cell>
          <cell r="M144">
            <v>710</v>
          </cell>
          <cell r="N144">
            <v>772</v>
          </cell>
          <cell r="O144">
            <v>755</v>
          </cell>
          <cell r="P144">
            <v>713</v>
          </cell>
          <cell r="Q144">
            <v>743</v>
          </cell>
          <cell r="R144">
            <v>723</v>
          </cell>
          <cell r="S144">
            <v>758</v>
          </cell>
          <cell r="T144">
            <v>751</v>
          </cell>
          <cell r="U144">
            <v>743</v>
          </cell>
          <cell r="V144">
            <v>655</v>
          </cell>
          <cell r="W144">
            <v>733</v>
          </cell>
          <cell r="X144">
            <v>844</v>
          </cell>
          <cell r="Y144">
            <v>810</v>
          </cell>
          <cell r="Z144">
            <v>829</v>
          </cell>
          <cell r="AA144">
            <v>776</v>
          </cell>
          <cell r="AB144">
            <v>833</v>
          </cell>
          <cell r="AC144">
            <v>911</v>
          </cell>
          <cell r="AD144">
            <v>933</v>
          </cell>
          <cell r="AE144">
            <v>772</v>
          </cell>
          <cell r="AF144">
            <v>939</v>
          </cell>
          <cell r="AG144">
            <v>878</v>
          </cell>
          <cell r="AH144">
            <v>931</v>
          </cell>
          <cell r="AI144">
            <v>942</v>
          </cell>
          <cell r="AJ144">
            <v>990</v>
          </cell>
          <cell r="AK144">
            <v>977</v>
          </cell>
          <cell r="AL144">
            <v>975</v>
          </cell>
          <cell r="AM144">
            <v>979</v>
          </cell>
          <cell r="AN144">
            <v>1018</v>
          </cell>
          <cell r="AO144">
            <v>1068</v>
          </cell>
          <cell r="AP144">
            <v>1126</v>
          </cell>
          <cell r="AQ144">
            <v>1203</v>
          </cell>
          <cell r="AR144">
            <v>1257</v>
          </cell>
          <cell r="AS144">
            <v>1349</v>
          </cell>
          <cell r="AT144">
            <v>1440</v>
          </cell>
          <cell r="AU144">
            <v>1332</v>
          </cell>
          <cell r="AV144">
            <v>1338</v>
          </cell>
          <cell r="AW144">
            <v>1165</v>
          </cell>
          <cell r="AX144">
            <v>1269</v>
          </cell>
          <cell r="AY144">
            <v>1315</v>
          </cell>
          <cell r="AZ144">
            <v>1443</v>
          </cell>
          <cell r="BA144">
            <v>1564</v>
          </cell>
          <cell r="BB144">
            <v>1507</v>
          </cell>
          <cell r="BC144">
            <v>1579</v>
          </cell>
          <cell r="BD144">
            <v>1573</v>
          </cell>
          <cell r="BE144">
            <v>1614</v>
          </cell>
          <cell r="BF144">
            <v>1780</v>
          </cell>
          <cell r="BG144">
            <v>1762</v>
          </cell>
          <cell r="BH144">
            <v>1778</v>
          </cell>
          <cell r="BI144">
            <v>1863</v>
          </cell>
          <cell r="BJ144">
            <v>1950</v>
          </cell>
          <cell r="BK144">
            <v>1780</v>
          </cell>
          <cell r="BL144">
            <v>1975</v>
          </cell>
          <cell r="BM144">
            <v>1980</v>
          </cell>
          <cell r="BN144">
            <v>1920</v>
          </cell>
          <cell r="BO144">
            <v>1825</v>
          </cell>
          <cell r="BP144">
            <v>1751</v>
          </cell>
          <cell r="BQ144">
            <v>1663</v>
          </cell>
          <cell r="BR144">
            <v>1754</v>
          </cell>
          <cell r="BS144">
            <v>1891</v>
          </cell>
          <cell r="BT144">
            <v>1710</v>
          </cell>
          <cell r="BU144">
            <v>1669</v>
          </cell>
          <cell r="BV144">
            <v>1592</v>
          </cell>
          <cell r="BW144">
            <v>1667</v>
          </cell>
          <cell r="BX144">
            <v>1787</v>
          </cell>
          <cell r="BY144">
            <v>1652</v>
          </cell>
          <cell r="BZ144">
            <v>1818</v>
          </cell>
          <cell r="CA144">
            <v>1851</v>
          </cell>
          <cell r="CB144">
            <v>1928</v>
          </cell>
          <cell r="CC144">
            <v>2187</v>
          </cell>
          <cell r="CD144">
            <v>1954</v>
          </cell>
        </row>
        <row r="145">
          <cell r="B145" t="str">
            <v xml:space="preserve">28.2 </v>
          </cell>
          <cell r="C145">
            <v>569</v>
          </cell>
          <cell r="D145">
            <v>569</v>
          </cell>
          <cell r="E145">
            <v>537</v>
          </cell>
          <cell r="F145">
            <v>526</v>
          </cell>
          <cell r="G145">
            <v>533</v>
          </cell>
          <cell r="H145">
            <v>481</v>
          </cell>
          <cell r="I145">
            <v>487</v>
          </cell>
          <cell r="J145">
            <v>451</v>
          </cell>
          <cell r="K145">
            <v>454</v>
          </cell>
          <cell r="L145">
            <v>482</v>
          </cell>
          <cell r="M145">
            <v>492</v>
          </cell>
          <cell r="N145">
            <v>528</v>
          </cell>
          <cell r="O145">
            <v>528</v>
          </cell>
          <cell r="P145">
            <v>504</v>
          </cell>
          <cell r="Q145">
            <v>517</v>
          </cell>
          <cell r="R145">
            <v>490</v>
          </cell>
          <cell r="S145">
            <v>461</v>
          </cell>
          <cell r="T145">
            <v>470</v>
          </cell>
          <cell r="U145">
            <v>494</v>
          </cell>
          <cell r="V145">
            <v>438</v>
          </cell>
          <cell r="W145">
            <v>518</v>
          </cell>
          <cell r="X145">
            <v>543</v>
          </cell>
          <cell r="Y145">
            <v>515</v>
          </cell>
          <cell r="Z145">
            <v>545</v>
          </cell>
          <cell r="AA145">
            <v>518</v>
          </cell>
          <cell r="AB145">
            <v>564</v>
          </cell>
          <cell r="AC145">
            <v>592</v>
          </cell>
          <cell r="AD145">
            <v>588</v>
          </cell>
          <cell r="AE145">
            <v>546</v>
          </cell>
          <cell r="AF145">
            <v>559</v>
          </cell>
          <cell r="AG145">
            <v>575</v>
          </cell>
          <cell r="AH145">
            <v>598</v>
          </cell>
          <cell r="AI145">
            <v>628</v>
          </cell>
          <cell r="AJ145">
            <v>623</v>
          </cell>
          <cell r="AK145">
            <v>623</v>
          </cell>
          <cell r="AL145">
            <v>625</v>
          </cell>
          <cell r="AM145">
            <v>582</v>
          </cell>
          <cell r="AN145">
            <v>609</v>
          </cell>
          <cell r="AO145">
            <v>643</v>
          </cell>
          <cell r="AP145">
            <v>636</v>
          </cell>
          <cell r="AQ145">
            <v>733</v>
          </cell>
          <cell r="AR145">
            <v>740</v>
          </cell>
          <cell r="AS145">
            <v>742</v>
          </cell>
          <cell r="AT145">
            <v>738</v>
          </cell>
          <cell r="AU145">
            <v>691</v>
          </cell>
          <cell r="AV145">
            <v>656</v>
          </cell>
          <cell r="AW145">
            <v>590</v>
          </cell>
          <cell r="AX145">
            <v>617</v>
          </cell>
          <cell r="AY145">
            <v>595</v>
          </cell>
          <cell r="AZ145">
            <v>638</v>
          </cell>
          <cell r="BA145">
            <v>690</v>
          </cell>
          <cell r="BB145">
            <v>662</v>
          </cell>
          <cell r="BC145">
            <v>743</v>
          </cell>
          <cell r="BD145">
            <v>731</v>
          </cell>
          <cell r="BE145">
            <v>767</v>
          </cell>
          <cell r="BF145">
            <v>821</v>
          </cell>
          <cell r="BG145">
            <v>838</v>
          </cell>
          <cell r="BH145">
            <v>843</v>
          </cell>
          <cell r="BI145">
            <v>847</v>
          </cell>
          <cell r="BJ145">
            <v>876</v>
          </cell>
          <cell r="BK145">
            <v>871</v>
          </cell>
          <cell r="BL145">
            <v>945</v>
          </cell>
          <cell r="BM145">
            <v>888</v>
          </cell>
          <cell r="BN145">
            <v>927</v>
          </cell>
          <cell r="BO145">
            <v>953</v>
          </cell>
          <cell r="BP145">
            <v>892</v>
          </cell>
          <cell r="BQ145">
            <v>941</v>
          </cell>
          <cell r="BR145">
            <v>922</v>
          </cell>
          <cell r="BS145">
            <v>999</v>
          </cell>
          <cell r="BT145">
            <v>944</v>
          </cell>
          <cell r="BU145">
            <v>892</v>
          </cell>
          <cell r="BV145">
            <v>807</v>
          </cell>
          <cell r="BW145">
            <v>823</v>
          </cell>
          <cell r="BX145">
            <v>887</v>
          </cell>
          <cell r="BY145">
            <v>871</v>
          </cell>
          <cell r="BZ145">
            <v>923</v>
          </cell>
          <cell r="CA145">
            <v>933</v>
          </cell>
          <cell r="CB145">
            <v>933</v>
          </cell>
          <cell r="CC145">
            <v>958</v>
          </cell>
          <cell r="CD145">
            <v>1027</v>
          </cell>
        </row>
        <row r="146">
          <cell r="B146" t="str">
            <v xml:space="preserve">28.3 </v>
          </cell>
          <cell r="C146">
            <v>138</v>
          </cell>
          <cell r="D146">
            <v>135</v>
          </cell>
          <cell r="E146">
            <v>125</v>
          </cell>
          <cell r="F146">
            <v>120</v>
          </cell>
          <cell r="G146">
            <v>108</v>
          </cell>
          <cell r="H146">
            <v>100</v>
          </cell>
          <cell r="I146">
            <v>108</v>
          </cell>
          <cell r="J146">
            <v>97</v>
          </cell>
          <cell r="K146">
            <v>94</v>
          </cell>
          <cell r="L146">
            <v>93</v>
          </cell>
          <cell r="M146">
            <v>102</v>
          </cell>
          <cell r="N146">
            <v>79</v>
          </cell>
          <cell r="O146">
            <v>95</v>
          </cell>
          <cell r="P146">
            <v>82</v>
          </cell>
          <cell r="Q146">
            <v>78</v>
          </cell>
          <cell r="R146">
            <v>81</v>
          </cell>
          <cell r="S146">
            <v>86</v>
          </cell>
          <cell r="T146">
            <v>89</v>
          </cell>
          <cell r="U146">
            <v>84</v>
          </cell>
          <cell r="V146">
            <v>92</v>
          </cell>
          <cell r="W146">
            <v>97</v>
          </cell>
          <cell r="X146">
            <v>91</v>
          </cell>
          <cell r="Y146">
            <v>86</v>
          </cell>
          <cell r="Z146">
            <v>82</v>
          </cell>
          <cell r="AA146">
            <v>59</v>
          </cell>
          <cell r="AB146">
            <v>76</v>
          </cell>
          <cell r="AC146">
            <v>73</v>
          </cell>
          <cell r="AD146">
            <v>74</v>
          </cell>
          <cell r="AE146">
            <v>88</v>
          </cell>
          <cell r="AF146">
            <v>91</v>
          </cell>
          <cell r="AG146">
            <v>95</v>
          </cell>
          <cell r="AH146">
            <v>69</v>
          </cell>
          <cell r="AI146">
            <v>92</v>
          </cell>
          <cell r="AJ146">
            <v>91</v>
          </cell>
          <cell r="AK146">
            <v>102</v>
          </cell>
          <cell r="AL146">
            <v>96</v>
          </cell>
          <cell r="AM146">
            <v>45</v>
          </cell>
          <cell r="AN146">
            <v>102</v>
          </cell>
          <cell r="AO146">
            <v>106</v>
          </cell>
          <cell r="AP146">
            <v>110</v>
          </cell>
          <cell r="AQ146">
            <v>103</v>
          </cell>
          <cell r="AR146">
            <v>106</v>
          </cell>
          <cell r="AS146">
            <v>106</v>
          </cell>
          <cell r="AT146">
            <v>124</v>
          </cell>
          <cell r="AU146">
            <v>110</v>
          </cell>
          <cell r="AV146">
            <v>83</v>
          </cell>
          <cell r="AW146">
            <v>71</v>
          </cell>
          <cell r="AX146">
            <v>91</v>
          </cell>
          <cell r="AY146">
            <v>85</v>
          </cell>
          <cell r="AZ146">
            <v>97</v>
          </cell>
          <cell r="BA146">
            <v>125</v>
          </cell>
          <cell r="BB146">
            <v>97</v>
          </cell>
          <cell r="BC146">
            <v>123</v>
          </cell>
          <cell r="BD146">
            <v>130</v>
          </cell>
          <cell r="BE146">
            <v>120</v>
          </cell>
          <cell r="BF146">
            <v>134</v>
          </cell>
          <cell r="BG146">
            <v>117</v>
          </cell>
          <cell r="BH146">
            <v>153</v>
          </cell>
          <cell r="BI146">
            <v>156</v>
          </cell>
          <cell r="BJ146">
            <v>148</v>
          </cell>
          <cell r="BK146">
            <v>184</v>
          </cell>
          <cell r="BL146">
            <v>150</v>
          </cell>
          <cell r="BM146">
            <v>133</v>
          </cell>
          <cell r="BN146">
            <v>139</v>
          </cell>
          <cell r="BO146">
            <v>162</v>
          </cell>
          <cell r="BP146">
            <v>144</v>
          </cell>
          <cell r="BQ146">
            <v>145</v>
          </cell>
          <cell r="BR146">
            <v>143</v>
          </cell>
          <cell r="BS146">
            <v>144</v>
          </cell>
          <cell r="BT146">
            <v>131</v>
          </cell>
          <cell r="BU146">
            <v>144</v>
          </cell>
          <cell r="BV146">
            <v>133</v>
          </cell>
          <cell r="BW146">
            <v>117</v>
          </cell>
          <cell r="BX146">
            <v>139</v>
          </cell>
          <cell r="BY146">
            <v>125</v>
          </cell>
          <cell r="BZ146">
            <v>182</v>
          </cell>
          <cell r="CA146">
            <v>142</v>
          </cell>
          <cell r="CB146">
            <v>162</v>
          </cell>
          <cell r="CC146">
            <v>158</v>
          </cell>
          <cell r="CD146">
            <v>164</v>
          </cell>
        </row>
        <row r="147">
          <cell r="B147" t="str">
            <v xml:space="preserve">28.4 </v>
          </cell>
          <cell r="C147">
            <v>113</v>
          </cell>
          <cell r="D147">
            <v>106</v>
          </cell>
          <cell r="E147">
            <v>111</v>
          </cell>
          <cell r="F147">
            <v>110</v>
          </cell>
          <cell r="G147">
            <v>104</v>
          </cell>
          <cell r="H147">
            <v>116</v>
          </cell>
          <cell r="I147">
            <v>106</v>
          </cell>
          <cell r="J147">
            <v>96</v>
          </cell>
          <cell r="K147">
            <v>91</v>
          </cell>
          <cell r="L147">
            <v>88</v>
          </cell>
          <cell r="M147">
            <v>106</v>
          </cell>
          <cell r="N147">
            <v>100</v>
          </cell>
          <cell r="O147">
            <v>104</v>
          </cell>
          <cell r="P147">
            <v>97</v>
          </cell>
          <cell r="Q147">
            <v>80</v>
          </cell>
          <cell r="R147">
            <v>86</v>
          </cell>
          <cell r="S147">
            <v>80</v>
          </cell>
          <cell r="T147">
            <v>63</v>
          </cell>
          <cell r="U147">
            <v>88</v>
          </cell>
          <cell r="V147">
            <v>74</v>
          </cell>
          <cell r="W147">
            <v>80</v>
          </cell>
          <cell r="X147">
            <v>77</v>
          </cell>
          <cell r="Y147">
            <v>75</v>
          </cell>
          <cell r="Z147">
            <v>86</v>
          </cell>
          <cell r="AA147">
            <v>84</v>
          </cell>
          <cell r="AB147">
            <v>95</v>
          </cell>
          <cell r="AC147">
            <v>96</v>
          </cell>
          <cell r="AD147">
            <v>87</v>
          </cell>
          <cell r="AE147">
            <v>76</v>
          </cell>
          <cell r="AF147">
            <v>82</v>
          </cell>
          <cell r="AG147">
            <v>92</v>
          </cell>
          <cell r="AH147">
            <v>108</v>
          </cell>
          <cell r="AI147">
            <v>119</v>
          </cell>
          <cell r="AJ147">
            <v>123</v>
          </cell>
          <cell r="AK147">
            <v>103</v>
          </cell>
          <cell r="AL147">
            <v>120</v>
          </cell>
          <cell r="AM147">
            <v>92</v>
          </cell>
          <cell r="AN147">
            <v>91</v>
          </cell>
          <cell r="AO147">
            <v>92</v>
          </cell>
          <cell r="AP147">
            <v>96</v>
          </cell>
          <cell r="AQ147">
            <v>102</v>
          </cell>
          <cell r="AR147">
            <v>99</v>
          </cell>
          <cell r="AS147">
            <v>104</v>
          </cell>
          <cell r="AT147">
            <v>105</v>
          </cell>
          <cell r="AU147">
            <v>109</v>
          </cell>
          <cell r="AV147">
            <v>106</v>
          </cell>
          <cell r="AW147">
            <v>92</v>
          </cell>
          <cell r="AX147">
            <v>81</v>
          </cell>
          <cell r="AY147">
            <v>89</v>
          </cell>
          <cell r="AZ147">
            <v>104</v>
          </cell>
          <cell r="BA147">
            <v>109</v>
          </cell>
          <cell r="BB147">
            <v>115</v>
          </cell>
          <cell r="BC147">
            <v>116</v>
          </cell>
          <cell r="BD147">
            <v>117</v>
          </cell>
          <cell r="BE147">
            <v>137</v>
          </cell>
          <cell r="BF147">
            <v>146</v>
          </cell>
          <cell r="BG147">
            <v>130</v>
          </cell>
          <cell r="BH147">
            <v>142</v>
          </cell>
          <cell r="BI147">
            <v>137</v>
          </cell>
          <cell r="BJ147">
            <v>137</v>
          </cell>
          <cell r="BK147">
            <v>147</v>
          </cell>
          <cell r="BL147">
            <v>132</v>
          </cell>
          <cell r="BM147">
            <v>126</v>
          </cell>
          <cell r="BN147">
            <v>115</v>
          </cell>
          <cell r="BO147">
            <v>165</v>
          </cell>
          <cell r="BP147">
            <v>125</v>
          </cell>
          <cell r="BQ147">
            <v>123</v>
          </cell>
          <cell r="BR147">
            <v>135</v>
          </cell>
          <cell r="BS147">
            <v>122</v>
          </cell>
          <cell r="BT147">
            <v>121</v>
          </cell>
          <cell r="BU147">
            <v>124</v>
          </cell>
          <cell r="BV147">
            <v>119</v>
          </cell>
          <cell r="BW147">
            <v>115</v>
          </cell>
          <cell r="BX147">
            <v>106</v>
          </cell>
          <cell r="BY147">
            <v>102</v>
          </cell>
          <cell r="BZ147">
            <v>104</v>
          </cell>
          <cell r="CA147">
            <v>126</v>
          </cell>
          <cell r="CB147">
            <v>150</v>
          </cell>
          <cell r="CC147">
            <v>159</v>
          </cell>
          <cell r="CD147">
            <v>161</v>
          </cell>
        </row>
        <row r="148">
          <cell r="B148" t="str">
            <v xml:space="preserve">28.9 </v>
          </cell>
          <cell r="C148">
            <v>751</v>
          </cell>
          <cell r="D148">
            <v>729</v>
          </cell>
          <cell r="E148">
            <v>668</v>
          </cell>
          <cell r="F148">
            <v>620</v>
          </cell>
          <cell r="G148">
            <v>632</v>
          </cell>
          <cell r="H148">
            <v>611</v>
          </cell>
          <cell r="I148">
            <v>668</v>
          </cell>
          <cell r="J148">
            <v>621</v>
          </cell>
          <cell r="K148">
            <v>620</v>
          </cell>
          <cell r="L148">
            <v>657</v>
          </cell>
          <cell r="M148">
            <v>665</v>
          </cell>
          <cell r="N148">
            <v>720</v>
          </cell>
          <cell r="O148">
            <v>709</v>
          </cell>
          <cell r="P148">
            <v>686</v>
          </cell>
          <cell r="Q148">
            <v>667</v>
          </cell>
          <cell r="R148">
            <v>649</v>
          </cell>
          <cell r="S148">
            <v>626</v>
          </cell>
          <cell r="T148">
            <v>613</v>
          </cell>
          <cell r="U148">
            <v>685</v>
          </cell>
          <cell r="V148">
            <v>592</v>
          </cell>
          <cell r="W148">
            <v>673</v>
          </cell>
          <cell r="X148">
            <v>716</v>
          </cell>
          <cell r="Y148">
            <v>721</v>
          </cell>
          <cell r="Z148">
            <v>756</v>
          </cell>
          <cell r="AA148">
            <v>750</v>
          </cell>
          <cell r="AB148">
            <v>812</v>
          </cell>
          <cell r="AC148">
            <v>823</v>
          </cell>
          <cell r="AD148">
            <v>842</v>
          </cell>
          <cell r="AE148">
            <v>758</v>
          </cell>
          <cell r="AF148">
            <v>848</v>
          </cell>
          <cell r="AG148">
            <v>886</v>
          </cell>
          <cell r="AH148">
            <v>953</v>
          </cell>
          <cell r="AI148">
            <v>955</v>
          </cell>
          <cell r="AJ148">
            <v>976</v>
          </cell>
          <cell r="AK148">
            <v>970</v>
          </cell>
          <cell r="AL148">
            <v>970</v>
          </cell>
          <cell r="AM148">
            <v>926</v>
          </cell>
          <cell r="AN148">
            <v>902</v>
          </cell>
          <cell r="AO148">
            <v>961</v>
          </cell>
          <cell r="AP148">
            <v>985</v>
          </cell>
          <cell r="AQ148">
            <v>1157</v>
          </cell>
          <cell r="AR148">
            <v>1157</v>
          </cell>
          <cell r="AS148">
            <v>1188</v>
          </cell>
          <cell r="AT148">
            <v>1167</v>
          </cell>
          <cell r="AU148">
            <v>825</v>
          </cell>
          <cell r="AV148">
            <v>867</v>
          </cell>
          <cell r="AW148">
            <v>790</v>
          </cell>
          <cell r="AX148">
            <v>900</v>
          </cell>
          <cell r="AY148">
            <v>925</v>
          </cell>
          <cell r="AZ148">
            <v>1095</v>
          </cell>
          <cell r="BA148">
            <v>1180</v>
          </cell>
          <cell r="BB148">
            <v>1261</v>
          </cell>
          <cell r="BC148">
            <v>1353</v>
          </cell>
          <cell r="BD148">
            <v>1308</v>
          </cell>
          <cell r="BE148">
            <v>1345</v>
          </cell>
          <cell r="BF148">
            <v>1507</v>
          </cell>
          <cell r="BG148">
            <v>1500</v>
          </cell>
          <cell r="BH148">
            <v>1437</v>
          </cell>
          <cell r="BI148">
            <v>1443</v>
          </cell>
          <cell r="BJ148">
            <v>1357</v>
          </cell>
          <cell r="BK148">
            <v>1326</v>
          </cell>
          <cell r="BL148">
            <v>1369</v>
          </cell>
          <cell r="BM148">
            <v>1353</v>
          </cell>
          <cell r="BN148">
            <v>1225</v>
          </cell>
          <cell r="BO148">
            <v>1195</v>
          </cell>
          <cell r="BP148">
            <v>1206</v>
          </cell>
          <cell r="BQ148">
            <v>1098</v>
          </cell>
          <cell r="BR148">
            <v>1251</v>
          </cell>
          <cell r="BS148">
            <v>1152</v>
          </cell>
          <cell r="BT148">
            <v>1096</v>
          </cell>
          <cell r="BU148">
            <v>1109</v>
          </cell>
          <cell r="BV148">
            <v>1077</v>
          </cell>
          <cell r="BW148">
            <v>1024</v>
          </cell>
          <cell r="BX148">
            <v>988</v>
          </cell>
          <cell r="BY148">
            <v>977</v>
          </cell>
          <cell r="BZ148">
            <v>1016</v>
          </cell>
          <cell r="CA148">
            <v>1150</v>
          </cell>
          <cell r="CB148">
            <v>1131</v>
          </cell>
          <cell r="CC148">
            <v>1107</v>
          </cell>
          <cell r="CD148">
            <v>1213</v>
          </cell>
        </row>
        <row r="149">
          <cell r="B149" t="str">
            <v>29 Mo</v>
          </cell>
          <cell r="C149">
            <v>1191</v>
          </cell>
          <cell r="D149">
            <v>1120</v>
          </cell>
          <cell r="E149">
            <v>977</v>
          </cell>
          <cell r="F149">
            <v>862</v>
          </cell>
          <cell r="G149">
            <v>832</v>
          </cell>
          <cell r="H149">
            <v>954</v>
          </cell>
          <cell r="I149">
            <v>1105</v>
          </cell>
          <cell r="J149">
            <v>1094</v>
          </cell>
          <cell r="K149">
            <v>1178</v>
          </cell>
          <cell r="L149">
            <v>1140</v>
          </cell>
          <cell r="M149">
            <v>1027</v>
          </cell>
          <cell r="N149">
            <v>1102</v>
          </cell>
          <cell r="O149">
            <v>1137</v>
          </cell>
          <cell r="P149">
            <v>982</v>
          </cell>
          <cell r="Q149">
            <v>1088</v>
          </cell>
          <cell r="R149">
            <v>1337</v>
          </cell>
          <cell r="S149">
            <v>1407</v>
          </cell>
          <cell r="T149">
            <v>1648</v>
          </cell>
          <cell r="U149">
            <v>1787</v>
          </cell>
          <cell r="V149">
            <v>1475</v>
          </cell>
          <cell r="W149">
            <v>1708</v>
          </cell>
          <cell r="X149">
            <v>1543</v>
          </cell>
          <cell r="Y149">
            <v>1683</v>
          </cell>
          <cell r="Z149">
            <v>1722</v>
          </cell>
          <cell r="AA149">
            <v>1582</v>
          </cell>
          <cell r="AB149">
            <v>1692</v>
          </cell>
          <cell r="AC149">
            <v>1679</v>
          </cell>
          <cell r="AD149">
            <v>1731</v>
          </cell>
          <cell r="AE149">
            <v>1701</v>
          </cell>
          <cell r="AF149">
            <v>1845</v>
          </cell>
          <cell r="AG149">
            <v>1815</v>
          </cell>
          <cell r="AH149">
            <v>1961</v>
          </cell>
          <cell r="AI149">
            <v>2088</v>
          </cell>
          <cell r="AJ149">
            <v>1975</v>
          </cell>
          <cell r="AK149">
            <v>1697</v>
          </cell>
          <cell r="AL149">
            <v>1628</v>
          </cell>
          <cell r="AM149">
            <v>1798</v>
          </cell>
          <cell r="AN149">
            <v>1979</v>
          </cell>
          <cell r="AO149">
            <v>1974</v>
          </cell>
          <cell r="AP149">
            <v>2000</v>
          </cell>
          <cell r="AQ149">
            <v>2390</v>
          </cell>
          <cell r="AR149">
            <v>2454</v>
          </cell>
          <cell r="AS149">
            <v>2541</v>
          </cell>
          <cell r="AT149">
            <v>2049</v>
          </cell>
          <cell r="AU149">
            <v>1310</v>
          </cell>
          <cell r="AV149">
            <v>1415</v>
          </cell>
          <cell r="AW149">
            <v>1708</v>
          </cell>
          <cell r="AX149">
            <v>2447</v>
          </cell>
          <cell r="AY149">
            <v>2288</v>
          </cell>
          <cell r="AZ149">
            <v>2932</v>
          </cell>
          <cell r="BA149">
            <v>3299</v>
          </cell>
          <cell r="BB149">
            <v>3291</v>
          </cell>
          <cell r="BC149">
            <v>3523</v>
          </cell>
          <cell r="BD149">
            <v>3372</v>
          </cell>
          <cell r="BE149">
            <v>3563</v>
          </cell>
          <cell r="BF149">
            <v>3726</v>
          </cell>
          <cell r="BG149">
            <v>4270</v>
          </cell>
          <cell r="BH149">
            <v>4076</v>
          </cell>
          <cell r="BI149">
            <v>4172</v>
          </cell>
          <cell r="BJ149">
            <v>4434</v>
          </cell>
          <cell r="BK149">
            <v>4799</v>
          </cell>
          <cell r="BL149">
            <v>4649</v>
          </cell>
          <cell r="BM149">
            <v>4748</v>
          </cell>
          <cell r="BN149">
            <v>5233</v>
          </cell>
          <cell r="BO149">
            <v>4825</v>
          </cell>
          <cell r="BP149">
            <v>4956</v>
          </cell>
          <cell r="BQ149">
            <v>4687</v>
          </cell>
          <cell r="BR149">
            <v>4673</v>
          </cell>
          <cell r="BS149">
            <v>4862</v>
          </cell>
          <cell r="BT149">
            <v>4682</v>
          </cell>
          <cell r="BU149">
            <v>4360</v>
          </cell>
          <cell r="BV149">
            <v>4362</v>
          </cell>
          <cell r="BW149">
            <v>4875</v>
          </cell>
          <cell r="BX149">
            <v>5495</v>
          </cell>
          <cell r="BY149">
            <v>5519</v>
          </cell>
          <cell r="BZ149">
            <v>5928</v>
          </cell>
          <cell r="CA149">
            <v>6381</v>
          </cell>
          <cell r="CB149">
            <v>6007</v>
          </cell>
          <cell r="CC149">
            <v>5898</v>
          </cell>
          <cell r="CD149">
            <v>6268</v>
          </cell>
        </row>
        <row r="150">
          <cell r="B150" t="str">
            <v xml:space="preserve">29.1 </v>
          </cell>
          <cell r="C150">
            <v>865</v>
          </cell>
          <cell r="D150">
            <v>800</v>
          </cell>
          <cell r="E150">
            <v>663</v>
          </cell>
          <cell r="F150">
            <v>576</v>
          </cell>
          <cell r="G150">
            <v>566</v>
          </cell>
          <cell r="H150">
            <v>682</v>
          </cell>
          <cell r="I150">
            <v>797</v>
          </cell>
          <cell r="J150">
            <v>785</v>
          </cell>
          <cell r="K150">
            <v>827</v>
          </cell>
          <cell r="L150">
            <v>818</v>
          </cell>
          <cell r="M150">
            <v>714</v>
          </cell>
          <cell r="N150">
            <v>779</v>
          </cell>
          <cell r="O150">
            <v>803</v>
          </cell>
          <cell r="P150">
            <v>674</v>
          </cell>
          <cell r="Q150">
            <v>792</v>
          </cell>
          <cell r="R150">
            <v>1031</v>
          </cell>
          <cell r="S150">
            <v>1087</v>
          </cell>
          <cell r="T150">
            <v>1305</v>
          </cell>
          <cell r="U150">
            <v>1430</v>
          </cell>
          <cell r="V150">
            <v>1124</v>
          </cell>
          <cell r="W150">
            <v>1338</v>
          </cell>
          <cell r="X150">
            <v>1178</v>
          </cell>
          <cell r="Y150">
            <v>1341</v>
          </cell>
          <cell r="Z150">
            <v>1406</v>
          </cell>
          <cell r="AA150">
            <v>1282</v>
          </cell>
          <cell r="AB150">
            <v>1369</v>
          </cell>
          <cell r="AC150">
            <v>1328</v>
          </cell>
          <cell r="AD150">
            <v>1365</v>
          </cell>
          <cell r="AE150">
            <v>1382</v>
          </cell>
          <cell r="AF150">
            <v>1502</v>
          </cell>
          <cell r="AG150">
            <v>1480</v>
          </cell>
          <cell r="AH150">
            <v>1621</v>
          </cell>
          <cell r="AI150">
            <v>1666</v>
          </cell>
          <cell r="AJ150">
            <v>1586</v>
          </cell>
          <cell r="AK150">
            <v>1298</v>
          </cell>
          <cell r="AL150">
            <v>1246</v>
          </cell>
          <cell r="AM150">
            <v>1458</v>
          </cell>
          <cell r="AN150">
            <v>1628</v>
          </cell>
          <cell r="AO150">
            <v>1613</v>
          </cell>
          <cell r="AP150">
            <v>1632</v>
          </cell>
          <cell r="AQ150">
            <v>1995</v>
          </cell>
          <cell r="AR150">
            <v>2048</v>
          </cell>
          <cell r="AS150">
            <v>2184</v>
          </cell>
          <cell r="AT150">
            <v>1709</v>
          </cell>
          <cell r="AU150">
            <v>995</v>
          </cell>
          <cell r="AV150">
            <v>1114</v>
          </cell>
          <cell r="AW150">
            <v>1413</v>
          </cell>
          <cell r="AX150">
            <v>2111</v>
          </cell>
          <cell r="AY150">
            <v>1956</v>
          </cell>
          <cell r="AZ150">
            <v>2542</v>
          </cell>
          <cell r="BA150">
            <v>2911</v>
          </cell>
          <cell r="BB150">
            <v>2920</v>
          </cell>
          <cell r="BC150">
            <v>3102</v>
          </cell>
          <cell r="BD150">
            <v>2969</v>
          </cell>
          <cell r="BE150">
            <v>3126</v>
          </cell>
          <cell r="BF150">
            <v>3285</v>
          </cell>
          <cell r="BG150">
            <v>3813</v>
          </cell>
          <cell r="BH150">
            <v>3562</v>
          </cell>
          <cell r="BI150">
            <v>3581</v>
          </cell>
          <cell r="BJ150">
            <v>3862</v>
          </cell>
          <cell r="BK150">
            <v>4293</v>
          </cell>
          <cell r="BL150">
            <v>4173</v>
          </cell>
          <cell r="BM150">
            <v>4303</v>
          </cell>
          <cell r="BN150">
            <v>4781</v>
          </cell>
          <cell r="BO150">
            <v>4397</v>
          </cell>
          <cell r="BP150">
            <v>4552</v>
          </cell>
          <cell r="BQ150">
            <v>4272</v>
          </cell>
          <cell r="BR150">
            <v>4241</v>
          </cell>
          <cell r="BS150">
            <v>4364</v>
          </cell>
          <cell r="BT150">
            <v>4199</v>
          </cell>
          <cell r="BU150">
            <v>3933</v>
          </cell>
          <cell r="BV150">
            <v>3945</v>
          </cell>
          <cell r="BW150">
            <v>4422</v>
          </cell>
          <cell r="BX150">
            <v>5013</v>
          </cell>
          <cell r="BY150">
            <v>5019</v>
          </cell>
          <cell r="BZ150">
            <v>5406</v>
          </cell>
          <cell r="CA150">
            <v>5845</v>
          </cell>
          <cell r="CB150">
            <v>5470</v>
          </cell>
          <cell r="CC150">
            <v>5359</v>
          </cell>
          <cell r="CD150">
            <v>5617</v>
          </cell>
        </row>
        <row r="151">
          <cell r="B151" t="str">
            <v xml:space="preserve">29.2 </v>
          </cell>
          <cell r="C151">
            <v>16</v>
          </cell>
          <cell r="D151">
            <v>22</v>
          </cell>
          <cell r="E151">
            <v>20</v>
          </cell>
          <cell r="F151">
            <v>15</v>
          </cell>
          <cell r="G151">
            <v>15</v>
          </cell>
          <cell r="H151">
            <v>11</v>
          </cell>
          <cell r="I151">
            <v>13</v>
          </cell>
          <cell r="J151">
            <v>12</v>
          </cell>
          <cell r="K151">
            <v>26</v>
          </cell>
          <cell r="L151">
            <v>12</v>
          </cell>
          <cell r="M151">
            <v>14</v>
          </cell>
          <cell r="N151">
            <v>12</v>
          </cell>
          <cell r="O151">
            <v>29</v>
          </cell>
          <cell r="P151">
            <v>17</v>
          </cell>
          <cell r="Q151">
            <v>23</v>
          </cell>
          <cell r="R151">
            <v>25</v>
          </cell>
          <cell r="S151">
            <v>20</v>
          </cell>
          <cell r="T151">
            <v>21</v>
          </cell>
          <cell r="U151">
            <v>15</v>
          </cell>
          <cell r="V151">
            <v>15</v>
          </cell>
          <cell r="W151">
            <v>21</v>
          </cell>
          <cell r="X151">
            <v>17</v>
          </cell>
          <cell r="Y151">
            <v>22</v>
          </cell>
          <cell r="Z151">
            <v>16</v>
          </cell>
          <cell r="AA151">
            <v>15</v>
          </cell>
          <cell r="AB151">
            <v>19</v>
          </cell>
          <cell r="AC151">
            <v>17</v>
          </cell>
          <cell r="AD151">
            <v>20</v>
          </cell>
          <cell r="AE151">
            <v>13</v>
          </cell>
          <cell r="AF151">
            <v>21</v>
          </cell>
          <cell r="AG151">
            <v>17</v>
          </cell>
          <cell r="AH151">
            <v>17</v>
          </cell>
          <cell r="AI151">
            <v>16</v>
          </cell>
          <cell r="AJ151">
            <v>20</v>
          </cell>
          <cell r="AK151">
            <v>21</v>
          </cell>
          <cell r="AL151">
            <v>23</v>
          </cell>
          <cell r="AM151">
            <v>20</v>
          </cell>
          <cell r="AN151">
            <v>24</v>
          </cell>
          <cell r="AO151">
            <v>25</v>
          </cell>
          <cell r="AP151">
            <v>24</v>
          </cell>
          <cell r="AQ151">
            <v>23</v>
          </cell>
          <cell r="AR151">
            <v>29</v>
          </cell>
          <cell r="AS151">
            <v>31</v>
          </cell>
          <cell r="AT151">
            <v>30</v>
          </cell>
          <cell r="AU151">
            <v>24</v>
          </cell>
          <cell r="AV151">
            <v>28</v>
          </cell>
          <cell r="AW151">
            <v>32</v>
          </cell>
          <cell r="AX151">
            <v>36</v>
          </cell>
          <cell r="AY151">
            <v>28</v>
          </cell>
          <cell r="AZ151">
            <v>52</v>
          </cell>
          <cell r="BA151">
            <v>38</v>
          </cell>
          <cell r="BB151">
            <v>40</v>
          </cell>
          <cell r="BC151">
            <v>34</v>
          </cell>
          <cell r="BD151">
            <v>41</v>
          </cell>
          <cell r="BE151">
            <v>40</v>
          </cell>
          <cell r="BF151">
            <v>35</v>
          </cell>
          <cell r="BG151">
            <v>32</v>
          </cell>
          <cell r="BH151">
            <v>39</v>
          </cell>
          <cell r="BI151">
            <v>41</v>
          </cell>
          <cell r="BJ151">
            <v>39</v>
          </cell>
          <cell r="BK151">
            <v>44</v>
          </cell>
          <cell r="BL151">
            <v>45</v>
          </cell>
          <cell r="BM151">
            <v>43</v>
          </cell>
          <cell r="BN151">
            <v>43</v>
          </cell>
          <cell r="BO151">
            <v>36</v>
          </cell>
          <cell r="BP151">
            <v>41</v>
          </cell>
          <cell r="BQ151">
            <v>50</v>
          </cell>
          <cell r="BR151">
            <v>38</v>
          </cell>
          <cell r="BS151">
            <v>46</v>
          </cell>
          <cell r="BT151">
            <v>37</v>
          </cell>
          <cell r="BU151">
            <v>41</v>
          </cell>
          <cell r="BV151">
            <v>36</v>
          </cell>
          <cell r="BW151">
            <v>40</v>
          </cell>
          <cell r="BX151">
            <v>38</v>
          </cell>
          <cell r="BY151">
            <v>42</v>
          </cell>
          <cell r="BZ151">
            <v>55</v>
          </cell>
          <cell r="CA151">
            <v>57</v>
          </cell>
          <cell r="CB151">
            <v>63</v>
          </cell>
          <cell r="CC151">
            <v>58</v>
          </cell>
          <cell r="CD151">
            <v>61</v>
          </cell>
        </row>
        <row r="152">
          <cell r="B152" t="str">
            <v xml:space="preserve">29.3 </v>
          </cell>
          <cell r="C152">
            <v>310</v>
          </cell>
          <cell r="D152">
            <v>298</v>
          </cell>
          <cell r="E152">
            <v>295</v>
          </cell>
          <cell r="F152">
            <v>270</v>
          </cell>
          <cell r="G152">
            <v>250</v>
          </cell>
          <cell r="H152">
            <v>262</v>
          </cell>
          <cell r="I152">
            <v>295</v>
          </cell>
          <cell r="J152">
            <v>297</v>
          </cell>
          <cell r="K152">
            <v>324</v>
          </cell>
          <cell r="L152">
            <v>310</v>
          </cell>
          <cell r="M152">
            <v>299</v>
          </cell>
          <cell r="N152">
            <v>312</v>
          </cell>
          <cell r="O152">
            <v>306</v>
          </cell>
          <cell r="P152">
            <v>291</v>
          </cell>
          <cell r="Q152">
            <v>273</v>
          </cell>
          <cell r="R152">
            <v>280</v>
          </cell>
          <cell r="S152">
            <v>300</v>
          </cell>
          <cell r="T152">
            <v>322</v>
          </cell>
          <cell r="U152">
            <v>342</v>
          </cell>
          <cell r="V152">
            <v>336</v>
          </cell>
          <cell r="W152">
            <v>349</v>
          </cell>
          <cell r="X152">
            <v>348</v>
          </cell>
          <cell r="Y152">
            <v>320</v>
          </cell>
          <cell r="Z152">
            <v>300</v>
          </cell>
          <cell r="AA152">
            <v>285</v>
          </cell>
          <cell r="AB152">
            <v>304</v>
          </cell>
          <cell r="AC152">
            <v>333</v>
          </cell>
          <cell r="AD152">
            <v>347</v>
          </cell>
          <cell r="AE152">
            <v>306</v>
          </cell>
          <cell r="AF152">
            <v>323</v>
          </cell>
          <cell r="AG152">
            <v>318</v>
          </cell>
          <cell r="AH152">
            <v>322</v>
          </cell>
          <cell r="AI152">
            <v>407</v>
          </cell>
          <cell r="AJ152">
            <v>369</v>
          </cell>
          <cell r="AK152">
            <v>378</v>
          </cell>
          <cell r="AL152">
            <v>358</v>
          </cell>
          <cell r="AM152">
            <v>320</v>
          </cell>
          <cell r="AN152">
            <v>328</v>
          </cell>
          <cell r="AO152">
            <v>335</v>
          </cell>
          <cell r="AP152">
            <v>344</v>
          </cell>
          <cell r="AQ152">
            <v>372</v>
          </cell>
          <cell r="AR152">
            <v>377</v>
          </cell>
          <cell r="AS152">
            <v>326</v>
          </cell>
          <cell r="AT152">
            <v>310</v>
          </cell>
          <cell r="AU152">
            <v>291</v>
          </cell>
          <cell r="AV152">
            <v>273</v>
          </cell>
          <cell r="AW152">
            <v>263</v>
          </cell>
          <cell r="AX152">
            <v>300</v>
          </cell>
          <cell r="AY152">
            <v>304</v>
          </cell>
          <cell r="AZ152">
            <v>338</v>
          </cell>
          <cell r="BA152">
            <v>350</v>
          </cell>
          <cell r="BB152">
            <v>331</v>
          </cell>
          <cell r="BC152">
            <v>387</v>
          </cell>
          <cell r="BD152">
            <v>361</v>
          </cell>
          <cell r="BE152">
            <v>398</v>
          </cell>
          <cell r="BF152">
            <v>406</v>
          </cell>
          <cell r="BG152">
            <v>425</v>
          </cell>
          <cell r="BH152">
            <v>475</v>
          </cell>
          <cell r="BI152">
            <v>550</v>
          </cell>
          <cell r="BJ152">
            <v>533</v>
          </cell>
          <cell r="BK152">
            <v>462</v>
          </cell>
          <cell r="BL152">
            <v>431</v>
          </cell>
          <cell r="BM152">
            <v>402</v>
          </cell>
          <cell r="BN152">
            <v>409</v>
          </cell>
          <cell r="BO152">
            <v>391</v>
          </cell>
          <cell r="BP152">
            <v>364</v>
          </cell>
          <cell r="BQ152">
            <v>365</v>
          </cell>
          <cell r="BR152">
            <v>394</v>
          </cell>
          <cell r="BS152">
            <v>452</v>
          </cell>
          <cell r="BT152">
            <v>447</v>
          </cell>
          <cell r="BU152">
            <v>385</v>
          </cell>
          <cell r="BV152">
            <v>381</v>
          </cell>
          <cell r="BW152">
            <v>414</v>
          </cell>
          <cell r="BX152">
            <v>444</v>
          </cell>
          <cell r="BY152">
            <v>458</v>
          </cell>
          <cell r="BZ152">
            <v>466</v>
          </cell>
          <cell r="CA152">
            <v>479</v>
          </cell>
          <cell r="CB152">
            <v>474</v>
          </cell>
          <cell r="CC152">
            <v>480</v>
          </cell>
          <cell r="CD152">
            <v>591</v>
          </cell>
        </row>
        <row r="153">
          <cell r="B153" t="str">
            <v>30 Ot</v>
          </cell>
          <cell r="C153">
            <v>1680</v>
          </cell>
          <cell r="D153">
            <v>2040</v>
          </cell>
          <cell r="E153">
            <v>1960</v>
          </cell>
          <cell r="F153">
            <v>1917</v>
          </cell>
          <cell r="G153">
            <v>1681</v>
          </cell>
          <cell r="H153">
            <v>1699</v>
          </cell>
          <cell r="I153">
            <v>1897</v>
          </cell>
          <cell r="J153">
            <v>1800</v>
          </cell>
          <cell r="K153">
            <v>2007</v>
          </cell>
          <cell r="L153">
            <v>2095</v>
          </cell>
          <cell r="M153">
            <v>1843</v>
          </cell>
          <cell r="N153">
            <v>2123</v>
          </cell>
          <cell r="O153">
            <v>2040</v>
          </cell>
          <cell r="P153">
            <v>2009</v>
          </cell>
          <cell r="Q153">
            <v>2152</v>
          </cell>
          <cell r="R153">
            <v>2055</v>
          </cell>
          <cell r="S153">
            <v>1912</v>
          </cell>
          <cell r="T153">
            <v>1821</v>
          </cell>
          <cell r="U153">
            <v>1745</v>
          </cell>
          <cell r="V153">
            <v>1381</v>
          </cell>
          <cell r="W153">
            <v>1834</v>
          </cell>
          <cell r="X153">
            <v>1838</v>
          </cell>
          <cell r="Y153">
            <v>1875</v>
          </cell>
          <cell r="Z153">
            <v>1923</v>
          </cell>
          <cell r="AA153">
            <v>1858</v>
          </cell>
          <cell r="AB153">
            <v>1688</v>
          </cell>
          <cell r="AC153">
            <v>1903</v>
          </cell>
          <cell r="AD153">
            <v>1995</v>
          </cell>
          <cell r="AE153">
            <v>1764</v>
          </cell>
          <cell r="AF153">
            <v>1915</v>
          </cell>
          <cell r="AG153">
            <v>1878</v>
          </cell>
          <cell r="AH153">
            <v>1992</v>
          </cell>
          <cell r="AI153">
            <v>1964</v>
          </cell>
          <cell r="AJ153">
            <v>2258</v>
          </cell>
          <cell r="AK153">
            <v>2137</v>
          </cell>
          <cell r="AL153">
            <v>2211</v>
          </cell>
          <cell r="AM153">
            <v>2243</v>
          </cell>
          <cell r="AN153">
            <v>3219</v>
          </cell>
          <cell r="AO153">
            <v>2455</v>
          </cell>
          <cell r="AP153">
            <v>2424</v>
          </cell>
          <cell r="AQ153">
            <v>2892</v>
          </cell>
          <cell r="AR153">
            <v>2717</v>
          </cell>
          <cell r="AS153">
            <v>3075</v>
          </cell>
          <cell r="AT153">
            <v>3112</v>
          </cell>
          <cell r="AU153">
            <v>3150</v>
          </cell>
          <cell r="AV153">
            <v>3390</v>
          </cell>
          <cell r="AW153">
            <v>3249</v>
          </cell>
          <cell r="AX153">
            <v>3252</v>
          </cell>
          <cell r="AY153">
            <v>3324</v>
          </cell>
          <cell r="AZ153">
            <v>3484</v>
          </cell>
          <cell r="BA153">
            <v>3927</v>
          </cell>
          <cell r="BB153">
            <v>3913</v>
          </cell>
          <cell r="BC153">
            <v>4196</v>
          </cell>
          <cell r="BD153">
            <v>3833</v>
          </cell>
          <cell r="BE153">
            <v>4117</v>
          </cell>
          <cell r="BF153">
            <v>4357</v>
          </cell>
          <cell r="BG153">
            <v>4383</v>
          </cell>
          <cell r="BH153">
            <v>4604</v>
          </cell>
          <cell r="BI153">
            <v>4456</v>
          </cell>
          <cell r="BJ153">
            <v>4391</v>
          </cell>
          <cell r="BK153">
            <v>4670</v>
          </cell>
          <cell r="BL153">
            <v>4950</v>
          </cell>
          <cell r="BM153">
            <v>4580</v>
          </cell>
          <cell r="BN153">
            <v>4799</v>
          </cell>
          <cell r="BO153">
            <v>4291</v>
          </cell>
          <cell r="BP153">
            <v>4092</v>
          </cell>
          <cell r="BQ153">
            <v>4501</v>
          </cell>
          <cell r="BR153">
            <v>4800</v>
          </cell>
          <cell r="BS153">
            <v>4411</v>
          </cell>
          <cell r="BT153">
            <v>4700</v>
          </cell>
          <cell r="BU153">
            <v>4254</v>
          </cell>
          <cell r="BV153">
            <v>4389</v>
          </cell>
          <cell r="BW153">
            <v>4942</v>
          </cell>
          <cell r="BX153">
            <v>5673</v>
          </cell>
          <cell r="BY153">
            <v>5922</v>
          </cell>
          <cell r="BZ153">
            <v>5833</v>
          </cell>
          <cell r="CA153">
            <v>6052</v>
          </cell>
          <cell r="CB153">
            <v>5840</v>
          </cell>
          <cell r="CC153">
            <v>5794</v>
          </cell>
          <cell r="CD153">
            <v>6001</v>
          </cell>
        </row>
        <row r="154">
          <cell r="B154" t="str">
            <v xml:space="preserve">30.1 </v>
          </cell>
          <cell r="C154">
            <v>96</v>
          </cell>
          <cell r="D154">
            <v>282</v>
          </cell>
          <cell r="E154">
            <v>93</v>
          </cell>
          <cell r="F154">
            <v>76</v>
          </cell>
          <cell r="G154">
            <v>40</v>
          </cell>
          <cell r="H154">
            <v>56</v>
          </cell>
          <cell r="I154">
            <v>60</v>
          </cell>
          <cell r="J154">
            <v>274</v>
          </cell>
          <cell r="K154">
            <v>99</v>
          </cell>
          <cell r="L154">
            <v>122</v>
          </cell>
          <cell r="M154">
            <v>160</v>
          </cell>
          <cell r="N154">
            <v>114</v>
          </cell>
          <cell r="O154">
            <v>50</v>
          </cell>
          <cell r="P154">
            <v>80</v>
          </cell>
          <cell r="Q154">
            <v>95</v>
          </cell>
          <cell r="R154">
            <v>56</v>
          </cell>
          <cell r="S154">
            <v>83</v>
          </cell>
          <cell r="T154">
            <v>72</v>
          </cell>
          <cell r="U154">
            <v>78</v>
          </cell>
          <cell r="V154">
            <v>79</v>
          </cell>
          <cell r="W154">
            <v>130</v>
          </cell>
          <cell r="X154">
            <v>59</v>
          </cell>
          <cell r="Y154">
            <v>62</v>
          </cell>
          <cell r="Z154">
            <v>56</v>
          </cell>
          <cell r="AA154">
            <v>209</v>
          </cell>
          <cell r="AB154">
            <v>82</v>
          </cell>
          <cell r="AC154">
            <v>54</v>
          </cell>
          <cell r="AD154">
            <v>153</v>
          </cell>
          <cell r="AE154">
            <v>94</v>
          </cell>
          <cell r="AF154">
            <v>168</v>
          </cell>
          <cell r="AG154">
            <v>118</v>
          </cell>
          <cell r="AH154">
            <v>136</v>
          </cell>
          <cell r="AI154">
            <v>109</v>
          </cell>
          <cell r="AJ154">
            <v>186</v>
          </cell>
          <cell r="AK154">
            <v>114</v>
          </cell>
          <cell r="AL154">
            <v>156</v>
          </cell>
          <cell r="AM154">
            <v>122</v>
          </cell>
          <cell r="AN154">
            <v>963</v>
          </cell>
          <cell r="AO154">
            <v>181</v>
          </cell>
          <cell r="AP154">
            <v>167</v>
          </cell>
          <cell r="AQ154">
            <v>131</v>
          </cell>
          <cell r="AR154">
            <v>204</v>
          </cell>
          <cell r="AS154">
            <v>447</v>
          </cell>
          <cell r="AT154">
            <v>224</v>
          </cell>
          <cell r="AU154">
            <v>211</v>
          </cell>
          <cell r="AV154">
            <v>212</v>
          </cell>
          <cell r="AW154">
            <v>184</v>
          </cell>
          <cell r="AX154">
            <v>150</v>
          </cell>
          <cell r="AY154">
            <v>142</v>
          </cell>
          <cell r="AZ154">
            <v>250</v>
          </cell>
          <cell r="BA154">
            <v>191</v>
          </cell>
          <cell r="BB154">
            <v>176</v>
          </cell>
          <cell r="BC154">
            <v>169</v>
          </cell>
          <cell r="BD154">
            <v>234</v>
          </cell>
          <cell r="BE154">
            <v>171</v>
          </cell>
          <cell r="BF154">
            <v>268</v>
          </cell>
          <cell r="BG154">
            <v>325</v>
          </cell>
          <cell r="BH154">
            <v>174</v>
          </cell>
          <cell r="BI154">
            <v>200</v>
          </cell>
          <cell r="BJ154">
            <v>188</v>
          </cell>
          <cell r="BK154">
            <v>155</v>
          </cell>
          <cell r="BL154">
            <v>241</v>
          </cell>
          <cell r="BM154">
            <v>341</v>
          </cell>
          <cell r="BN154">
            <v>181</v>
          </cell>
          <cell r="BO154">
            <v>146</v>
          </cell>
          <cell r="BP154">
            <v>240</v>
          </cell>
          <cell r="BQ154">
            <v>301</v>
          </cell>
          <cell r="BR154">
            <v>283</v>
          </cell>
          <cell r="BS154">
            <v>136</v>
          </cell>
          <cell r="BT154">
            <v>260</v>
          </cell>
          <cell r="BU154">
            <v>192</v>
          </cell>
          <cell r="BV154">
            <v>224</v>
          </cell>
          <cell r="BW154">
            <v>214</v>
          </cell>
          <cell r="BX154">
            <v>185</v>
          </cell>
          <cell r="BY154">
            <v>822</v>
          </cell>
          <cell r="BZ154">
            <v>186</v>
          </cell>
          <cell r="CA154">
            <v>152</v>
          </cell>
          <cell r="CB154">
            <v>145</v>
          </cell>
          <cell r="CC154">
            <v>226</v>
          </cell>
          <cell r="CD154">
            <v>330</v>
          </cell>
        </row>
        <row r="155">
          <cell r="B155" t="str">
            <v xml:space="preserve">30.3 </v>
          </cell>
          <cell r="C155">
            <v>1526</v>
          </cell>
          <cell r="D155">
            <v>1693</v>
          </cell>
          <cell r="E155">
            <v>1742</v>
          </cell>
          <cell r="F155">
            <v>1777</v>
          </cell>
          <cell r="G155">
            <v>1588</v>
          </cell>
          <cell r="H155">
            <v>1592</v>
          </cell>
          <cell r="I155">
            <v>1802</v>
          </cell>
          <cell r="J155">
            <v>1495</v>
          </cell>
          <cell r="K155">
            <v>1877</v>
          </cell>
          <cell r="L155">
            <v>1934</v>
          </cell>
          <cell r="M155">
            <v>1650</v>
          </cell>
          <cell r="N155">
            <v>1937</v>
          </cell>
          <cell r="O155">
            <v>1944</v>
          </cell>
          <cell r="P155">
            <v>1878</v>
          </cell>
          <cell r="Q155">
            <v>2007</v>
          </cell>
          <cell r="R155">
            <v>1951</v>
          </cell>
          <cell r="S155">
            <v>1788</v>
          </cell>
          <cell r="T155">
            <v>1713</v>
          </cell>
          <cell r="U155">
            <v>1620</v>
          </cell>
          <cell r="V155">
            <v>1256</v>
          </cell>
          <cell r="W155">
            <v>1639</v>
          </cell>
          <cell r="X155">
            <v>1725</v>
          </cell>
          <cell r="Y155">
            <v>1763</v>
          </cell>
          <cell r="Z155">
            <v>1801</v>
          </cell>
          <cell r="AA155">
            <v>1606</v>
          </cell>
          <cell r="AB155">
            <v>1559</v>
          </cell>
          <cell r="AC155">
            <v>1792</v>
          </cell>
          <cell r="AD155">
            <v>1768</v>
          </cell>
          <cell r="AE155">
            <v>1630</v>
          </cell>
          <cell r="AF155">
            <v>1704</v>
          </cell>
          <cell r="AG155">
            <v>1700</v>
          </cell>
          <cell r="AH155">
            <v>1805</v>
          </cell>
          <cell r="AI155">
            <v>1792</v>
          </cell>
          <cell r="AJ155">
            <v>2008</v>
          </cell>
          <cell r="AK155">
            <v>1967</v>
          </cell>
          <cell r="AL155">
            <v>1993</v>
          </cell>
          <cell r="AM155">
            <v>2056</v>
          </cell>
          <cell r="AN155">
            <v>2204</v>
          </cell>
          <cell r="AO155">
            <v>2223</v>
          </cell>
          <cell r="AP155">
            <v>2206</v>
          </cell>
          <cell r="AQ155">
            <v>2707</v>
          </cell>
          <cell r="AR155">
            <v>2430</v>
          </cell>
          <cell r="AS155">
            <v>2564</v>
          </cell>
          <cell r="AT155">
            <v>2810</v>
          </cell>
          <cell r="AU155">
            <v>2828</v>
          </cell>
          <cell r="AV155">
            <v>3091</v>
          </cell>
          <cell r="AW155">
            <v>2985</v>
          </cell>
          <cell r="AX155">
            <v>2998</v>
          </cell>
          <cell r="AY155">
            <v>3095</v>
          </cell>
          <cell r="AZ155">
            <v>3149</v>
          </cell>
          <cell r="BA155">
            <v>3630</v>
          </cell>
          <cell r="BB155">
            <v>3611</v>
          </cell>
          <cell r="BC155">
            <v>3832</v>
          </cell>
          <cell r="BD155">
            <v>3468</v>
          </cell>
          <cell r="BE155">
            <v>3838</v>
          </cell>
          <cell r="BF155">
            <v>3993</v>
          </cell>
          <cell r="BG155">
            <v>3979</v>
          </cell>
          <cell r="BH155">
            <v>4341</v>
          </cell>
          <cell r="BI155">
            <v>4161</v>
          </cell>
          <cell r="BJ155">
            <v>4106</v>
          </cell>
          <cell r="BK155">
            <v>4423</v>
          </cell>
          <cell r="BL155">
            <v>4612</v>
          </cell>
          <cell r="BM155">
            <v>4154</v>
          </cell>
          <cell r="BN155">
            <v>4541</v>
          </cell>
          <cell r="BO155">
            <v>4054</v>
          </cell>
          <cell r="BP155">
            <v>3771</v>
          </cell>
          <cell r="BQ155">
            <v>4121</v>
          </cell>
          <cell r="BR155">
            <v>4434</v>
          </cell>
          <cell r="BS155">
            <v>4188</v>
          </cell>
          <cell r="BT155">
            <v>4357</v>
          </cell>
          <cell r="BU155">
            <v>3979</v>
          </cell>
          <cell r="BV155">
            <v>4090</v>
          </cell>
          <cell r="BW155">
            <v>4657</v>
          </cell>
          <cell r="BX155">
            <v>5414</v>
          </cell>
          <cell r="BY155">
            <v>5013</v>
          </cell>
          <cell r="BZ155">
            <v>5549</v>
          </cell>
          <cell r="CA155">
            <v>5811</v>
          </cell>
          <cell r="CB155">
            <v>5599</v>
          </cell>
          <cell r="CC155">
            <v>5488</v>
          </cell>
          <cell r="CD155">
            <v>5586</v>
          </cell>
        </row>
        <row r="156">
          <cell r="B156" t="str">
            <v>30.3A</v>
          </cell>
          <cell r="C156">
            <v>718</v>
          </cell>
          <cell r="D156">
            <v>772</v>
          </cell>
          <cell r="E156">
            <v>794</v>
          </cell>
          <cell r="F156">
            <v>940</v>
          </cell>
          <cell r="G156">
            <v>897</v>
          </cell>
          <cell r="H156">
            <v>841</v>
          </cell>
          <cell r="I156">
            <v>891</v>
          </cell>
          <cell r="J156">
            <v>796</v>
          </cell>
          <cell r="K156">
            <v>894</v>
          </cell>
          <cell r="L156">
            <v>940</v>
          </cell>
          <cell r="M156">
            <v>757</v>
          </cell>
          <cell r="N156">
            <v>849</v>
          </cell>
          <cell r="O156">
            <v>918</v>
          </cell>
          <cell r="P156">
            <v>976</v>
          </cell>
          <cell r="Q156">
            <v>1169</v>
          </cell>
          <cell r="R156">
            <v>1108</v>
          </cell>
          <cell r="S156">
            <v>860</v>
          </cell>
          <cell r="T156">
            <v>810</v>
          </cell>
          <cell r="U156">
            <v>761</v>
          </cell>
          <cell r="V156">
            <v>620</v>
          </cell>
          <cell r="W156">
            <v>778</v>
          </cell>
          <cell r="X156">
            <v>797</v>
          </cell>
          <cell r="Y156">
            <v>781</v>
          </cell>
          <cell r="Z156">
            <v>789</v>
          </cell>
          <cell r="AA156">
            <v>741</v>
          </cell>
          <cell r="AB156">
            <v>685</v>
          </cell>
          <cell r="AC156">
            <v>755</v>
          </cell>
          <cell r="AD156">
            <v>900</v>
          </cell>
          <cell r="AE156">
            <v>815</v>
          </cell>
          <cell r="AF156">
            <v>879</v>
          </cell>
          <cell r="AG156">
            <v>902</v>
          </cell>
          <cell r="AH156">
            <v>934</v>
          </cell>
          <cell r="AI156">
            <v>941</v>
          </cell>
          <cell r="AJ156">
            <v>1070</v>
          </cell>
          <cell r="AK156">
            <v>1076</v>
          </cell>
          <cell r="AL156">
            <v>1093</v>
          </cell>
          <cell r="AM156">
            <v>1173</v>
          </cell>
          <cell r="AN156">
            <v>1233</v>
          </cell>
          <cell r="AO156">
            <v>1243</v>
          </cell>
          <cell r="AP156">
            <v>1261</v>
          </cell>
          <cell r="AQ156">
            <v>1421</v>
          </cell>
          <cell r="AR156">
            <v>1349</v>
          </cell>
          <cell r="AS156">
            <v>1428</v>
          </cell>
          <cell r="AT156">
            <v>1650</v>
          </cell>
          <cell r="AU156">
            <v>1718</v>
          </cell>
          <cell r="AV156">
            <v>1978</v>
          </cell>
          <cell r="AW156">
            <v>1836</v>
          </cell>
          <cell r="AX156">
            <v>1843</v>
          </cell>
          <cell r="AY156">
            <v>1829</v>
          </cell>
          <cell r="AZ156">
            <v>1959</v>
          </cell>
          <cell r="BA156">
            <v>2265</v>
          </cell>
          <cell r="BB156">
            <v>2199</v>
          </cell>
          <cell r="BC156">
            <v>2353</v>
          </cell>
          <cell r="BD156">
            <v>2118</v>
          </cell>
          <cell r="BE156">
            <v>2253</v>
          </cell>
          <cell r="BF156">
            <v>2332</v>
          </cell>
          <cell r="BG156">
            <v>2438</v>
          </cell>
          <cell r="BH156">
            <v>2469</v>
          </cell>
          <cell r="BI156">
            <v>2524</v>
          </cell>
          <cell r="BJ156">
            <v>2601</v>
          </cell>
          <cell r="BK156">
            <v>2701</v>
          </cell>
          <cell r="BL156">
            <v>2951</v>
          </cell>
          <cell r="BM156">
            <v>2760</v>
          </cell>
          <cell r="BN156">
            <v>2939</v>
          </cell>
          <cell r="BO156">
            <v>2683</v>
          </cell>
          <cell r="BP156">
            <v>2451</v>
          </cell>
          <cell r="BQ156">
            <v>2445</v>
          </cell>
          <cell r="BR156">
            <v>2800</v>
          </cell>
          <cell r="BS156">
            <v>2584</v>
          </cell>
          <cell r="BT156">
            <v>2713</v>
          </cell>
          <cell r="BU156">
            <v>2495</v>
          </cell>
          <cell r="BV156">
            <v>2372</v>
          </cell>
          <cell r="BW156">
            <v>2666</v>
          </cell>
          <cell r="BX156">
            <v>2686</v>
          </cell>
          <cell r="BY156">
            <v>3057</v>
          </cell>
          <cell r="BZ156">
            <v>3259</v>
          </cell>
          <cell r="CA156">
            <v>3389</v>
          </cell>
          <cell r="CB156">
            <v>3433</v>
          </cell>
          <cell r="CC156">
            <v>3283</v>
          </cell>
          <cell r="CD156">
            <v>3324</v>
          </cell>
        </row>
        <row r="157">
          <cell r="B157" t="str">
            <v>30.3B</v>
          </cell>
          <cell r="C157">
            <v>799</v>
          </cell>
          <cell r="D157">
            <v>914</v>
          </cell>
          <cell r="E157">
            <v>942</v>
          </cell>
          <cell r="F157">
            <v>825</v>
          </cell>
          <cell r="G157">
            <v>678</v>
          </cell>
          <cell r="H157">
            <v>737</v>
          </cell>
          <cell r="I157">
            <v>898</v>
          </cell>
          <cell r="J157">
            <v>687</v>
          </cell>
          <cell r="K157">
            <v>970</v>
          </cell>
          <cell r="L157">
            <v>980</v>
          </cell>
          <cell r="M157">
            <v>878</v>
          </cell>
          <cell r="N157">
            <v>1075</v>
          </cell>
          <cell r="O157">
            <v>1016</v>
          </cell>
          <cell r="P157">
            <v>890</v>
          </cell>
          <cell r="Q157">
            <v>832</v>
          </cell>
          <cell r="R157">
            <v>836</v>
          </cell>
          <cell r="S157">
            <v>921</v>
          </cell>
          <cell r="T157">
            <v>898</v>
          </cell>
          <cell r="U157">
            <v>854</v>
          </cell>
          <cell r="V157">
            <v>628</v>
          </cell>
          <cell r="W157">
            <v>847</v>
          </cell>
          <cell r="X157">
            <v>914</v>
          </cell>
          <cell r="Y157">
            <v>971</v>
          </cell>
          <cell r="Z157">
            <v>1000</v>
          </cell>
          <cell r="AA157">
            <v>853</v>
          </cell>
          <cell r="AB157">
            <v>861</v>
          </cell>
          <cell r="AC157">
            <v>1023</v>
          </cell>
          <cell r="AD157">
            <v>858</v>
          </cell>
          <cell r="AE157">
            <v>803</v>
          </cell>
          <cell r="AF157">
            <v>812</v>
          </cell>
          <cell r="AG157">
            <v>784</v>
          </cell>
          <cell r="AH157">
            <v>851</v>
          </cell>
          <cell r="AI157">
            <v>833</v>
          </cell>
          <cell r="AJ157">
            <v>915</v>
          </cell>
          <cell r="AK157">
            <v>862</v>
          </cell>
          <cell r="AL157">
            <v>876</v>
          </cell>
          <cell r="AM157">
            <v>856</v>
          </cell>
          <cell r="AN157">
            <v>934</v>
          </cell>
          <cell r="AO157">
            <v>931</v>
          </cell>
          <cell r="AP157">
            <v>898</v>
          </cell>
          <cell r="AQ157">
            <v>1239</v>
          </cell>
          <cell r="AR157">
            <v>1022</v>
          </cell>
          <cell r="AS157">
            <v>1083</v>
          </cell>
          <cell r="AT157">
            <v>1107</v>
          </cell>
          <cell r="AU157">
            <v>1062</v>
          </cell>
          <cell r="AV157">
            <v>1075</v>
          </cell>
          <cell r="AW157">
            <v>1108</v>
          </cell>
          <cell r="AX157">
            <v>1105</v>
          </cell>
          <cell r="AY157">
            <v>1217</v>
          </cell>
          <cell r="AZ157">
            <v>1138</v>
          </cell>
          <cell r="BA157">
            <v>1312</v>
          </cell>
          <cell r="BB157">
            <v>1352</v>
          </cell>
          <cell r="BC157">
            <v>1401</v>
          </cell>
          <cell r="BD157">
            <v>1285</v>
          </cell>
          <cell r="BE157">
            <v>1512</v>
          </cell>
          <cell r="BF157">
            <v>1592</v>
          </cell>
          <cell r="BG157">
            <v>1465</v>
          </cell>
          <cell r="BH157">
            <v>1792</v>
          </cell>
          <cell r="BI157">
            <v>1549</v>
          </cell>
          <cell r="BJ157">
            <v>1407</v>
          </cell>
          <cell r="BK157">
            <v>1624</v>
          </cell>
          <cell r="BL157">
            <v>1570</v>
          </cell>
          <cell r="BM157">
            <v>1298</v>
          </cell>
          <cell r="BN157">
            <v>1500</v>
          </cell>
          <cell r="BO157">
            <v>1265</v>
          </cell>
          <cell r="BP157">
            <v>1218</v>
          </cell>
          <cell r="BQ157">
            <v>1561</v>
          </cell>
          <cell r="BR157">
            <v>1476</v>
          </cell>
          <cell r="BS157">
            <v>1470</v>
          </cell>
          <cell r="BT157">
            <v>1511</v>
          </cell>
          <cell r="BU157">
            <v>1347</v>
          </cell>
          <cell r="BV157">
            <v>1560</v>
          </cell>
          <cell r="BW157">
            <v>1833</v>
          </cell>
          <cell r="BX157">
            <v>2571</v>
          </cell>
          <cell r="BY157">
            <v>1802</v>
          </cell>
          <cell r="BZ157">
            <v>2126</v>
          </cell>
          <cell r="CA157">
            <v>2221</v>
          </cell>
          <cell r="CB157">
            <v>1905</v>
          </cell>
          <cell r="CC157">
            <v>2019</v>
          </cell>
          <cell r="CD157">
            <v>2075</v>
          </cell>
        </row>
        <row r="158">
          <cell r="B158" t="str">
            <v>30.3C</v>
          </cell>
          <cell r="C158">
            <v>9</v>
          </cell>
          <cell r="D158">
            <v>7</v>
          </cell>
          <cell r="E158">
            <v>6</v>
          </cell>
          <cell r="F158">
            <v>12</v>
          </cell>
          <cell r="G158">
            <v>13</v>
          </cell>
          <cell r="H158">
            <v>14</v>
          </cell>
          <cell r="I158">
            <v>12</v>
          </cell>
          <cell r="J158">
            <v>13</v>
          </cell>
          <cell r="K158">
            <v>13</v>
          </cell>
          <cell r="L158">
            <v>14</v>
          </cell>
          <cell r="M158">
            <v>16</v>
          </cell>
          <cell r="N158">
            <v>12</v>
          </cell>
          <cell r="O158">
            <v>10</v>
          </cell>
          <cell r="P158">
            <v>12</v>
          </cell>
          <cell r="Q158">
            <v>6</v>
          </cell>
          <cell r="R158">
            <v>7</v>
          </cell>
          <cell r="S158">
            <v>7</v>
          </cell>
          <cell r="T158">
            <v>5</v>
          </cell>
          <cell r="U158">
            <v>6</v>
          </cell>
          <cell r="V158">
            <v>7</v>
          </cell>
          <cell r="W158">
            <v>14</v>
          </cell>
          <cell r="X158">
            <v>14</v>
          </cell>
          <cell r="Y158">
            <v>11</v>
          </cell>
          <cell r="Z158">
            <v>12</v>
          </cell>
          <cell r="AA158">
            <v>12</v>
          </cell>
          <cell r="AB158">
            <v>13</v>
          </cell>
          <cell r="AC158">
            <v>14</v>
          </cell>
          <cell r="AD158">
            <v>10</v>
          </cell>
          <cell r="AE158">
            <v>12</v>
          </cell>
          <cell r="AF158">
            <v>14</v>
          </cell>
          <cell r="AG158">
            <v>13</v>
          </cell>
          <cell r="AH158">
            <v>20</v>
          </cell>
          <cell r="AI158">
            <v>18</v>
          </cell>
          <cell r="AJ158">
            <v>23</v>
          </cell>
          <cell r="AK158">
            <v>28</v>
          </cell>
          <cell r="AL158">
            <v>25</v>
          </cell>
          <cell r="AM158">
            <v>27</v>
          </cell>
          <cell r="AN158">
            <v>37</v>
          </cell>
          <cell r="AO158">
            <v>49</v>
          </cell>
          <cell r="AP158">
            <v>47</v>
          </cell>
          <cell r="AQ158">
            <v>46</v>
          </cell>
          <cell r="AR158">
            <v>59</v>
          </cell>
          <cell r="AS158">
            <v>54</v>
          </cell>
          <cell r="AT158">
            <v>53</v>
          </cell>
          <cell r="AU158">
            <v>48</v>
          </cell>
          <cell r="AV158">
            <v>38</v>
          </cell>
          <cell r="AW158">
            <v>41</v>
          </cell>
          <cell r="AX158">
            <v>50</v>
          </cell>
          <cell r="AY158">
            <v>49</v>
          </cell>
          <cell r="AZ158">
            <v>52</v>
          </cell>
          <cell r="BA158">
            <v>53</v>
          </cell>
          <cell r="BB158">
            <v>60</v>
          </cell>
          <cell r="BC158">
            <v>78</v>
          </cell>
          <cell r="BD158">
            <v>65</v>
          </cell>
          <cell r="BE158">
            <v>73</v>
          </cell>
          <cell r="BF158">
            <v>69</v>
          </cell>
          <cell r="BG158">
            <v>76</v>
          </cell>
          <cell r="BH158">
            <v>79</v>
          </cell>
          <cell r="BI158">
            <v>89</v>
          </cell>
          <cell r="BJ158">
            <v>98</v>
          </cell>
          <cell r="BK158">
            <v>98</v>
          </cell>
          <cell r="BL158">
            <v>92</v>
          </cell>
          <cell r="BM158">
            <v>95</v>
          </cell>
          <cell r="BN158">
            <v>102</v>
          </cell>
          <cell r="BO158">
            <v>106</v>
          </cell>
          <cell r="BP158">
            <v>103</v>
          </cell>
          <cell r="BQ158">
            <v>114</v>
          </cell>
          <cell r="BR158">
            <v>158</v>
          </cell>
          <cell r="BS158">
            <v>133</v>
          </cell>
          <cell r="BT158">
            <v>133</v>
          </cell>
          <cell r="BU158">
            <v>138</v>
          </cell>
          <cell r="BV158">
            <v>158</v>
          </cell>
          <cell r="BW158">
            <v>158</v>
          </cell>
          <cell r="BX158">
            <v>156</v>
          </cell>
          <cell r="BY158">
            <v>154</v>
          </cell>
          <cell r="BZ158">
            <v>165</v>
          </cell>
          <cell r="CA158">
            <v>201</v>
          </cell>
          <cell r="CB158">
            <v>260</v>
          </cell>
          <cell r="CC158">
            <v>187</v>
          </cell>
          <cell r="CD158">
            <v>187</v>
          </cell>
        </row>
        <row r="159">
          <cell r="B159" t="str">
            <v>30OTH</v>
          </cell>
          <cell r="C159">
            <v>58</v>
          </cell>
          <cell r="D159">
            <v>65</v>
          </cell>
          <cell r="E159">
            <v>125</v>
          </cell>
          <cell r="F159">
            <v>64</v>
          </cell>
          <cell r="G159">
            <v>53</v>
          </cell>
          <cell r="H159">
            <v>51</v>
          </cell>
          <cell r="I159">
            <v>35</v>
          </cell>
          <cell r="J159">
            <v>31</v>
          </cell>
          <cell r="K159">
            <v>31</v>
          </cell>
          <cell r="L159">
            <v>39</v>
          </cell>
          <cell r="M159">
            <v>32</v>
          </cell>
          <cell r="N159">
            <v>73</v>
          </cell>
          <cell r="O159">
            <v>46</v>
          </cell>
          <cell r="P159">
            <v>50</v>
          </cell>
          <cell r="Q159">
            <v>51</v>
          </cell>
          <cell r="R159">
            <v>48</v>
          </cell>
          <cell r="S159">
            <v>41</v>
          </cell>
          <cell r="T159">
            <v>36</v>
          </cell>
          <cell r="U159">
            <v>47</v>
          </cell>
          <cell r="V159">
            <v>46</v>
          </cell>
          <cell r="W159">
            <v>65</v>
          </cell>
          <cell r="X159">
            <v>54</v>
          </cell>
          <cell r="Y159">
            <v>50</v>
          </cell>
          <cell r="Z159">
            <v>66</v>
          </cell>
          <cell r="AA159">
            <v>43</v>
          </cell>
          <cell r="AB159">
            <v>47</v>
          </cell>
          <cell r="AC159">
            <v>58</v>
          </cell>
          <cell r="AD159">
            <v>73</v>
          </cell>
          <cell r="AE159">
            <v>39</v>
          </cell>
          <cell r="AF159">
            <v>43</v>
          </cell>
          <cell r="AG159">
            <v>61</v>
          </cell>
          <cell r="AH159">
            <v>51</v>
          </cell>
          <cell r="AI159">
            <v>63</v>
          </cell>
          <cell r="AJ159">
            <v>64</v>
          </cell>
          <cell r="AK159">
            <v>56</v>
          </cell>
          <cell r="AL159">
            <v>62</v>
          </cell>
          <cell r="AM159">
            <v>66</v>
          </cell>
          <cell r="AN159">
            <v>52</v>
          </cell>
          <cell r="AO159">
            <v>50</v>
          </cell>
          <cell r="AP159">
            <v>51</v>
          </cell>
          <cell r="AQ159">
            <v>54</v>
          </cell>
          <cell r="AR159">
            <v>83</v>
          </cell>
          <cell r="AS159">
            <v>64</v>
          </cell>
          <cell r="AT159">
            <v>78</v>
          </cell>
          <cell r="AU159">
            <v>112</v>
          </cell>
          <cell r="AV159">
            <v>87</v>
          </cell>
          <cell r="AW159">
            <v>79</v>
          </cell>
          <cell r="AX159">
            <v>104</v>
          </cell>
          <cell r="AY159">
            <v>87</v>
          </cell>
          <cell r="AZ159">
            <v>85</v>
          </cell>
          <cell r="BA159">
            <v>107</v>
          </cell>
          <cell r="BB159">
            <v>125</v>
          </cell>
          <cell r="BC159">
            <v>194</v>
          </cell>
          <cell r="BD159">
            <v>132</v>
          </cell>
          <cell r="BE159">
            <v>108</v>
          </cell>
          <cell r="BF159">
            <v>96</v>
          </cell>
          <cell r="BG159">
            <v>79</v>
          </cell>
          <cell r="BH159">
            <v>89</v>
          </cell>
          <cell r="BI159">
            <v>95</v>
          </cell>
          <cell r="BJ159">
            <v>97</v>
          </cell>
          <cell r="BK159">
            <v>92</v>
          </cell>
          <cell r="BL159">
            <v>96</v>
          </cell>
          <cell r="BM159">
            <v>86</v>
          </cell>
          <cell r="BN159">
            <v>77</v>
          </cell>
          <cell r="BO159">
            <v>91</v>
          </cell>
          <cell r="BP159">
            <v>80</v>
          </cell>
          <cell r="BQ159">
            <v>80</v>
          </cell>
          <cell r="BR159">
            <v>83</v>
          </cell>
          <cell r="BS159">
            <v>88</v>
          </cell>
          <cell r="BT159">
            <v>82</v>
          </cell>
          <cell r="BU159">
            <v>83</v>
          </cell>
          <cell r="BV159">
            <v>75</v>
          </cell>
          <cell r="BW159">
            <v>71</v>
          </cell>
          <cell r="BX159">
            <v>74</v>
          </cell>
          <cell r="BY159">
            <v>88</v>
          </cell>
          <cell r="BZ159">
            <v>97</v>
          </cell>
          <cell r="CA159">
            <v>90</v>
          </cell>
          <cell r="CB159">
            <v>96</v>
          </cell>
          <cell r="CC159">
            <v>79</v>
          </cell>
          <cell r="CD159">
            <v>85</v>
          </cell>
        </row>
        <row r="160">
          <cell r="B160" t="str">
            <v xml:space="preserve">30.2 </v>
          </cell>
          <cell r="C160">
            <v>12</v>
          </cell>
          <cell r="D160">
            <v>11</v>
          </cell>
          <cell r="E160">
            <v>12</v>
          </cell>
          <cell r="F160">
            <v>10</v>
          </cell>
          <cell r="G160">
            <v>10</v>
          </cell>
          <cell r="H160">
            <v>11</v>
          </cell>
          <cell r="I160">
            <v>12</v>
          </cell>
          <cell r="J160">
            <v>8</v>
          </cell>
          <cell r="K160">
            <v>9</v>
          </cell>
          <cell r="L160">
            <v>7</v>
          </cell>
          <cell r="M160">
            <v>6</v>
          </cell>
          <cell r="N160">
            <v>7</v>
          </cell>
          <cell r="O160">
            <v>12</v>
          </cell>
          <cell r="P160">
            <v>22</v>
          </cell>
          <cell r="Q160">
            <v>20</v>
          </cell>
          <cell r="R160">
            <v>12</v>
          </cell>
          <cell r="S160">
            <v>7</v>
          </cell>
          <cell r="T160">
            <v>9</v>
          </cell>
          <cell r="U160">
            <v>8</v>
          </cell>
          <cell r="V160">
            <v>9</v>
          </cell>
          <cell r="W160">
            <v>12</v>
          </cell>
          <cell r="X160">
            <v>14</v>
          </cell>
          <cell r="Y160">
            <v>14</v>
          </cell>
          <cell r="Z160">
            <v>29</v>
          </cell>
          <cell r="AA160">
            <v>16</v>
          </cell>
          <cell r="AB160">
            <v>13</v>
          </cell>
          <cell r="AC160">
            <v>12</v>
          </cell>
          <cell r="AD160">
            <v>11</v>
          </cell>
          <cell r="AE160">
            <v>7</v>
          </cell>
          <cell r="AF160">
            <v>7</v>
          </cell>
          <cell r="AG160">
            <v>10</v>
          </cell>
          <cell r="AH160">
            <v>10</v>
          </cell>
          <cell r="AI160">
            <v>11</v>
          </cell>
          <cell r="AJ160">
            <v>17</v>
          </cell>
          <cell r="AK160">
            <v>16</v>
          </cell>
          <cell r="AL160">
            <v>20</v>
          </cell>
          <cell r="AM160">
            <v>18</v>
          </cell>
          <cell r="AN160">
            <v>17</v>
          </cell>
          <cell r="AO160">
            <v>17</v>
          </cell>
          <cell r="AP160">
            <v>16</v>
          </cell>
          <cell r="AQ160">
            <v>14</v>
          </cell>
          <cell r="AR160">
            <v>18</v>
          </cell>
          <cell r="AS160">
            <v>17</v>
          </cell>
          <cell r="AT160">
            <v>24</v>
          </cell>
          <cell r="AU160">
            <v>32</v>
          </cell>
          <cell r="AV160">
            <v>20</v>
          </cell>
          <cell r="AW160">
            <v>21</v>
          </cell>
          <cell r="AX160">
            <v>21</v>
          </cell>
          <cell r="AY160">
            <v>14</v>
          </cell>
          <cell r="AZ160">
            <v>17</v>
          </cell>
          <cell r="BA160">
            <v>23</v>
          </cell>
          <cell r="BB160">
            <v>18</v>
          </cell>
          <cell r="BC160">
            <v>15</v>
          </cell>
          <cell r="BD160">
            <v>20</v>
          </cell>
          <cell r="BE160">
            <v>20</v>
          </cell>
          <cell r="BF160">
            <v>24</v>
          </cell>
          <cell r="BG160">
            <v>20</v>
          </cell>
          <cell r="BH160">
            <v>22</v>
          </cell>
          <cell r="BI160">
            <v>18</v>
          </cell>
          <cell r="BJ160">
            <v>22</v>
          </cell>
          <cell r="BK160">
            <v>16</v>
          </cell>
          <cell r="BL160">
            <v>18</v>
          </cell>
          <cell r="BM160">
            <v>15</v>
          </cell>
          <cell r="BN160">
            <v>15</v>
          </cell>
          <cell r="BO160">
            <v>17</v>
          </cell>
          <cell r="BP160">
            <v>18</v>
          </cell>
          <cell r="BQ160">
            <v>18</v>
          </cell>
          <cell r="BR160">
            <v>19</v>
          </cell>
          <cell r="BS160">
            <v>21</v>
          </cell>
          <cell r="BT160">
            <v>19</v>
          </cell>
          <cell r="BU160">
            <v>20</v>
          </cell>
          <cell r="BV160">
            <v>20</v>
          </cell>
          <cell r="BW160">
            <v>22</v>
          </cell>
          <cell r="BX160">
            <v>22</v>
          </cell>
          <cell r="BY160">
            <v>24</v>
          </cell>
          <cell r="BZ160">
            <v>37</v>
          </cell>
          <cell r="CA160">
            <v>30</v>
          </cell>
          <cell r="CB160">
            <v>34</v>
          </cell>
          <cell r="CC160">
            <v>29</v>
          </cell>
          <cell r="CD160">
            <v>31</v>
          </cell>
        </row>
        <row r="161">
          <cell r="B161" t="str">
            <v xml:space="preserve">30.4 </v>
          </cell>
          <cell r="C161">
            <v>30</v>
          </cell>
          <cell r="D161">
            <v>40</v>
          </cell>
          <cell r="E161">
            <v>97</v>
          </cell>
          <cell r="F161">
            <v>40</v>
          </cell>
          <cell r="G161">
            <v>24</v>
          </cell>
          <cell r="H161">
            <v>26</v>
          </cell>
          <cell r="I161">
            <v>6</v>
          </cell>
          <cell r="J161">
            <v>5</v>
          </cell>
          <cell r="K161">
            <v>9</v>
          </cell>
          <cell r="L161">
            <v>12</v>
          </cell>
          <cell r="M161">
            <v>7</v>
          </cell>
          <cell r="N161">
            <v>47</v>
          </cell>
          <cell r="O161">
            <v>16</v>
          </cell>
          <cell r="P161">
            <v>7</v>
          </cell>
          <cell r="Q161">
            <v>10</v>
          </cell>
          <cell r="R161">
            <v>14</v>
          </cell>
          <cell r="S161">
            <v>17</v>
          </cell>
          <cell r="T161">
            <v>8</v>
          </cell>
          <cell r="U161">
            <v>24</v>
          </cell>
          <cell r="V161">
            <v>17</v>
          </cell>
          <cell r="W161">
            <v>25</v>
          </cell>
          <cell r="X161">
            <v>13</v>
          </cell>
          <cell r="Y161">
            <v>9</v>
          </cell>
          <cell r="Z161">
            <v>9</v>
          </cell>
          <cell r="AA161">
            <v>7</v>
          </cell>
          <cell r="AB161">
            <v>9</v>
          </cell>
          <cell r="AC161">
            <v>10</v>
          </cell>
          <cell r="AD161">
            <v>29</v>
          </cell>
          <cell r="AE161">
            <v>2</v>
          </cell>
          <cell r="AF161">
            <v>6</v>
          </cell>
          <cell r="AG161">
            <v>16</v>
          </cell>
          <cell r="AH161">
            <v>8</v>
          </cell>
          <cell r="AI161">
            <v>12</v>
          </cell>
          <cell r="AJ161">
            <v>10</v>
          </cell>
          <cell r="AK161">
            <v>7</v>
          </cell>
          <cell r="AL161">
            <v>10</v>
          </cell>
          <cell r="AM161">
            <v>21</v>
          </cell>
          <cell r="AN161">
            <v>11</v>
          </cell>
          <cell r="AO161">
            <v>9</v>
          </cell>
          <cell r="AP161">
            <v>11</v>
          </cell>
          <cell r="AQ161">
            <v>12</v>
          </cell>
          <cell r="AR161">
            <v>35</v>
          </cell>
          <cell r="AS161">
            <v>16</v>
          </cell>
          <cell r="AT161">
            <v>23</v>
          </cell>
          <cell r="AU161">
            <v>53</v>
          </cell>
          <cell r="AV161">
            <v>43</v>
          </cell>
          <cell r="AW161">
            <v>34</v>
          </cell>
          <cell r="AX161">
            <v>53</v>
          </cell>
          <cell r="AY161">
            <v>40</v>
          </cell>
          <cell r="AZ161">
            <v>32</v>
          </cell>
          <cell r="BA161">
            <v>52</v>
          </cell>
          <cell r="BB161">
            <v>76</v>
          </cell>
          <cell r="BC161">
            <v>132</v>
          </cell>
          <cell r="BD161">
            <v>69</v>
          </cell>
          <cell r="BE161">
            <v>49</v>
          </cell>
          <cell r="BF161">
            <v>29</v>
          </cell>
          <cell r="BG161">
            <v>15</v>
          </cell>
          <cell r="BH161">
            <v>17</v>
          </cell>
          <cell r="BI161">
            <v>24</v>
          </cell>
          <cell r="BJ161">
            <v>32</v>
          </cell>
          <cell r="BK161">
            <v>20</v>
          </cell>
          <cell r="BL161">
            <v>17</v>
          </cell>
          <cell r="BM161">
            <v>13</v>
          </cell>
          <cell r="BN161">
            <v>8</v>
          </cell>
          <cell r="BO161">
            <v>20</v>
          </cell>
          <cell r="BP161">
            <v>11</v>
          </cell>
          <cell r="BQ161">
            <v>8</v>
          </cell>
          <cell r="BR161">
            <v>12</v>
          </cell>
          <cell r="BS161">
            <v>16</v>
          </cell>
          <cell r="BT161">
            <v>18</v>
          </cell>
          <cell r="BU161">
            <v>17</v>
          </cell>
          <cell r="BV161">
            <v>17</v>
          </cell>
          <cell r="BW161">
            <v>8</v>
          </cell>
          <cell r="BX161">
            <v>9</v>
          </cell>
          <cell r="BY161">
            <v>7</v>
          </cell>
          <cell r="BZ161">
            <v>11</v>
          </cell>
          <cell r="CA161">
            <v>15</v>
          </cell>
          <cell r="CB161">
            <v>16</v>
          </cell>
          <cell r="CC161">
            <v>14</v>
          </cell>
          <cell r="CD161">
            <v>12</v>
          </cell>
        </row>
        <row r="162">
          <cell r="B162" t="str">
            <v xml:space="preserve">30.9 </v>
          </cell>
          <cell r="C162">
            <v>16</v>
          </cell>
          <cell r="D162">
            <v>14</v>
          </cell>
          <cell r="E162">
            <v>16</v>
          </cell>
          <cell r="F162">
            <v>14</v>
          </cell>
          <cell r="G162">
            <v>19</v>
          </cell>
          <cell r="H162">
            <v>14</v>
          </cell>
          <cell r="I162">
            <v>17</v>
          </cell>
          <cell r="J162">
            <v>18</v>
          </cell>
          <cell r="K162">
            <v>13</v>
          </cell>
          <cell r="L162">
            <v>21</v>
          </cell>
          <cell r="M162">
            <v>19</v>
          </cell>
          <cell r="N162">
            <v>18</v>
          </cell>
          <cell r="O162">
            <v>18</v>
          </cell>
          <cell r="P162">
            <v>22</v>
          </cell>
          <cell r="Q162">
            <v>20</v>
          </cell>
          <cell r="R162">
            <v>22</v>
          </cell>
          <cell r="S162">
            <v>17</v>
          </cell>
          <cell r="T162">
            <v>19</v>
          </cell>
          <cell r="U162">
            <v>15</v>
          </cell>
          <cell r="V162">
            <v>20</v>
          </cell>
          <cell r="W162">
            <v>28</v>
          </cell>
          <cell r="X162">
            <v>27</v>
          </cell>
          <cell r="Y162">
            <v>27</v>
          </cell>
          <cell r="Z162">
            <v>28</v>
          </cell>
          <cell r="AA162">
            <v>20</v>
          </cell>
          <cell r="AB162">
            <v>25</v>
          </cell>
          <cell r="AC162">
            <v>36</v>
          </cell>
          <cell r="AD162">
            <v>33</v>
          </cell>
          <cell r="AE162">
            <v>30</v>
          </cell>
          <cell r="AF162">
            <v>30</v>
          </cell>
          <cell r="AG162">
            <v>35</v>
          </cell>
          <cell r="AH162">
            <v>33</v>
          </cell>
          <cell r="AI162">
            <v>40</v>
          </cell>
          <cell r="AJ162">
            <v>37</v>
          </cell>
          <cell r="AK162">
            <v>33</v>
          </cell>
          <cell r="AL162">
            <v>32</v>
          </cell>
          <cell r="AM162">
            <v>27</v>
          </cell>
          <cell r="AN162">
            <v>23</v>
          </cell>
          <cell r="AO162">
            <v>25</v>
          </cell>
          <cell r="AP162">
            <v>24</v>
          </cell>
          <cell r="AQ162">
            <v>28</v>
          </cell>
          <cell r="AR162">
            <v>30</v>
          </cell>
          <cell r="AS162">
            <v>31</v>
          </cell>
          <cell r="AT162">
            <v>31</v>
          </cell>
          <cell r="AU162">
            <v>27</v>
          </cell>
          <cell r="AV162">
            <v>24</v>
          </cell>
          <cell r="AW162">
            <v>24</v>
          </cell>
          <cell r="AX162">
            <v>30</v>
          </cell>
          <cell r="AY162">
            <v>33</v>
          </cell>
          <cell r="AZ162">
            <v>36</v>
          </cell>
          <cell r="BA162">
            <v>31</v>
          </cell>
          <cell r="BB162">
            <v>32</v>
          </cell>
          <cell r="BC162">
            <v>48</v>
          </cell>
          <cell r="BD162">
            <v>42</v>
          </cell>
          <cell r="BE162">
            <v>39</v>
          </cell>
          <cell r="BF162">
            <v>43</v>
          </cell>
          <cell r="BG162">
            <v>44</v>
          </cell>
          <cell r="BH162">
            <v>50</v>
          </cell>
          <cell r="BI162">
            <v>53</v>
          </cell>
          <cell r="BJ162">
            <v>43</v>
          </cell>
          <cell r="BK162">
            <v>56</v>
          </cell>
          <cell r="BL162">
            <v>61</v>
          </cell>
          <cell r="BM162">
            <v>58</v>
          </cell>
          <cell r="BN162">
            <v>54</v>
          </cell>
          <cell r="BO162">
            <v>54</v>
          </cell>
          <cell r="BP162">
            <v>51</v>
          </cell>
          <cell r="BQ162">
            <v>54</v>
          </cell>
          <cell r="BR162">
            <v>52</v>
          </cell>
          <cell r="BS162">
            <v>51</v>
          </cell>
          <cell r="BT162">
            <v>45</v>
          </cell>
          <cell r="BU162">
            <v>46</v>
          </cell>
          <cell r="BV162">
            <v>38</v>
          </cell>
          <cell r="BW162">
            <v>41</v>
          </cell>
          <cell r="BX162">
            <v>43</v>
          </cell>
          <cell r="BY162">
            <v>57</v>
          </cell>
          <cell r="BZ162">
            <v>49</v>
          </cell>
          <cell r="CA162">
            <v>45</v>
          </cell>
          <cell r="CB162">
            <v>46</v>
          </cell>
          <cell r="CC162">
            <v>36</v>
          </cell>
          <cell r="CD162">
            <v>42</v>
          </cell>
        </row>
        <row r="163">
          <cell r="B163" t="str">
            <v>31 Fu</v>
          </cell>
          <cell r="C163">
            <v>81</v>
          </cell>
          <cell r="D163">
            <v>79</v>
          </cell>
          <cell r="E163">
            <v>73</v>
          </cell>
          <cell r="F163">
            <v>74</v>
          </cell>
          <cell r="G163">
            <v>79</v>
          </cell>
          <cell r="H163">
            <v>79</v>
          </cell>
          <cell r="I163">
            <v>82</v>
          </cell>
          <cell r="J163">
            <v>84</v>
          </cell>
          <cell r="K163">
            <v>77</v>
          </cell>
          <cell r="L163">
            <v>74</v>
          </cell>
          <cell r="M163">
            <v>79</v>
          </cell>
          <cell r="N163">
            <v>82</v>
          </cell>
          <cell r="O163">
            <v>77</v>
          </cell>
          <cell r="P163">
            <v>80</v>
          </cell>
          <cell r="Q163">
            <v>74</v>
          </cell>
          <cell r="R163">
            <v>70</v>
          </cell>
          <cell r="S163">
            <v>69</v>
          </cell>
          <cell r="T163">
            <v>68</v>
          </cell>
          <cell r="U163">
            <v>69</v>
          </cell>
          <cell r="V163">
            <v>60</v>
          </cell>
          <cell r="W163">
            <v>66</v>
          </cell>
          <cell r="X163">
            <v>60</v>
          </cell>
          <cell r="Y163">
            <v>54</v>
          </cell>
          <cell r="Z163">
            <v>65</v>
          </cell>
          <cell r="AA163">
            <v>57</v>
          </cell>
          <cell r="AB163">
            <v>63</v>
          </cell>
          <cell r="AC163">
            <v>63</v>
          </cell>
          <cell r="AD163">
            <v>58</v>
          </cell>
          <cell r="AE163">
            <v>56</v>
          </cell>
          <cell r="AF163">
            <v>54</v>
          </cell>
          <cell r="AG163">
            <v>56</v>
          </cell>
          <cell r="AH163">
            <v>57</v>
          </cell>
          <cell r="AI163">
            <v>62</v>
          </cell>
          <cell r="AJ163">
            <v>60</v>
          </cell>
          <cell r="AK163">
            <v>62</v>
          </cell>
          <cell r="AL163">
            <v>59</v>
          </cell>
          <cell r="AM163">
            <v>59</v>
          </cell>
          <cell r="AN163">
            <v>60</v>
          </cell>
          <cell r="AO163">
            <v>63</v>
          </cell>
          <cell r="AP163">
            <v>66</v>
          </cell>
          <cell r="AQ163">
            <v>69</v>
          </cell>
          <cell r="AR163">
            <v>74</v>
          </cell>
          <cell r="AS163">
            <v>69</v>
          </cell>
          <cell r="AT163">
            <v>67</v>
          </cell>
          <cell r="AU163">
            <v>60</v>
          </cell>
          <cell r="AV163">
            <v>59</v>
          </cell>
          <cell r="AW163">
            <v>52</v>
          </cell>
          <cell r="AX163">
            <v>65</v>
          </cell>
          <cell r="AY163">
            <v>65</v>
          </cell>
          <cell r="AZ163">
            <v>69</v>
          </cell>
          <cell r="BA163">
            <v>68</v>
          </cell>
          <cell r="BB163">
            <v>71</v>
          </cell>
          <cell r="BC163">
            <v>78</v>
          </cell>
          <cell r="BD163">
            <v>84</v>
          </cell>
          <cell r="BE163">
            <v>85</v>
          </cell>
          <cell r="BF163">
            <v>81</v>
          </cell>
          <cell r="BG163">
            <v>83</v>
          </cell>
          <cell r="BH163">
            <v>75</v>
          </cell>
          <cell r="BI163">
            <v>80</v>
          </cell>
          <cell r="BJ163">
            <v>83</v>
          </cell>
          <cell r="BK163">
            <v>80</v>
          </cell>
          <cell r="BL163">
            <v>84</v>
          </cell>
          <cell r="BM163">
            <v>87</v>
          </cell>
          <cell r="BN163">
            <v>88</v>
          </cell>
          <cell r="BO163">
            <v>91</v>
          </cell>
          <cell r="BP163">
            <v>94</v>
          </cell>
          <cell r="BQ163">
            <v>97</v>
          </cell>
          <cell r="BR163">
            <v>99</v>
          </cell>
          <cell r="BS163">
            <v>90</v>
          </cell>
          <cell r="BT163">
            <v>92</v>
          </cell>
          <cell r="BU163">
            <v>92</v>
          </cell>
          <cell r="BV163">
            <v>95</v>
          </cell>
          <cell r="BW163">
            <v>106</v>
          </cell>
          <cell r="BX163">
            <v>107</v>
          </cell>
          <cell r="BY163">
            <v>102</v>
          </cell>
          <cell r="BZ163">
            <v>112</v>
          </cell>
          <cell r="CA163">
            <v>117</v>
          </cell>
          <cell r="CB163">
            <v>117</v>
          </cell>
          <cell r="CC163">
            <v>115</v>
          </cell>
          <cell r="CD163">
            <v>117</v>
          </cell>
        </row>
        <row r="164">
          <cell r="B164" t="str">
            <v>32 Ot</v>
          </cell>
          <cell r="C164">
            <v>583</v>
          </cell>
          <cell r="D164">
            <v>618</v>
          </cell>
          <cell r="E164">
            <v>583</v>
          </cell>
          <cell r="F164">
            <v>507</v>
          </cell>
          <cell r="G164">
            <v>467</v>
          </cell>
          <cell r="H164">
            <v>551</v>
          </cell>
          <cell r="I164">
            <v>499</v>
          </cell>
          <cell r="J164">
            <v>468</v>
          </cell>
          <cell r="K164">
            <v>457</v>
          </cell>
          <cell r="L164">
            <v>475</v>
          </cell>
          <cell r="M164">
            <v>503</v>
          </cell>
          <cell r="N164">
            <v>585</v>
          </cell>
          <cell r="O164">
            <v>632</v>
          </cell>
          <cell r="P164">
            <v>583</v>
          </cell>
          <cell r="Q164">
            <v>614</v>
          </cell>
          <cell r="R164">
            <v>623</v>
          </cell>
          <cell r="S164">
            <v>592</v>
          </cell>
          <cell r="T164">
            <v>644</v>
          </cell>
          <cell r="U164">
            <v>716</v>
          </cell>
          <cell r="V164">
            <v>576</v>
          </cell>
          <cell r="W164">
            <v>669</v>
          </cell>
          <cell r="X164">
            <v>683</v>
          </cell>
          <cell r="Y164">
            <v>696</v>
          </cell>
          <cell r="Z164">
            <v>723</v>
          </cell>
          <cell r="AA164">
            <v>643</v>
          </cell>
          <cell r="AB164">
            <v>640</v>
          </cell>
          <cell r="AC164">
            <v>736</v>
          </cell>
          <cell r="AD164">
            <v>710</v>
          </cell>
          <cell r="AE164">
            <v>699</v>
          </cell>
          <cell r="AF164">
            <v>957</v>
          </cell>
          <cell r="AG164">
            <v>781</v>
          </cell>
          <cell r="AH164">
            <v>938</v>
          </cell>
          <cell r="AI164">
            <v>925</v>
          </cell>
          <cell r="AJ164">
            <v>979</v>
          </cell>
          <cell r="AK164">
            <v>873</v>
          </cell>
          <cell r="AL164">
            <v>1077</v>
          </cell>
          <cell r="AM164">
            <v>985</v>
          </cell>
          <cell r="AN164">
            <v>931</v>
          </cell>
          <cell r="AO164">
            <v>958</v>
          </cell>
          <cell r="AP164">
            <v>935</v>
          </cell>
          <cell r="AQ164">
            <v>1036</v>
          </cell>
          <cell r="AR164">
            <v>1173</v>
          </cell>
          <cell r="AS164">
            <v>1156</v>
          </cell>
          <cell r="AT164">
            <v>1089</v>
          </cell>
          <cell r="AU164">
            <v>991</v>
          </cell>
          <cell r="AV164">
            <v>952</v>
          </cell>
          <cell r="AW164">
            <v>1073</v>
          </cell>
          <cell r="AX164">
            <v>1149</v>
          </cell>
          <cell r="AY164">
            <v>1275</v>
          </cell>
          <cell r="AZ164">
            <v>1346</v>
          </cell>
          <cell r="BA164">
            <v>1342</v>
          </cell>
          <cell r="BB164">
            <v>1252</v>
          </cell>
          <cell r="BC164">
            <v>1562</v>
          </cell>
          <cell r="BD164">
            <v>1434</v>
          </cell>
          <cell r="BE164">
            <v>1411</v>
          </cell>
          <cell r="BF164">
            <v>1543</v>
          </cell>
          <cell r="BG164">
            <v>1392</v>
          </cell>
          <cell r="BH164">
            <v>1420</v>
          </cell>
          <cell r="BI164">
            <v>1542</v>
          </cell>
          <cell r="BJ164">
            <v>1629</v>
          </cell>
          <cell r="BK164">
            <v>1124</v>
          </cell>
          <cell r="BL164">
            <v>1430</v>
          </cell>
          <cell r="BM164">
            <v>1414</v>
          </cell>
          <cell r="BN164">
            <v>1396</v>
          </cell>
          <cell r="BO164">
            <v>1261</v>
          </cell>
          <cell r="BP164">
            <v>1404</v>
          </cell>
          <cell r="BQ164">
            <v>1223</v>
          </cell>
          <cell r="BR164">
            <v>1391</v>
          </cell>
          <cell r="BS164">
            <v>1936</v>
          </cell>
          <cell r="BT164">
            <v>1425</v>
          </cell>
          <cell r="BU164">
            <v>1541</v>
          </cell>
          <cell r="BV164">
            <v>1438</v>
          </cell>
          <cell r="BW164">
            <v>1417</v>
          </cell>
          <cell r="BX164">
            <v>1388</v>
          </cell>
          <cell r="BY164">
            <v>1246</v>
          </cell>
          <cell r="BZ164">
            <v>1445</v>
          </cell>
          <cell r="CA164">
            <v>1548</v>
          </cell>
          <cell r="CB164">
            <v>1497</v>
          </cell>
          <cell r="CC164">
            <v>1610</v>
          </cell>
          <cell r="CD164">
            <v>1568</v>
          </cell>
        </row>
        <row r="165">
          <cell r="B165" t="str">
            <v xml:space="preserve">32.1 </v>
          </cell>
          <cell r="C165">
            <v>322</v>
          </cell>
          <cell r="D165">
            <v>374</v>
          </cell>
          <cell r="E165">
            <v>334</v>
          </cell>
          <cell r="F165">
            <v>272</v>
          </cell>
          <cell r="G165">
            <v>185</v>
          </cell>
          <cell r="H165">
            <v>316</v>
          </cell>
          <cell r="I165">
            <v>243</v>
          </cell>
          <cell r="J165">
            <v>214</v>
          </cell>
          <cell r="K165">
            <v>207</v>
          </cell>
          <cell r="L165">
            <v>213</v>
          </cell>
          <cell r="M165">
            <v>228</v>
          </cell>
          <cell r="N165">
            <v>291</v>
          </cell>
          <cell r="O165">
            <v>343</v>
          </cell>
          <cell r="P165">
            <v>303</v>
          </cell>
          <cell r="Q165">
            <v>343</v>
          </cell>
          <cell r="R165">
            <v>323</v>
          </cell>
          <cell r="S165">
            <v>315</v>
          </cell>
          <cell r="T165">
            <v>353</v>
          </cell>
          <cell r="U165">
            <v>428</v>
          </cell>
          <cell r="V165">
            <v>292</v>
          </cell>
          <cell r="W165">
            <v>388</v>
          </cell>
          <cell r="X165">
            <v>362</v>
          </cell>
          <cell r="Y165">
            <v>358</v>
          </cell>
          <cell r="Z165">
            <v>395</v>
          </cell>
          <cell r="AA165">
            <v>343</v>
          </cell>
          <cell r="AB165">
            <v>330</v>
          </cell>
          <cell r="AC165">
            <v>383</v>
          </cell>
          <cell r="AD165">
            <v>353</v>
          </cell>
          <cell r="AE165">
            <v>379</v>
          </cell>
          <cell r="AF165">
            <v>571</v>
          </cell>
          <cell r="AG165">
            <v>379</v>
          </cell>
          <cell r="AH165">
            <v>510</v>
          </cell>
          <cell r="AI165">
            <v>465</v>
          </cell>
          <cell r="AJ165">
            <v>530</v>
          </cell>
          <cell r="AK165">
            <v>447</v>
          </cell>
          <cell r="AL165">
            <v>627</v>
          </cell>
          <cell r="AM165">
            <v>597</v>
          </cell>
          <cell r="AN165">
            <v>535</v>
          </cell>
          <cell r="AO165">
            <v>563</v>
          </cell>
          <cell r="AP165">
            <v>522</v>
          </cell>
          <cell r="AQ165">
            <v>636</v>
          </cell>
          <cell r="AR165">
            <v>719</v>
          </cell>
          <cell r="AS165">
            <v>752</v>
          </cell>
          <cell r="AT165">
            <v>684</v>
          </cell>
          <cell r="AU165">
            <v>597</v>
          </cell>
          <cell r="AV165">
            <v>523</v>
          </cell>
          <cell r="AW165">
            <v>711</v>
          </cell>
          <cell r="AX165">
            <v>749</v>
          </cell>
          <cell r="AY165">
            <v>863</v>
          </cell>
          <cell r="AZ165">
            <v>953</v>
          </cell>
          <cell r="BA165">
            <v>912</v>
          </cell>
          <cell r="BB165">
            <v>828</v>
          </cell>
          <cell r="BC165">
            <v>1119</v>
          </cell>
          <cell r="BD165">
            <v>1041</v>
          </cell>
          <cell r="BE165">
            <v>1003</v>
          </cell>
          <cell r="BF165">
            <v>1119</v>
          </cell>
          <cell r="BG165">
            <v>998</v>
          </cell>
          <cell r="BH165">
            <v>1004</v>
          </cell>
          <cell r="BI165">
            <v>1103</v>
          </cell>
          <cell r="BJ165">
            <v>1182</v>
          </cell>
          <cell r="BK165">
            <v>684</v>
          </cell>
          <cell r="BL165">
            <v>966</v>
          </cell>
          <cell r="BM165">
            <v>967</v>
          </cell>
          <cell r="BN165">
            <v>935</v>
          </cell>
          <cell r="BO165">
            <v>831</v>
          </cell>
          <cell r="BP165">
            <v>941</v>
          </cell>
          <cell r="BQ165">
            <v>791</v>
          </cell>
          <cell r="BR165">
            <v>915</v>
          </cell>
          <cell r="BS165">
            <v>1491</v>
          </cell>
          <cell r="BT165">
            <v>954</v>
          </cell>
          <cell r="BU165">
            <v>1097</v>
          </cell>
          <cell r="BV165">
            <v>962</v>
          </cell>
          <cell r="BW165">
            <v>950</v>
          </cell>
          <cell r="BX165">
            <v>880</v>
          </cell>
          <cell r="BY165">
            <v>754</v>
          </cell>
          <cell r="BZ165">
            <v>891</v>
          </cell>
          <cell r="CA165">
            <v>982</v>
          </cell>
          <cell r="CB165">
            <v>891</v>
          </cell>
          <cell r="CC165">
            <v>1006</v>
          </cell>
          <cell r="CD165">
            <v>944</v>
          </cell>
        </row>
        <row r="166">
          <cell r="B166" t="str">
            <v xml:space="preserve">32.2 </v>
          </cell>
          <cell r="C166">
            <v>7</v>
          </cell>
          <cell r="D166">
            <v>9</v>
          </cell>
          <cell r="E166">
            <v>8</v>
          </cell>
          <cell r="F166">
            <v>8</v>
          </cell>
          <cell r="G166">
            <v>7</v>
          </cell>
          <cell r="H166">
            <v>7</v>
          </cell>
          <cell r="I166">
            <v>8</v>
          </cell>
          <cell r="J166">
            <v>9</v>
          </cell>
          <cell r="K166">
            <v>6</v>
          </cell>
          <cell r="L166">
            <v>8</v>
          </cell>
          <cell r="M166">
            <v>7</v>
          </cell>
          <cell r="N166">
            <v>8</v>
          </cell>
          <cell r="O166">
            <v>6</v>
          </cell>
          <cell r="P166">
            <v>7</v>
          </cell>
          <cell r="Q166">
            <v>7</v>
          </cell>
          <cell r="R166">
            <v>8</v>
          </cell>
          <cell r="S166">
            <v>7</v>
          </cell>
          <cell r="T166">
            <v>6</v>
          </cell>
          <cell r="U166">
            <v>7</v>
          </cell>
          <cell r="V166">
            <v>7</v>
          </cell>
          <cell r="W166">
            <v>5</v>
          </cell>
          <cell r="X166">
            <v>7</v>
          </cell>
          <cell r="Y166">
            <v>10</v>
          </cell>
          <cell r="Z166">
            <v>7</v>
          </cell>
          <cell r="AA166">
            <v>4</v>
          </cell>
          <cell r="AB166">
            <v>6</v>
          </cell>
          <cell r="AC166">
            <v>7</v>
          </cell>
          <cell r="AD166">
            <v>8</v>
          </cell>
          <cell r="AE166">
            <v>5</v>
          </cell>
          <cell r="AF166">
            <v>6</v>
          </cell>
          <cell r="AG166">
            <v>5</v>
          </cell>
          <cell r="AH166">
            <v>6</v>
          </cell>
          <cell r="AI166">
            <v>6</v>
          </cell>
          <cell r="AJ166">
            <v>4</v>
          </cell>
          <cell r="AK166">
            <v>7</v>
          </cell>
          <cell r="AL166">
            <v>5</v>
          </cell>
          <cell r="AM166">
            <v>6</v>
          </cell>
          <cell r="AN166">
            <v>5</v>
          </cell>
          <cell r="AO166">
            <v>4</v>
          </cell>
          <cell r="AP166">
            <v>4</v>
          </cell>
          <cell r="AQ166">
            <v>6</v>
          </cell>
          <cell r="AR166">
            <v>7</v>
          </cell>
          <cell r="AS166">
            <v>5</v>
          </cell>
          <cell r="AT166">
            <v>6</v>
          </cell>
          <cell r="AU166">
            <v>5</v>
          </cell>
          <cell r="AV166">
            <v>5</v>
          </cell>
          <cell r="AW166">
            <v>5</v>
          </cell>
          <cell r="AX166">
            <v>8</v>
          </cell>
          <cell r="AY166">
            <v>5</v>
          </cell>
          <cell r="AZ166">
            <v>6</v>
          </cell>
          <cell r="BA166">
            <v>8</v>
          </cell>
          <cell r="BB166">
            <v>7</v>
          </cell>
          <cell r="BC166">
            <v>6</v>
          </cell>
          <cell r="BD166">
            <v>6</v>
          </cell>
          <cell r="BE166">
            <v>7</v>
          </cell>
          <cell r="BF166">
            <v>7</v>
          </cell>
          <cell r="BG166">
            <v>6</v>
          </cell>
          <cell r="BH166">
            <v>7</v>
          </cell>
          <cell r="BI166">
            <v>7</v>
          </cell>
          <cell r="BJ166">
            <v>6</v>
          </cell>
          <cell r="BK166">
            <v>5</v>
          </cell>
          <cell r="BL166">
            <v>7</v>
          </cell>
          <cell r="BM166">
            <v>7</v>
          </cell>
          <cell r="BN166">
            <v>7</v>
          </cell>
          <cell r="BO166">
            <v>7</v>
          </cell>
          <cell r="BP166">
            <v>7</v>
          </cell>
          <cell r="BQ166">
            <v>5</v>
          </cell>
          <cell r="BR166">
            <v>7</v>
          </cell>
          <cell r="BS166">
            <v>6</v>
          </cell>
          <cell r="BT166">
            <v>9</v>
          </cell>
          <cell r="BU166">
            <v>7</v>
          </cell>
          <cell r="BV166">
            <v>9</v>
          </cell>
          <cell r="BW166">
            <v>6</v>
          </cell>
          <cell r="BX166">
            <v>8</v>
          </cell>
          <cell r="BY166">
            <v>10</v>
          </cell>
          <cell r="BZ166">
            <v>10</v>
          </cell>
          <cell r="CA166">
            <v>7</v>
          </cell>
          <cell r="CB166">
            <v>9</v>
          </cell>
          <cell r="CC166">
            <v>10</v>
          </cell>
          <cell r="CD166">
            <v>12</v>
          </cell>
        </row>
        <row r="167">
          <cell r="B167" t="str">
            <v xml:space="preserve">32.3 </v>
          </cell>
          <cell r="C167">
            <v>13</v>
          </cell>
          <cell r="D167">
            <v>12</v>
          </cell>
          <cell r="E167">
            <v>14</v>
          </cell>
          <cell r="F167">
            <v>14</v>
          </cell>
          <cell r="G167">
            <v>13</v>
          </cell>
          <cell r="H167">
            <v>12</v>
          </cell>
          <cell r="I167">
            <v>12</v>
          </cell>
          <cell r="J167">
            <v>11</v>
          </cell>
          <cell r="K167">
            <v>12</v>
          </cell>
          <cell r="L167">
            <v>12</v>
          </cell>
          <cell r="M167">
            <v>13</v>
          </cell>
          <cell r="N167">
            <v>13</v>
          </cell>
          <cell r="O167">
            <v>13</v>
          </cell>
          <cell r="P167">
            <v>12</v>
          </cell>
          <cell r="Q167">
            <v>11</v>
          </cell>
          <cell r="R167">
            <v>14</v>
          </cell>
          <cell r="S167">
            <v>14</v>
          </cell>
          <cell r="T167">
            <v>11</v>
          </cell>
          <cell r="U167">
            <v>12</v>
          </cell>
          <cell r="V167">
            <v>12</v>
          </cell>
          <cell r="W167">
            <v>11</v>
          </cell>
          <cell r="X167">
            <v>11</v>
          </cell>
          <cell r="Y167">
            <v>12</v>
          </cell>
          <cell r="Z167">
            <v>12</v>
          </cell>
          <cell r="AA167">
            <v>12</v>
          </cell>
          <cell r="AB167">
            <v>10</v>
          </cell>
          <cell r="AC167">
            <v>11</v>
          </cell>
          <cell r="AD167">
            <v>10</v>
          </cell>
          <cell r="AE167">
            <v>11</v>
          </cell>
          <cell r="AF167">
            <v>11</v>
          </cell>
          <cell r="AG167">
            <v>11</v>
          </cell>
          <cell r="AH167">
            <v>12</v>
          </cell>
          <cell r="AI167">
            <v>13</v>
          </cell>
          <cell r="AJ167">
            <v>13</v>
          </cell>
          <cell r="AK167">
            <v>14</v>
          </cell>
          <cell r="AL167">
            <v>14</v>
          </cell>
          <cell r="AM167">
            <v>15</v>
          </cell>
          <cell r="AN167">
            <v>15</v>
          </cell>
          <cell r="AO167">
            <v>13</v>
          </cell>
          <cell r="AP167">
            <v>13</v>
          </cell>
          <cell r="AQ167">
            <v>14</v>
          </cell>
          <cell r="AR167">
            <v>16</v>
          </cell>
          <cell r="AS167">
            <v>13</v>
          </cell>
          <cell r="AT167">
            <v>17</v>
          </cell>
          <cell r="AU167">
            <v>15</v>
          </cell>
          <cell r="AV167">
            <v>18</v>
          </cell>
          <cell r="AW167">
            <v>16</v>
          </cell>
          <cell r="AX167">
            <v>18</v>
          </cell>
          <cell r="AY167">
            <v>14</v>
          </cell>
          <cell r="AZ167">
            <v>17</v>
          </cell>
          <cell r="BA167">
            <v>19</v>
          </cell>
          <cell r="BB167">
            <v>19</v>
          </cell>
          <cell r="BC167">
            <v>19</v>
          </cell>
          <cell r="BD167">
            <v>17</v>
          </cell>
          <cell r="BE167">
            <v>19</v>
          </cell>
          <cell r="BF167">
            <v>19</v>
          </cell>
          <cell r="BG167">
            <v>22</v>
          </cell>
          <cell r="BH167">
            <v>17</v>
          </cell>
          <cell r="BI167">
            <v>20</v>
          </cell>
          <cell r="BJ167">
            <v>18</v>
          </cell>
          <cell r="BK167">
            <v>22</v>
          </cell>
          <cell r="BL167">
            <v>21</v>
          </cell>
          <cell r="BM167">
            <v>22</v>
          </cell>
          <cell r="BN167">
            <v>22</v>
          </cell>
          <cell r="BO167">
            <v>22</v>
          </cell>
          <cell r="BP167">
            <v>24</v>
          </cell>
          <cell r="BQ167">
            <v>21</v>
          </cell>
          <cell r="BR167">
            <v>24</v>
          </cell>
          <cell r="BS167">
            <v>21</v>
          </cell>
          <cell r="BT167">
            <v>22</v>
          </cell>
          <cell r="BU167">
            <v>22</v>
          </cell>
          <cell r="BV167">
            <v>21</v>
          </cell>
          <cell r="BW167">
            <v>26</v>
          </cell>
          <cell r="BX167">
            <v>25</v>
          </cell>
          <cell r="BY167">
            <v>25</v>
          </cell>
          <cell r="BZ167">
            <v>26</v>
          </cell>
          <cell r="CA167">
            <v>25</v>
          </cell>
          <cell r="CB167">
            <v>25</v>
          </cell>
          <cell r="CC167">
            <v>31</v>
          </cell>
          <cell r="CD167">
            <v>32</v>
          </cell>
        </row>
        <row r="168">
          <cell r="B168" t="str">
            <v xml:space="preserve">32.4 </v>
          </cell>
          <cell r="C168">
            <v>27</v>
          </cell>
          <cell r="D168">
            <v>24</v>
          </cell>
          <cell r="E168">
            <v>22</v>
          </cell>
          <cell r="F168">
            <v>28</v>
          </cell>
          <cell r="G168">
            <v>24</v>
          </cell>
          <cell r="H168">
            <v>20</v>
          </cell>
          <cell r="I168">
            <v>22</v>
          </cell>
          <cell r="J168">
            <v>22</v>
          </cell>
          <cell r="K168">
            <v>22</v>
          </cell>
          <cell r="L168">
            <v>25</v>
          </cell>
          <cell r="M168">
            <v>25</v>
          </cell>
          <cell r="N168">
            <v>23</v>
          </cell>
          <cell r="O168">
            <v>22</v>
          </cell>
          <cell r="P168">
            <v>22</v>
          </cell>
          <cell r="Q168">
            <v>21</v>
          </cell>
          <cell r="R168">
            <v>21</v>
          </cell>
          <cell r="S168">
            <v>21</v>
          </cell>
          <cell r="T168">
            <v>21</v>
          </cell>
          <cell r="U168">
            <v>21</v>
          </cell>
          <cell r="V168">
            <v>22</v>
          </cell>
          <cell r="W168">
            <v>30</v>
          </cell>
          <cell r="X168">
            <v>22</v>
          </cell>
          <cell r="Y168">
            <v>16</v>
          </cell>
          <cell r="Z168">
            <v>23</v>
          </cell>
          <cell r="AA168">
            <v>19</v>
          </cell>
          <cell r="AB168">
            <v>20</v>
          </cell>
          <cell r="AC168">
            <v>19</v>
          </cell>
          <cell r="AD168">
            <v>19</v>
          </cell>
          <cell r="AE168">
            <v>17</v>
          </cell>
          <cell r="AF168">
            <v>17</v>
          </cell>
          <cell r="AG168">
            <v>18</v>
          </cell>
          <cell r="AH168">
            <v>18</v>
          </cell>
          <cell r="AI168">
            <v>20</v>
          </cell>
          <cell r="AJ168">
            <v>19</v>
          </cell>
          <cell r="AK168">
            <v>17</v>
          </cell>
          <cell r="AL168">
            <v>17</v>
          </cell>
          <cell r="AM168">
            <v>17</v>
          </cell>
          <cell r="AN168">
            <v>18</v>
          </cell>
          <cell r="AO168">
            <v>19</v>
          </cell>
          <cell r="AP168">
            <v>21</v>
          </cell>
          <cell r="AQ168">
            <v>19</v>
          </cell>
          <cell r="AR168">
            <v>19</v>
          </cell>
          <cell r="AS168">
            <v>18</v>
          </cell>
          <cell r="AT168">
            <v>16</v>
          </cell>
          <cell r="AU168">
            <v>13</v>
          </cell>
          <cell r="AV168">
            <v>14</v>
          </cell>
          <cell r="AW168">
            <v>16</v>
          </cell>
          <cell r="AX168">
            <v>13</v>
          </cell>
          <cell r="AY168">
            <v>21</v>
          </cell>
          <cell r="AZ168">
            <v>12</v>
          </cell>
          <cell r="BA168">
            <v>13</v>
          </cell>
          <cell r="BB168">
            <v>16</v>
          </cell>
          <cell r="BC168">
            <v>12</v>
          </cell>
          <cell r="BD168">
            <v>10</v>
          </cell>
          <cell r="BE168">
            <v>11</v>
          </cell>
          <cell r="BF168">
            <v>15</v>
          </cell>
          <cell r="BG168">
            <v>19</v>
          </cell>
          <cell r="BH168">
            <v>26</v>
          </cell>
          <cell r="BI168">
            <v>19</v>
          </cell>
          <cell r="BJ168">
            <v>22</v>
          </cell>
          <cell r="BK168">
            <v>32</v>
          </cell>
          <cell r="BL168">
            <v>34</v>
          </cell>
          <cell r="BM168">
            <v>32</v>
          </cell>
          <cell r="BN168">
            <v>25</v>
          </cell>
          <cell r="BO168">
            <v>26</v>
          </cell>
          <cell r="BP168">
            <v>30</v>
          </cell>
          <cell r="BQ168">
            <v>30</v>
          </cell>
          <cell r="BR168">
            <v>27</v>
          </cell>
          <cell r="BS168">
            <v>26</v>
          </cell>
          <cell r="BT168">
            <v>25</v>
          </cell>
          <cell r="BU168">
            <v>29</v>
          </cell>
          <cell r="BV168">
            <v>31</v>
          </cell>
          <cell r="BW168">
            <v>27</v>
          </cell>
          <cell r="BX168">
            <v>30</v>
          </cell>
          <cell r="BY168">
            <v>29</v>
          </cell>
          <cell r="BZ168">
            <v>38</v>
          </cell>
          <cell r="CA168">
            <v>39</v>
          </cell>
          <cell r="CB168">
            <v>36</v>
          </cell>
          <cell r="CC168">
            <v>38</v>
          </cell>
          <cell r="CD168">
            <v>37</v>
          </cell>
        </row>
        <row r="169">
          <cell r="B169" t="str">
            <v xml:space="preserve">32.5 </v>
          </cell>
          <cell r="C169">
            <v>157</v>
          </cell>
          <cell r="D169">
            <v>139</v>
          </cell>
          <cell r="E169">
            <v>153</v>
          </cell>
          <cell r="F169">
            <v>135</v>
          </cell>
          <cell r="G169">
            <v>187</v>
          </cell>
          <cell r="H169">
            <v>143</v>
          </cell>
          <cell r="I169">
            <v>154</v>
          </cell>
          <cell r="J169">
            <v>148</v>
          </cell>
          <cell r="K169">
            <v>150</v>
          </cell>
          <cell r="L169">
            <v>160</v>
          </cell>
          <cell r="M169">
            <v>177</v>
          </cell>
          <cell r="N169">
            <v>192</v>
          </cell>
          <cell r="O169">
            <v>186</v>
          </cell>
          <cell r="P169">
            <v>181</v>
          </cell>
          <cell r="Q169">
            <v>182</v>
          </cell>
          <cell r="R169">
            <v>198</v>
          </cell>
          <cell r="S169">
            <v>180</v>
          </cell>
          <cell r="T169">
            <v>196</v>
          </cell>
          <cell r="U169">
            <v>193</v>
          </cell>
          <cell r="V169">
            <v>190</v>
          </cell>
          <cell r="W169">
            <v>175</v>
          </cell>
          <cell r="X169">
            <v>213</v>
          </cell>
          <cell r="Y169">
            <v>234</v>
          </cell>
          <cell r="Z169">
            <v>227</v>
          </cell>
          <cell r="AA169">
            <v>211</v>
          </cell>
          <cell r="AB169">
            <v>218</v>
          </cell>
          <cell r="AC169">
            <v>259</v>
          </cell>
          <cell r="AD169">
            <v>267</v>
          </cell>
          <cell r="AE169">
            <v>237</v>
          </cell>
          <cell r="AF169">
            <v>310</v>
          </cell>
          <cell r="AG169">
            <v>312</v>
          </cell>
          <cell r="AH169">
            <v>337</v>
          </cell>
          <cell r="AI169">
            <v>370</v>
          </cell>
          <cell r="AJ169">
            <v>363</v>
          </cell>
          <cell r="AK169">
            <v>339</v>
          </cell>
          <cell r="AL169">
            <v>361</v>
          </cell>
          <cell r="AM169">
            <v>305</v>
          </cell>
          <cell r="AN169">
            <v>315</v>
          </cell>
          <cell r="AO169">
            <v>315</v>
          </cell>
          <cell r="AP169">
            <v>331</v>
          </cell>
          <cell r="AQ169">
            <v>318</v>
          </cell>
          <cell r="AR169">
            <v>367</v>
          </cell>
          <cell r="AS169">
            <v>322</v>
          </cell>
          <cell r="AT169">
            <v>320</v>
          </cell>
          <cell r="AU169">
            <v>312</v>
          </cell>
          <cell r="AV169">
            <v>345</v>
          </cell>
          <cell r="AW169">
            <v>284</v>
          </cell>
          <cell r="AX169">
            <v>316</v>
          </cell>
          <cell r="AY169">
            <v>325</v>
          </cell>
          <cell r="AZ169">
            <v>308</v>
          </cell>
          <cell r="BA169">
            <v>336</v>
          </cell>
          <cell r="BB169">
            <v>330</v>
          </cell>
          <cell r="BC169">
            <v>348</v>
          </cell>
          <cell r="BD169">
            <v>301</v>
          </cell>
          <cell r="BE169">
            <v>312</v>
          </cell>
          <cell r="BF169">
            <v>317</v>
          </cell>
          <cell r="BG169">
            <v>292</v>
          </cell>
          <cell r="BH169">
            <v>298</v>
          </cell>
          <cell r="BI169">
            <v>326</v>
          </cell>
          <cell r="BJ169">
            <v>329</v>
          </cell>
          <cell r="BK169">
            <v>297</v>
          </cell>
          <cell r="BL169">
            <v>320</v>
          </cell>
          <cell r="BM169">
            <v>300</v>
          </cell>
          <cell r="BN169">
            <v>316</v>
          </cell>
          <cell r="BO169">
            <v>290</v>
          </cell>
          <cell r="BP169">
            <v>320</v>
          </cell>
          <cell r="BQ169">
            <v>295</v>
          </cell>
          <cell r="BR169">
            <v>331</v>
          </cell>
          <cell r="BS169">
            <v>306</v>
          </cell>
          <cell r="BT169">
            <v>341</v>
          </cell>
          <cell r="BU169">
            <v>308</v>
          </cell>
          <cell r="BV169">
            <v>335</v>
          </cell>
          <cell r="BW169">
            <v>320</v>
          </cell>
          <cell r="BX169">
            <v>349</v>
          </cell>
          <cell r="BY169">
            <v>349</v>
          </cell>
          <cell r="BZ169">
            <v>395</v>
          </cell>
          <cell r="CA169">
            <v>391</v>
          </cell>
          <cell r="CB169">
            <v>403</v>
          </cell>
          <cell r="CC169">
            <v>375</v>
          </cell>
          <cell r="CD169">
            <v>431</v>
          </cell>
        </row>
        <row r="170">
          <cell r="B170" t="str">
            <v xml:space="preserve">32.9 </v>
          </cell>
          <cell r="C170">
            <v>57</v>
          </cell>
          <cell r="D170">
            <v>59</v>
          </cell>
          <cell r="E170">
            <v>53</v>
          </cell>
          <cell r="F170">
            <v>50</v>
          </cell>
          <cell r="G170">
            <v>52</v>
          </cell>
          <cell r="H170">
            <v>52</v>
          </cell>
          <cell r="I170">
            <v>60</v>
          </cell>
          <cell r="J170">
            <v>64</v>
          </cell>
          <cell r="K170">
            <v>60</v>
          </cell>
          <cell r="L170">
            <v>58</v>
          </cell>
          <cell r="M170">
            <v>53</v>
          </cell>
          <cell r="N170">
            <v>57</v>
          </cell>
          <cell r="O170">
            <v>61</v>
          </cell>
          <cell r="P170">
            <v>58</v>
          </cell>
          <cell r="Q170">
            <v>51</v>
          </cell>
          <cell r="R170">
            <v>59</v>
          </cell>
          <cell r="S170">
            <v>55</v>
          </cell>
          <cell r="T170">
            <v>56</v>
          </cell>
          <cell r="U170">
            <v>56</v>
          </cell>
          <cell r="V170">
            <v>53</v>
          </cell>
          <cell r="W170">
            <v>60</v>
          </cell>
          <cell r="X170">
            <v>68</v>
          </cell>
          <cell r="Y170">
            <v>66</v>
          </cell>
          <cell r="Z170">
            <v>59</v>
          </cell>
          <cell r="AA170">
            <v>54</v>
          </cell>
          <cell r="AB170">
            <v>56</v>
          </cell>
          <cell r="AC170">
            <v>58</v>
          </cell>
          <cell r="AD170">
            <v>52</v>
          </cell>
          <cell r="AE170">
            <v>50</v>
          </cell>
          <cell r="AF170">
            <v>42</v>
          </cell>
          <cell r="AG170">
            <v>56</v>
          </cell>
          <cell r="AH170">
            <v>55</v>
          </cell>
          <cell r="AI170">
            <v>51</v>
          </cell>
          <cell r="AJ170">
            <v>50</v>
          </cell>
          <cell r="AK170">
            <v>49</v>
          </cell>
          <cell r="AL170">
            <v>53</v>
          </cell>
          <cell r="AM170">
            <v>45</v>
          </cell>
          <cell r="AN170">
            <v>43</v>
          </cell>
          <cell r="AO170">
            <v>44</v>
          </cell>
          <cell r="AP170">
            <v>44</v>
          </cell>
          <cell r="AQ170">
            <v>43</v>
          </cell>
          <cell r="AR170">
            <v>45</v>
          </cell>
          <cell r="AS170">
            <v>45</v>
          </cell>
          <cell r="AT170">
            <v>47</v>
          </cell>
          <cell r="AU170">
            <v>50</v>
          </cell>
          <cell r="AV170">
            <v>46</v>
          </cell>
          <cell r="AW170">
            <v>41</v>
          </cell>
          <cell r="AX170">
            <v>45</v>
          </cell>
          <cell r="AY170">
            <v>47</v>
          </cell>
          <cell r="AZ170">
            <v>50</v>
          </cell>
          <cell r="BA170">
            <v>54</v>
          </cell>
          <cell r="BB170">
            <v>52</v>
          </cell>
          <cell r="BC170">
            <v>58</v>
          </cell>
          <cell r="BD170">
            <v>59</v>
          </cell>
          <cell r="BE170">
            <v>59</v>
          </cell>
          <cell r="BF170">
            <v>66</v>
          </cell>
          <cell r="BG170">
            <v>55</v>
          </cell>
          <cell r="BH170">
            <v>68</v>
          </cell>
          <cell r="BI170">
            <v>67</v>
          </cell>
          <cell r="BJ170">
            <v>72</v>
          </cell>
          <cell r="BK170">
            <v>84</v>
          </cell>
          <cell r="BL170">
            <v>82</v>
          </cell>
          <cell r="BM170">
            <v>87</v>
          </cell>
          <cell r="BN170">
            <v>90</v>
          </cell>
          <cell r="BO170">
            <v>85</v>
          </cell>
          <cell r="BP170">
            <v>82</v>
          </cell>
          <cell r="BQ170">
            <v>81</v>
          </cell>
          <cell r="BR170">
            <v>87</v>
          </cell>
          <cell r="BS170">
            <v>86</v>
          </cell>
          <cell r="BT170">
            <v>74</v>
          </cell>
          <cell r="BU170">
            <v>78</v>
          </cell>
          <cell r="BV170">
            <v>80</v>
          </cell>
          <cell r="BW170">
            <v>89</v>
          </cell>
          <cell r="BX170">
            <v>95</v>
          </cell>
          <cell r="BY170">
            <v>79</v>
          </cell>
          <cell r="BZ170">
            <v>85</v>
          </cell>
          <cell r="CA170">
            <v>104</v>
          </cell>
          <cell r="CB170">
            <v>133</v>
          </cell>
          <cell r="CC170">
            <v>150</v>
          </cell>
          <cell r="CD170">
            <v>112</v>
          </cell>
        </row>
        <row r="171">
          <cell r="B171" t="str">
            <v>D Ele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</row>
        <row r="172">
          <cell r="B172" t="str">
            <v>35 El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</row>
        <row r="173">
          <cell r="B173" t="str">
            <v xml:space="preserve">35.1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</row>
        <row r="174">
          <cell r="B174" t="str">
            <v>35.2-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</row>
        <row r="175">
          <cell r="B175" t="str">
            <v xml:space="preserve">35.2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</row>
        <row r="176">
          <cell r="B176" t="str">
            <v>E Wat</v>
          </cell>
          <cell r="C176">
            <v>89</v>
          </cell>
          <cell r="D176">
            <v>77</v>
          </cell>
          <cell r="E176">
            <v>73</v>
          </cell>
          <cell r="F176">
            <v>80</v>
          </cell>
          <cell r="G176">
            <v>86</v>
          </cell>
          <cell r="H176">
            <v>108</v>
          </cell>
          <cell r="I176">
            <v>138</v>
          </cell>
          <cell r="J176">
            <v>145</v>
          </cell>
          <cell r="K176">
            <v>172</v>
          </cell>
          <cell r="L176">
            <v>152</v>
          </cell>
          <cell r="M176">
            <v>152</v>
          </cell>
          <cell r="N176">
            <v>149</v>
          </cell>
          <cell r="O176">
            <v>152</v>
          </cell>
          <cell r="P176">
            <v>157</v>
          </cell>
          <cell r="Q176">
            <v>188</v>
          </cell>
          <cell r="R176">
            <v>193</v>
          </cell>
          <cell r="S176">
            <v>129</v>
          </cell>
          <cell r="T176">
            <v>156</v>
          </cell>
          <cell r="U176">
            <v>135</v>
          </cell>
          <cell r="V176">
            <v>127</v>
          </cell>
          <cell r="W176">
            <v>178</v>
          </cell>
          <cell r="X176">
            <v>148</v>
          </cell>
          <cell r="Y176">
            <v>188</v>
          </cell>
          <cell r="Z176">
            <v>216</v>
          </cell>
          <cell r="AA176">
            <v>249</v>
          </cell>
          <cell r="AB176">
            <v>296</v>
          </cell>
          <cell r="AC176">
            <v>271</v>
          </cell>
          <cell r="AD176">
            <v>261</v>
          </cell>
          <cell r="AE176">
            <v>255</v>
          </cell>
          <cell r="AF176">
            <v>324</v>
          </cell>
          <cell r="AG176">
            <v>307</v>
          </cell>
          <cell r="AH176">
            <v>331</v>
          </cell>
          <cell r="AI176">
            <v>349</v>
          </cell>
          <cell r="AJ176">
            <v>449</v>
          </cell>
          <cell r="AK176">
            <v>392</v>
          </cell>
          <cell r="AL176">
            <v>527</v>
          </cell>
          <cell r="AM176">
            <v>467</v>
          </cell>
          <cell r="AN176">
            <v>577</v>
          </cell>
          <cell r="AO176">
            <v>473</v>
          </cell>
          <cell r="AP176">
            <v>595</v>
          </cell>
          <cell r="AQ176">
            <v>646</v>
          </cell>
          <cell r="AR176">
            <v>862</v>
          </cell>
          <cell r="AS176">
            <v>775</v>
          </cell>
          <cell r="AT176">
            <v>455</v>
          </cell>
          <cell r="AU176">
            <v>434</v>
          </cell>
          <cell r="AV176">
            <v>601</v>
          </cell>
          <cell r="AW176">
            <v>591</v>
          </cell>
          <cell r="AX176">
            <v>630</v>
          </cell>
          <cell r="AY176">
            <v>786</v>
          </cell>
          <cell r="AZ176">
            <v>852</v>
          </cell>
          <cell r="BA176">
            <v>770</v>
          </cell>
          <cell r="BB176">
            <v>869</v>
          </cell>
          <cell r="BC176">
            <v>943</v>
          </cell>
          <cell r="BD176">
            <v>1039</v>
          </cell>
          <cell r="BE176">
            <v>1047</v>
          </cell>
          <cell r="BF176">
            <v>1024</v>
          </cell>
          <cell r="BG176">
            <v>1086</v>
          </cell>
          <cell r="BH176">
            <v>866</v>
          </cell>
          <cell r="BI176">
            <v>908</v>
          </cell>
          <cell r="BJ176">
            <v>914</v>
          </cell>
          <cell r="BK176">
            <v>772</v>
          </cell>
          <cell r="BL176">
            <v>851</v>
          </cell>
          <cell r="BM176">
            <v>780</v>
          </cell>
          <cell r="BN176">
            <v>737</v>
          </cell>
          <cell r="BO176">
            <v>832</v>
          </cell>
          <cell r="BP176">
            <v>820</v>
          </cell>
          <cell r="BQ176">
            <v>868</v>
          </cell>
          <cell r="BR176">
            <v>783</v>
          </cell>
          <cell r="BS176">
            <v>688</v>
          </cell>
          <cell r="BT176">
            <v>717</v>
          </cell>
          <cell r="BU176">
            <v>650</v>
          </cell>
          <cell r="BV176">
            <v>595</v>
          </cell>
          <cell r="BW176">
            <v>650</v>
          </cell>
          <cell r="BX176">
            <v>752</v>
          </cell>
          <cell r="BY176">
            <v>768</v>
          </cell>
          <cell r="BZ176">
            <v>922</v>
          </cell>
          <cell r="CA176">
            <v>961</v>
          </cell>
          <cell r="CB176">
            <v>1034</v>
          </cell>
          <cell r="CC176">
            <v>979</v>
          </cell>
          <cell r="CD176">
            <v>999</v>
          </cell>
        </row>
        <row r="177">
          <cell r="B177" t="str">
            <v>37 Se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</row>
        <row r="178">
          <cell r="B178" t="str">
            <v>38 Wa</v>
          </cell>
          <cell r="C178">
            <v>89</v>
          </cell>
          <cell r="D178">
            <v>77</v>
          </cell>
          <cell r="E178">
            <v>73</v>
          </cell>
          <cell r="F178">
            <v>80</v>
          </cell>
          <cell r="G178">
            <v>86</v>
          </cell>
          <cell r="H178">
            <v>108</v>
          </cell>
          <cell r="I178">
            <v>138</v>
          </cell>
          <cell r="J178">
            <v>145</v>
          </cell>
          <cell r="K178">
            <v>172</v>
          </cell>
          <cell r="L178">
            <v>152</v>
          </cell>
          <cell r="M178">
            <v>152</v>
          </cell>
          <cell r="N178">
            <v>149</v>
          </cell>
          <cell r="O178">
            <v>152</v>
          </cell>
          <cell r="P178">
            <v>157</v>
          </cell>
          <cell r="Q178">
            <v>188</v>
          </cell>
          <cell r="R178">
            <v>193</v>
          </cell>
          <cell r="S178">
            <v>129</v>
          </cell>
          <cell r="T178">
            <v>156</v>
          </cell>
          <cell r="U178">
            <v>135</v>
          </cell>
          <cell r="V178">
            <v>127</v>
          </cell>
          <cell r="W178">
            <v>178</v>
          </cell>
          <cell r="X178">
            <v>148</v>
          </cell>
          <cell r="Y178">
            <v>188</v>
          </cell>
          <cell r="Z178">
            <v>216</v>
          </cell>
          <cell r="AA178">
            <v>249</v>
          </cell>
          <cell r="AB178">
            <v>296</v>
          </cell>
          <cell r="AC178">
            <v>271</v>
          </cell>
          <cell r="AD178">
            <v>261</v>
          </cell>
          <cell r="AE178">
            <v>255</v>
          </cell>
          <cell r="AF178">
            <v>324</v>
          </cell>
          <cell r="AG178">
            <v>307</v>
          </cell>
          <cell r="AH178">
            <v>331</v>
          </cell>
          <cell r="AI178">
            <v>349</v>
          </cell>
          <cell r="AJ178">
            <v>449</v>
          </cell>
          <cell r="AK178">
            <v>392</v>
          </cell>
          <cell r="AL178">
            <v>527</v>
          </cell>
          <cell r="AM178">
            <v>467</v>
          </cell>
          <cell r="AN178">
            <v>577</v>
          </cell>
          <cell r="AO178">
            <v>473</v>
          </cell>
          <cell r="AP178">
            <v>595</v>
          </cell>
          <cell r="AQ178">
            <v>646</v>
          </cell>
          <cell r="AR178">
            <v>862</v>
          </cell>
          <cell r="AS178">
            <v>775</v>
          </cell>
          <cell r="AT178">
            <v>455</v>
          </cell>
          <cell r="AU178">
            <v>434</v>
          </cell>
          <cell r="AV178">
            <v>601</v>
          </cell>
          <cell r="AW178">
            <v>591</v>
          </cell>
          <cell r="AX178">
            <v>630</v>
          </cell>
          <cell r="AY178">
            <v>786</v>
          </cell>
          <cell r="AZ178">
            <v>852</v>
          </cell>
          <cell r="BA178">
            <v>770</v>
          </cell>
          <cell r="BB178">
            <v>869</v>
          </cell>
          <cell r="BC178">
            <v>943</v>
          </cell>
          <cell r="BD178">
            <v>1039</v>
          </cell>
          <cell r="BE178">
            <v>1047</v>
          </cell>
          <cell r="BF178">
            <v>1024</v>
          </cell>
          <cell r="BG178">
            <v>1086</v>
          </cell>
          <cell r="BH178">
            <v>866</v>
          </cell>
          <cell r="BI178">
            <v>908</v>
          </cell>
          <cell r="BJ178">
            <v>914</v>
          </cell>
          <cell r="BK178">
            <v>772</v>
          </cell>
          <cell r="BL178">
            <v>851</v>
          </cell>
          <cell r="BM178">
            <v>780</v>
          </cell>
          <cell r="BN178">
            <v>737</v>
          </cell>
          <cell r="BO178">
            <v>832</v>
          </cell>
          <cell r="BP178">
            <v>820</v>
          </cell>
          <cell r="BQ178">
            <v>868</v>
          </cell>
          <cell r="BR178">
            <v>783</v>
          </cell>
          <cell r="BS178">
            <v>688</v>
          </cell>
          <cell r="BT178">
            <v>717</v>
          </cell>
          <cell r="BU178">
            <v>650</v>
          </cell>
          <cell r="BV178">
            <v>595</v>
          </cell>
          <cell r="BW178">
            <v>650</v>
          </cell>
          <cell r="BX178">
            <v>752</v>
          </cell>
          <cell r="BY178">
            <v>768</v>
          </cell>
          <cell r="BZ178">
            <v>922</v>
          </cell>
          <cell r="CA178">
            <v>961</v>
          </cell>
          <cell r="CB178">
            <v>1034</v>
          </cell>
          <cell r="CC178">
            <v>979</v>
          </cell>
          <cell r="CD178">
            <v>999</v>
          </cell>
        </row>
        <row r="179">
          <cell r="B179" t="str">
            <v xml:space="preserve">38.1 </v>
          </cell>
          <cell r="C179">
            <v>89</v>
          </cell>
          <cell r="D179">
            <v>77</v>
          </cell>
          <cell r="E179">
            <v>73</v>
          </cell>
          <cell r="F179">
            <v>80</v>
          </cell>
          <cell r="G179">
            <v>86</v>
          </cell>
          <cell r="H179">
            <v>108</v>
          </cell>
          <cell r="I179">
            <v>138</v>
          </cell>
          <cell r="J179">
            <v>145</v>
          </cell>
          <cell r="K179">
            <v>172</v>
          </cell>
          <cell r="L179">
            <v>152</v>
          </cell>
          <cell r="M179">
            <v>152</v>
          </cell>
          <cell r="N179">
            <v>149</v>
          </cell>
          <cell r="O179">
            <v>152</v>
          </cell>
          <cell r="P179">
            <v>157</v>
          </cell>
          <cell r="Q179">
            <v>188</v>
          </cell>
          <cell r="R179">
            <v>193</v>
          </cell>
          <cell r="S179">
            <v>129</v>
          </cell>
          <cell r="T179">
            <v>156</v>
          </cell>
          <cell r="U179">
            <v>135</v>
          </cell>
          <cell r="V179">
            <v>126</v>
          </cell>
          <cell r="W179">
            <v>178</v>
          </cell>
          <cell r="X179">
            <v>148</v>
          </cell>
          <cell r="Y179">
            <v>188</v>
          </cell>
          <cell r="Z179">
            <v>215</v>
          </cell>
          <cell r="AA179">
            <v>249</v>
          </cell>
          <cell r="AB179">
            <v>295</v>
          </cell>
          <cell r="AC179">
            <v>271</v>
          </cell>
          <cell r="AD179">
            <v>261</v>
          </cell>
          <cell r="AE179">
            <v>255</v>
          </cell>
          <cell r="AF179">
            <v>324</v>
          </cell>
          <cell r="AG179">
            <v>307</v>
          </cell>
          <cell r="AH179">
            <v>331</v>
          </cell>
          <cell r="AI179">
            <v>349</v>
          </cell>
          <cell r="AJ179">
            <v>449</v>
          </cell>
          <cell r="AK179">
            <v>392</v>
          </cell>
          <cell r="AL179">
            <v>527</v>
          </cell>
          <cell r="AM179">
            <v>467</v>
          </cell>
          <cell r="AN179">
            <v>577</v>
          </cell>
          <cell r="AO179">
            <v>473</v>
          </cell>
          <cell r="AP179">
            <v>594</v>
          </cell>
          <cell r="AQ179">
            <v>646</v>
          </cell>
          <cell r="AR179">
            <v>862</v>
          </cell>
          <cell r="AS179">
            <v>775</v>
          </cell>
          <cell r="AT179">
            <v>455</v>
          </cell>
          <cell r="AU179">
            <v>434</v>
          </cell>
          <cell r="AV179">
            <v>601</v>
          </cell>
          <cell r="AW179">
            <v>591</v>
          </cell>
          <cell r="AX179">
            <v>630</v>
          </cell>
          <cell r="AY179">
            <v>786</v>
          </cell>
          <cell r="AZ179">
            <v>852</v>
          </cell>
          <cell r="BA179">
            <v>770</v>
          </cell>
          <cell r="BB179">
            <v>868</v>
          </cell>
          <cell r="BC179">
            <v>942</v>
          </cell>
          <cell r="BD179">
            <v>1038</v>
          </cell>
          <cell r="BE179">
            <v>1047</v>
          </cell>
          <cell r="BF179">
            <v>1024</v>
          </cell>
          <cell r="BG179">
            <v>1085</v>
          </cell>
          <cell r="BH179">
            <v>865</v>
          </cell>
          <cell r="BI179">
            <v>908</v>
          </cell>
          <cell r="BJ179">
            <v>913</v>
          </cell>
          <cell r="BK179">
            <v>772</v>
          </cell>
          <cell r="BL179">
            <v>851</v>
          </cell>
          <cell r="BM179">
            <v>779</v>
          </cell>
          <cell r="BN179">
            <v>736</v>
          </cell>
          <cell r="BO179">
            <v>831</v>
          </cell>
          <cell r="BP179">
            <v>819</v>
          </cell>
          <cell r="BQ179">
            <v>867</v>
          </cell>
          <cell r="BR179">
            <v>782</v>
          </cell>
          <cell r="BS179">
            <v>687</v>
          </cell>
          <cell r="BT179">
            <v>716</v>
          </cell>
          <cell r="BU179">
            <v>649</v>
          </cell>
          <cell r="BV179">
            <v>594</v>
          </cell>
          <cell r="BW179">
            <v>650</v>
          </cell>
          <cell r="BX179">
            <v>751</v>
          </cell>
          <cell r="BY179">
            <v>767</v>
          </cell>
          <cell r="BZ179">
            <v>921</v>
          </cell>
          <cell r="CA179">
            <v>960</v>
          </cell>
          <cell r="CB179">
            <v>1033</v>
          </cell>
          <cell r="CC179">
            <v>978</v>
          </cell>
          <cell r="CD179">
            <v>997</v>
          </cell>
        </row>
        <row r="180">
          <cell r="B180" t="str">
            <v xml:space="preserve">38.2 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1</v>
          </cell>
          <cell r="BC180">
            <v>1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1</v>
          </cell>
          <cell r="BI180">
            <v>0</v>
          </cell>
          <cell r="BJ180">
            <v>1</v>
          </cell>
          <cell r="BK180">
            <v>0</v>
          </cell>
          <cell r="BL180">
            <v>0</v>
          </cell>
          <cell r="BM180">
            <v>1</v>
          </cell>
          <cell r="BN180">
            <v>1</v>
          </cell>
          <cell r="BO180">
            <v>1</v>
          </cell>
          <cell r="BP180">
            <v>1</v>
          </cell>
          <cell r="BQ180">
            <v>1</v>
          </cell>
          <cell r="BR180">
            <v>1</v>
          </cell>
          <cell r="BS180">
            <v>1</v>
          </cell>
          <cell r="BT180">
            <v>1</v>
          </cell>
          <cell r="BU180">
            <v>1</v>
          </cell>
          <cell r="BV180">
            <v>1</v>
          </cell>
          <cell r="BW180">
            <v>0</v>
          </cell>
          <cell r="BX180">
            <v>1</v>
          </cell>
          <cell r="BY180">
            <v>1</v>
          </cell>
          <cell r="BZ180">
            <v>1</v>
          </cell>
          <cell r="CA180">
            <v>1</v>
          </cell>
          <cell r="CB180">
            <v>1</v>
          </cell>
          <cell r="CC180">
            <v>1</v>
          </cell>
          <cell r="CD180">
            <v>1</v>
          </cell>
        </row>
        <row r="181">
          <cell r="B181" t="str">
            <v xml:space="preserve">38.3 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1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1</v>
          </cell>
        </row>
        <row r="182">
          <cell r="B182" t="str">
            <v>J Inf</v>
          </cell>
          <cell r="C182">
            <v>325</v>
          </cell>
          <cell r="D182">
            <v>304</v>
          </cell>
          <cell r="E182">
            <v>297</v>
          </cell>
          <cell r="F182">
            <v>329</v>
          </cell>
          <cell r="G182">
            <v>326</v>
          </cell>
          <cell r="H182">
            <v>312</v>
          </cell>
          <cell r="I182">
            <v>337</v>
          </cell>
          <cell r="J182">
            <v>317</v>
          </cell>
          <cell r="K182">
            <v>307</v>
          </cell>
          <cell r="L182">
            <v>319</v>
          </cell>
          <cell r="M182">
            <v>320</v>
          </cell>
          <cell r="N182">
            <v>320</v>
          </cell>
          <cell r="O182">
            <v>335</v>
          </cell>
          <cell r="P182">
            <v>329</v>
          </cell>
          <cell r="Q182">
            <v>294</v>
          </cell>
          <cell r="R182">
            <v>320</v>
          </cell>
          <cell r="S182">
            <v>316</v>
          </cell>
          <cell r="T182">
            <v>337</v>
          </cell>
          <cell r="U182">
            <v>359</v>
          </cell>
          <cell r="V182">
            <v>320</v>
          </cell>
          <cell r="W182">
            <v>357</v>
          </cell>
          <cell r="X182">
            <v>369</v>
          </cell>
          <cell r="Y182">
            <v>363</v>
          </cell>
          <cell r="Z182">
            <v>397</v>
          </cell>
          <cell r="AA182">
            <v>372</v>
          </cell>
          <cell r="AB182">
            <v>400</v>
          </cell>
          <cell r="AC182">
            <v>379</v>
          </cell>
          <cell r="AD182">
            <v>375</v>
          </cell>
          <cell r="AE182">
            <v>338</v>
          </cell>
          <cell r="AF182">
            <v>393</v>
          </cell>
          <cell r="AG182">
            <v>403</v>
          </cell>
          <cell r="AH182">
            <v>464</v>
          </cell>
          <cell r="AI182">
            <v>487</v>
          </cell>
          <cell r="AJ182">
            <v>390</v>
          </cell>
          <cell r="AK182">
            <v>385</v>
          </cell>
          <cell r="AL182">
            <v>365</v>
          </cell>
          <cell r="AM182">
            <v>347</v>
          </cell>
          <cell r="AN182">
            <v>360</v>
          </cell>
          <cell r="AO182">
            <v>365</v>
          </cell>
          <cell r="AP182">
            <v>359</v>
          </cell>
          <cell r="AQ182">
            <v>371</v>
          </cell>
          <cell r="AR182">
            <v>382</v>
          </cell>
          <cell r="AS182">
            <v>361</v>
          </cell>
          <cell r="AT182">
            <v>428</v>
          </cell>
          <cell r="AU182">
            <v>384</v>
          </cell>
          <cell r="AV182">
            <v>367</v>
          </cell>
          <cell r="AW182">
            <v>370</v>
          </cell>
          <cell r="AX182">
            <v>364</v>
          </cell>
          <cell r="AY182">
            <v>374</v>
          </cell>
          <cell r="AZ182">
            <v>397</v>
          </cell>
          <cell r="BA182">
            <v>388</v>
          </cell>
          <cell r="BB182">
            <v>384</v>
          </cell>
          <cell r="BC182">
            <v>384</v>
          </cell>
          <cell r="BD182">
            <v>378</v>
          </cell>
          <cell r="BE182">
            <v>369</v>
          </cell>
          <cell r="BF182">
            <v>422</v>
          </cell>
          <cell r="BG182">
            <v>396</v>
          </cell>
          <cell r="BH182">
            <v>397</v>
          </cell>
          <cell r="BI182">
            <v>449</v>
          </cell>
          <cell r="BJ182">
            <v>400</v>
          </cell>
          <cell r="BK182">
            <v>413</v>
          </cell>
          <cell r="BL182">
            <v>411</v>
          </cell>
          <cell r="BM182">
            <v>394</v>
          </cell>
          <cell r="BN182">
            <v>390</v>
          </cell>
          <cell r="BO182">
            <v>389</v>
          </cell>
          <cell r="BP182">
            <v>387</v>
          </cell>
          <cell r="BQ182">
            <v>396</v>
          </cell>
          <cell r="BR182">
            <v>369</v>
          </cell>
          <cell r="BS182">
            <v>413</v>
          </cell>
          <cell r="BT182">
            <v>419</v>
          </cell>
          <cell r="BU182">
            <v>410</v>
          </cell>
          <cell r="BV182">
            <v>424</v>
          </cell>
          <cell r="BW182">
            <v>419</v>
          </cell>
          <cell r="BX182">
            <v>434</v>
          </cell>
          <cell r="BY182">
            <v>436</v>
          </cell>
          <cell r="BZ182">
            <v>478</v>
          </cell>
          <cell r="CA182">
            <v>480</v>
          </cell>
          <cell r="CB182">
            <v>474</v>
          </cell>
          <cell r="CC182">
            <v>482</v>
          </cell>
          <cell r="CD182">
            <v>462</v>
          </cell>
        </row>
        <row r="183">
          <cell r="B183" t="str">
            <v>58 Pu</v>
          </cell>
          <cell r="C183">
            <v>294</v>
          </cell>
          <cell r="D183">
            <v>274</v>
          </cell>
          <cell r="E183">
            <v>263</v>
          </cell>
          <cell r="F183">
            <v>297</v>
          </cell>
          <cell r="G183">
            <v>296</v>
          </cell>
          <cell r="H183">
            <v>281</v>
          </cell>
          <cell r="I183">
            <v>300</v>
          </cell>
          <cell r="J183">
            <v>283</v>
          </cell>
          <cell r="K183">
            <v>274</v>
          </cell>
          <cell r="L183">
            <v>281</v>
          </cell>
          <cell r="M183">
            <v>286</v>
          </cell>
          <cell r="N183">
            <v>281</v>
          </cell>
          <cell r="O183">
            <v>296</v>
          </cell>
          <cell r="P183">
            <v>300</v>
          </cell>
          <cell r="Q183">
            <v>265</v>
          </cell>
          <cell r="R183">
            <v>280</v>
          </cell>
          <cell r="S183">
            <v>287</v>
          </cell>
          <cell r="T183">
            <v>303</v>
          </cell>
          <cell r="U183">
            <v>330</v>
          </cell>
          <cell r="V183">
            <v>297</v>
          </cell>
          <cell r="W183">
            <v>319</v>
          </cell>
          <cell r="X183">
            <v>329</v>
          </cell>
          <cell r="Y183">
            <v>323</v>
          </cell>
          <cell r="Z183">
            <v>365</v>
          </cell>
          <cell r="AA183">
            <v>338</v>
          </cell>
          <cell r="AB183">
            <v>367</v>
          </cell>
          <cell r="AC183">
            <v>346</v>
          </cell>
          <cell r="AD183">
            <v>339</v>
          </cell>
          <cell r="AE183">
            <v>308</v>
          </cell>
          <cell r="AF183">
            <v>361</v>
          </cell>
          <cell r="AG183">
            <v>367</v>
          </cell>
          <cell r="AH183">
            <v>414</v>
          </cell>
          <cell r="AI183">
            <v>445</v>
          </cell>
          <cell r="AJ183">
            <v>336</v>
          </cell>
          <cell r="AK183">
            <v>342</v>
          </cell>
          <cell r="AL183">
            <v>334</v>
          </cell>
          <cell r="AM183">
            <v>318</v>
          </cell>
          <cell r="AN183">
            <v>332</v>
          </cell>
          <cell r="AO183">
            <v>332</v>
          </cell>
          <cell r="AP183">
            <v>327</v>
          </cell>
          <cell r="AQ183">
            <v>335</v>
          </cell>
          <cell r="AR183">
            <v>348</v>
          </cell>
          <cell r="AS183">
            <v>327</v>
          </cell>
          <cell r="AT183">
            <v>394</v>
          </cell>
          <cell r="AU183">
            <v>351</v>
          </cell>
          <cell r="AV183">
            <v>331</v>
          </cell>
          <cell r="AW183">
            <v>339</v>
          </cell>
          <cell r="AX183">
            <v>332</v>
          </cell>
          <cell r="AY183">
            <v>343</v>
          </cell>
          <cell r="AZ183">
            <v>362</v>
          </cell>
          <cell r="BA183">
            <v>349</v>
          </cell>
          <cell r="BB183">
            <v>353</v>
          </cell>
          <cell r="BC183">
            <v>352</v>
          </cell>
          <cell r="BD183">
            <v>343</v>
          </cell>
          <cell r="BE183">
            <v>336</v>
          </cell>
          <cell r="BF183">
            <v>385</v>
          </cell>
          <cell r="BG183">
            <v>364</v>
          </cell>
          <cell r="BH183">
            <v>368</v>
          </cell>
          <cell r="BI183">
            <v>420</v>
          </cell>
          <cell r="BJ183">
            <v>371</v>
          </cell>
          <cell r="BK183">
            <v>381</v>
          </cell>
          <cell r="BL183">
            <v>381</v>
          </cell>
          <cell r="BM183">
            <v>359</v>
          </cell>
          <cell r="BN183">
            <v>364</v>
          </cell>
          <cell r="BO183">
            <v>363</v>
          </cell>
          <cell r="BP183">
            <v>358</v>
          </cell>
          <cell r="BQ183">
            <v>364</v>
          </cell>
          <cell r="BR183">
            <v>332</v>
          </cell>
          <cell r="BS183">
            <v>381</v>
          </cell>
          <cell r="BT183">
            <v>385</v>
          </cell>
          <cell r="BU183">
            <v>374</v>
          </cell>
          <cell r="BV183">
            <v>389</v>
          </cell>
          <cell r="BW183">
            <v>377</v>
          </cell>
          <cell r="BX183">
            <v>394</v>
          </cell>
          <cell r="BY183">
            <v>397</v>
          </cell>
          <cell r="BZ183">
            <v>430</v>
          </cell>
          <cell r="CA183">
            <v>449</v>
          </cell>
          <cell r="CB183">
            <v>444</v>
          </cell>
          <cell r="CC183">
            <v>451</v>
          </cell>
          <cell r="CD183">
            <v>435</v>
          </cell>
        </row>
        <row r="184">
          <cell r="B184" t="str">
            <v xml:space="preserve">58.1 </v>
          </cell>
          <cell r="C184">
            <v>270</v>
          </cell>
          <cell r="D184">
            <v>250</v>
          </cell>
          <cell r="E184">
            <v>241</v>
          </cell>
          <cell r="F184">
            <v>266</v>
          </cell>
          <cell r="G184">
            <v>262</v>
          </cell>
          <cell r="H184">
            <v>253</v>
          </cell>
          <cell r="I184">
            <v>270</v>
          </cell>
          <cell r="J184">
            <v>259</v>
          </cell>
          <cell r="K184">
            <v>257</v>
          </cell>
          <cell r="L184">
            <v>261</v>
          </cell>
          <cell r="M184">
            <v>263</v>
          </cell>
          <cell r="N184">
            <v>256</v>
          </cell>
          <cell r="O184">
            <v>268</v>
          </cell>
          <cell r="P184">
            <v>277</v>
          </cell>
          <cell r="Q184">
            <v>241</v>
          </cell>
          <cell r="R184">
            <v>259</v>
          </cell>
          <cell r="S184">
            <v>264</v>
          </cell>
          <cell r="T184">
            <v>265</v>
          </cell>
          <cell r="U184">
            <v>295</v>
          </cell>
          <cell r="V184">
            <v>273</v>
          </cell>
          <cell r="W184">
            <v>277</v>
          </cell>
          <cell r="X184">
            <v>280</v>
          </cell>
          <cell r="Y184">
            <v>291</v>
          </cell>
          <cell r="Z184">
            <v>334</v>
          </cell>
          <cell r="AA184">
            <v>300</v>
          </cell>
          <cell r="AB184">
            <v>327</v>
          </cell>
          <cell r="AC184">
            <v>297</v>
          </cell>
          <cell r="AD184">
            <v>298</v>
          </cell>
          <cell r="AE184">
            <v>274</v>
          </cell>
          <cell r="AF184">
            <v>321</v>
          </cell>
          <cell r="AG184">
            <v>279</v>
          </cell>
          <cell r="AH184">
            <v>286</v>
          </cell>
          <cell r="AI184">
            <v>320</v>
          </cell>
          <cell r="AJ184">
            <v>280</v>
          </cell>
          <cell r="AK184">
            <v>298</v>
          </cell>
          <cell r="AL184">
            <v>294</v>
          </cell>
          <cell r="AM184">
            <v>291</v>
          </cell>
          <cell r="AN184">
            <v>304</v>
          </cell>
          <cell r="AO184">
            <v>313</v>
          </cell>
          <cell r="AP184">
            <v>309</v>
          </cell>
          <cell r="AQ184">
            <v>316</v>
          </cell>
          <cell r="AR184">
            <v>330</v>
          </cell>
          <cell r="AS184">
            <v>307</v>
          </cell>
          <cell r="AT184">
            <v>378</v>
          </cell>
          <cell r="AU184">
            <v>334</v>
          </cell>
          <cell r="AV184">
            <v>313</v>
          </cell>
          <cell r="AW184">
            <v>319</v>
          </cell>
          <cell r="AX184">
            <v>312</v>
          </cell>
          <cell r="AY184">
            <v>320</v>
          </cell>
          <cell r="AZ184">
            <v>333</v>
          </cell>
          <cell r="BA184">
            <v>327</v>
          </cell>
          <cell r="BB184">
            <v>331</v>
          </cell>
          <cell r="BC184">
            <v>336</v>
          </cell>
          <cell r="BD184">
            <v>326</v>
          </cell>
          <cell r="BE184">
            <v>321</v>
          </cell>
          <cell r="BF184">
            <v>369</v>
          </cell>
          <cell r="BG184">
            <v>350</v>
          </cell>
          <cell r="BH184">
            <v>352</v>
          </cell>
          <cell r="BI184">
            <v>402</v>
          </cell>
          <cell r="BJ184">
            <v>354</v>
          </cell>
          <cell r="BK184">
            <v>364</v>
          </cell>
          <cell r="BL184">
            <v>365</v>
          </cell>
          <cell r="BM184">
            <v>341</v>
          </cell>
          <cell r="BN184">
            <v>343</v>
          </cell>
          <cell r="BO184">
            <v>344</v>
          </cell>
          <cell r="BP184">
            <v>343</v>
          </cell>
          <cell r="BQ184">
            <v>349</v>
          </cell>
          <cell r="BR184">
            <v>315</v>
          </cell>
          <cell r="BS184">
            <v>360</v>
          </cell>
          <cell r="BT184">
            <v>366</v>
          </cell>
          <cell r="BU184">
            <v>356</v>
          </cell>
          <cell r="BV184">
            <v>373</v>
          </cell>
          <cell r="BW184">
            <v>358</v>
          </cell>
          <cell r="BX184">
            <v>377</v>
          </cell>
          <cell r="BY184">
            <v>379</v>
          </cell>
          <cell r="BZ184">
            <v>409</v>
          </cell>
          <cell r="CA184">
            <v>426</v>
          </cell>
          <cell r="CB184">
            <v>408</v>
          </cell>
          <cell r="CC184">
            <v>413</v>
          </cell>
          <cell r="CD184">
            <v>408</v>
          </cell>
        </row>
        <row r="185">
          <cell r="B185" t="str">
            <v xml:space="preserve">58.2 </v>
          </cell>
          <cell r="C185">
            <v>24</v>
          </cell>
          <cell r="D185">
            <v>24</v>
          </cell>
          <cell r="E185">
            <v>22</v>
          </cell>
          <cell r="F185">
            <v>31</v>
          </cell>
          <cell r="G185">
            <v>34</v>
          </cell>
          <cell r="H185">
            <v>28</v>
          </cell>
          <cell r="I185">
            <v>30</v>
          </cell>
          <cell r="J185">
            <v>24</v>
          </cell>
          <cell r="K185">
            <v>17</v>
          </cell>
          <cell r="L185">
            <v>20</v>
          </cell>
          <cell r="M185">
            <v>23</v>
          </cell>
          <cell r="N185">
            <v>25</v>
          </cell>
          <cell r="O185">
            <v>28</v>
          </cell>
          <cell r="P185">
            <v>23</v>
          </cell>
          <cell r="Q185">
            <v>24</v>
          </cell>
          <cell r="R185">
            <v>21</v>
          </cell>
          <cell r="S185">
            <v>23</v>
          </cell>
          <cell r="T185">
            <v>38</v>
          </cell>
          <cell r="U185">
            <v>35</v>
          </cell>
          <cell r="V185">
            <v>24</v>
          </cell>
          <cell r="W185">
            <v>42</v>
          </cell>
          <cell r="X185">
            <v>49</v>
          </cell>
          <cell r="Y185">
            <v>32</v>
          </cell>
          <cell r="Z185">
            <v>31</v>
          </cell>
          <cell r="AA185">
            <v>38</v>
          </cell>
          <cell r="AB185">
            <v>40</v>
          </cell>
          <cell r="AC185">
            <v>49</v>
          </cell>
          <cell r="AD185">
            <v>41</v>
          </cell>
          <cell r="AE185">
            <v>34</v>
          </cell>
          <cell r="AF185">
            <v>41</v>
          </cell>
          <cell r="AG185">
            <v>87</v>
          </cell>
          <cell r="AH185">
            <v>128</v>
          </cell>
          <cell r="AI185">
            <v>126</v>
          </cell>
          <cell r="AJ185">
            <v>56</v>
          </cell>
          <cell r="AK185">
            <v>43</v>
          </cell>
          <cell r="AL185">
            <v>40</v>
          </cell>
          <cell r="AM185">
            <v>27</v>
          </cell>
          <cell r="AN185">
            <v>28</v>
          </cell>
          <cell r="AO185">
            <v>19</v>
          </cell>
          <cell r="AP185">
            <v>18</v>
          </cell>
          <cell r="AQ185">
            <v>19</v>
          </cell>
          <cell r="AR185">
            <v>18</v>
          </cell>
          <cell r="AS185">
            <v>20</v>
          </cell>
          <cell r="AT185">
            <v>16</v>
          </cell>
          <cell r="AU185">
            <v>17</v>
          </cell>
          <cell r="AV185">
            <v>18</v>
          </cell>
          <cell r="AW185">
            <v>20</v>
          </cell>
          <cell r="AX185">
            <v>20</v>
          </cell>
          <cell r="AY185">
            <v>23</v>
          </cell>
          <cell r="AZ185">
            <v>29</v>
          </cell>
          <cell r="BA185">
            <v>22</v>
          </cell>
          <cell r="BB185">
            <v>22</v>
          </cell>
          <cell r="BC185">
            <v>16</v>
          </cell>
          <cell r="BD185">
            <v>17</v>
          </cell>
          <cell r="BE185">
            <v>15</v>
          </cell>
          <cell r="BF185">
            <v>16</v>
          </cell>
          <cell r="BG185">
            <v>14</v>
          </cell>
          <cell r="BH185">
            <v>16</v>
          </cell>
          <cell r="BI185">
            <v>18</v>
          </cell>
          <cell r="BJ185">
            <v>17</v>
          </cell>
          <cell r="BK185">
            <v>17</v>
          </cell>
          <cell r="BL185">
            <v>16</v>
          </cell>
          <cell r="BM185">
            <v>18</v>
          </cell>
          <cell r="BN185">
            <v>21</v>
          </cell>
          <cell r="BO185">
            <v>19</v>
          </cell>
          <cell r="BP185">
            <v>15</v>
          </cell>
          <cell r="BQ185">
            <v>15</v>
          </cell>
          <cell r="BR185">
            <v>17</v>
          </cell>
          <cell r="BS185">
            <v>21</v>
          </cell>
          <cell r="BT185">
            <v>19</v>
          </cell>
          <cell r="BU185">
            <v>18</v>
          </cell>
          <cell r="BV185">
            <v>16</v>
          </cell>
          <cell r="BW185">
            <v>19</v>
          </cell>
          <cell r="BX185">
            <v>17</v>
          </cell>
          <cell r="BY185">
            <v>18</v>
          </cell>
          <cell r="BZ185">
            <v>21</v>
          </cell>
          <cell r="CA185">
            <v>23</v>
          </cell>
          <cell r="CB185">
            <v>36</v>
          </cell>
          <cell r="CC185">
            <v>38</v>
          </cell>
          <cell r="CD185">
            <v>27</v>
          </cell>
        </row>
        <row r="186">
          <cell r="B186" t="str">
            <v>59 Fi</v>
          </cell>
          <cell r="C186">
            <v>31</v>
          </cell>
          <cell r="D186">
            <v>30</v>
          </cell>
          <cell r="E186">
            <v>34</v>
          </cell>
          <cell r="F186">
            <v>32</v>
          </cell>
          <cell r="G186">
            <v>30</v>
          </cell>
          <cell r="H186">
            <v>31</v>
          </cell>
          <cell r="I186">
            <v>37</v>
          </cell>
          <cell r="J186">
            <v>34</v>
          </cell>
          <cell r="K186">
            <v>33</v>
          </cell>
          <cell r="L186">
            <v>38</v>
          </cell>
          <cell r="M186">
            <v>34</v>
          </cell>
          <cell r="N186">
            <v>39</v>
          </cell>
          <cell r="O186">
            <v>38</v>
          </cell>
          <cell r="P186">
            <v>30</v>
          </cell>
          <cell r="Q186">
            <v>29</v>
          </cell>
          <cell r="R186">
            <v>40</v>
          </cell>
          <cell r="S186">
            <v>29</v>
          </cell>
          <cell r="T186">
            <v>34</v>
          </cell>
          <cell r="U186">
            <v>29</v>
          </cell>
          <cell r="V186">
            <v>23</v>
          </cell>
          <cell r="W186">
            <v>38</v>
          </cell>
          <cell r="X186">
            <v>40</v>
          </cell>
          <cell r="Y186">
            <v>40</v>
          </cell>
          <cell r="Z186">
            <v>32</v>
          </cell>
          <cell r="AA186">
            <v>34</v>
          </cell>
          <cell r="AB186">
            <v>33</v>
          </cell>
          <cell r="AC186">
            <v>33</v>
          </cell>
          <cell r="AD186">
            <v>36</v>
          </cell>
          <cell r="AE186">
            <v>30</v>
          </cell>
          <cell r="AF186">
            <v>32</v>
          </cell>
          <cell r="AG186">
            <v>36</v>
          </cell>
          <cell r="AH186">
            <v>50</v>
          </cell>
          <cell r="AI186">
            <v>42</v>
          </cell>
          <cell r="AJ186">
            <v>54</v>
          </cell>
          <cell r="AK186">
            <v>43</v>
          </cell>
          <cell r="AL186">
            <v>31</v>
          </cell>
          <cell r="AM186">
            <v>29</v>
          </cell>
          <cell r="AN186">
            <v>28</v>
          </cell>
          <cell r="AO186">
            <v>33</v>
          </cell>
          <cell r="AP186">
            <v>32</v>
          </cell>
          <cell r="AQ186">
            <v>36</v>
          </cell>
          <cell r="AR186">
            <v>34</v>
          </cell>
          <cell r="AS186">
            <v>34</v>
          </cell>
          <cell r="AT186">
            <v>34</v>
          </cell>
          <cell r="AU186">
            <v>33</v>
          </cell>
          <cell r="AV186">
            <v>36</v>
          </cell>
          <cell r="AW186">
            <v>31</v>
          </cell>
          <cell r="AX186">
            <v>32</v>
          </cell>
          <cell r="AY186">
            <v>31</v>
          </cell>
          <cell r="AZ186">
            <v>35</v>
          </cell>
          <cell r="BA186">
            <v>39</v>
          </cell>
          <cell r="BB186">
            <v>31</v>
          </cell>
          <cell r="BC186">
            <v>32</v>
          </cell>
          <cell r="BD186">
            <v>35</v>
          </cell>
          <cell r="BE186">
            <v>33</v>
          </cell>
          <cell r="BF186">
            <v>37</v>
          </cell>
          <cell r="BG186">
            <v>32</v>
          </cell>
          <cell r="BH186">
            <v>29</v>
          </cell>
          <cell r="BI186">
            <v>29</v>
          </cell>
          <cell r="BJ186">
            <v>29</v>
          </cell>
          <cell r="BK186">
            <v>32</v>
          </cell>
          <cell r="BL186">
            <v>30</v>
          </cell>
          <cell r="BM186">
            <v>35</v>
          </cell>
          <cell r="BN186">
            <v>26</v>
          </cell>
          <cell r="BO186">
            <v>26</v>
          </cell>
          <cell r="BP186">
            <v>29</v>
          </cell>
          <cell r="BQ186">
            <v>31</v>
          </cell>
          <cell r="BR186">
            <v>38</v>
          </cell>
          <cell r="BS186">
            <v>31</v>
          </cell>
          <cell r="BT186">
            <v>35</v>
          </cell>
          <cell r="BU186">
            <v>36</v>
          </cell>
          <cell r="BV186">
            <v>35</v>
          </cell>
          <cell r="BW186">
            <v>42</v>
          </cell>
          <cell r="BX186">
            <v>40</v>
          </cell>
          <cell r="BY186">
            <v>39</v>
          </cell>
          <cell r="BZ186">
            <v>48</v>
          </cell>
          <cell r="CA186">
            <v>31</v>
          </cell>
          <cell r="CB186">
            <v>30</v>
          </cell>
          <cell r="CC186">
            <v>31</v>
          </cell>
          <cell r="CD186">
            <v>27</v>
          </cell>
        </row>
        <row r="187">
          <cell r="B187" t="str">
            <v xml:space="preserve">59.1 </v>
          </cell>
          <cell r="C187">
            <v>9</v>
          </cell>
          <cell r="D187">
            <v>10</v>
          </cell>
          <cell r="E187">
            <v>10</v>
          </cell>
          <cell r="F187">
            <v>9</v>
          </cell>
          <cell r="G187">
            <v>8</v>
          </cell>
          <cell r="H187">
            <v>8</v>
          </cell>
          <cell r="I187">
            <v>10</v>
          </cell>
          <cell r="J187">
            <v>8</v>
          </cell>
          <cell r="K187">
            <v>7</v>
          </cell>
          <cell r="L187">
            <v>8</v>
          </cell>
          <cell r="M187">
            <v>8</v>
          </cell>
          <cell r="N187">
            <v>10</v>
          </cell>
          <cell r="O187">
            <v>11</v>
          </cell>
          <cell r="P187">
            <v>7</v>
          </cell>
          <cell r="Q187">
            <v>8</v>
          </cell>
          <cell r="R187">
            <v>7</v>
          </cell>
          <cell r="S187">
            <v>11</v>
          </cell>
          <cell r="T187">
            <v>13</v>
          </cell>
          <cell r="U187">
            <v>10</v>
          </cell>
          <cell r="V187">
            <v>8</v>
          </cell>
          <cell r="W187">
            <v>20</v>
          </cell>
          <cell r="X187">
            <v>20</v>
          </cell>
          <cell r="Y187">
            <v>18</v>
          </cell>
          <cell r="Z187">
            <v>14</v>
          </cell>
          <cell r="AA187">
            <v>14</v>
          </cell>
          <cell r="AB187">
            <v>12</v>
          </cell>
          <cell r="AC187">
            <v>14</v>
          </cell>
          <cell r="AD187">
            <v>15</v>
          </cell>
          <cell r="AE187">
            <v>11</v>
          </cell>
          <cell r="AF187">
            <v>13</v>
          </cell>
          <cell r="AG187">
            <v>17</v>
          </cell>
          <cell r="AH187">
            <v>28</v>
          </cell>
          <cell r="AI187">
            <v>22</v>
          </cell>
          <cell r="AJ187">
            <v>35</v>
          </cell>
          <cell r="AK187">
            <v>21</v>
          </cell>
          <cell r="AL187">
            <v>13</v>
          </cell>
          <cell r="AM187">
            <v>10</v>
          </cell>
          <cell r="AN187">
            <v>10</v>
          </cell>
          <cell r="AO187">
            <v>11</v>
          </cell>
          <cell r="AP187">
            <v>11</v>
          </cell>
          <cell r="AQ187">
            <v>14</v>
          </cell>
          <cell r="AR187">
            <v>11</v>
          </cell>
          <cell r="AS187">
            <v>14</v>
          </cell>
          <cell r="AT187">
            <v>15</v>
          </cell>
          <cell r="AU187">
            <v>14</v>
          </cell>
          <cell r="AV187">
            <v>14</v>
          </cell>
          <cell r="AW187">
            <v>12</v>
          </cell>
          <cell r="AX187">
            <v>12</v>
          </cell>
          <cell r="AY187">
            <v>15</v>
          </cell>
          <cell r="AZ187">
            <v>15</v>
          </cell>
          <cell r="BA187">
            <v>16</v>
          </cell>
          <cell r="BB187">
            <v>17</v>
          </cell>
          <cell r="BC187">
            <v>15</v>
          </cell>
          <cell r="BD187">
            <v>17</v>
          </cell>
          <cell r="BE187">
            <v>12</v>
          </cell>
          <cell r="BF187">
            <v>14</v>
          </cell>
          <cell r="BG187">
            <v>13</v>
          </cell>
          <cell r="BH187">
            <v>12</v>
          </cell>
          <cell r="BI187">
            <v>11</v>
          </cell>
          <cell r="BJ187">
            <v>10</v>
          </cell>
          <cell r="BK187">
            <v>12</v>
          </cell>
          <cell r="BL187">
            <v>13</v>
          </cell>
          <cell r="BM187">
            <v>16</v>
          </cell>
          <cell r="BN187">
            <v>16</v>
          </cell>
          <cell r="BO187">
            <v>12</v>
          </cell>
          <cell r="BP187">
            <v>12</v>
          </cell>
          <cell r="BQ187">
            <v>13</v>
          </cell>
          <cell r="BR187">
            <v>17</v>
          </cell>
          <cell r="BS187">
            <v>12</v>
          </cell>
          <cell r="BT187">
            <v>16</v>
          </cell>
          <cell r="BU187">
            <v>14</v>
          </cell>
          <cell r="BV187">
            <v>13</v>
          </cell>
          <cell r="BW187">
            <v>15</v>
          </cell>
          <cell r="BX187">
            <v>16</v>
          </cell>
          <cell r="BY187">
            <v>18</v>
          </cell>
          <cell r="BZ187">
            <v>17</v>
          </cell>
          <cell r="CA187">
            <v>17</v>
          </cell>
          <cell r="CB187">
            <v>15</v>
          </cell>
          <cell r="CC187">
            <v>20</v>
          </cell>
          <cell r="CD187">
            <v>19</v>
          </cell>
        </row>
        <row r="188">
          <cell r="B188" t="str">
            <v xml:space="preserve">59.2 </v>
          </cell>
          <cell r="C188">
            <v>22</v>
          </cell>
          <cell r="D188">
            <v>20</v>
          </cell>
          <cell r="E188">
            <v>24</v>
          </cell>
          <cell r="F188">
            <v>23</v>
          </cell>
          <cell r="G188">
            <v>22</v>
          </cell>
          <cell r="H188">
            <v>23</v>
          </cell>
          <cell r="I188">
            <v>27</v>
          </cell>
          <cell r="J188">
            <v>26</v>
          </cell>
          <cell r="K188">
            <v>26</v>
          </cell>
          <cell r="L188">
            <v>30</v>
          </cell>
          <cell r="M188">
            <v>26</v>
          </cell>
          <cell r="N188">
            <v>29</v>
          </cell>
          <cell r="O188">
            <v>27</v>
          </cell>
          <cell r="P188">
            <v>23</v>
          </cell>
          <cell r="Q188">
            <v>21</v>
          </cell>
          <cell r="R188">
            <v>33</v>
          </cell>
          <cell r="S188">
            <v>18</v>
          </cell>
          <cell r="T188">
            <v>21</v>
          </cell>
          <cell r="U188">
            <v>19</v>
          </cell>
          <cell r="V188">
            <v>15</v>
          </cell>
          <cell r="W188">
            <v>18</v>
          </cell>
          <cell r="X188">
            <v>20</v>
          </cell>
          <cell r="Y188">
            <v>22</v>
          </cell>
          <cell r="Z188">
            <v>18</v>
          </cell>
          <cell r="AA188">
            <v>20</v>
          </cell>
          <cell r="AB188">
            <v>21</v>
          </cell>
          <cell r="AC188">
            <v>19</v>
          </cell>
          <cell r="AD188">
            <v>21</v>
          </cell>
          <cell r="AE188">
            <v>19</v>
          </cell>
          <cell r="AF188">
            <v>19</v>
          </cell>
          <cell r="AG188">
            <v>19</v>
          </cell>
          <cell r="AH188">
            <v>22</v>
          </cell>
          <cell r="AI188">
            <v>20</v>
          </cell>
          <cell r="AJ188">
            <v>19</v>
          </cell>
          <cell r="AK188">
            <v>22</v>
          </cell>
          <cell r="AL188">
            <v>18</v>
          </cell>
          <cell r="AM188">
            <v>19</v>
          </cell>
          <cell r="AN188">
            <v>18</v>
          </cell>
          <cell r="AO188">
            <v>22</v>
          </cell>
          <cell r="AP188">
            <v>21</v>
          </cell>
          <cell r="AQ188">
            <v>22</v>
          </cell>
          <cell r="AR188">
            <v>23</v>
          </cell>
          <cell r="AS188">
            <v>20</v>
          </cell>
          <cell r="AT188">
            <v>19</v>
          </cell>
          <cell r="AU188">
            <v>19</v>
          </cell>
          <cell r="AV188">
            <v>22</v>
          </cell>
          <cell r="AW188">
            <v>19</v>
          </cell>
          <cell r="AX188">
            <v>20</v>
          </cell>
          <cell r="AY188">
            <v>16</v>
          </cell>
          <cell r="AZ188">
            <v>20</v>
          </cell>
          <cell r="BA188">
            <v>23</v>
          </cell>
          <cell r="BB188">
            <v>14</v>
          </cell>
          <cell r="BC188">
            <v>17</v>
          </cell>
          <cell r="BD188">
            <v>18</v>
          </cell>
          <cell r="BE188">
            <v>21</v>
          </cell>
          <cell r="BF188">
            <v>23</v>
          </cell>
          <cell r="BG188">
            <v>19</v>
          </cell>
          <cell r="BH188">
            <v>17</v>
          </cell>
          <cell r="BI188">
            <v>18</v>
          </cell>
          <cell r="BJ188">
            <v>19</v>
          </cell>
          <cell r="BK188">
            <v>20</v>
          </cell>
          <cell r="BL188">
            <v>17</v>
          </cell>
          <cell r="BM188">
            <v>19</v>
          </cell>
          <cell r="BN188">
            <v>10</v>
          </cell>
          <cell r="BO188">
            <v>14</v>
          </cell>
          <cell r="BP188">
            <v>17</v>
          </cell>
          <cell r="BQ188">
            <v>18</v>
          </cell>
          <cell r="BR188">
            <v>21</v>
          </cell>
          <cell r="BS188">
            <v>19</v>
          </cell>
          <cell r="BT188">
            <v>19</v>
          </cell>
          <cell r="BU188">
            <v>22</v>
          </cell>
          <cell r="BV188">
            <v>22</v>
          </cell>
          <cell r="BW188">
            <v>27</v>
          </cell>
          <cell r="BX188">
            <v>24</v>
          </cell>
          <cell r="BY188">
            <v>21</v>
          </cell>
          <cell r="BZ188">
            <v>31</v>
          </cell>
          <cell r="CA188">
            <v>14</v>
          </cell>
          <cell r="CB188">
            <v>15</v>
          </cell>
          <cell r="CC188">
            <v>11</v>
          </cell>
          <cell r="CD188">
            <v>8</v>
          </cell>
        </row>
        <row r="189">
          <cell r="B189" t="str">
            <v>M Pro</v>
          </cell>
          <cell r="C189">
            <v>5</v>
          </cell>
          <cell r="D189">
            <v>4</v>
          </cell>
          <cell r="E189">
            <v>2</v>
          </cell>
          <cell r="F189">
            <v>3</v>
          </cell>
          <cell r="G189">
            <v>2</v>
          </cell>
          <cell r="H189">
            <v>2</v>
          </cell>
          <cell r="I189">
            <v>3</v>
          </cell>
          <cell r="J189">
            <v>2</v>
          </cell>
          <cell r="K189">
            <v>4</v>
          </cell>
          <cell r="L189">
            <v>1</v>
          </cell>
          <cell r="M189">
            <v>4</v>
          </cell>
          <cell r="N189">
            <v>5</v>
          </cell>
          <cell r="O189">
            <v>4</v>
          </cell>
          <cell r="P189">
            <v>2</v>
          </cell>
          <cell r="Q189">
            <v>3</v>
          </cell>
          <cell r="R189">
            <v>4</v>
          </cell>
          <cell r="S189">
            <v>2</v>
          </cell>
          <cell r="T189">
            <v>2</v>
          </cell>
          <cell r="U189">
            <v>3</v>
          </cell>
          <cell r="V189">
            <v>2</v>
          </cell>
          <cell r="W189">
            <v>7</v>
          </cell>
          <cell r="X189">
            <v>2</v>
          </cell>
          <cell r="Y189">
            <v>5</v>
          </cell>
          <cell r="Z189">
            <v>3</v>
          </cell>
          <cell r="AA189">
            <v>5</v>
          </cell>
          <cell r="AB189">
            <v>2</v>
          </cell>
          <cell r="AC189">
            <v>1</v>
          </cell>
          <cell r="AD189">
            <v>2</v>
          </cell>
          <cell r="AE189">
            <v>2</v>
          </cell>
          <cell r="AF189">
            <v>4</v>
          </cell>
          <cell r="AG189">
            <v>5</v>
          </cell>
          <cell r="AH189">
            <v>4</v>
          </cell>
          <cell r="AI189">
            <v>2</v>
          </cell>
          <cell r="AJ189">
            <v>3</v>
          </cell>
          <cell r="AK189">
            <v>4</v>
          </cell>
          <cell r="AL189">
            <v>2</v>
          </cell>
          <cell r="AM189">
            <v>2</v>
          </cell>
          <cell r="AN189">
            <v>6</v>
          </cell>
          <cell r="AO189">
            <v>2</v>
          </cell>
          <cell r="AP189">
            <v>1</v>
          </cell>
          <cell r="AQ189">
            <v>2</v>
          </cell>
          <cell r="AR189">
            <v>1</v>
          </cell>
          <cell r="AS189">
            <v>2</v>
          </cell>
          <cell r="AT189">
            <v>4</v>
          </cell>
          <cell r="AU189">
            <v>3</v>
          </cell>
          <cell r="AV189">
            <v>3</v>
          </cell>
          <cell r="AW189">
            <v>4</v>
          </cell>
          <cell r="AX189">
            <v>4</v>
          </cell>
          <cell r="AY189">
            <v>2</v>
          </cell>
          <cell r="AZ189">
            <v>3</v>
          </cell>
          <cell r="BA189">
            <v>2</v>
          </cell>
          <cell r="BB189">
            <v>3</v>
          </cell>
          <cell r="BC189">
            <v>2</v>
          </cell>
          <cell r="BD189">
            <v>4</v>
          </cell>
          <cell r="BE189">
            <v>2</v>
          </cell>
          <cell r="BF189">
            <v>2</v>
          </cell>
          <cell r="BG189">
            <v>3</v>
          </cell>
          <cell r="BH189">
            <v>4</v>
          </cell>
          <cell r="BI189">
            <v>2</v>
          </cell>
          <cell r="BJ189">
            <v>2</v>
          </cell>
          <cell r="BK189">
            <v>2</v>
          </cell>
          <cell r="BL189">
            <v>2</v>
          </cell>
          <cell r="BM189">
            <v>8</v>
          </cell>
          <cell r="BN189">
            <v>4</v>
          </cell>
          <cell r="BO189">
            <v>40</v>
          </cell>
          <cell r="BP189">
            <v>37</v>
          </cell>
          <cell r="BQ189">
            <v>15</v>
          </cell>
          <cell r="BR189">
            <v>1</v>
          </cell>
          <cell r="BS189">
            <v>30</v>
          </cell>
          <cell r="BT189">
            <v>6</v>
          </cell>
          <cell r="BU189">
            <v>3</v>
          </cell>
          <cell r="BV189">
            <v>51</v>
          </cell>
          <cell r="BW189">
            <v>38</v>
          </cell>
          <cell r="BX189">
            <v>3</v>
          </cell>
          <cell r="BY189">
            <v>2</v>
          </cell>
          <cell r="BZ189">
            <v>8</v>
          </cell>
          <cell r="CA189">
            <v>21</v>
          </cell>
          <cell r="CB189">
            <v>7</v>
          </cell>
          <cell r="CC189">
            <v>2</v>
          </cell>
          <cell r="CD189">
            <v>1</v>
          </cell>
        </row>
        <row r="190">
          <cell r="B190" t="str">
            <v>71 Ar</v>
          </cell>
          <cell r="C190">
            <v>3</v>
          </cell>
          <cell r="D190">
            <v>3</v>
          </cell>
          <cell r="E190">
            <v>1</v>
          </cell>
          <cell r="F190">
            <v>2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3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1</v>
          </cell>
          <cell r="Q190">
            <v>1</v>
          </cell>
          <cell r="R190">
            <v>3</v>
          </cell>
          <cell r="S190">
            <v>1</v>
          </cell>
          <cell r="T190">
            <v>1</v>
          </cell>
          <cell r="U190">
            <v>1</v>
          </cell>
          <cell r="V190">
            <v>1</v>
          </cell>
          <cell r="W190">
            <v>6</v>
          </cell>
          <cell r="X190">
            <v>1</v>
          </cell>
          <cell r="Y190">
            <v>3</v>
          </cell>
          <cell r="Z190">
            <v>1</v>
          </cell>
          <cell r="AA190">
            <v>3</v>
          </cell>
          <cell r="AB190">
            <v>1</v>
          </cell>
          <cell r="AC190">
            <v>0</v>
          </cell>
          <cell r="AD190">
            <v>1</v>
          </cell>
          <cell r="AE190">
            <v>1</v>
          </cell>
          <cell r="AF190">
            <v>3</v>
          </cell>
          <cell r="AG190">
            <v>2</v>
          </cell>
          <cell r="AH190">
            <v>1</v>
          </cell>
          <cell r="AI190">
            <v>1</v>
          </cell>
          <cell r="AJ190">
            <v>2</v>
          </cell>
          <cell r="AK190">
            <v>2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>
            <v>0</v>
          </cell>
          <cell r="AQ190">
            <v>1</v>
          </cell>
          <cell r="AR190">
            <v>0</v>
          </cell>
          <cell r="AS190">
            <v>1</v>
          </cell>
          <cell r="AT190">
            <v>3</v>
          </cell>
          <cell r="AU190">
            <v>1</v>
          </cell>
          <cell r="AV190">
            <v>2</v>
          </cell>
          <cell r="AW190">
            <v>2</v>
          </cell>
          <cell r="AX190">
            <v>3</v>
          </cell>
          <cell r="AY190">
            <v>1</v>
          </cell>
          <cell r="AZ190">
            <v>1</v>
          </cell>
          <cell r="BA190">
            <v>1</v>
          </cell>
          <cell r="BB190">
            <v>2</v>
          </cell>
          <cell r="BC190">
            <v>0</v>
          </cell>
          <cell r="BD190">
            <v>3</v>
          </cell>
          <cell r="BE190">
            <v>1</v>
          </cell>
          <cell r="BF190">
            <v>1</v>
          </cell>
          <cell r="BG190">
            <v>2</v>
          </cell>
          <cell r="BH190">
            <v>2</v>
          </cell>
          <cell r="BI190">
            <v>1</v>
          </cell>
          <cell r="BJ190">
            <v>0</v>
          </cell>
          <cell r="BK190">
            <v>1</v>
          </cell>
          <cell r="BL190">
            <v>1</v>
          </cell>
          <cell r="BM190">
            <v>6</v>
          </cell>
          <cell r="BN190">
            <v>2</v>
          </cell>
          <cell r="BO190">
            <v>38</v>
          </cell>
          <cell r="BP190">
            <v>36</v>
          </cell>
          <cell r="BQ190">
            <v>13</v>
          </cell>
          <cell r="BR190">
            <v>0</v>
          </cell>
          <cell r="BS190">
            <v>28</v>
          </cell>
          <cell r="BT190">
            <v>4</v>
          </cell>
          <cell r="BU190">
            <v>1</v>
          </cell>
          <cell r="BV190">
            <v>50</v>
          </cell>
          <cell r="BW190">
            <v>37</v>
          </cell>
          <cell r="BX190">
            <v>1</v>
          </cell>
          <cell r="BY190">
            <v>0</v>
          </cell>
          <cell r="BZ190">
            <v>6</v>
          </cell>
          <cell r="CA190">
            <v>18</v>
          </cell>
          <cell r="CB190">
            <v>6</v>
          </cell>
          <cell r="CC190">
            <v>1</v>
          </cell>
          <cell r="CD190">
            <v>0</v>
          </cell>
        </row>
        <row r="191">
          <cell r="B191" t="str">
            <v xml:space="preserve">71.1 </v>
          </cell>
          <cell r="C191">
            <v>3</v>
          </cell>
          <cell r="D191">
            <v>3</v>
          </cell>
          <cell r="E191">
            <v>1</v>
          </cell>
          <cell r="F191">
            <v>2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3</v>
          </cell>
          <cell r="L191">
            <v>0</v>
          </cell>
          <cell r="M191">
            <v>2</v>
          </cell>
          <cell r="N191">
            <v>2</v>
          </cell>
          <cell r="O191">
            <v>2</v>
          </cell>
          <cell r="P191">
            <v>1</v>
          </cell>
          <cell r="Q191">
            <v>1</v>
          </cell>
          <cell r="R191">
            <v>3</v>
          </cell>
          <cell r="S191">
            <v>1</v>
          </cell>
          <cell r="T191">
            <v>1</v>
          </cell>
          <cell r="U191">
            <v>1</v>
          </cell>
          <cell r="V191">
            <v>1</v>
          </cell>
          <cell r="W191">
            <v>6</v>
          </cell>
          <cell r="X191">
            <v>1</v>
          </cell>
          <cell r="Y191">
            <v>3</v>
          </cell>
          <cell r="Z191">
            <v>1</v>
          </cell>
          <cell r="AA191">
            <v>3</v>
          </cell>
          <cell r="AB191">
            <v>1</v>
          </cell>
          <cell r="AC191">
            <v>0</v>
          </cell>
          <cell r="AD191">
            <v>1</v>
          </cell>
          <cell r="AE191">
            <v>1</v>
          </cell>
          <cell r="AF191">
            <v>3</v>
          </cell>
          <cell r="AG191">
            <v>2</v>
          </cell>
          <cell r="AH191">
            <v>1</v>
          </cell>
          <cell r="AI191">
            <v>1</v>
          </cell>
          <cell r="AJ191">
            <v>2</v>
          </cell>
          <cell r="AK191">
            <v>2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0</v>
          </cell>
          <cell r="AQ191">
            <v>1</v>
          </cell>
          <cell r="AR191">
            <v>0</v>
          </cell>
          <cell r="AS191">
            <v>1</v>
          </cell>
          <cell r="AT191">
            <v>3</v>
          </cell>
          <cell r="AU191">
            <v>1</v>
          </cell>
          <cell r="AV191">
            <v>2</v>
          </cell>
          <cell r="AW191">
            <v>2</v>
          </cell>
          <cell r="AX191">
            <v>3</v>
          </cell>
          <cell r="AY191">
            <v>1</v>
          </cell>
          <cell r="AZ191">
            <v>1</v>
          </cell>
          <cell r="BA191">
            <v>1</v>
          </cell>
          <cell r="BB191">
            <v>2</v>
          </cell>
          <cell r="BC191">
            <v>0</v>
          </cell>
          <cell r="BD191">
            <v>3</v>
          </cell>
          <cell r="BE191">
            <v>1</v>
          </cell>
          <cell r="BF191">
            <v>1</v>
          </cell>
          <cell r="BG191">
            <v>2</v>
          </cell>
          <cell r="BH191">
            <v>2</v>
          </cell>
          <cell r="BI191">
            <v>1</v>
          </cell>
          <cell r="BJ191">
            <v>0</v>
          </cell>
          <cell r="BK191">
            <v>1</v>
          </cell>
          <cell r="BL191">
            <v>1</v>
          </cell>
          <cell r="BM191">
            <v>6</v>
          </cell>
          <cell r="BN191">
            <v>2</v>
          </cell>
          <cell r="BO191">
            <v>38</v>
          </cell>
          <cell r="BP191">
            <v>36</v>
          </cell>
          <cell r="BQ191">
            <v>13</v>
          </cell>
          <cell r="BR191">
            <v>0</v>
          </cell>
          <cell r="BS191">
            <v>28</v>
          </cell>
          <cell r="BT191">
            <v>4</v>
          </cell>
          <cell r="BU191">
            <v>1</v>
          </cell>
          <cell r="BV191">
            <v>50</v>
          </cell>
          <cell r="BW191">
            <v>37</v>
          </cell>
          <cell r="BX191">
            <v>1</v>
          </cell>
          <cell r="BY191">
            <v>0</v>
          </cell>
          <cell r="BZ191">
            <v>6</v>
          </cell>
          <cell r="CA191">
            <v>18</v>
          </cell>
          <cell r="CB191">
            <v>6</v>
          </cell>
          <cell r="CC191">
            <v>1</v>
          </cell>
          <cell r="CD191">
            <v>0</v>
          </cell>
        </row>
        <row r="192">
          <cell r="B192" t="str">
            <v>74 Ot</v>
          </cell>
          <cell r="C192">
            <v>2</v>
          </cell>
          <cell r="D192">
            <v>1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2</v>
          </cell>
          <cell r="J192">
            <v>1</v>
          </cell>
          <cell r="K192">
            <v>1</v>
          </cell>
          <cell r="L192">
            <v>1</v>
          </cell>
          <cell r="M192">
            <v>2</v>
          </cell>
          <cell r="N192">
            <v>3</v>
          </cell>
          <cell r="O192">
            <v>2</v>
          </cell>
          <cell r="P192">
            <v>1</v>
          </cell>
          <cell r="Q192">
            <v>2</v>
          </cell>
          <cell r="R192">
            <v>1</v>
          </cell>
          <cell r="S192">
            <v>1</v>
          </cell>
          <cell r="T192">
            <v>1</v>
          </cell>
          <cell r="U192">
            <v>2</v>
          </cell>
          <cell r="V192">
            <v>1</v>
          </cell>
          <cell r="W192">
            <v>1</v>
          </cell>
          <cell r="X192">
            <v>1</v>
          </cell>
          <cell r="Y192">
            <v>2</v>
          </cell>
          <cell r="Z192">
            <v>2</v>
          </cell>
          <cell r="AA192">
            <v>2</v>
          </cell>
          <cell r="AB192">
            <v>1</v>
          </cell>
          <cell r="AC192">
            <v>1</v>
          </cell>
          <cell r="AD192">
            <v>1</v>
          </cell>
          <cell r="AE192">
            <v>1</v>
          </cell>
          <cell r="AF192">
            <v>1</v>
          </cell>
          <cell r="AG192">
            <v>3</v>
          </cell>
          <cell r="AH192">
            <v>3</v>
          </cell>
          <cell r="AI192">
            <v>1</v>
          </cell>
          <cell r="AJ192">
            <v>1</v>
          </cell>
          <cell r="AK192">
            <v>2</v>
          </cell>
          <cell r="AL192">
            <v>1</v>
          </cell>
          <cell r="AM192">
            <v>1</v>
          </cell>
          <cell r="AN192">
            <v>5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  <cell r="AU192">
            <v>2</v>
          </cell>
          <cell r="AV192">
            <v>1</v>
          </cell>
          <cell r="AW192">
            <v>2</v>
          </cell>
          <cell r="AX192">
            <v>1</v>
          </cell>
          <cell r="AY192">
            <v>1</v>
          </cell>
          <cell r="AZ192">
            <v>2</v>
          </cell>
          <cell r="BA192">
            <v>1</v>
          </cell>
          <cell r="BB192">
            <v>1</v>
          </cell>
          <cell r="BC192">
            <v>2</v>
          </cell>
          <cell r="BD192">
            <v>1</v>
          </cell>
          <cell r="BE192">
            <v>1</v>
          </cell>
          <cell r="BF192">
            <v>1</v>
          </cell>
          <cell r="BG192">
            <v>1</v>
          </cell>
          <cell r="BH192">
            <v>2</v>
          </cell>
          <cell r="BI192">
            <v>1</v>
          </cell>
          <cell r="BJ192">
            <v>2</v>
          </cell>
          <cell r="BK192">
            <v>1</v>
          </cell>
          <cell r="BL192">
            <v>1</v>
          </cell>
          <cell r="BM192">
            <v>2</v>
          </cell>
          <cell r="BN192">
            <v>2</v>
          </cell>
          <cell r="BO192">
            <v>2</v>
          </cell>
          <cell r="BP192">
            <v>1</v>
          </cell>
          <cell r="BQ192">
            <v>2</v>
          </cell>
          <cell r="BR192">
            <v>1</v>
          </cell>
          <cell r="BS192">
            <v>2</v>
          </cell>
          <cell r="BT192">
            <v>2</v>
          </cell>
          <cell r="BU192">
            <v>2</v>
          </cell>
          <cell r="BV192">
            <v>1</v>
          </cell>
          <cell r="BW192">
            <v>1</v>
          </cell>
          <cell r="BX192">
            <v>2</v>
          </cell>
          <cell r="BY192">
            <v>2</v>
          </cell>
          <cell r="BZ192">
            <v>2</v>
          </cell>
          <cell r="CA192">
            <v>3</v>
          </cell>
          <cell r="CB192">
            <v>1</v>
          </cell>
          <cell r="CC192">
            <v>1</v>
          </cell>
          <cell r="CD192">
            <v>1</v>
          </cell>
        </row>
        <row r="193">
          <cell r="B193" t="str">
            <v xml:space="preserve">74.2 </v>
          </cell>
          <cell r="C193">
            <v>2</v>
          </cell>
          <cell r="D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2</v>
          </cell>
          <cell r="J193">
            <v>1</v>
          </cell>
          <cell r="K193">
            <v>1</v>
          </cell>
          <cell r="L193">
            <v>1</v>
          </cell>
          <cell r="M193">
            <v>2</v>
          </cell>
          <cell r="N193">
            <v>3</v>
          </cell>
          <cell r="O193">
            <v>2</v>
          </cell>
          <cell r="P193">
            <v>1</v>
          </cell>
          <cell r="Q193">
            <v>2</v>
          </cell>
          <cell r="R193">
            <v>1</v>
          </cell>
          <cell r="S193">
            <v>1</v>
          </cell>
          <cell r="T193">
            <v>1</v>
          </cell>
          <cell r="U193">
            <v>2</v>
          </cell>
          <cell r="V193">
            <v>1</v>
          </cell>
          <cell r="W193">
            <v>1</v>
          </cell>
          <cell r="X193">
            <v>1</v>
          </cell>
          <cell r="Y193">
            <v>2</v>
          </cell>
          <cell r="Z193">
            <v>2</v>
          </cell>
          <cell r="AA193">
            <v>2</v>
          </cell>
          <cell r="AB193">
            <v>1</v>
          </cell>
          <cell r="AC193">
            <v>1</v>
          </cell>
          <cell r="AD193">
            <v>1</v>
          </cell>
          <cell r="AE193">
            <v>1</v>
          </cell>
          <cell r="AF193">
            <v>1</v>
          </cell>
          <cell r="AG193">
            <v>3</v>
          </cell>
          <cell r="AH193">
            <v>3</v>
          </cell>
          <cell r="AI193">
            <v>1</v>
          </cell>
          <cell r="AJ193">
            <v>1</v>
          </cell>
          <cell r="AK193">
            <v>2</v>
          </cell>
          <cell r="AL193">
            <v>1</v>
          </cell>
          <cell r="AM193">
            <v>1</v>
          </cell>
          <cell r="AN193">
            <v>5</v>
          </cell>
          <cell r="AO193">
            <v>1</v>
          </cell>
          <cell r="AP193">
            <v>1</v>
          </cell>
          <cell r="AQ193">
            <v>1</v>
          </cell>
          <cell r="AR193">
            <v>1</v>
          </cell>
          <cell r="AS193">
            <v>1</v>
          </cell>
          <cell r="AT193">
            <v>1</v>
          </cell>
          <cell r="AU193">
            <v>2</v>
          </cell>
          <cell r="AV193">
            <v>1</v>
          </cell>
          <cell r="AW193">
            <v>2</v>
          </cell>
          <cell r="AX193">
            <v>1</v>
          </cell>
          <cell r="AY193">
            <v>1</v>
          </cell>
          <cell r="AZ193">
            <v>2</v>
          </cell>
          <cell r="BA193">
            <v>1</v>
          </cell>
          <cell r="BB193">
            <v>1</v>
          </cell>
          <cell r="BC193">
            <v>2</v>
          </cell>
          <cell r="BD193">
            <v>1</v>
          </cell>
          <cell r="BE193">
            <v>1</v>
          </cell>
          <cell r="BF193">
            <v>1</v>
          </cell>
          <cell r="BG193">
            <v>1</v>
          </cell>
          <cell r="BH193">
            <v>2</v>
          </cell>
          <cell r="BI193">
            <v>1</v>
          </cell>
          <cell r="BJ193">
            <v>2</v>
          </cell>
          <cell r="BK193">
            <v>1</v>
          </cell>
          <cell r="BL193">
            <v>1</v>
          </cell>
          <cell r="BM193">
            <v>2</v>
          </cell>
          <cell r="BN193">
            <v>2</v>
          </cell>
          <cell r="BO193">
            <v>2</v>
          </cell>
          <cell r="BP193">
            <v>1</v>
          </cell>
          <cell r="BQ193">
            <v>2</v>
          </cell>
          <cell r="BR193">
            <v>1</v>
          </cell>
          <cell r="BS193">
            <v>2</v>
          </cell>
          <cell r="BT193">
            <v>2</v>
          </cell>
          <cell r="BU193">
            <v>2</v>
          </cell>
          <cell r="BV193">
            <v>1</v>
          </cell>
          <cell r="BW193">
            <v>1</v>
          </cell>
          <cell r="BX193">
            <v>2</v>
          </cell>
          <cell r="BY193">
            <v>2</v>
          </cell>
          <cell r="BZ193">
            <v>2</v>
          </cell>
          <cell r="CA193">
            <v>3</v>
          </cell>
          <cell r="CB193">
            <v>1</v>
          </cell>
          <cell r="CC193">
            <v>1</v>
          </cell>
          <cell r="CD193">
            <v>1</v>
          </cell>
        </row>
        <row r="194">
          <cell r="B194" t="str">
            <v>R Art</v>
          </cell>
          <cell r="C194">
            <v>317</v>
          </cell>
          <cell r="D194">
            <v>435</v>
          </cell>
          <cell r="E194">
            <v>303</v>
          </cell>
          <cell r="F194">
            <v>315</v>
          </cell>
          <cell r="G194">
            <v>354</v>
          </cell>
          <cell r="H194">
            <v>391</v>
          </cell>
          <cell r="I194">
            <v>390</v>
          </cell>
          <cell r="J194">
            <v>385</v>
          </cell>
          <cell r="K194">
            <v>369</v>
          </cell>
          <cell r="L194">
            <v>677</v>
          </cell>
          <cell r="M194">
            <v>450</v>
          </cell>
          <cell r="N194">
            <v>576</v>
          </cell>
          <cell r="O194">
            <v>577</v>
          </cell>
          <cell r="P194">
            <v>577</v>
          </cell>
          <cell r="Q194">
            <v>379</v>
          </cell>
          <cell r="R194">
            <v>419</v>
          </cell>
          <cell r="S194">
            <v>515</v>
          </cell>
          <cell r="T194">
            <v>779</v>
          </cell>
          <cell r="U194">
            <v>504</v>
          </cell>
          <cell r="V194">
            <v>495</v>
          </cell>
          <cell r="W194">
            <v>562</v>
          </cell>
          <cell r="X194">
            <v>583</v>
          </cell>
          <cell r="Y194">
            <v>475</v>
          </cell>
          <cell r="Z194">
            <v>593</v>
          </cell>
          <cell r="AA194">
            <v>508</v>
          </cell>
          <cell r="AB194">
            <v>741</v>
          </cell>
          <cell r="AC194">
            <v>525</v>
          </cell>
          <cell r="AD194">
            <v>578</v>
          </cell>
          <cell r="AE194">
            <v>714</v>
          </cell>
          <cell r="AF194">
            <v>676</v>
          </cell>
          <cell r="AG194">
            <v>682</v>
          </cell>
          <cell r="AH194">
            <v>723</v>
          </cell>
          <cell r="AI194">
            <v>613</v>
          </cell>
          <cell r="AJ194">
            <v>659</v>
          </cell>
          <cell r="AK194">
            <v>553</v>
          </cell>
          <cell r="AL194">
            <v>795</v>
          </cell>
          <cell r="AM194">
            <v>701</v>
          </cell>
          <cell r="AN194">
            <v>711</v>
          </cell>
          <cell r="AO194">
            <v>819</v>
          </cell>
          <cell r="AP194">
            <v>838</v>
          </cell>
          <cell r="AQ194">
            <v>684</v>
          </cell>
          <cell r="AR194">
            <v>731</v>
          </cell>
          <cell r="AS194">
            <v>617</v>
          </cell>
          <cell r="AT194">
            <v>633</v>
          </cell>
          <cell r="AU194">
            <v>459</v>
          </cell>
          <cell r="AV194">
            <v>696</v>
          </cell>
          <cell r="AW194">
            <v>401</v>
          </cell>
          <cell r="AX194">
            <v>486</v>
          </cell>
          <cell r="AY194">
            <v>755</v>
          </cell>
          <cell r="AZ194">
            <v>721</v>
          </cell>
          <cell r="BA194">
            <v>714</v>
          </cell>
          <cell r="BB194">
            <v>985</v>
          </cell>
          <cell r="BC194">
            <v>766</v>
          </cell>
          <cell r="BD194">
            <v>751</v>
          </cell>
          <cell r="BE194">
            <v>805</v>
          </cell>
          <cell r="BF194">
            <v>974</v>
          </cell>
          <cell r="BG194">
            <v>803</v>
          </cell>
          <cell r="BH194">
            <v>1073</v>
          </cell>
          <cell r="BI194">
            <v>1308</v>
          </cell>
          <cell r="BJ194">
            <v>1505</v>
          </cell>
          <cell r="BK194">
            <v>911</v>
          </cell>
          <cell r="BL194">
            <v>1468</v>
          </cell>
          <cell r="BM194">
            <v>1072</v>
          </cell>
          <cell r="BN194">
            <v>909</v>
          </cell>
          <cell r="BO194">
            <v>951</v>
          </cell>
          <cell r="BP194">
            <v>991</v>
          </cell>
          <cell r="BQ194">
            <v>1053</v>
          </cell>
          <cell r="BR194">
            <v>1637</v>
          </cell>
          <cell r="BS194">
            <v>1404</v>
          </cell>
          <cell r="BT194">
            <v>1806</v>
          </cell>
          <cell r="BU194">
            <v>1214</v>
          </cell>
          <cell r="BV194">
            <v>1527</v>
          </cell>
          <cell r="BW194">
            <v>1345</v>
          </cell>
          <cell r="BX194">
            <v>1753</v>
          </cell>
          <cell r="BY194">
            <v>947</v>
          </cell>
          <cell r="BZ194">
            <v>1274</v>
          </cell>
          <cell r="CA194">
            <v>1155</v>
          </cell>
          <cell r="CB194">
            <v>1511</v>
          </cell>
          <cell r="CC194">
            <v>1126</v>
          </cell>
          <cell r="CD194">
            <v>1374</v>
          </cell>
        </row>
        <row r="195">
          <cell r="B195" t="str">
            <v>90 Cr</v>
          </cell>
          <cell r="C195">
            <v>187</v>
          </cell>
          <cell r="D195">
            <v>317</v>
          </cell>
          <cell r="E195">
            <v>161</v>
          </cell>
          <cell r="F195">
            <v>176</v>
          </cell>
          <cell r="G195">
            <v>218</v>
          </cell>
          <cell r="H195">
            <v>227</v>
          </cell>
          <cell r="I195">
            <v>214</v>
          </cell>
          <cell r="J195">
            <v>221</v>
          </cell>
          <cell r="K195">
            <v>213</v>
          </cell>
          <cell r="L195">
            <v>464</v>
          </cell>
          <cell r="M195">
            <v>274</v>
          </cell>
          <cell r="N195">
            <v>368</v>
          </cell>
          <cell r="O195">
            <v>382</v>
          </cell>
          <cell r="P195">
            <v>417</v>
          </cell>
          <cell r="Q195">
            <v>228</v>
          </cell>
          <cell r="R195">
            <v>267</v>
          </cell>
          <cell r="S195">
            <v>332</v>
          </cell>
          <cell r="T195">
            <v>604</v>
          </cell>
          <cell r="U195">
            <v>341</v>
          </cell>
          <cell r="V195">
            <v>317</v>
          </cell>
          <cell r="W195">
            <v>385</v>
          </cell>
          <cell r="X195">
            <v>384</v>
          </cell>
          <cell r="Y195">
            <v>313</v>
          </cell>
          <cell r="Z195">
            <v>404</v>
          </cell>
          <cell r="AA195">
            <v>327</v>
          </cell>
          <cell r="AB195">
            <v>549</v>
          </cell>
          <cell r="AC195">
            <v>312</v>
          </cell>
          <cell r="AD195">
            <v>415</v>
          </cell>
          <cell r="AE195">
            <v>505</v>
          </cell>
          <cell r="AF195">
            <v>496</v>
          </cell>
          <cell r="AG195">
            <v>430</v>
          </cell>
          <cell r="AH195">
            <v>501</v>
          </cell>
          <cell r="AI195">
            <v>410</v>
          </cell>
          <cell r="AJ195">
            <v>455</v>
          </cell>
          <cell r="AK195">
            <v>387</v>
          </cell>
          <cell r="AL195">
            <v>545</v>
          </cell>
          <cell r="AM195">
            <v>533</v>
          </cell>
          <cell r="AN195">
            <v>564</v>
          </cell>
          <cell r="AO195">
            <v>707</v>
          </cell>
          <cell r="AP195">
            <v>724</v>
          </cell>
          <cell r="AQ195">
            <v>553</v>
          </cell>
          <cell r="AR195">
            <v>580</v>
          </cell>
          <cell r="AS195">
            <v>478</v>
          </cell>
          <cell r="AT195">
            <v>498</v>
          </cell>
          <cell r="AU195">
            <v>359</v>
          </cell>
          <cell r="AV195">
            <v>606</v>
          </cell>
          <cell r="AW195">
            <v>314</v>
          </cell>
          <cell r="AX195">
            <v>400</v>
          </cell>
          <cell r="AY195">
            <v>658</v>
          </cell>
          <cell r="AZ195">
            <v>614</v>
          </cell>
          <cell r="BA195">
            <v>606</v>
          </cell>
          <cell r="BB195">
            <v>850</v>
          </cell>
          <cell r="BC195">
            <v>616</v>
          </cell>
          <cell r="BD195">
            <v>628</v>
          </cell>
          <cell r="BE195">
            <v>619</v>
          </cell>
          <cell r="BF195">
            <v>808</v>
          </cell>
          <cell r="BG195">
            <v>634</v>
          </cell>
          <cell r="BH195">
            <v>914</v>
          </cell>
          <cell r="BI195">
            <v>984</v>
          </cell>
          <cell r="BJ195">
            <v>1296</v>
          </cell>
          <cell r="BK195">
            <v>687</v>
          </cell>
          <cell r="BL195">
            <v>1185</v>
          </cell>
          <cell r="BM195">
            <v>846</v>
          </cell>
          <cell r="BN195">
            <v>686</v>
          </cell>
          <cell r="BO195">
            <v>700</v>
          </cell>
          <cell r="BP195">
            <v>835</v>
          </cell>
          <cell r="BQ195">
            <v>792</v>
          </cell>
          <cell r="BR195">
            <v>1372</v>
          </cell>
          <cell r="BS195">
            <v>1108</v>
          </cell>
          <cell r="BT195">
            <v>1472</v>
          </cell>
          <cell r="BU195">
            <v>958</v>
          </cell>
          <cell r="BV195">
            <v>1261</v>
          </cell>
          <cell r="BW195">
            <v>1061</v>
          </cell>
          <cell r="BX195">
            <v>1462</v>
          </cell>
          <cell r="BY195">
            <v>716</v>
          </cell>
          <cell r="BZ195">
            <v>1018</v>
          </cell>
          <cell r="CA195">
            <v>939</v>
          </cell>
          <cell r="CB195">
            <v>1289</v>
          </cell>
          <cell r="CC195">
            <v>904</v>
          </cell>
          <cell r="CD195">
            <v>1131</v>
          </cell>
        </row>
        <row r="196">
          <cell r="B196" t="str">
            <v xml:space="preserve">90.0 </v>
          </cell>
          <cell r="C196">
            <v>187</v>
          </cell>
          <cell r="D196">
            <v>317</v>
          </cell>
          <cell r="E196">
            <v>161</v>
          </cell>
          <cell r="F196">
            <v>176</v>
          </cell>
          <cell r="G196">
            <v>218</v>
          </cell>
          <cell r="H196">
            <v>227</v>
          </cell>
          <cell r="I196">
            <v>214</v>
          </cell>
          <cell r="J196">
            <v>221</v>
          </cell>
          <cell r="K196">
            <v>213</v>
          </cell>
          <cell r="L196">
            <v>464</v>
          </cell>
          <cell r="M196">
            <v>274</v>
          </cell>
          <cell r="N196">
            <v>368</v>
          </cell>
          <cell r="O196">
            <v>382</v>
          </cell>
          <cell r="P196">
            <v>417</v>
          </cell>
          <cell r="Q196">
            <v>228</v>
          </cell>
          <cell r="R196">
            <v>267</v>
          </cell>
          <cell r="S196">
            <v>332</v>
          </cell>
          <cell r="T196">
            <v>604</v>
          </cell>
          <cell r="U196">
            <v>341</v>
          </cell>
          <cell r="V196">
            <v>317</v>
          </cell>
          <cell r="W196">
            <v>385</v>
          </cell>
          <cell r="X196">
            <v>384</v>
          </cell>
          <cell r="Y196">
            <v>313</v>
          </cell>
          <cell r="Z196">
            <v>404</v>
          </cell>
          <cell r="AA196">
            <v>327</v>
          </cell>
          <cell r="AB196">
            <v>549</v>
          </cell>
          <cell r="AC196">
            <v>312</v>
          </cell>
          <cell r="AD196">
            <v>415</v>
          </cell>
          <cell r="AE196">
            <v>505</v>
          </cell>
          <cell r="AF196">
            <v>496</v>
          </cell>
          <cell r="AG196">
            <v>430</v>
          </cell>
          <cell r="AH196">
            <v>501</v>
          </cell>
          <cell r="AI196">
            <v>410</v>
          </cell>
          <cell r="AJ196">
            <v>455</v>
          </cell>
          <cell r="AK196">
            <v>387</v>
          </cell>
          <cell r="AL196">
            <v>545</v>
          </cell>
          <cell r="AM196">
            <v>533</v>
          </cell>
          <cell r="AN196">
            <v>564</v>
          </cell>
          <cell r="AO196">
            <v>707</v>
          </cell>
          <cell r="AP196">
            <v>724</v>
          </cell>
          <cell r="AQ196">
            <v>553</v>
          </cell>
          <cell r="AR196">
            <v>580</v>
          </cell>
          <cell r="AS196">
            <v>478</v>
          </cell>
          <cell r="AT196">
            <v>498</v>
          </cell>
          <cell r="AU196">
            <v>359</v>
          </cell>
          <cell r="AV196">
            <v>606</v>
          </cell>
          <cell r="AW196">
            <v>314</v>
          </cell>
          <cell r="AX196">
            <v>400</v>
          </cell>
          <cell r="AY196">
            <v>658</v>
          </cell>
          <cell r="AZ196">
            <v>614</v>
          </cell>
          <cell r="BA196">
            <v>606</v>
          </cell>
          <cell r="BB196">
            <v>850</v>
          </cell>
          <cell r="BC196">
            <v>616</v>
          </cell>
          <cell r="BD196">
            <v>628</v>
          </cell>
          <cell r="BE196">
            <v>619</v>
          </cell>
          <cell r="BF196">
            <v>808</v>
          </cell>
          <cell r="BG196">
            <v>634</v>
          </cell>
          <cell r="BH196">
            <v>914</v>
          </cell>
          <cell r="BI196">
            <v>984</v>
          </cell>
          <cell r="BJ196">
            <v>1296</v>
          </cell>
          <cell r="BK196">
            <v>687</v>
          </cell>
          <cell r="BL196">
            <v>1185</v>
          </cell>
          <cell r="BM196">
            <v>846</v>
          </cell>
          <cell r="BN196">
            <v>686</v>
          </cell>
          <cell r="BO196">
            <v>700</v>
          </cell>
          <cell r="BP196">
            <v>835</v>
          </cell>
          <cell r="BQ196">
            <v>792</v>
          </cell>
          <cell r="BR196">
            <v>1372</v>
          </cell>
          <cell r="BS196">
            <v>1108</v>
          </cell>
          <cell r="BT196">
            <v>1472</v>
          </cell>
          <cell r="BU196">
            <v>958</v>
          </cell>
          <cell r="BV196">
            <v>1261</v>
          </cell>
          <cell r="BW196">
            <v>1061</v>
          </cell>
          <cell r="BX196">
            <v>1462</v>
          </cell>
          <cell r="BY196">
            <v>716</v>
          </cell>
          <cell r="BZ196">
            <v>1018</v>
          </cell>
          <cell r="CA196">
            <v>939</v>
          </cell>
          <cell r="CB196">
            <v>1289</v>
          </cell>
          <cell r="CC196">
            <v>904</v>
          </cell>
          <cell r="CD196">
            <v>1131</v>
          </cell>
        </row>
        <row r="197">
          <cell r="B197" t="str">
            <v>91 Li</v>
          </cell>
          <cell r="C197">
            <v>130</v>
          </cell>
          <cell r="D197">
            <v>117</v>
          </cell>
          <cell r="E197">
            <v>143</v>
          </cell>
          <cell r="F197">
            <v>139</v>
          </cell>
          <cell r="G197">
            <v>136</v>
          </cell>
          <cell r="H197">
            <v>164</v>
          </cell>
          <cell r="I197">
            <v>176</v>
          </cell>
          <cell r="J197">
            <v>164</v>
          </cell>
          <cell r="K197">
            <v>156</v>
          </cell>
          <cell r="L197">
            <v>213</v>
          </cell>
          <cell r="M197">
            <v>176</v>
          </cell>
          <cell r="N197">
            <v>208</v>
          </cell>
          <cell r="O197">
            <v>196</v>
          </cell>
          <cell r="P197">
            <v>159</v>
          </cell>
          <cell r="Q197">
            <v>151</v>
          </cell>
          <cell r="R197">
            <v>152</v>
          </cell>
          <cell r="S197">
            <v>183</v>
          </cell>
          <cell r="T197">
            <v>175</v>
          </cell>
          <cell r="U197">
            <v>163</v>
          </cell>
          <cell r="V197">
            <v>178</v>
          </cell>
          <cell r="W197">
            <v>177</v>
          </cell>
          <cell r="X197">
            <v>199</v>
          </cell>
          <cell r="Y197">
            <v>162</v>
          </cell>
          <cell r="Z197">
            <v>189</v>
          </cell>
          <cell r="AA197">
            <v>181</v>
          </cell>
          <cell r="AB197">
            <v>192</v>
          </cell>
          <cell r="AC197">
            <v>213</v>
          </cell>
          <cell r="AD197">
            <v>163</v>
          </cell>
          <cell r="AE197">
            <v>209</v>
          </cell>
          <cell r="AF197">
            <v>180</v>
          </cell>
          <cell r="AG197">
            <v>252</v>
          </cell>
          <cell r="AH197">
            <v>222</v>
          </cell>
          <cell r="AI197">
            <v>203</v>
          </cell>
          <cell r="AJ197">
            <v>203</v>
          </cell>
          <cell r="AK197">
            <v>166</v>
          </cell>
          <cell r="AL197">
            <v>251</v>
          </cell>
          <cell r="AM197">
            <v>168</v>
          </cell>
          <cell r="AN197">
            <v>147</v>
          </cell>
          <cell r="AO197">
            <v>111</v>
          </cell>
          <cell r="AP197">
            <v>115</v>
          </cell>
          <cell r="AQ197">
            <v>131</v>
          </cell>
          <cell r="AR197">
            <v>152</v>
          </cell>
          <cell r="AS197">
            <v>139</v>
          </cell>
          <cell r="AT197">
            <v>134</v>
          </cell>
          <cell r="AU197">
            <v>100</v>
          </cell>
          <cell r="AV197">
            <v>91</v>
          </cell>
          <cell r="AW197">
            <v>86</v>
          </cell>
          <cell r="AX197">
            <v>86</v>
          </cell>
          <cell r="AY197">
            <v>96</v>
          </cell>
          <cell r="AZ197">
            <v>107</v>
          </cell>
          <cell r="BA197">
            <v>109</v>
          </cell>
          <cell r="BB197">
            <v>135</v>
          </cell>
          <cell r="BC197">
            <v>149</v>
          </cell>
          <cell r="BD197">
            <v>122</v>
          </cell>
          <cell r="BE197">
            <v>187</v>
          </cell>
          <cell r="BF197">
            <v>167</v>
          </cell>
          <cell r="BG197">
            <v>169</v>
          </cell>
          <cell r="BH197">
            <v>159</v>
          </cell>
          <cell r="BI197">
            <v>324</v>
          </cell>
          <cell r="BJ197">
            <v>209</v>
          </cell>
          <cell r="BK197">
            <v>224</v>
          </cell>
          <cell r="BL197">
            <v>283</v>
          </cell>
          <cell r="BM197">
            <v>226</v>
          </cell>
          <cell r="BN197">
            <v>223</v>
          </cell>
          <cell r="BO197">
            <v>251</v>
          </cell>
          <cell r="BP197">
            <v>156</v>
          </cell>
          <cell r="BQ197">
            <v>261</v>
          </cell>
          <cell r="BR197">
            <v>265</v>
          </cell>
          <cell r="BS197">
            <v>296</v>
          </cell>
          <cell r="BT197">
            <v>334</v>
          </cell>
          <cell r="BU197">
            <v>256</v>
          </cell>
          <cell r="BV197">
            <v>266</v>
          </cell>
          <cell r="BW197">
            <v>284</v>
          </cell>
          <cell r="BX197">
            <v>291</v>
          </cell>
          <cell r="BY197">
            <v>231</v>
          </cell>
          <cell r="BZ197">
            <v>256</v>
          </cell>
          <cell r="CA197">
            <v>216</v>
          </cell>
          <cell r="CB197">
            <v>222</v>
          </cell>
          <cell r="CC197">
            <v>222</v>
          </cell>
          <cell r="CD197">
            <v>243</v>
          </cell>
        </row>
        <row r="198">
          <cell r="B198" t="str">
            <v xml:space="preserve">91.0 </v>
          </cell>
          <cell r="C198">
            <v>130</v>
          </cell>
          <cell r="D198">
            <v>117</v>
          </cell>
          <cell r="E198">
            <v>143</v>
          </cell>
          <cell r="F198">
            <v>139</v>
          </cell>
          <cell r="G198">
            <v>136</v>
          </cell>
          <cell r="H198">
            <v>164</v>
          </cell>
          <cell r="I198">
            <v>176</v>
          </cell>
          <cell r="J198">
            <v>164</v>
          </cell>
          <cell r="K198">
            <v>156</v>
          </cell>
          <cell r="L198">
            <v>213</v>
          </cell>
          <cell r="M198">
            <v>176</v>
          </cell>
          <cell r="N198">
            <v>208</v>
          </cell>
          <cell r="O198">
            <v>196</v>
          </cell>
          <cell r="P198">
            <v>159</v>
          </cell>
          <cell r="Q198">
            <v>151</v>
          </cell>
          <cell r="R198">
            <v>152</v>
          </cell>
          <cell r="S198">
            <v>183</v>
          </cell>
          <cell r="T198">
            <v>175</v>
          </cell>
          <cell r="U198">
            <v>163</v>
          </cell>
          <cell r="V198">
            <v>178</v>
          </cell>
          <cell r="W198">
            <v>177</v>
          </cell>
          <cell r="X198">
            <v>199</v>
          </cell>
          <cell r="Y198">
            <v>162</v>
          </cell>
          <cell r="Z198">
            <v>189</v>
          </cell>
          <cell r="AA198">
            <v>181</v>
          </cell>
          <cell r="AB198">
            <v>192</v>
          </cell>
          <cell r="AC198">
            <v>213</v>
          </cell>
          <cell r="AD198">
            <v>163</v>
          </cell>
          <cell r="AE198">
            <v>209</v>
          </cell>
          <cell r="AF198">
            <v>180</v>
          </cell>
          <cell r="AG198">
            <v>252</v>
          </cell>
          <cell r="AH198">
            <v>222</v>
          </cell>
          <cell r="AI198">
            <v>203</v>
          </cell>
          <cell r="AJ198">
            <v>203</v>
          </cell>
          <cell r="AK198">
            <v>166</v>
          </cell>
          <cell r="AL198">
            <v>251</v>
          </cell>
          <cell r="AM198">
            <v>168</v>
          </cell>
          <cell r="AN198">
            <v>147</v>
          </cell>
          <cell r="AO198">
            <v>111</v>
          </cell>
          <cell r="AP198">
            <v>115</v>
          </cell>
          <cell r="AQ198">
            <v>131</v>
          </cell>
          <cell r="AR198">
            <v>152</v>
          </cell>
          <cell r="AS198">
            <v>139</v>
          </cell>
          <cell r="AT198">
            <v>134</v>
          </cell>
          <cell r="AU198">
            <v>100</v>
          </cell>
          <cell r="AV198">
            <v>91</v>
          </cell>
          <cell r="AW198">
            <v>86</v>
          </cell>
          <cell r="AX198">
            <v>86</v>
          </cell>
          <cell r="AY198">
            <v>96</v>
          </cell>
          <cell r="AZ198">
            <v>107</v>
          </cell>
          <cell r="BA198">
            <v>109</v>
          </cell>
          <cell r="BB198">
            <v>135</v>
          </cell>
          <cell r="BC198">
            <v>149</v>
          </cell>
          <cell r="BD198">
            <v>122</v>
          </cell>
          <cell r="BE198">
            <v>187</v>
          </cell>
          <cell r="BF198">
            <v>167</v>
          </cell>
          <cell r="BG198">
            <v>169</v>
          </cell>
          <cell r="BH198">
            <v>159</v>
          </cell>
          <cell r="BI198">
            <v>324</v>
          </cell>
          <cell r="BJ198">
            <v>209</v>
          </cell>
          <cell r="BK198">
            <v>224</v>
          </cell>
          <cell r="BL198">
            <v>283</v>
          </cell>
          <cell r="BM198">
            <v>226</v>
          </cell>
          <cell r="BN198">
            <v>223</v>
          </cell>
          <cell r="BO198">
            <v>251</v>
          </cell>
          <cell r="BP198">
            <v>156</v>
          </cell>
          <cell r="BQ198">
            <v>261</v>
          </cell>
          <cell r="BR198">
            <v>265</v>
          </cell>
          <cell r="BS198">
            <v>296</v>
          </cell>
          <cell r="BT198">
            <v>334</v>
          </cell>
          <cell r="BU198">
            <v>256</v>
          </cell>
          <cell r="BV198">
            <v>266</v>
          </cell>
          <cell r="BW198">
            <v>284</v>
          </cell>
          <cell r="BX198">
            <v>291</v>
          </cell>
          <cell r="BY198">
            <v>231</v>
          </cell>
          <cell r="BZ198">
            <v>256</v>
          </cell>
          <cell r="CA198">
            <v>216</v>
          </cell>
          <cell r="CB198">
            <v>222</v>
          </cell>
          <cell r="CC198">
            <v>222</v>
          </cell>
          <cell r="CD198">
            <v>243</v>
          </cell>
        </row>
        <row r="199">
          <cell r="B199" t="str">
            <v>S Oth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</row>
        <row r="200">
          <cell r="B200" t="str">
            <v>96 Ot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nationalaccounts/balanceofpayments/bulletins/uktrade/january20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cs.gov.uk/" TargetMode="External"/><Relationship Id="rId2" Type="http://schemas.openxmlformats.org/officeDocument/2006/relationships/hyperlink" Target="mailto:info@ons.gov.uk" TargetMode="External"/><Relationship Id="rId1" Type="http://schemas.openxmlformats.org/officeDocument/2006/relationships/hyperlink" Target="mailto:media.relations@ons.gsi.gov.uk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mailto:trade.in.goods@ons.gsi.gov.uk" TargetMode="External"/><Relationship Id="rId4" Type="http://schemas.openxmlformats.org/officeDocument/2006/relationships/hyperlink" Target="http://www.twitter.com/statistics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showGridLines="0" tabSelected="1" workbookViewId="0"/>
  </sheetViews>
  <sheetFormatPr defaultRowHeight="15.6"/>
  <cols>
    <col min="1" max="1" width="4" customWidth="1"/>
    <col min="2" max="2" width="73.5546875" style="29" customWidth="1"/>
  </cols>
  <sheetData>
    <row r="1" spans="1:4" ht="38.4" customHeight="1">
      <c r="B1" s="84" t="s">
        <v>1211</v>
      </c>
      <c r="C1" s="28"/>
    </row>
    <row r="2" spans="1:4" ht="13.2" customHeight="1">
      <c r="B2" s="84"/>
    </row>
    <row r="3" spans="1:4" ht="24.6" customHeight="1">
      <c r="B3" s="84"/>
    </row>
    <row r="4" spans="1:4">
      <c r="B4" s="84"/>
      <c r="C4" s="29"/>
    </row>
    <row r="5" spans="1:4" ht="17.399999999999999">
      <c r="A5" s="31"/>
      <c r="B5" s="32" t="s">
        <v>1187</v>
      </c>
      <c r="C5" s="29"/>
    </row>
    <row r="6" spans="1:4" ht="17.399999999999999">
      <c r="A6" s="31"/>
      <c r="B6" s="32" t="s">
        <v>1188</v>
      </c>
      <c r="C6" s="29"/>
      <c r="D6" s="4"/>
    </row>
    <row r="7" spans="1:4" ht="17.399999999999999">
      <c r="A7" s="31"/>
      <c r="B7" s="32" t="s">
        <v>1189</v>
      </c>
      <c r="C7" s="29"/>
      <c r="D7" s="4"/>
    </row>
    <row r="8" spans="1:4" ht="17.399999999999999">
      <c r="A8" s="31"/>
      <c r="B8" s="32" t="s">
        <v>1190</v>
      </c>
      <c r="C8" s="29"/>
      <c r="D8" s="30"/>
    </row>
    <row r="9" spans="1:4" ht="17.399999999999999">
      <c r="A9" s="31"/>
      <c r="B9" s="32" t="s">
        <v>1191</v>
      </c>
      <c r="D9" s="4"/>
    </row>
    <row r="10" spans="1:4" ht="17.399999999999999">
      <c r="A10" s="31"/>
      <c r="B10" s="32" t="s">
        <v>1192</v>
      </c>
    </row>
    <row r="11" spans="1:4" ht="17.399999999999999">
      <c r="A11" s="31"/>
      <c r="B11" s="32" t="s">
        <v>1193</v>
      </c>
    </row>
    <row r="14" spans="1:4">
      <c r="B14" s="32" t="s">
        <v>1398</v>
      </c>
      <c r="C14" s="33"/>
    </row>
  </sheetData>
  <mergeCells count="1">
    <mergeCell ref="B1:B4"/>
  </mergeCells>
  <hyperlinks>
    <hyperlink ref="B11" location="Contact!A1" display="Contact ONS"/>
    <hyperlink ref="B10" location="'6 Non-EU Imports'!A1" display="6.Non EU Imports by product"/>
    <hyperlink ref="B9" location="'5 Non-EU Exports'!A1" display="5.Non EU Exports by product"/>
    <hyperlink ref="B8" location="'4 EU Imports'!A1" display="4.EU Imports by product"/>
    <hyperlink ref="B7" location="'3 EU Exports'!A1" display="3.EU Exports by product"/>
    <hyperlink ref="B6" location="'2 Imports'!A1" display="2.Imports by product"/>
    <hyperlink ref="B14" r:id="rId1"/>
    <hyperlink ref="B5" location="'1 Exports'!A1" display="1.Exports by product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X204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3.5546875" style="4" customWidth="1"/>
    <col min="2" max="2" width="6.88671875" customWidth="1"/>
    <col min="23" max="23" width="8.88671875" style="47"/>
    <col min="24" max="98" width="8.88671875" style="23"/>
    <col min="99" max="101" width="8.88671875" style="54"/>
    <col min="102" max="102" width="8.88671875" style="51"/>
  </cols>
  <sheetData>
    <row r="1" spans="1:10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</row>
    <row r="2" spans="1:10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2</v>
      </c>
      <c r="T2" s="3"/>
      <c r="U2" s="3"/>
      <c r="V2" s="3"/>
      <c r="CI2" s="23" t="s">
        <v>2</v>
      </c>
    </row>
    <row r="3" spans="1:10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</row>
    <row r="4" spans="1:102" s="4" customFormat="1">
      <c r="A4" s="3" t="s">
        <v>1590</v>
      </c>
      <c r="B4" s="3"/>
      <c r="C4" s="5">
        <v>1998</v>
      </c>
      <c r="D4" s="5">
        <v>1999</v>
      </c>
      <c r="E4" s="5">
        <v>2000</v>
      </c>
      <c r="F4" s="5">
        <v>2001</v>
      </c>
      <c r="G4" s="5">
        <v>2002</v>
      </c>
      <c r="H4" s="5">
        <v>2003</v>
      </c>
      <c r="I4" s="5">
        <v>2004</v>
      </c>
      <c r="J4" s="5">
        <v>2005</v>
      </c>
      <c r="K4" s="5">
        <v>2006</v>
      </c>
      <c r="L4" s="5">
        <v>2007</v>
      </c>
      <c r="M4" s="5">
        <v>2008</v>
      </c>
      <c r="N4" s="5">
        <v>2009</v>
      </c>
      <c r="O4" s="5">
        <v>2010</v>
      </c>
      <c r="P4" s="5">
        <v>2011</v>
      </c>
      <c r="Q4" s="5">
        <v>2012</v>
      </c>
      <c r="R4" s="5">
        <v>2013</v>
      </c>
      <c r="S4" s="5" t="s">
        <v>3</v>
      </c>
      <c r="T4" s="5">
        <v>2015</v>
      </c>
      <c r="U4" s="5">
        <v>2016</v>
      </c>
      <c r="V4" s="5">
        <v>2017</v>
      </c>
      <c r="W4" s="56" t="s">
        <v>1108</v>
      </c>
      <c r="X4" s="5" t="s">
        <v>1109</v>
      </c>
      <c r="Y4" s="5" t="s">
        <v>1110</v>
      </c>
      <c r="Z4" s="5" t="s">
        <v>1111</v>
      </c>
      <c r="AA4" s="5" t="s">
        <v>1112</v>
      </c>
      <c r="AB4" s="5" t="s">
        <v>1113</v>
      </c>
      <c r="AC4" s="5" t="s">
        <v>1114</v>
      </c>
      <c r="AD4" s="5" t="s">
        <v>1115</v>
      </c>
      <c r="AE4" s="5" t="s">
        <v>1116</v>
      </c>
      <c r="AF4" s="5" t="s">
        <v>1117</v>
      </c>
      <c r="AG4" s="5" t="s">
        <v>1118</v>
      </c>
      <c r="AH4" s="5" t="s">
        <v>1119</v>
      </c>
      <c r="AI4" s="5" t="s">
        <v>1120</v>
      </c>
      <c r="AJ4" s="5" t="s">
        <v>1121</v>
      </c>
      <c r="AK4" s="5" t="s">
        <v>1122</v>
      </c>
      <c r="AL4" s="5" t="s">
        <v>1123</v>
      </c>
      <c r="AM4" s="5" t="s">
        <v>1124</v>
      </c>
      <c r="AN4" s="5" t="s">
        <v>1125</v>
      </c>
      <c r="AO4" s="5" t="s">
        <v>1126</v>
      </c>
      <c r="AP4" s="5" t="s">
        <v>1127</v>
      </c>
      <c r="AQ4" s="5" t="s">
        <v>1128</v>
      </c>
      <c r="AR4" s="5" t="s">
        <v>1129</v>
      </c>
      <c r="AS4" s="5" t="s">
        <v>1130</v>
      </c>
      <c r="AT4" s="5" t="s">
        <v>1131</v>
      </c>
      <c r="AU4" s="5" t="s">
        <v>1132</v>
      </c>
      <c r="AV4" s="5" t="s">
        <v>1133</v>
      </c>
      <c r="AW4" s="5" t="s">
        <v>1134</v>
      </c>
      <c r="AX4" s="5" t="s">
        <v>1135</v>
      </c>
      <c r="AY4" s="5" t="s">
        <v>1136</v>
      </c>
      <c r="AZ4" s="5" t="s">
        <v>1137</v>
      </c>
      <c r="BA4" s="5" t="s">
        <v>1138</v>
      </c>
      <c r="BB4" s="5" t="s">
        <v>1139</v>
      </c>
      <c r="BC4" s="5" t="s">
        <v>1140</v>
      </c>
      <c r="BD4" s="5" t="s">
        <v>1141</v>
      </c>
      <c r="BE4" s="5" t="s">
        <v>1142</v>
      </c>
      <c r="BF4" s="5" t="s">
        <v>1143</v>
      </c>
      <c r="BG4" s="5" t="s">
        <v>1144</v>
      </c>
      <c r="BH4" s="5" t="s">
        <v>1145</v>
      </c>
      <c r="BI4" s="5" t="s">
        <v>1146</v>
      </c>
      <c r="BJ4" s="5" t="s">
        <v>1147</v>
      </c>
      <c r="BK4" s="5" t="s">
        <v>1148</v>
      </c>
      <c r="BL4" s="5" t="s">
        <v>1149</v>
      </c>
      <c r="BM4" s="5" t="s">
        <v>1150</v>
      </c>
      <c r="BN4" s="5" t="s">
        <v>1151</v>
      </c>
      <c r="BO4" s="5" t="s">
        <v>1152</v>
      </c>
      <c r="BP4" s="5" t="s">
        <v>1153</v>
      </c>
      <c r="BQ4" s="5" t="s">
        <v>1154</v>
      </c>
      <c r="BR4" s="5" t="s">
        <v>1155</v>
      </c>
      <c r="BS4" s="5" t="s">
        <v>1156</v>
      </c>
      <c r="BT4" s="5" t="s">
        <v>1157</v>
      </c>
      <c r="BU4" s="5" t="s">
        <v>1158</v>
      </c>
      <c r="BV4" s="5" t="s">
        <v>1159</v>
      </c>
      <c r="BW4" s="5" t="s">
        <v>1160</v>
      </c>
      <c r="BX4" s="5" t="s">
        <v>1161</v>
      </c>
      <c r="BY4" s="5" t="s">
        <v>1162</v>
      </c>
      <c r="BZ4" s="5" t="s">
        <v>1163</v>
      </c>
      <c r="CA4" s="5" t="s">
        <v>1164</v>
      </c>
      <c r="CB4" s="5" t="s">
        <v>1165</v>
      </c>
      <c r="CC4" s="5" t="s">
        <v>1166</v>
      </c>
      <c r="CD4" s="5" t="s">
        <v>1167</v>
      </c>
      <c r="CE4" s="5" t="s">
        <v>1168</v>
      </c>
      <c r="CF4" s="5" t="s">
        <v>1169</v>
      </c>
      <c r="CG4" s="5" t="s">
        <v>1170</v>
      </c>
      <c r="CH4" s="5" t="s">
        <v>1171</v>
      </c>
      <c r="CI4" s="5" t="s">
        <v>1172</v>
      </c>
      <c r="CJ4" s="5" t="s">
        <v>1173</v>
      </c>
      <c r="CK4" s="5" t="s">
        <v>1174</v>
      </c>
      <c r="CL4" s="5" t="s">
        <v>1175</v>
      </c>
      <c r="CM4" s="5" t="s">
        <v>1176</v>
      </c>
      <c r="CN4" s="5" t="s">
        <v>1177</v>
      </c>
      <c r="CO4" s="5" t="s">
        <v>1178</v>
      </c>
      <c r="CP4" s="5" t="s">
        <v>1179</v>
      </c>
      <c r="CQ4" s="5" t="s">
        <v>1180</v>
      </c>
      <c r="CR4" s="5" t="s">
        <v>1181</v>
      </c>
      <c r="CS4" s="5" t="s">
        <v>1182</v>
      </c>
      <c r="CT4" s="5" t="s">
        <v>1183</v>
      </c>
      <c r="CU4" s="5" t="s">
        <v>1184</v>
      </c>
      <c r="CV4" s="5" t="s">
        <v>1185</v>
      </c>
      <c r="CW4" s="55" t="s">
        <v>1186</v>
      </c>
      <c r="CX4" s="55" t="s">
        <v>1216</v>
      </c>
    </row>
    <row r="5" spans="1:102" s="73" customFormat="1">
      <c r="A5" s="5" t="s">
        <v>4</v>
      </c>
      <c r="B5" s="2" t="s">
        <v>5</v>
      </c>
      <c r="C5" s="74">
        <v>163997</v>
      </c>
      <c r="D5" s="74">
        <v>166539</v>
      </c>
      <c r="E5" s="74">
        <v>188130</v>
      </c>
      <c r="F5" s="74">
        <v>189624</v>
      </c>
      <c r="G5" s="74">
        <v>186776</v>
      </c>
      <c r="H5" s="74">
        <v>188546</v>
      </c>
      <c r="I5" s="74">
        <v>191608</v>
      </c>
      <c r="J5" s="74">
        <v>212053</v>
      </c>
      <c r="K5" s="74">
        <v>243957</v>
      </c>
      <c r="L5" s="74">
        <v>222964</v>
      </c>
      <c r="M5" s="74">
        <v>254577</v>
      </c>
      <c r="N5" s="74">
        <v>229107</v>
      </c>
      <c r="O5" s="74">
        <v>270196</v>
      </c>
      <c r="P5" s="74">
        <v>308171</v>
      </c>
      <c r="Q5" s="74">
        <v>301621</v>
      </c>
      <c r="R5" s="74">
        <v>302169</v>
      </c>
      <c r="S5" s="75">
        <v>297306</v>
      </c>
      <c r="T5" s="75">
        <v>288770</v>
      </c>
      <c r="U5" s="75">
        <v>302067</v>
      </c>
      <c r="V5" s="75">
        <v>342479</v>
      </c>
      <c r="W5" s="76">
        <v>41988</v>
      </c>
      <c r="X5" s="77">
        <v>41442</v>
      </c>
      <c r="Y5" s="77">
        <v>40214</v>
      </c>
      <c r="Z5" s="77">
        <v>40353</v>
      </c>
      <c r="AA5" s="77">
        <v>39343</v>
      </c>
      <c r="AB5" s="77">
        <v>40319</v>
      </c>
      <c r="AC5" s="77">
        <v>43160</v>
      </c>
      <c r="AD5" s="77">
        <v>43717</v>
      </c>
      <c r="AE5" s="77">
        <v>44939</v>
      </c>
      <c r="AF5" s="77">
        <v>46467</v>
      </c>
      <c r="AG5" s="77">
        <v>47044</v>
      </c>
      <c r="AH5" s="77">
        <v>49680</v>
      </c>
      <c r="AI5" s="77">
        <v>49812</v>
      </c>
      <c r="AJ5" s="77">
        <v>47901</v>
      </c>
      <c r="AK5" s="77">
        <v>46275</v>
      </c>
      <c r="AL5" s="77">
        <v>45636</v>
      </c>
      <c r="AM5" s="77">
        <v>46619</v>
      </c>
      <c r="AN5" s="77">
        <v>49014</v>
      </c>
      <c r="AO5" s="77">
        <v>46862</v>
      </c>
      <c r="AP5" s="77">
        <v>44281</v>
      </c>
      <c r="AQ5" s="77">
        <v>48281</v>
      </c>
      <c r="AR5" s="77">
        <v>46510</v>
      </c>
      <c r="AS5" s="77">
        <v>46522</v>
      </c>
      <c r="AT5" s="77">
        <v>47233</v>
      </c>
      <c r="AU5" s="77">
        <v>45731</v>
      </c>
      <c r="AV5" s="77">
        <v>47135</v>
      </c>
      <c r="AW5" s="77">
        <v>48425</v>
      </c>
      <c r="AX5" s="77">
        <v>50317</v>
      </c>
      <c r="AY5" s="77">
        <v>48754</v>
      </c>
      <c r="AZ5" s="77">
        <v>52081</v>
      </c>
      <c r="BA5" s="77">
        <v>54210</v>
      </c>
      <c r="BB5" s="77">
        <v>57008</v>
      </c>
      <c r="BC5" s="77">
        <v>64648</v>
      </c>
      <c r="BD5" s="77">
        <v>70207</v>
      </c>
      <c r="BE5" s="77">
        <v>55042</v>
      </c>
      <c r="BF5" s="77">
        <v>54060</v>
      </c>
      <c r="BG5" s="77">
        <v>53126</v>
      </c>
      <c r="BH5" s="77">
        <v>55909</v>
      </c>
      <c r="BI5" s="77">
        <v>55780</v>
      </c>
      <c r="BJ5" s="77">
        <v>58149</v>
      </c>
      <c r="BK5" s="77">
        <v>60829</v>
      </c>
      <c r="BL5" s="77">
        <v>66187</v>
      </c>
      <c r="BM5" s="77">
        <v>66999</v>
      </c>
      <c r="BN5" s="77">
        <v>60562</v>
      </c>
      <c r="BO5" s="77">
        <v>55774</v>
      </c>
      <c r="BP5" s="77">
        <v>55240</v>
      </c>
      <c r="BQ5" s="77">
        <v>56853</v>
      </c>
      <c r="BR5" s="77">
        <v>61240</v>
      </c>
      <c r="BS5" s="77">
        <v>63453</v>
      </c>
      <c r="BT5" s="77">
        <v>67952</v>
      </c>
      <c r="BU5" s="77">
        <v>67627</v>
      </c>
      <c r="BV5" s="77">
        <v>71164</v>
      </c>
      <c r="BW5" s="77">
        <v>77627</v>
      </c>
      <c r="BX5" s="77">
        <v>76549</v>
      </c>
      <c r="BY5" s="77">
        <v>75596</v>
      </c>
      <c r="BZ5" s="77">
        <v>78399</v>
      </c>
      <c r="CA5" s="77">
        <v>78409</v>
      </c>
      <c r="CB5" s="77">
        <v>73438</v>
      </c>
      <c r="CC5" s="77">
        <v>75692</v>
      </c>
      <c r="CD5" s="77">
        <v>74082</v>
      </c>
      <c r="CE5" s="77">
        <v>74939</v>
      </c>
      <c r="CF5" s="77">
        <v>77765</v>
      </c>
      <c r="CG5" s="77">
        <v>76470</v>
      </c>
      <c r="CH5" s="77">
        <v>72995</v>
      </c>
      <c r="CI5" s="77">
        <v>74833</v>
      </c>
      <c r="CJ5" s="77">
        <v>74832</v>
      </c>
      <c r="CK5" s="77">
        <v>73058</v>
      </c>
      <c r="CL5" s="77">
        <v>74583</v>
      </c>
      <c r="CM5" s="77">
        <v>72158</v>
      </c>
      <c r="CN5" s="77">
        <v>74490</v>
      </c>
      <c r="CO5" s="77">
        <v>71012</v>
      </c>
      <c r="CP5" s="77">
        <v>71110</v>
      </c>
      <c r="CQ5" s="77">
        <v>69916</v>
      </c>
      <c r="CR5" s="77">
        <v>74991</v>
      </c>
      <c r="CS5" s="77">
        <v>74951</v>
      </c>
      <c r="CT5" s="77">
        <v>82209</v>
      </c>
      <c r="CU5" s="78">
        <v>83369</v>
      </c>
      <c r="CV5" s="78">
        <v>85865</v>
      </c>
      <c r="CW5" s="78">
        <v>87512</v>
      </c>
      <c r="CX5" s="78">
        <v>85733</v>
      </c>
    </row>
    <row r="6" spans="1:102">
      <c r="A6" s="7" t="s">
        <v>6</v>
      </c>
      <c r="B6" s="3" t="s">
        <v>7</v>
      </c>
      <c r="C6" s="36">
        <v>1479</v>
      </c>
      <c r="D6" s="36">
        <v>1415</v>
      </c>
      <c r="E6" s="36">
        <v>1459</v>
      </c>
      <c r="F6" s="36">
        <v>1283</v>
      </c>
      <c r="G6" s="36">
        <v>1346</v>
      </c>
      <c r="H6" s="36">
        <v>1702</v>
      </c>
      <c r="I6" s="36">
        <v>1547</v>
      </c>
      <c r="J6" s="36">
        <v>1590</v>
      </c>
      <c r="K6" s="36">
        <v>1653</v>
      </c>
      <c r="L6" s="36">
        <v>1771</v>
      </c>
      <c r="M6" s="36">
        <v>2092</v>
      </c>
      <c r="N6" s="36">
        <v>2094</v>
      </c>
      <c r="O6" s="36">
        <v>2497</v>
      </c>
      <c r="P6" s="36">
        <v>2917</v>
      </c>
      <c r="Q6" s="36">
        <v>2681</v>
      </c>
      <c r="R6" s="36">
        <v>2501</v>
      </c>
      <c r="S6" s="37">
        <v>2713</v>
      </c>
      <c r="T6" s="37">
        <v>2715</v>
      </c>
      <c r="U6" s="37">
        <v>3062</v>
      </c>
      <c r="V6" s="37">
        <v>2918</v>
      </c>
      <c r="W6" s="53">
        <v>392</v>
      </c>
      <c r="X6" s="38">
        <v>384</v>
      </c>
      <c r="Y6" s="38">
        <v>360</v>
      </c>
      <c r="Z6" s="38">
        <v>343</v>
      </c>
      <c r="AA6" s="38">
        <v>354</v>
      </c>
      <c r="AB6" s="38">
        <v>366</v>
      </c>
      <c r="AC6" s="38">
        <v>345</v>
      </c>
      <c r="AD6" s="38">
        <v>350</v>
      </c>
      <c r="AE6" s="38">
        <v>360</v>
      </c>
      <c r="AF6" s="38">
        <v>350</v>
      </c>
      <c r="AG6" s="38">
        <v>377</v>
      </c>
      <c r="AH6" s="38">
        <v>372</v>
      </c>
      <c r="AI6" s="38">
        <v>369</v>
      </c>
      <c r="AJ6" s="38">
        <v>327</v>
      </c>
      <c r="AK6" s="38">
        <v>305</v>
      </c>
      <c r="AL6" s="38">
        <v>282</v>
      </c>
      <c r="AM6" s="38">
        <v>307</v>
      </c>
      <c r="AN6" s="38">
        <v>337</v>
      </c>
      <c r="AO6" s="38">
        <v>369</v>
      </c>
      <c r="AP6" s="38">
        <v>333</v>
      </c>
      <c r="AQ6" s="38">
        <v>405</v>
      </c>
      <c r="AR6" s="38">
        <v>422</v>
      </c>
      <c r="AS6" s="38">
        <v>452</v>
      </c>
      <c r="AT6" s="38">
        <v>423</v>
      </c>
      <c r="AU6" s="38">
        <v>313</v>
      </c>
      <c r="AV6" s="38">
        <v>410</v>
      </c>
      <c r="AW6" s="38">
        <v>383</v>
      </c>
      <c r="AX6" s="38">
        <v>441</v>
      </c>
      <c r="AY6" s="38">
        <v>405</v>
      </c>
      <c r="AZ6" s="38">
        <v>394</v>
      </c>
      <c r="BA6" s="38">
        <v>397</v>
      </c>
      <c r="BB6" s="38">
        <v>394</v>
      </c>
      <c r="BC6" s="38">
        <v>394</v>
      </c>
      <c r="BD6" s="38">
        <v>421</v>
      </c>
      <c r="BE6" s="38">
        <v>423</v>
      </c>
      <c r="BF6" s="38">
        <v>415</v>
      </c>
      <c r="BG6" s="38">
        <v>447</v>
      </c>
      <c r="BH6" s="38">
        <v>461</v>
      </c>
      <c r="BI6" s="38">
        <v>440</v>
      </c>
      <c r="BJ6" s="38">
        <v>423</v>
      </c>
      <c r="BK6" s="38">
        <v>473</v>
      </c>
      <c r="BL6" s="38">
        <v>503</v>
      </c>
      <c r="BM6" s="38">
        <v>538</v>
      </c>
      <c r="BN6" s="38">
        <v>578</v>
      </c>
      <c r="BO6" s="38">
        <v>559</v>
      </c>
      <c r="BP6" s="38">
        <v>545</v>
      </c>
      <c r="BQ6" s="38">
        <v>463</v>
      </c>
      <c r="BR6" s="38">
        <v>527</v>
      </c>
      <c r="BS6" s="38">
        <v>548</v>
      </c>
      <c r="BT6" s="38">
        <v>622</v>
      </c>
      <c r="BU6" s="38">
        <v>646</v>
      </c>
      <c r="BV6" s="38">
        <v>681</v>
      </c>
      <c r="BW6" s="38">
        <v>731</v>
      </c>
      <c r="BX6" s="38">
        <v>687</v>
      </c>
      <c r="BY6" s="38">
        <v>685</v>
      </c>
      <c r="BZ6" s="38">
        <v>814</v>
      </c>
      <c r="CA6" s="38">
        <v>758</v>
      </c>
      <c r="CB6" s="38">
        <v>669</v>
      </c>
      <c r="CC6" s="38">
        <v>682</v>
      </c>
      <c r="CD6" s="38">
        <v>572</v>
      </c>
      <c r="CE6" s="38">
        <v>573</v>
      </c>
      <c r="CF6" s="38">
        <v>657</v>
      </c>
      <c r="CG6" s="38">
        <v>630</v>
      </c>
      <c r="CH6" s="38">
        <v>641</v>
      </c>
      <c r="CI6" s="38">
        <v>661</v>
      </c>
      <c r="CJ6" s="38">
        <v>649</v>
      </c>
      <c r="CK6" s="38">
        <v>711</v>
      </c>
      <c r="CL6" s="38">
        <v>703</v>
      </c>
      <c r="CM6" s="38">
        <v>699</v>
      </c>
      <c r="CN6" s="38">
        <v>678</v>
      </c>
      <c r="CO6" s="38">
        <v>654</v>
      </c>
      <c r="CP6" s="38">
        <v>685</v>
      </c>
      <c r="CQ6" s="38">
        <v>758</v>
      </c>
      <c r="CR6" s="38">
        <v>844</v>
      </c>
      <c r="CS6" s="38">
        <v>725</v>
      </c>
      <c r="CT6" s="38">
        <v>735</v>
      </c>
      <c r="CU6" s="52">
        <v>750</v>
      </c>
      <c r="CV6" s="52">
        <v>786</v>
      </c>
      <c r="CW6" s="52">
        <v>725</v>
      </c>
      <c r="CX6" s="52">
        <v>657</v>
      </c>
    </row>
    <row r="7" spans="1:102">
      <c r="A7" s="1" t="s">
        <v>8</v>
      </c>
      <c r="B7" s="8" t="s">
        <v>9</v>
      </c>
      <c r="C7" s="36">
        <v>1145</v>
      </c>
      <c r="D7" s="36">
        <v>1074</v>
      </c>
      <c r="E7" s="36">
        <v>1145</v>
      </c>
      <c r="F7" s="36">
        <v>943</v>
      </c>
      <c r="G7" s="36">
        <v>1013</v>
      </c>
      <c r="H7" s="36">
        <v>1306</v>
      </c>
      <c r="I7" s="36">
        <v>1148</v>
      </c>
      <c r="J7" s="36">
        <v>1172</v>
      </c>
      <c r="K7" s="36">
        <v>1197</v>
      </c>
      <c r="L7" s="36">
        <v>1315</v>
      </c>
      <c r="M7" s="36">
        <v>1619</v>
      </c>
      <c r="N7" s="36">
        <v>1548</v>
      </c>
      <c r="O7" s="36">
        <v>1829</v>
      </c>
      <c r="P7" s="36">
        <v>2146</v>
      </c>
      <c r="Q7" s="36">
        <v>1998</v>
      </c>
      <c r="R7" s="36">
        <v>1581</v>
      </c>
      <c r="S7" s="37">
        <v>1680</v>
      </c>
      <c r="T7" s="37">
        <v>1841</v>
      </c>
      <c r="U7" s="37">
        <v>2052</v>
      </c>
      <c r="V7" s="37">
        <v>1699</v>
      </c>
      <c r="W7" s="53">
        <v>305</v>
      </c>
      <c r="X7" s="38">
        <v>303</v>
      </c>
      <c r="Y7" s="38">
        <v>278</v>
      </c>
      <c r="Z7" s="38">
        <v>259</v>
      </c>
      <c r="AA7" s="38">
        <v>266</v>
      </c>
      <c r="AB7" s="38">
        <v>281</v>
      </c>
      <c r="AC7" s="38">
        <v>260</v>
      </c>
      <c r="AD7" s="38">
        <v>267</v>
      </c>
      <c r="AE7" s="38">
        <v>285</v>
      </c>
      <c r="AF7" s="38">
        <v>271</v>
      </c>
      <c r="AG7" s="38">
        <v>297</v>
      </c>
      <c r="AH7" s="38">
        <v>292</v>
      </c>
      <c r="AI7" s="38">
        <v>280</v>
      </c>
      <c r="AJ7" s="38">
        <v>245</v>
      </c>
      <c r="AK7" s="38">
        <v>219</v>
      </c>
      <c r="AL7" s="38">
        <v>199</v>
      </c>
      <c r="AM7" s="38">
        <v>222</v>
      </c>
      <c r="AN7" s="38">
        <v>260</v>
      </c>
      <c r="AO7" s="38">
        <v>286</v>
      </c>
      <c r="AP7" s="38">
        <v>245</v>
      </c>
      <c r="AQ7" s="38">
        <v>317</v>
      </c>
      <c r="AR7" s="38">
        <v>321</v>
      </c>
      <c r="AS7" s="38">
        <v>349</v>
      </c>
      <c r="AT7" s="38">
        <v>319</v>
      </c>
      <c r="AU7" s="38">
        <v>216</v>
      </c>
      <c r="AV7" s="38">
        <v>307</v>
      </c>
      <c r="AW7" s="38">
        <v>289</v>
      </c>
      <c r="AX7" s="38">
        <v>336</v>
      </c>
      <c r="AY7" s="38">
        <v>302</v>
      </c>
      <c r="AZ7" s="38">
        <v>290</v>
      </c>
      <c r="BA7" s="38">
        <v>292</v>
      </c>
      <c r="BB7" s="38">
        <v>288</v>
      </c>
      <c r="BC7" s="38">
        <v>286</v>
      </c>
      <c r="BD7" s="38">
        <v>307</v>
      </c>
      <c r="BE7" s="38">
        <v>305</v>
      </c>
      <c r="BF7" s="38">
        <v>299</v>
      </c>
      <c r="BG7" s="38">
        <v>333</v>
      </c>
      <c r="BH7" s="38">
        <v>343</v>
      </c>
      <c r="BI7" s="38">
        <v>330</v>
      </c>
      <c r="BJ7" s="38">
        <v>309</v>
      </c>
      <c r="BK7" s="38">
        <v>356</v>
      </c>
      <c r="BL7" s="38">
        <v>387</v>
      </c>
      <c r="BM7" s="38">
        <v>419</v>
      </c>
      <c r="BN7" s="38">
        <v>457</v>
      </c>
      <c r="BO7" s="38">
        <v>427</v>
      </c>
      <c r="BP7" s="38">
        <v>414</v>
      </c>
      <c r="BQ7" s="38">
        <v>326</v>
      </c>
      <c r="BR7" s="38">
        <v>381</v>
      </c>
      <c r="BS7" s="38">
        <v>392</v>
      </c>
      <c r="BT7" s="38">
        <v>450</v>
      </c>
      <c r="BU7" s="38">
        <v>480</v>
      </c>
      <c r="BV7" s="38">
        <v>507</v>
      </c>
      <c r="BW7" s="38">
        <v>543</v>
      </c>
      <c r="BX7" s="38">
        <v>492</v>
      </c>
      <c r="BY7" s="38">
        <v>499</v>
      </c>
      <c r="BZ7" s="38">
        <v>612</v>
      </c>
      <c r="CA7" s="38">
        <v>588</v>
      </c>
      <c r="CB7" s="38">
        <v>512</v>
      </c>
      <c r="CC7" s="38">
        <v>506</v>
      </c>
      <c r="CD7" s="38">
        <v>392</v>
      </c>
      <c r="CE7" s="38">
        <v>367</v>
      </c>
      <c r="CF7" s="38">
        <v>425</v>
      </c>
      <c r="CG7" s="38">
        <v>382</v>
      </c>
      <c r="CH7" s="38">
        <v>407</v>
      </c>
      <c r="CI7" s="38">
        <v>392</v>
      </c>
      <c r="CJ7" s="38">
        <v>379</v>
      </c>
      <c r="CK7" s="38">
        <v>463</v>
      </c>
      <c r="CL7" s="38">
        <v>457</v>
      </c>
      <c r="CM7" s="38">
        <v>479</v>
      </c>
      <c r="CN7" s="38">
        <v>466</v>
      </c>
      <c r="CO7" s="38">
        <v>428</v>
      </c>
      <c r="CP7" s="38">
        <v>468</v>
      </c>
      <c r="CQ7" s="38">
        <v>525</v>
      </c>
      <c r="CR7" s="38">
        <v>604</v>
      </c>
      <c r="CS7" s="38">
        <v>485</v>
      </c>
      <c r="CT7" s="38">
        <v>438</v>
      </c>
      <c r="CU7" s="52">
        <v>425</v>
      </c>
      <c r="CV7" s="52">
        <v>452</v>
      </c>
      <c r="CW7" s="52">
        <v>438</v>
      </c>
      <c r="CX7" s="52">
        <v>384</v>
      </c>
    </row>
    <row r="8" spans="1:102">
      <c r="A8" s="9" t="s">
        <v>10</v>
      </c>
      <c r="B8" s="8" t="s">
        <v>11</v>
      </c>
      <c r="C8" s="36">
        <v>690</v>
      </c>
      <c r="D8" s="36">
        <v>593</v>
      </c>
      <c r="E8" s="36">
        <v>628</v>
      </c>
      <c r="F8" s="36">
        <v>393</v>
      </c>
      <c r="G8" s="36">
        <v>467</v>
      </c>
      <c r="H8" s="36">
        <v>717</v>
      </c>
      <c r="I8" s="36">
        <v>554</v>
      </c>
      <c r="J8" s="36">
        <v>541</v>
      </c>
      <c r="K8" s="36">
        <v>557</v>
      </c>
      <c r="L8" s="36">
        <v>635</v>
      </c>
      <c r="M8" s="36">
        <v>903</v>
      </c>
      <c r="N8" s="36">
        <v>790</v>
      </c>
      <c r="O8" s="36">
        <v>1081</v>
      </c>
      <c r="P8" s="36">
        <v>1318</v>
      </c>
      <c r="Q8" s="36">
        <v>1250</v>
      </c>
      <c r="R8" s="36">
        <v>702</v>
      </c>
      <c r="S8" s="37">
        <v>774</v>
      </c>
      <c r="T8" s="37">
        <v>906</v>
      </c>
      <c r="U8" s="37">
        <v>1041</v>
      </c>
      <c r="V8" s="37">
        <v>594</v>
      </c>
      <c r="W8" s="53">
        <v>199</v>
      </c>
      <c r="X8" s="38">
        <v>171</v>
      </c>
      <c r="Y8" s="38">
        <v>167</v>
      </c>
      <c r="Z8" s="38">
        <v>153</v>
      </c>
      <c r="AA8" s="38">
        <v>151</v>
      </c>
      <c r="AB8" s="38">
        <v>160</v>
      </c>
      <c r="AC8" s="38">
        <v>145</v>
      </c>
      <c r="AD8" s="38">
        <v>137</v>
      </c>
      <c r="AE8" s="38">
        <v>159</v>
      </c>
      <c r="AF8" s="38">
        <v>150</v>
      </c>
      <c r="AG8" s="38">
        <v>153</v>
      </c>
      <c r="AH8" s="38">
        <v>166</v>
      </c>
      <c r="AI8" s="38">
        <v>144</v>
      </c>
      <c r="AJ8" s="38">
        <v>117</v>
      </c>
      <c r="AK8" s="38">
        <v>69</v>
      </c>
      <c r="AL8" s="38">
        <v>63</v>
      </c>
      <c r="AM8" s="38">
        <v>88</v>
      </c>
      <c r="AN8" s="38">
        <v>117</v>
      </c>
      <c r="AO8" s="38">
        <v>146</v>
      </c>
      <c r="AP8" s="38">
        <v>116</v>
      </c>
      <c r="AQ8" s="38">
        <v>165</v>
      </c>
      <c r="AR8" s="38">
        <v>179</v>
      </c>
      <c r="AS8" s="38">
        <v>213</v>
      </c>
      <c r="AT8" s="38">
        <v>160</v>
      </c>
      <c r="AU8" s="38">
        <v>102</v>
      </c>
      <c r="AV8" s="38">
        <v>141</v>
      </c>
      <c r="AW8" s="38">
        <v>135</v>
      </c>
      <c r="AX8" s="38">
        <v>176</v>
      </c>
      <c r="AY8" s="38">
        <v>162</v>
      </c>
      <c r="AZ8" s="38">
        <v>124</v>
      </c>
      <c r="BA8" s="38">
        <v>135</v>
      </c>
      <c r="BB8" s="38">
        <v>120</v>
      </c>
      <c r="BC8" s="38">
        <v>140</v>
      </c>
      <c r="BD8" s="38">
        <v>145</v>
      </c>
      <c r="BE8" s="38">
        <v>125</v>
      </c>
      <c r="BF8" s="38">
        <v>147</v>
      </c>
      <c r="BG8" s="38">
        <v>147</v>
      </c>
      <c r="BH8" s="38">
        <v>170</v>
      </c>
      <c r="BI8" s="38">
        <v>173</v>
      </c>
      <c r="BJ8" s="38">
        <v>145</v>
      </c>
      <c r="BK8" s="38">
        <v>172</v>
      </c>
      <c r="BL8" s="38">
        <v>216</v>
      </c>
      <c r="BM8" s="38">
        <v>252</v>
      </c>
      <c r="BN8" s="38">
        <v>263</v>
      </c>
      <c r="BO8" s="38">
        <v>238</v>
      </c>
      <c r="BP8" s="38">
        <v>232</v>
      </c>
      <c r="BQ8" s="38">
        <v>159</v>
      </c>
      <c r="BR8" s="38">
        <v>161</v>
      </c>
      <c r="BS8" s="38">
        <v>209</v>
      </c>
      <c r="BT8" s="38">
        <v>264</v>
      </c>
      <c r="BU8" s="38">
        <v>284</v>
      </c>
      <c r="BV8" s="38">
        <v>324</v>
      </c>
      <c r="BW8" s="38">
        <v>310</v>
      </c>
      <c r="BX8" s="38">
        <v>269</v>
      </c>
      <c r="BY8" s="38">
        <v>312</v>
      </c>
      <c r="BZ8" s="38">
        <v>427</v>
      </c>
      <c r="CA8" s="38">
        <v>406</v>
      </c>
      <c r="CB8" s="38">
        <v>320</v>
      </c>
      <c r="CC8" s="38">
        <v>312</v>
      </c>
      <c r="CD8" s="38">
        <v>212</v>
      </c>
      <c r="CE8" s="38">
        <v>140</v>
      </c>
      <c r="CF8" s="38">
        <v>201</v>
      </c>
      <c r="CG8" s="38">
        <v>169</v>
      </c>
      <c r="CH8" s="38">
        <v>192</v>
      </c>
      <c r="CI8" s="38">
        <v>182</v>
      </c>
      <c r="CJ8" s="38">
        <v>146</v>
      </c>
      <c r="CK8" s="38">
        <v>225</v>
      </c>
      <c r="CL8" s="38">
        <v>233</v>
      </c>
      <c r="CM8" s="38">
        <v>250</v>
      </c>
      <c r="CN8" s="38">
        <v>235</v>
      </c>
      <c r="CO8" s="38">
        <v>196</v>
      </c>
      <c r="CP8" s="38">
        <v>225</v>
      </c>
      <c r="CQ8" s="38">
        <v>302</v>
      </c>
      <c r="CR8" s="38">
        <v>337</v>
      </c>
      <c r="CS8" s="38">
        <v>240</v>
      </c>
      <c r="CT8" s="38">
        <v>162</v>
      </c>
      <c r="CU8" s="52">
        <v>158</v>
      </c>
      <c r="CV8" s="52">
        <v>171</v>
      </c>
      <c r="CW8" s="52">
        <v>156</v>
      </c>
      <c r="CX8" s="52">
        <v>109</v>
      </c>
    </row>
    <row r="9" spans="1:102">
      <c r="A9" s="9" t="s">
        <v>12</v>
      </c>
      <c r="B9" s="8" t="s">
        <v>13</v>
      </c>
      <c r="C9" s="36">
        <v>117</v>
      </c>
      <c r="D9" s="36">
        <v>101</v>
      </c>
      <c r="E9" s="36">
        <v>100</v>
      </c>
      <c r="F9" s="36">
        <v>105</v>
      </c>
      <c r="G9" s="36">
        <v>107</v>
      </c>
      <c r="H9" s="36">
        <v>113</v>
      </c>
      <c r="I9" s="36">
        <v>123</v>
      </c>
      <c r="J9" s="36">
        <v>142</v>
      </c>
      <c r="K9" s="36">
        <v>173</v>
      </c>
      <c r="L9" s="36">
        <v>159</v>
      </c>
      <c r="M9" s="36">
        <v>183</v>
      </c>
      <c r="N9" s="36">
        <v>197</v>
      </c>
      <c r="O9" s="36">
        <v>239</v>
      </c>
      <c r="P9" s="36">
        <v>267</v>
      </c>
      <c r="Q9" s="36">
        <v>225</v>
      </c>
      <c r="R9" s="36">
        <v>286</v>
      </c>
      <c r="S9" s="37">
        <v>267</v>
      </c>
      <c r="T9" s="37">
        <v>288</v>
      </c>
      <c r="U9" s="37">
        <v>322</v>
      </c>
      <c r="V9" s="37">
        <v>358</v>
      </c>
      <c r="W9" s="53">
        <v>28</v>
      </c>
      <c r="X9" s="38">
        <v>31</v>
      </c>
      <c r="Y9" s="38">
        <v>30</v>
      </c>
      <c r="Z9" s="38">
        <v>28</v>
      </c>
      <c r="AA9" s="38">
        <v>27</v>
      </c>
      <c r="AB9" s="38">
        <v>26</v>
      </c>
      <c r="AC9" s="38">
        <v>24</v>
      </c>
      <c r="AD9" s="38">
        <v>24</v>
      </c>
      <c r="AE9" s="38">
        <v>26</v>
      </c>
      <c r="AF9" s="38">
        <v>26</v>
      </c>
      <c r="AG9" s="38">
        <v>22</v>
      </c>
      <c r="AH9" s="38">
        <v>26</v>
      </c>
      <c r="AI9" s="38">
        <v>29</v>
      </c>
      <c r="AJ9" s="38">
        <v>32</v>
      </c>
      <c r="AK9" s="38">
        <v>25</v>
      </c>
      <c r="AL9" s="38">
        <v>19</v>
      </c>
      <c r="AM9" s="38">
        <v>29</v>
      </c>
      <c r="AN9" s="38">
        <v>28</v>
      </c>
      <c r="AO9" s="38">
        <v>25</v>
      </c>
      <c r="AP9" s="38">
        <v>25</v>
      </c>
      <c r="AQ9" s="38">
        <v>28</v>
      </c>
      <c r="AR9" s="38">
        <v>30</v>
      </c>
      <c r="AS9" s="38">
        <v>28</v>
      </c>
      <c r="AT9" s="38">
        <v>27</v>
      </c>
      <c r="AU9" s="38">
        <v>30</v>
      </c>
      <c r="AV9" s="38">
        <v>33</v>
      </c>
      <c r="AW9" s="38">
        <v>29</v>
      </c>
      <c r="AX9" s="38">
        <v>31</v>
      </c>
      <c r="AY9" s="38">
        <v>33</v>
      </c>
      <c r="AZ9" s="38">
        <v>38</v>
      </c>
      <c r="BA9" s="38">
        <v>31</v>
      </c>
      <c r="BB9" s="38">
        <v>40</v>
      </c>
      <c r="BC9" s="38">
        <v>38</v>
      </c>
      <c r="BD9" s="38">
        <v>43</v>
      </c>
      <c r="BE9" s="38">
        <v>46</v>
      </c>
      <c r="BF9" s="38">
        <v>46</v>
      </c>
      <c r="BG9" s="38">
        <v>38</v>
      </c>
      <c r="BH9" s="38">
        <v>42</v>
      </c>
      <c r="BI9" s="38">
        <v>37</v>
      </c>
      <c r="BJ9" s="38">
        <v>42</v>
      </c>
      <c r="BK9" s="38">
        <v>47</v>
      </c>
      <c r="BL9" s="38">
        <v>48</v>
      </c>
      <c r="BM9" s="38">
        <v>44</v>
      </c>
      <c r="BN9" s="38">
        <v>44</v>
      </c>
      <c r="BO9" s="38">
        <v>47</v>
      </c>
      <c r="BP9" s="38">
        <v>50</v>
      </c>
      <c r="BQ9" s="38">
        <v>47</v>
      </c>
      <c r="BR9" s="38">
        <v>53</v>
      </c>
      <c r="BS9" s="38">
        <v>57</v>
      </c>
      <c r="BT9" s="38">
        <v>59</v>
      </c>
      <c r="BU9" s="38">
        <v>60</v>
      </c>
      <c r="BV9" s="38">
        <v>63</v>
      </c>
      <c r="BW9" s="38">
        <v>70</v>
      </c>
      <c r="BX9" s="38">
        <v>67</v>
      </c>
      <c r="BY9" s="38">
        <v>62</v>
      </c>
      <c r="BZ9" s="38">
        <v>68</v>
      </c>
      <c r="CA9" s="38">
        <v>62</v>
      </c>
      <c r="CB9" s="38">
        <v>58</v>
      </c>
      <c r="CC9" s="38">
        <v>51</v>
      </c>
      <c r="CD9" s="38">
        <v>54</v>
      </c>
      <c r="CE9" s="38">
        <v>69</v>
      </c>
      <c r="CF9" s="38">
        <v>77</v>
      </c>
      <c r="CG9" s="38">
        <v>69</v>
      </c>
      <c r="CH9" s="38">
        <v>71</v>
      </c>
      <c r="CI9" s="38">
        <v>66</v>
      </c>
      <c r="CJ9" s="38">
        <v>63</v>
      </c>
      <c r="CK9" s="38">
        <v>65</v>
      </c>
      <c r="CL9" s="38">
        <v>73</v>
      </c>
      <c r="CM9" s="38">
        <v>73</v>
      </c>
      <c r="CN9" s="38">
        <v>74</v>
      </c>
      <c r="CO9" s="38">
        <v>71</v>
      </c>
      <c r="CP9" s="38">
        <v>70</v>
      </c>
      <c r="CQ9" s="38">
        <v>79</v>
      </c>
      <c r="CR9" s="38">
        <v>84</v>
      </c>
      <c r="CS9" s="38">
        <v>72</v>
      </c>
      <c r="CT9" s="38">
        <v>87</v>
      </c>
      <c r="CU9" s="52">
        <v>87</v>
      </c>
      <c r="CV9" s="52">
        <v>89</v>
      </c>
      <c r="CW9" s="52">
        <v>90</v>
      </c>
      <c r="CX9" s="52">
        <v>92</v>
      </c>
    </row>
    <row r="10" spans="1:102">
      <c r="A10" s="9" t="s">
        <v>14</v>
      </c>
      <c r="B10" s="8" t="s">
        <v>15</v>
      </c>
      <c r="C10" s="36">
        <v>19</v>
      </c>
      <c r="D10" s="36">
        <v>18</v>
      </c>
      <c r="E10" s="36">
        <v>19</v>
      </c>
      <c r="F10" s="36">
        <v>17</v>
      </c>
      <c r="G10" s="36">
        <v>19</v>
      </c>
      <c r="H10" s="36">
        <v>19</v>
      </c>
      <c r="I10" s="36">
        <v>23</v>
      </c>
      <c r="J10" s="36">
        <v>24</v>
      </c>
      <c r="K10" s="36">
        <v>26</v>
      </c>
      <c r="L10" s="36">
        <v>32</v>
      </c>
      <c r="M10" s="36">
        <v>37</v>
      </c>
      <c r="N10" s="36">
        <v>39</v>
      </c>
      <c r="O10" s="36">
        <v>39</v>
      </c>
      <c r="P10" s="36">
        <v>42</v>
      </c>
      <c r="Q10" s="36">
        <v>36</v>
      </c>
      <c r="R10" s="36">
        <v>35</v>
      </c>
      <c r="S10" s="37">
        <v>37</v>
      </c>
      <c r="T10" s="37">
        <v>33</v>
      </c>
      <c r="U10" s="37">
        <v>31</v>
      </c>
      <c r="V10" s="37">
        <v>42</v>
      </c>
      <c r="W10" s="53">
        <v>5</v>
      </c>
      <c r="X10" s="38">
        <v>4</v>
      </c>
      <c r="Y10" s="38">
        <v>6</v>
      </c>
      <c r="Z10" s="38">
        <v>4</v>
      </c>
      <c r="AA10" s="38">
        <v>4</v>
      </c>
      <c r="AB10" s="38">
        <v>4</v>
      </c>
      <c r="AC10" s="38">
        <v>4</v>
      </c>
      <c r="AD10" s="38">
        <v>6</v>
      </c>
      <c r="AE10" s="38">
        <v>6</v>
      </c>
      <c r="AF10" s="38">
        <v>5</v>
      </c>
      <c r="AG10" s="38">
        <v>4</v>
      </c>
      <c r="AH10" s="38">
        <v>4</v>
      </c>
      <c r="AI10" s="38">
        <v>4</v>
      </c>
      <c r="AJ10" s="38">
        <v>4</v>
      </c>
      <c r="AK10" s="38">
        <v>4</v>
      </c>
      <c r="AL10" s="38">
        <v>5</v>
      </c>
      <c r="AM10" s="38">
        <v>5</v>
      </c>
      <c r="AN10" s="38">
        <v>5</v>
      </c>
      <c r="AO10" s="38">
        <v>4</v>
      </c>
      <c r="AP10" s="38">
        <v>5</v>
      </c>
      <c r="AQ10" s="38">
        <v>5</v>
      </c>
      <c r="AR10" s="38">
        <v>4</v>
      </c>
      <c r="AS10" s="38">
        <v>5</v>
      </c>
      <c r="AT10" s="38">
        <v>5</v>
      </c>
      <c r="AU10" s="38">
        <v>5</v>
      </c>
      <c r="AV10" s="38">
        <v>5</v>
      </c>
      <c r="AW10" s="38">
        <v>7</v>
      </c>
      <c r="AX10" s="38">
        <v>6</v>
      </c>
      <c r="AY10" s="38">
        <v>6</v>
      </c>
      <c r="AZ10" s="38">
        <v>7</v>
      </c>
      <c r="BA10" s="38">
        <v>6</v>
      </c>
      <c r="BB10" s="38">
        <v>5</v>
      </c>
      <c r="BC10" s="38">
        <v>6</v>
      </c>
      <c r="BD10" s="38">
        <v>6</v>
      </c>
      <c r="BE10" s="38">
        <v>7</v>
      </c>
      <c r="BF10" s="38">
        <v>7</v>
      </c>
      <c r="BG10" s="38">
        <v>9</v>
      </c>
      <c r="BH10" s="38">
        <v>8</v>
      </c>
      <c r="BI10" s="38">
        <v>7</v>
      </c>
      <c r="BJ10" s="38">
        <v>8</v>
      </c>
      <c r="BK10" s="38">
        <v>9</v>
      </c>
      <c r="BL10" s="38">
        <v>10</v>
      </c>
      <c r="BM10" s="38">
        <v>9</v>
      </c>
      <c r="BN10" s="38">
        <v>9</v>
      </c>
      <c r="BO10" s="38">
        <v>10</v>
      </c>
      <c r="BP10" s="38">
        <v>11</v>
      </c>
      <c r="BQ10" s="38">
        <v>8</v>
      </c>
      <c r="BR10" s="38">
        <v>10</v>
      </c>
      <c r="BS10" s="38">
        <v>9</v>
      </c>
      <c r="BT10" s="38">
        <v>9</v>
      </c>
      <c r="BU10" s="38">
        <v>10</v>
      </c>
      <c r="BV10" s="38">
        <v>11</v>
      </c>
      <c r="BW10" s="38">
        <v>9</v>
      </c>
      <c r="BX10" s="38">
        <v>13</v>
      </c>
      <c r="BY10" s="38">
        <v>11</v>
      </c>
      <c r="BZ10" s="38">
        <v>9</v>
      </c>
      <c r="CA10" s="38">
        <v>10</v>
      </c>
      <c r="CB10" s="38">
        <v>10</v>
      </c>
      <c r="CC10" s="38">
        <v>9</v>
      </c>
      <c r="CD10" s="38">
        <v>7</v>
      </c>
      <c r="CE10" s="38">
        <v>8</v>
      </c>
      <c r="CF10" s="38">
        <v>8</v>
      </c>
      <c r="CG10" s="38">
        <v>10</v>
      </c>
      <c r="CH10" s="38">
        <v>9</v>
      </c>
      <c r="CI10" s="38">
        <v>9</v>
      </c>
      <c r="CJ10" s="38">
        <v>9</v>
      </c>
      <c r="CK10" s="38">
        <v>9</v>
      </c>
      <c r="CL10" s="38">
        <v>9</v>
      </c>
      <c r="CM10" s="38">
        <v>10</v>
      </c>
      <c r="CN10" s="38">
        <v>8</v>
      </c>
      <c r="CO10" s="38">
        <v>7</v>
      </c>
      <c r="CP10" s="38">
        <v>8</v>
      </c>
      <c r="CQ10" s="38">
        <v>7</v>
      </c>
      <c r="CR10" s="38">
        <v>9</v>
      </c>
      <c r="CS10" s="38">
        <v>7</v>
      </c>
      <c r="CT10" s="38">
        <v>8</v>
      </c>
      <c r="CU10" s="52">
        <v>8</v>
      </c>
      <c r="CV10" s="52">
        <v>12</v>
      </c>
      <c r="CW10" s="52">
        <v>11</v>
      </c>
      <c r="CX10" s="52">
        <v>11</v>
      </c>
    </row>
    <row r="11" spans="1:102">
      <c r="A11" s="9" t="s">
        <v>16</v>
      </c>
      <c r="B11" s="8" t="s">
        <v>17</v>
      </c>
      <c r="C11" s="36">
        <v>319</v>
      </c>
      <c r="D11" s="36">
        <v>362</v>
      </c>
      <c r="E11" s="36">
        <v>398</v>
      </c>
      <c r="F11" s="36">
        <v>428</v>
      </c>
      <c r="G11" s="36">
        <v>420</v>
      </c>
      <c r="H11" s="36">
        <v>457</v>
      </c>
      <c r="I11" s="36">
        <v>448</v>
      </c>
      <c r="J11" s="36">
        <v>465</v>
      </c>
      <c r="K11" s="36">
        <v>441</v>
      </c>
      <c r="L11" s="36">
        <v>489</v>
      </c>
      <c r="M11" s="36">
        <v>496</v>
      </c>
      <c r="N11" s="36">
        <v>522</v>
      </c>
      <c r="O11" s="36">
        <v>470</v>
      </c>
      <c r="P11" s="36">
        <v>519</v>
      </c>
      <c r="Q11" s="36">
        <v>487</v>
      </c>
      <c r="R11" s="36">
        <v>558</v>
      </c>
      <c r="S11" s="37">
        <v>602</v>
      </c>
      <c r="T11" s="37">
        <v>614</v>
      </c>
      <c r="U11" s="37">
        <v>658</v>
      </c>
      <c r="V11" s="37">
        <v>705</v>
      </c>
      <c r="W11" s="53">
        <v>73</v>
      </c>
      <c r="X11" s="38">
        <v>97</v>
      </c>
      <c r="Y11" s="38">
        <v>75</v>
      </c>
      <c r="Z11" s="38">
        <v>74</v>
      </c>
      <c r="AA11" s="38">
        <v>84</v>
      </c>
      <c r="AB11" s="38">
        <v>91</v>
      </c>
      <c r="AC11" s="38">
        <v>87</v>
      </c>
      <c r="AD11" s="38">
        <v>100</v>
      </c>
      <c r="AE11" s="38">
        <v>94</v>
      </c>
      <c r="AF11" s="38">
        <v>90</v>
      </c>
      <c r="AG11" s="38">
        <v>118</v>
      </c>
      <c r="AH11" s="38">
        <v>96</v>
      </c>
      <c r="AI11" s="38">
        <v>103</v>
      </c>
      <c r="AJ11" s="38">
        <v>91</v>
      </c>
      <c r="AK11" s="38">
        <v>121</v>
      </c>
      <c r="AL11" s="38">
        <v>113</v>
      </c>
      <c r="AM11" s="38">
        <v>101</v>
      </c>
      <c r="AN11" s="38">
        <v>110</v>
      </c>
      <c r="AO11" s="38">
        <v>110</v>
      </c>
      <c r="AP11" s="38">
        <v>99</v>
      </c>
      <c r="AQ11" s="38">
        <v>119</v>
      </c>
      <c r="AR11" s="38">
        <v>108</v>
      </c>
      <c r="AS11" s="38">
        <v>103</v>
      </c>
      <c r="AT11" s="38">
        <v>127</v>
      </c>
      <c r="AU11" s="38">
        <v>79</v>
      </c>
      <c r="AV11" s="38">
        <v>128</v>
      </c>
      <c r="AW11" s="38">
        <v>118</v>
      </c>
      <c r="AX11" s="38">
        <v>123</v>
      </c>
      <c r="AY11" s="38">
        <v>101</v>
      </c>
      <c r="AZ11" s="38">
        <v>121</v>
      </c>
      <c r="BA11" s="38">
        <v>120</v>
      </c>
      <c r="BB11" s="38">
        <v>123</v>
      </c>
      <c r="BC11" s="38">
        <v>103</v>
      </c>
      <c r="BD11" s="38">
        <v>112</v>
      </c>
      <c r="BE11" s="38">
        <v>127</v>
      </c>
      <c r="BF11" s="38">
        <v>99</v>
      </c>
      <c r="BG11" s="38">
        <v>139</v>
      </c>
      <c r="BH11" s="38">
        <v>123</v>
      </c>
      <c r="BI11" s="38">
        <v>113</v>
      </c>
      <c r="BJ11" s="38">
        <v>114</v>
      </c>
      <c r="BK11" s="38">
        <v>129</v>
      </c>
      <c r="BL11" s="38">
        <v>112</v>
      </c>
      <c r="BM11" s="38">
        <v>113</v>
      </c>
      <c r="BN11" s="38">
        <v>142</v>
      </c>
      <c r="BO11" s="38">
        <v>132</v>
      </c>
      <c r="BP11" s="38">
        <v>122</v>
      </c>
      <c r="BQ11" s="38">
        <v>112</v>
      </c>
      <c r="BR11" s="38">
        <v>156</v>
      </c>
      <c r="BS11" s="38">
        <v>116</v>
      </c>
      <c r="BT11" s="38">
        <v>118</v>
      </c>
      <c r="BU11" s="38">
        <v>127</v>
      </c>
      <c r="BV11" s="38">
        <v>109</v>
      </c>
      <c r="BW11" s="38">
        <v>154</v>
      </c>
      <c r="BX11" s="38">
        <v>143</v>
      </c>
      <c r="BY11" s="38">
        <v>115</v>
      </c>
      <c r="BZ11" s="38">
        <v>107</v>
      </c>
      <c r="CA11" s="38">
        <v>109</v>
      </c>
      <c r="CB11" s="38">
        <v>125</v>
      </c>
      <c r="CC11" s="38">
        <v>134</v>
      </c>
      <c r="CD11" s="38">
        <v>119</v>
      </c>
      <c r="CE11" s="38">
        <v>150</v>
      </c>
      <c r="CF11" s="38">
        <v>138</v>
      </c>
      <c r="CG11" s="38">
        <v>135</v>
      </c>
      <c r="CH11" s="38">
        <v>135</v>
      </c>
      <c r="CI11" s="38">
        <v>136</v>
      </c>
      <c r="CJ11" s="38">
        <v>161</v>
      </c>
      <c r="CK11" s="38">
        <v>163</v>
      </c>
      <c r="CL11" s="38">
        <v>142</v>
      </c>
      <c r="CM11" s="38">
        <v>146</v>
      </c>
      <c r="CN11" s="38">
        <v>150</v>
      </c>
      <c r="CO11" s="38">
        <v>153</v>
      </c>
      <c r="CP11" s="38">
        <v>165</v>
      </c>
      <c r="CQ11" s="38">
        <v>138</v>
      </c>
      <c r="CR11" s="38">
        <v>172</v>
      </c>
      <c r="CS11" s="38">
        <v>167</v>
      </c>
      <c r="CT11" s="38">
        <v>181</v>
      </c>
      <c r="CU11" s="52">
        <v>172</v>
      </c>
      <c r="CV11" s="52">
        <v>179</v>
      </c>
      <c r="CW11" s="52">
        <v>182</v>
      </c>
      <c r="CX11" s="52">
        <v>172</v>
      </c>
    </row>
    <row r="12" spans="1:102">
      <c r="A12" s="1" t="s">
        <v>18</v>
      </c>
      <c r="B12" s="8" t="s">
        <v>19</v>
      </c>
      <c r="C12" s="36">
        <v>28</v>
      </c>
      <c r="D12" s="36">
        <v>27</v>
      </c>
      <c r="E12" s="36">
        <v>25</v>
      </c>
      <c r="F12" s="36">
        <v>21</v>
      </c>
      <c r="G12" s="36">
        <v>23</v>
      </c>
      <c r="H12" s="36">
        <v>30</v>
      </c>
      <c r="I12" s="36">
        <v>39</v>
      </c>
      <c r="J12" s="36">
        <v>47</v>
      </c>
      <c r="K12" s="36">
        <v>51</v>
      </c>
      <c r="L12" s="36">
        <v>55</v>
      </c>
      <c r="M12" s="36">
        <v>50</v>
      </c>
      <c r="N12" s="36">
        <v>31</v>
      </c>
      <c r="O12" s="36">
        <v>48</v>
      </c>
      <c r="P12" s="36">
        <v>54</v>
      </c>
      <c r="Q12" s="36">
        <v>63</v>
      </c>
      <c r="R12" s="36">
        <v>108</v>
      </c>
      <c r="S12" s="37">
        <v>101</v>
      </c>
      <c r="T12" s="37">
        <v>105</v>
      </c>
      <c r="U12" s="37">
        <v>101</v>
      </c>
      <c r="V12" s="37">
        <v>94</v>
      </c>
      <c r="W12" s="53">
        <v>10</v>
      </c>
      <c r="X12" s="38">
        <v>6</v>
      </c>
      <c r="Y12" s="38">
        <v>6</v>
      </c>
      <c r="Z12" s="38">
        <v>6</v>
      </c>
      <c r="AA12" s="38">
        <v>8</v>
      </c>
      <c r="AB12" s="38">
        <v>5</v>
      </c>
      <c r="AC12" s="38">
        <v>7</v>
      </c>
      <c r="AD12" s="38">
        <v>7</v>
      </c>
      <c r="AE12" s="38">
        <v>7</v>
      </c>
      <c r="AF12" s="38">
        <v>7</v>
      </c>
      <c r="AG12" s="38">
        <v>6</v>
      </c>
      <c r="AH12" s="38">
        <v>5</v>
      </c>
      <c r="AI12" s="38">
        <v>4</v>
      </c>
      <c r="AJ12" s="38">
        <v>6</v>
      </c>
      <c r="AK12" s="38">
        <v>6</v>
      </c>
      <c r="AL12" s="38">
        <v>5</v>
      </c>
      <c r="AM12" s="38">
        <v>6</v>
      </c>
      <c r="AN12" s="38">
        <v>6</v>
      </c>
      <c r="AO12" s="38">
        <v>5</v>
      </c>
      <c r="AP12" s="38">
        <v>6</v>
      </c>
      <c r="AQ12" s="38">
        <v>7</v>
      </c>
      <c r="AR12" s="38">
        <v>6</v>
      </c>
      <c r="AS12" s="38">
        <v>6</v>
      </c>
      <c r="AT12" s="38">
        <v>11</v>
      </c>
      <c r="AU12" s="38">
        <v>6</v>
      </c>
      <c r="AV12" s="38">
        <v>11</v>
      </c>
      <c r="AW12" s="38">
        <v>10</v>
      </c>
      <c r="AX12" s="38">
        <v>12</v>
      </c>
      <c r="AY12" s="38">
        <v>10</v>
      </c>
      <c r="AZ12" s="38">
        <v>13</v>
      </c>
      <c r="BA12" s="38">
        <v>12</v>
      </c>
      <c r="BB12" s="38">
        <v>12</v>
      </c>
      <c r="BC12" s="38">
        <v>12</v>
      </c>
      <c r="BD12" s="38">
        <v>15</v>
      </c>
      <c r="BE12" s="38">
        <v>12</v>
      </c>
      <c r="BF12" s="38">
        <v>12</v>
      </c>
      <c r="BG12" s="38">
        <v>14</v>
      </c>
      <c r="BH12" s="38">
        <v>16</v>
      </c>
      <c r="BI12" s="38">
        <v>14</v>
      </c>
      <c r="BJ12" s="38">
        <v>11</v>
      </c>
      <c r="BK12" s="38">
        <v>12</v>
      </c>
      <c r="BL12" s="38">
        <v>14</v>
      </c>
      <c r="BM12" s="38">
        <v>13</v>
      </c>
      <c r="BN12" s="38">
        <v>11</v>
      </c>
      <c r="BO12" s="38">
        <v>9</v>
      </c>
      <c r="BP12" s="38">
        <v>6</v>
      </c>
      <c r="BQ12" s="38">
        <v>8</v>
      </c>
      <c r="BR12" s="38">
        <v>8</v>
      </c>
      <c r="BS12" s="38">
        <v>8</v>
      </c>
      <c r="BT12" s="38">
        <v>13</v>
      </c>
      <c r="BU12" s="38">
        <v>15</v>
      </c>
      <c r="BV12" s="38">
        <v>12</v>
      </c>
      <c r="BW12" s="38">
        <v>11</v>
      </c>
      <c r="BX12" s="38">
        <v>14</v>
      </c>
      <c r="BY12" s="38">
        <v>15</v>
      </c>
      <c r="BZ12" s="38">
        <v>14</v>
      </c>
      <c r="CA12" s="38">
        <v>15</v>
      </c>
      <c r="CB12" s="38">
        <v>17</v>
      </c>
      <c r="CC12" s="38">
        <v>16</v>
      </c>
      <c r="CD12" s="38">
        <v>15</v>
      </c>
      <c r="CE12" s="38">
        <v>25</v>
      </c>
      <c r="CF12" s="38">
        <v>31</v>
      </c>
      <c r="CG12" s="38">
        <v>26</v>
      </c>
      <c r="CH12" s="38">
        <v>26</v>
      </c>
      <c r="CI12" s="38">
        <v>26</v>
      </c>
      <c r="CJ12" s="38">
        <v>25</v>
      </c>
      <c r="CK12" s="38">
        <v>23</v>
      </c>
      <c r="CL12" s="38">
        <v>27</v>
      </c>
      <c r="CM12" s="38">
        <v>29</v>
      </c>
      <c r="CN12" s="38">
        <v>28</v>
      </c>
      <c r="CO12" s="38">
        <v>24</v>
      </c>
      <c r="CP12" s="38">
        <v>24</v>
      </c>
      <c r="CQ12" s="38">
        <v>27</v>
      </c>
      <c r="CR12" s="38">
        <v>25</v>
      </c>
      <c r="CS12" s="38">
        <v>21</v>
      </c>
      <c r="CT12" s="38">
        <v>28</v>
      </c>
      <c r="CU12" s="52">
        <v>26</v>
      </c>
      <c r="CV12" s="52">
        <v>24</v>
      </c>
      <c r="CW12" s="52">
        <v>21</v>
      </c>
      <c r="CX12" s="52">
        <v>23</v>
      </c>
    </row>
    <row r="13" spans="1:102">
      <c r="A13" s="9" t="s">
        <v>20</v>
      </c>
      <c r="B13" s="8" t="s">
        <v>21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1</v>
      </c>
      <c r="L13" s="36">
        <v>2</v>
      </c>
      <c r="M13" s="36">
        <v>1</v>
      </c>
      <c r="N13" s="36">
        <v>0</v>
      </c>
      <c r="O13" s="36">
        <v>1</v>
      </c>
      <c r="P13" s="36">
        <v>1</v>
      </c>
      <c r="Q13" s="36">
        <v>2</v>
      </c>
      <c r="R13" s="36">
        <v>1</v>
      </c>
      <c r="S13" s="37">
        <v>1</v>
      </c>
      <c r="T13" s="37">
        <v>1</v>
      </c>
      <c r="U13" s="37">
        <v>0</v>
      </c>
      <c r="V13" s="37">
        <v>0</v>
      </c>
      <c r="W13" s="53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1</v>
      </c>
      <c r="BE13" s="38">
        <v>0</v>
      </c>
      <c r="BF13" s="38">
        <v>0</v>
      </c>
      <c r="BG13" s="38">
        <v>1</v>
      </c>
      <c r="BH13" s="38">
        <v>1</v>
      </c>
      <c r="BI13" s="38">
        <v>0</v>
      </c>
      <c r="BJ13" s="38">
        <v>0</v>
      </c>
      <c r="BK13" s="38">
        <v>0</v>
      </c>
      <c r="BL13" s="38">
        <v>1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1</v>
      </c>
      <c r="BT13" s="38">
        <v>0</v>
      </c>
      <c r="BU13" s="38">
        <v>0</v>
      </c>
      <c r="BV13" s="38">
        <v>0</v>
      </c>
      <c r="BW13" s="38">
        <v>1</v>
      </c>
      <c r="BX13" s="38">
        <v>0</v>
      </c>
      <c r="BY13" s="38">
        <v>0</v>
      </c>
      <c r="BZ13" s="38">
        <v>0</v>
      </c>
      <c r="CA13" s="38">
        <v>1</v>
      </c>
      <c r="CB13" s="38">
        <v>1</v>
      </c>
      <c r="CC13" s="38">
        <v>0</v>
      </c>
      <c r="CD13" s="38">
        <v>0</v>
      </c>
      <c r="CE13" s="38">
        <v>1</v>
      </c>
      <c r="CF13" s="38">
        <v>0</v>
      </c>
      <c r="CG13" s="38">
        <v>0</v>
      </c>
      <c r="CH13" s="38">
        <v>0</v>
      </c>
      <c r="CI13" s="38">
        <v>1</v>
      </c>
      <c r="CJ13" s="38">
        <v>0</v>
      </c>
      <c r="CK13" s="38">
        <v>0</v>
      </c>
      <c r="CL13" s="38">
        <v>0</v>
      </c>
      <c r="CM13" s="38">
        <v>1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38">
        <v>0</v>
      </c>
      <c r="CU13" s="52">
        <v>0</v>
      </c>
      <c r="CV13" s="52">
        <v>0</v>
      </c>
      <c r="CW13" s="52">
        <v>0</v>
      </c>
      <c r="CX13" s="52">
        <v>0</v>
      </c>
    </row>
    <row r="14" spans="1:102">
      <c r="A14" s="9" t="s">
        <v>22</v>
      </c>
      <c r="B14" s="8" t="s">
        <v>23</v>
      </c>
      <c r="C14" s="36">
        <v>13</v>
      </c>
      <c r="D14" s="36">
        <v>12</v>
      </c>
      <c r="E14" s="36">
        <v>15</v>
      </c>
      <c r="F14" s="36">
        <v>9</v>
      </c>
      <c r="G14" s="36">
        <v>9</v>
      </c>
      <c r="H14" s="36">
        <v>14</v>
      </c>
      <c r="I14" s="36">
        <v>22</v>
      </c>
      <c r="J14" s="36">
        <v>27</v>
      </c>
      <c r="K14" s="36">
        <v>27</v>
      </c>
      <c r="L14" s="36">
        <v>33</v>
      </c>
      <c r="M14" s="36">
        <v>31</v>
      </c>
      <c r="N14" s="36">
        <v>14</v>
      </c>
      <c r="O14" s="36">
        <v>26</v>
      </c>
      <c r="P14" s="36">
        <v>33</v>
      </c>
      <c r="Q14" s="36">
        <v>37</v>
      </c>
      <c r="R14" s="36">
        <v>84</v>
      </c>
      <c r="S14" s="37">
        <v>82</v>
      </c>
      <c r="T14" s="37">
        <v>85</v>
      </c>
      <c r="U14" s="37">
        <v>83</v>
      </c>
      <c r="V14" s="37">
        <v>77</v>
      </c>
      <c r="W14" s="53">
        <v>5</v>
      </c>
      <c r="X14" s="38">
        <v>3</v>
      </c>
      <c r="Y14" s="38">
        <v>2</v>
      </c>
      <c r="Z14" s="38">
        <v>3</v>
      </c>
      <c r="AA14" s="38">
        <v>4</v>
      </c>
      <c r="AB14" s="38">
        <v>2</v>
      </c>
      <c r="AC14" s="38">
        <v>3</v>
      </c>
      <c r="AD14" s="38">
        <v>3</v>
      </c>
      <c r="AE14" s="38">
        <v>5</v>
      </c>
      <c r="AF14" s="38">
        <v>4</v>
      </c>
      <c r="AG14" s="38">
        <v>3</v>
      </c>
      <c r="AH14" s="38">
        <v>3</v>
      </c>
      <c r="AI14" s="38">
        <v>2</v>
      </c>
      <c r="AJ14" s="38">
        <v>2</v>
      </c>
      <c r="AK14" s="38">
        <v>3</v>
      </c>
      <c r="AL14" s="38">
        <v>2</v>
      </c>
      <c r="AM14" s="38">
        <v>3</v>
      </c>
      <c r="AN14" s="38">
        <v>2</v>
      </c>
      <c r="AO14" s="38">
        <v>2</v>
      </c>
      <c r="AP14" s="38">
        <v>2</v>
      </c>
      <c r="AQ14" s="38">
        <v>2</v>
      </c>
      <c r="AR14" s="38">
        <v>2</v>
      </c>
      <c r="AS14" s="38">
        <v>3</v>
      </c>
      <c r="AT14" s="38">
        <v>7</v>
      </c>
      <c r="AU14" s="38">
        <v>4</v>
      </c>
      <c r="AV14" s="38">
        <v>7</v>
      </c>
      <c r="AW14" s="38">
        <v>6</v>
      </c>
      <c r="AX14" s="38">
        <v>5</v>
      </c>
      <c r="AY14" s="38">
        <v>6</v>
      </c>
      <c r="AZ14" s="38">
        <v>7</v>
      </c>
      <c r="BA14" s="38">
        <v>7</v>
      </c>
      <c r="BB14" s="38">
        <v>7</v>
      </c>
      <c r="BC14" s="38">
        <v>5</v>
      </c>
      <c r="BD14" s="38">
        <v>8</v>
      </c>
      <c r="BE14" s="38">
        <v>7</v>
      </c>
      <c r="BF14" s="38">
        <v>7</v>
      </c>
      <c r="BG14" s="38">
        <v>8</v>
      </c>
      <c r="BH14" s="38">
        <v>9</v>
      </c>
      <c r="BI14" s="38">
        <v>9</v>
      </c>
      <c r="BJ14" s="38">
        <v>7</v>
      </c>
      <c r="BK14" s="38">
        <v>7</v>
      </c>
      <c r="BL14" s="38">
        <v>8</v>
      </c>
      <c r="BM14" s="38">
        <v>9</v>
      </c>
      <c r="BN14" s="38">
        <v>7</v>
      </c>
      <c r="BO14" s="38">
        <v>4</v>
      </c>
      <c r="BP14" s="38">
        <v>3</v>
      </c>
      <c r="BQ14" s="38">
        <v>4</v>
      </c>
      <c r="BR14" s="38">
        <v>3</v>
      </c>
      <c r="BS14" s="38">
        <v>3</v>
      </c>
      <c r="BT14" s="38">
        <v>7</v>
      </c>
      <c r="BU14" s="38">
        <v>10</v>
      </c>
      <c r="BV14" s="38">
        <v>6</v>
      </c>
      <c r="BW14" s="38">
        <v>5</v>
      </c>
      <c r="BX14" s="38">
        <v>10</v>
      </c>
      <c r="BY14" s="38">
        <v>9</v>
      </c>
      <c r="BZ14" s="38">
        <v>9</v>
      </c>
      <c r="CA14" s="38">
        <v>9</v>
      </c>
      <c r="CB14" s="38">
        <v>10</v>
      </c>
      <c r="CC14" s="38">
        <v>10</v>
      </c>
      <c r="CD14" s="38">
        <v>8</v>
      </c>
      <c r="CE14" s="38">
        <v>17</v>
      </c>
      <c r="CF14" s="38">
        <v>24</v>
      </c>
      <c r="CG14" s="38">
        <v>22</v>
      </c>
      <c r="CH14" s="38">
        <v>21</v>
      </c>
      <c r="CI14" s="38">
        <v>20</v>
      </c>
      <c r="CJ14" s="38">
        <v>20</v>
      </c>
      <c r="CK14" s="38">
        <v>19</v>
      </c>
      <c r="CL14" s="38">
        <v>23</v>
      </c>
      <c r="CM14" s="38">
        <v>24</v>
      </c>
      <c r="CN14" s="38">
        <v>22</v>
      </c>
      <c r="CO14" s="38">
        <v>20</v>
      </c>
      <c r="CP14" s="38">
        <v>19</v>
      </c>
      <c r="CQ14" s="38">
        <v>21</v>
      </c>
      <c r="CR14" s="38">
        <v>20</v>
      </c>
      <c r="CS14" s="38">
        <v>18</v>
      </c>
      <c r="CT14" s="38">
        <v>24</v>
      </c>
      <c r="CU14" s="52">
        <v>22</v>
      </c>
      <c r="CV14" s="52">
        <v>18</v>
      </c>
      <c r="CW14" s="52">
        <v>17</v>
      </c>
      <c r="CX14" s="52">
        <v>20</v>
      </c>
    </row>
    <row r="15" spans="1:102">
      <c r="A15" s="9" t="s">
        <v>24</v>
      </c>
      <c r="B15" s="8" t="s">
        <v>25</v>
      </c>
      <c r="C15" s="36">
        <v>15</v>
      </c>
      <c r="D15" s="36">
        <v>15</v>
      </c>
      <c r="E15" s="36">
        <v>10</v>
      </c>
      <c r="F15" s="36">
        <v>12</v>
      </c>
      <c r="G15" s="36">
        <v>14</v>
      </c>
      <c r="H15" s="36">
        <v>16</v>
      </c>
      <c r="I15" s="36">
        <v>17</v>
      </c>
      <c r="J15" s="36">
        <v>20</v>
      </c>
      <c r="K15" s="36">
        <v>23</v>
      </c>
      <c r="L15" s="36">
        <v>20</v>
      </c>
      <c r="M15" s="36">
        <v>18</v>
      </c>
      <c r="N15" s="36">
        <v>17</v>
      </c>
      <c r="O15" s="36">
        <v>21</v>
      </c>
      <c r="P15" s="36">
        <v>20</v>
      </c>
      <c r="Q15" s="36">
        <v>24</v>
      </c>
      <c r="R15" s="36">
        <v>23</v>
      </c>
      <c r="S15" s="37">
        <v>18</v>
      </c>
      <c r="T15" s="37">
        <v>19</v>
      </c>
      <c r="U15" s="37">
        <v>18</v>
      </c>
      <c r="V15" s="37">
        <v>17</v>
      </c>
      <c r="W15" s="53">
        <v>5</v>
      </c>
      <c r="X15" s="38">
        <v>3</v>
      </c>
      <c r="Y15" s="38">
        <v>4</v>
      </c>
      <c r="Z15" s="38">
        <v>3</v>
      </c>
      <c r="AA15" s="38">
        <v>4</v>
      </c>
      <c r="AB15" s="38">
        <v>3</v>
      </c>
      <c r="AC15" s="38">
        <v>4</v>
      </c>
      <c r="AD15" s="38">
        <v>4</v>
      </c>
      <c r="AE15" s="38">
        <v>2</v>
      </c>
      <c r="AF15" s="38">
        <v>3</v>
      </c>
      <c r="AG15" s="38">
        <v>3</v>
      </c>
      <c r="AH15" s="38">
        <v>2</v>
      </c>
      <c r="AI15" s="38">
        <v>2</v>
      </c>
      <c r="AJ15" s="38">
        <v>4</v>
      </c>
      <c r="AK15" s="38">
        <v>3</v>
      </c>
      <c r="AL15" s="38">
        <v>3</v>
      </c>
      <c r="AM15" s="38">
        <v>3</v>
      </c>
      <c r="AN15" s="38">
        <v>4</v>
      </c>
      <c r="AO15" s="38">
        <v>3</v>
      </c>
      <c r="AP15" s="38">
        <v>4</v>
      </c>
      <c r="AQ15" s="38">
        <v>5</v>
      </c>
      <c r="AR15" s="38">
        <v>4</v>
      </c>
      <c r="AS15" s="38">
        <v>3</v>
      </c>
      <c r="AT15" s="38">
        <v>4</v>
      </c>
      <c r="AU15" s="38">
        <v>2</v>
      </c>
      <c r="AV15" s="38">
        <v>4</v>
      </c>
      <c r="AW15" s="38">
        <v>4</v>
      </c>
      <c r="AX15" s="38">
        <v>7</v>
      </c>
      <c r="AY15" s="38">
        <v>4</v>
      </c>
      <c r="AZ15" s="38">
        <v>6</v>
      </c>
      <c r="BA15" s="38">
        <v>5</v>
      </c>
      <c r="BB15" s="38">
        <v>5</v>
      </c>
      <c r="BC15" s="38">
        <v>7</v>
      </c>
      <c r="BD15" s="38">
        <v>6</v>
      </c>
      <c r="BE15" s="38">
        <v>5</v>
      </c>
      <c r="BF15" s="38">
        <v>5</v>
      </c>
      <c r="BG15" s="38">
        <v>5</v>
      </c>
      <c r="BH15" s="38">
        <v>6</v>
      </c>
      <c r="BI15" s="38">
        <v>5</v>
      </c>
      <c r="BJ15" s="38">
        <v>4</v>
      </c>
      <c r="BK15" s="38">
        <v>5</v>
      </c>
      <c r="BL15" s="38">
        <v>5</v>
      </c>
      <c r="BM15" s="38">
        <v>4</v>
      </c>
      <c r="BN15" s="38">
        <v>4</v>
      </c>
      <c r="BO15" s="38">
        <v>5</v>
      </c>
      <c r="BP15" s="38">
        <v>3</v>
      </c>
      <c r="BQ15" s="38">
        <v>4</v>
      </c>
      <c r="BR15" s="38">
        <v>5</v>
      </c>
      <c r="BS15" s="38">
        <v>4</v>
      </c>
      <c r="BT15" s="38">
        <v>6</v>
      </c>
      <c r="BU15" s="38">
        <v>5</v>
      </c>
      <c r="BV15" s="38">
        <v>6</v>
      </c>
      <c r="BW15" s="38">
        <v>5</v>
      </c>
      <c r="BX15" s="38">
        <v>4</v>
      </c>
      <c r="BY15" s="38">
        <v>6</v>
      </c>
      <c r="BZ15" s="38">
        <v>5</v>
      </c>
      <c r="CA15" s="38">
        <v>5</v>
      </c>
      <c r="CB15" s="38">
        <v>6</v>
      </c>
      <c r="CC15" s="38">
        <v>6</v>
      </c>
      <c r="CD15" s="38">
        <v>7</v>
      </c>
      <c r="CE15" s="38">
        <v>7</v>
      </c>
      <c r="CF15" s="38">
        <v>7</v>
      </c>
      <c r="CG15" s="38">
        <v>4</v>
      </c>
      <c r="CH15" s="38">
        <v>5</v>
      </c>
      <c r="CI15" s="38">
        <v>5</v>
      </c>
      <c r="CJ15" s="38">
        <v>5</v>
      </c>
      <c r="CK15" s="38">
        <v>4</v>
      </c>
      <c r="CL15" s="38">
        <v>4</v>
      </c>
      <c r="CM15" s="38">
        <v>4</v>
      </c>
      <c r="CN15" s="38">
        <v>6</v>
      </c>
      <c r="CO15" s="38">
        <v>4</v>
      </c>
      <c r="CP15" s="38">
        <v>5</v>
      </c>
      <c r="CQ15" s="38">
        <v>6</v>
      </c>
      <c r="CR15" s="38">
        <v>5</v>
      </c>
      <c r="CS15" s="38">
        <v>3</v>
      </c>
      <c r="CT15" s="38">
        <v>4</v>
      </c>
      <c r="CU15" s="52">
        <v>4</v>
      </c>
      <c r="CV15" s="52">
        <v>6</v>
      </c>
      <c r="CW15" s="52">
        <v>4</v>
      </c>
      <c r="CX15" s="52">
        <v>3</v>
      </c>
    </row>
    <row r="16" spans="1:102">
      <c r="A16" s="1" t="s">
        <v>26</v>
      </c>
      <c r="B16" s="8" t="s">
        <v>27</v>
      </c>
      <c r="C16" s="36">
        <v>306</v>
      </c>
      <c r="D16" s="36">
        <v>314</v>
      </c>
      <c r="E16" s="36">
        <v>289</v>
      </c>
      <c r="F16" s="36">
        <v>319</v>
      </c>
      <c r="G16" s="36">
        <v>310</v>
      </c>
      <c r="H16" s="36">
        <v>366</v>
      </c>
      <c r="I16" s="36">
        <v>360</v>
      </c>
      <c r="J16" s="36">
        <v>371</v>
      </c>
      <c r="K16" s="36">
        <v>405</v>
      </c>
      <c r="L16" s="36">
        <v>401</v>
      </c>
      <c r="M16" s="36">
        <v>423</v>
      </c>
      <c r="N16" s="36">
        <v>515</v>
      </c>
      <c r="O16" s="36">
        <v>620</v>
      </c>
      <c r="P16" s="36">
        <v>717</v>
      </c>
      <c r="Q16" s="36">
        <v>620</v>
      </c>
      <c r="R16" s="36">
        <v>812</v>
      </c>
      <c r="S16" s="37">
        <v>932</v>
      </c>
      <c r="T16" s="37">
        <v>769</v>
      </c>
      <c r="U16" s="37">
        <v>909</v>
      </c>
      <c r="V16" s="37">
        <v>1125</v>
      </c>
      <c r="W16" s="53">
        <v>77</v>
      </c>
      <c r="X16" s="38">
        <v>75</v>
      </c>
      <c r="Y16" s="38">
        <v>76</v>
      </c>
      <c r="Z16" s="38">
        <v>78</v>
      </c>
      <c r="AA16" s="38">
        <v>80</v>
      </c>
      <c r="AB16" s="38">
        <v>80</v>
      </c>
      <c r="AC16" s="38">
        <v>78</v>
      </c>
      <c r="AD16" s="38">
        <v>76</v>
      </c>
      <c r="AE16" s="38">
        <v>68</v>
      </c>
      <c r="AF16" s="38">
        <v>72</v>
      </c>
      <c r="AG16" s="38">
        <v>74</v>
      </c>
      <c r="AH16" s="38">
        <v>75</v>
      </c>
      <c r="AI16" s="38">
        <v>85</v>
      </c>
      <c r="AJ16" s="38">
        <v>76</v>
      </c>
      <c r="AK16" s="38">
        <v>80</v>
      </c>
      <c r="AL16" s="38">
        <v>78</v>
      </c>
      <c r="AM16" s="38">
        <v>79</v>
      </c>
      <c r="AN16" s="38">
        <v>70</v>
      </c>
      <c r="AO16" s="38">
        <v>79</v>
      </c>
      <c r="AP16" s="38">
        <v>82</v>
      </c>
      <c r="AQ16" s="38">
        <v>81</v>
      </c>
      <c r="AR16" s="38">
        <v>95</v>
      </c>
      <c r="AS16" s="38">
        <v>97</v>
      </c>
      <c r="AT16" s="38">
        <v>93</v>
      </c>
      <c r="AU16" s="38">
        <v>91</v>
      </c>
      <c r="AV16" s="38">
        <v>92</v>
      </c>
      <c r="AW16" s="38">
        <v>84</v>
      </c>
      <c r="AX16" s="38">
        <v>93</v>
      </c>
      <c r="AY16" s="38">
        <v>93</v>
      </c>
      <c r="AZ16" s="38">
        <v>92</v>
      </c>
      <c r="BA16" s="38">
        <v>93</v>
      </c>
      <c r="BB16" s="38">
        <v>93</v>
      </c>
      <c r="BC16" s="38">
        <v>95</v>
      </c>
      <c r="BD16" s="38">
        <v>100</v>
      </c>
      <c r="BE16" s="38">
        <v>106</v>
      </c>
      <c r="BF16" s="38">
        <v>104</v>
      </c>
      <c r="BG16" s="38">
        <v>100</v>
      </c>
      <c r="BH16" s="38">
        <v>102</v>
      </c>
      <c r="BI16" s="38">
        <v>96</v>
      </c>
      <c r="BJ16" s="38">
        <v>103</v>
      </c>
      <c r="BK16" s="38">
        <v>105</v>
      </c>
      <c r="BL16" s="38">
        <v>102</v>
      </c>
      <c r="BM16" s="38">
        <v>106</v>
      </c>
      <c r="BN16" s="38">
        <v>110</v>
      </c>
      <c r="BO16" s="38">
        <v>123</v>
      </c>
      <c r="BP16" s="38">
        <v>125</v>
      </c>
      <c r="BQ16" s="38">
        <v>129</v>
      </c>
      <c r="BR16" s="38">
        <v>138</v>
      </c>
      <c r="BS16" s="38">
        <v>148</v>
      </c>
      <c r="BT16" s="38">
        <v>159</v>
      </c>
      <c r="BU16" s="38">
        <v>151</v>
      </c>
      <c r="BV16" s="38">
        <v>162</v>
      </c>
      <c r="BW16" s="38">
        <v>177</v>
      </c>
      <c r="BX16" s="38">
        <v>181</v>
      </c>
      <c r="BY16" s="38">
        <v>171</v>
      </c>
      <c r="BZ16" s="38">
        <v>188</v>
      </c>
      <c r="CA16" s="38">
        <v>155</v>
      </c>
      <c r="CB16" s="38">
        <v>140</v>
      </c>
      <c r="CC16" s="38">
        <v>160</v>
      </c>
      <c r="CD16" s="38">
        <v>165</v>
      </c>
      <c r="CE16" s="38">
        <v>181</v>
      </c>
      <c r="CF16" s="38">
        <v>202</v>
      </c>
      <c r="CG16" s="38">
        <v>221</v>
      </c>
      <c r="CH16" s="38">
        <v>208</v>
      </c>
      <c r="CI16" s="38">
        <v>243</v>
      </c>
      <c r="CJ16" s="38">
        <v>245</v>
      </c>
      <c r="CK16" s="38">
        <v>226</v>
      </c>
      <c r="CL16" s="38">
        <v>218</v>
      </c>
      <c r="CM16" s="38">
        <v>190</v>
      </c>
      <c r="CN16" s="38">
        <v>183</v>
      </c>
      <c r="CO16" s="38">
        <v>203</v>
      </c>
      <c r="CP16" s="38">
        <v>194</v>
      </c>
      <c r="CQ16" s="38">
        <v>206</v>
      </c>
      <c r="CR16" s="38">
        <v>216</v>
      </c>
      <c r="CS16" s="38">
        <v>219</v>
      </c>
      <c r="CT16" s="38">
        <v>268</v>
      </c>
      <c r="CU16" s="52">
        <v>299</v>
      </c>
      <c r="CV16" s="52">
        <v>310</v>
      </c>
      <c r="CW16" s="52">
        <v>266</v>
      </c>
      <c r="CX16" s="52">
        <v>250</v>
      </c>
    </row>
    <row r="17" spans="1:102">
      <c r="A17" s="7" t="s">
        <v>28</v>
      </c>
      <c r="B17" s="8" t="s">
        <v>29</v>
      </c>
      <c r="C17" s="36">
        <v>7398</v>
      </c>
      <c r="D17" s="36">
        <v>10114</v>
      </c>
      <c r="E17" s="36">
        <v>15906</v>
      </c>
      <c r="F17" s="36">
        <v>15990</v>
      </c>
      <c r="G17" s="36">
        <v>15348</v>
      </c>
      <c r="H17" s="36">
        <v>15200</v>
      </c>
      <c r="I17" s="36">
        <v>14801</v>
      </c>
      <c r="J17" s="36">
        <v>16910</v>
      </c>
      <c r="K17" s="36">
        <v>18911</v>
      </c>
      <c r="L17" s="36">
        <v>17998</v>
      </c>
      <c r="M17" s="36">
        <v>23319</v>
      </c>
      <c r="N17" s="36">
        <v>17303</v>
      </c>
      <c r="O17" s="36">
        <v>23168</v>
      </c>
      <c r="P17" s="36">
        <v>26426</v>
      </c>
      <c r="Q17" s="36">
        <v>26979</v>
      </c>
      <c r="R17" s="36">
        <v>25811</v>
      </c>
      <c r="S17" s="37">
        <v>20800</v>
      </c>
      <c r="T17" s="37">
        <v>13867</v>
      </c>
      <c r="U17" s="37">
        <v>14653</v>
      </c>
      <c r="V17" s="37">
        <v>23993</v>
      </c>
      <c r="W17" s="53">
        <v>1940</v>
      </c>
      <c r="X17" s="38">
        <v>1945</v>
      </c>
      <c r="Y17" s="38">
        <v>1848</v>
      </c>
      <c r="Z17" s="38">
        <v>1665</v>
      </c>
      <c r="AA17" s="38">
        <v>1718</v>
      </c>
      <c r="AB17" s="38">
        <v>2237</v>
      </c>
      <c r="AC17" s="38">
        <v>2997</v>
      </c>
      <c r="AD17" s="38">
        <v>3162</v>
      </c>
      <c r="AE17" s="38">
        <v>3639</v>
      </c>
      <c r="AF17" s="38">
        <v>3943</v>
      </c>
      <c r="AG17" s="38">
        <v>4119</v>
      </c>
      <c r="AH17" s="38">
        <v>4205</v>
      </c>
      <c r="AI17" s="38">
        <v>4032</v>
      </c>
      <c r="AJ17" s="38">
        <v>4388</v>
      </c>
      <c r="AK17" s="38">
        <v>4106</v>
      </c>
      <c r="AL17" s="38">
        <v>3464</v>
      </c>
      <c r="AM17" s="38">
        <v>3630</v>
      </c>
      <c r="AN17" s="38">
        <v>4534</v>
      </c>
      <c r="AO17" s="38">
        <v>3506</v>
      </c>
      <c r="AP17" s="38">
        <v>3678</v>
      </c>
      <c r="AQ17" s="38">
        <v>4023</v>
      </c>
      <c r="AR17" s="38">
        <v>3653</v>
      </c>
      <c r="AS17" s="38">
        <v>3758</v>
      </c>
      <c r="AT17" s="38">
        <v>3766</v>
      </c>
      <c r="AU17" s="38">
        <v>3600</v>
      </c>
      <c r="AV17" s="38">
        <v>3483</v>
      </c>
      <c r="AW17" s="38">
        <v>3800</v>
      </c>
      <c r="AX17" s="38">
        <v>3918</v>
      </c>
      <c r="AY17" s="38">
        <v>4017</v>
      </c>
      <c r="AZ17" s="38">
        <v>4142</v>
      </c>
      <c r="BA17" s="38">
        <v>4439</v>
      </c>
      <c r="BB17" s="38">
        <v>4312</v>
      </c>
      <c r="BC17" s="38">
        <v>4667</v>
      </c>
      <c r="BD17" s="38">
        <v>5305</v>
      </c>
      <c r="BE17" s="38">
        <v>4678</v>
      </c>
      <c r="BF17" s="38">
        <v>4261</v>
      </c>
      <c r="BG17" s="38">
        <v>3905</v>
      </c>
      <c r="BH17" s="38">
        <v>4322</v>
      </c>
      <c r="BI17" s="38">
        <v>4670</v>
      </c>
      <c r="BJ17" s="38">
        <v>5101</v>
      </c>
      <c r="BK17" s="38">
        <v>5450</v>
      </c>
      <c r="BL17" s="38">
        <v>6269</v>
      </c>
      <c r="BM17" s="38">
        <v>6436</v>
      </c>
      <c r="BN17" s="38">
        <v>5164</v>
      </c>
      <c r="BO17" s="38">
        <v>4155</v>
      </c>
      <c r="BP17" s="38">
        <v>4390</v>
      </c>
      <c r="BQ17" s="38">
        <v>4154</v>
      </c>
      <c r="BR17" s="38">
        <v>4604</v>
      </c>
      <c r="BS17" s="38">
        <v>5767</v>
      </c>
      <c r="BT17" s="38">
        <v>5957</v>
      </c>
      <c r="BU17" s="38">
        <v>5135</v>
      </c>
      <c r="BV17" s="38">
        <v>6309</v>
      </c>
      <c r="BW17" s="38">
        <v>6113</v>
      </c>
      <c r="BX17" s="38">
        <v>6955</v>
      </c>
      <c r="BY17" s="38">
        <v>6498</v>
      </c>
      <c r="BZ17" s="38">
        <v>6860</v>
      </c>
      <c r="CA17" s="38">
        <v>6688</v>
      </c>
      <c r="CB17" s="38">
        <v>6750</v>
      </c>
      <c r="CC17" s="38">
        <v>7073</v>
      </c>
      <c r="CD17" s="38">
        <v>6468</v>
      </c>
      <c r="CE17" s="38">
        <v>6377</v>
      </c>
      <c r="CF17" s="38">
        <v>6307</v>
      </c>
      <c r="CG17" s="38">
        <v>7027</v>
      </c>
      <c r="CH17" s="38">
        <v>6100</v>
      </c>
      <c r="CI17" s="38">
        <v>5592</v>
      </c>
      <c r="CJ17" s="38">
        <v>5170</v>
      </c>
      <c r="CK17" s="38">
        <v>5225</v>
      </c>
      <c r="CL17" s="38">
        <v>4809</v>
      </c>
      <c r="CM17" s="38">
        <v>3177</v>
      </c>
      <c r="CN17" s="38">
        <v>4055</v>
      </c>
      <c r="CO17" s="38">
        <v>3584</v>
      </c>
      <c r="CP17" s="38">
        <v>3049</v>
      </c>
      <c r="CQ17" s="38">
        <v>2719</v>
      </c>
      <c r="CR17" s="38">
        <v>3472</v>
      </c>
      <c r="CS17" s="38">
        <v>3897</v>
      </c>
      <c r="CT17" s="38">
        <v>4565</v>
      </c>
      <c r="CU17" s="52">
        <v>5245</v>
      </c>
      <c r="CV17" s="52">
        <v>5840</v>
      </c>
      <c r="CW17" s="52">
        <v>7496</v>
      </c>
      <c r="CX17" s="52">
        <v>5412</v>
      </c>
    </row>
    <row r="18" spans="1:102">
      <c r="A18" s="1" t="s">
        <v>30</v>
      </c>
      <c r="B18" s="8" t="s">
        <v>31</v>
      </c>
      <c r="C18" s="36">
        <v>42</v>
      </c>
      <c r="D18" s="36">
        <v>39</v>
      </c>
      <c r="E18" s="36">
        <v>41</v>
      </c>
      <c r="F18" s="36">
        <v>33</v>
      </c>
      <c r="G18" s="36">
        <v>31</v>
      </c>
      <c r="H18" s="36">
        <v>33</v>
      </c>
      <c r="I18" s="36">
        <v>38</v>
      </c>
      <c r="J18" s="36">
        <v>39</v>
      </c>
      <c r="K18" s="36">
        <v>35</v>
      </c>
      <c r="L18" s="36">
        <v>42</v>
      </c>
      <c r="M18" s="36">
        <v>107</v>
      </c>
      <c r="N18" s="36">
        <v>73</v>
      </c>
      <c r="O18" s="36">
        <v>87</v>
      </c>
      <c r="P18" s="36">
        <v>77</v>
      </c>
      <c r="Q18" s="36">
        <v>72</v>
      </c>
      <c r="R18" s="36">
        <v>97</v>
      </c>
      <c r="S18" s="37">
        <v>75</v>
      </c>
      <c r="T18" s="37">
        <v>64</v>
      </c>
      <c r="U18" s="37">
        <v>62</v>
      </c>
      <c r="V18" s="37">
        <v>69</v>
      </c>
      <c r="W18" s="53">
        <v>11</v>
      </c>
      <c r="X18" s="38">
        <v>11</v>
      </c>
      <c r="Y18" s="38">
        <v>9</v>
      </c>
      <c r="Z18" s="38">
        <v>11</v>
      </c>
      <c r="AA18" s="38">
        <v>11</v>
      </c>
      <c r="AB18" s="38">
        <v>10</v>
      </c>
      <c r="AC18" s="38">
        <v>9</v>
      </c>
      <c r="AD18" s="38">
        <v>9</v>
      </c>
      <c r="AE18" s="38">
        <v>9</v>
      </c>
      <c r="AF18" s="38">
        <v>10</v>
      </c>
      <c r="AG18" s="38">
        <v>13</v>
      </c>
      <c r="AH18" s="38">
        <v>9</v>
      </c>
      <c r="AI18" s="38">
        <v>8</v>
      </c>
      <c r="AJ18" s="38">
        <v>7</v>
      </c>
      <c r="AK18" s="38">
        <v>9</v>
      </c>
      <c r="AL18" s="38">
        <v>9</v>
      </c>
      <c r="AM18" s="38">
        <v>8</v>
      </c>
      <c r="AN18" s="38">
        <v>8</v>
      </c>
      <c r="AO18" s="38">
        <v>7</v>
      </c>
      <c r="AP18" s="38">
        <v>8</v>
      </c>
      <c r="AQ18" s="38">
        <v>10</v>
      </c>
      <c r="AR18" s="38">
        <v>7</v>
      </c>
      <c r="AS18" s="38">
        <v>7</v>
      </c>
      <c r="AT18" s="38">
        <v>9</v>
      </c>
      <c r="AU18" s="38">
        <v>8</v>
      </c>
      <c r="AV18" s="38">
        <v>10</v>
      </c>
      <c r="AW18" s="38">
        <v>10</v>
      </c>
      <c r="AX18" s="38">
        <v>10</v>
      </c>
      <c r="AY18" s="38">
        <v>9</v>
      </c>
      <c r="AZ18" s="38">
        <v>13</v>
      </c>
      <c r="BA18" s="38">
        <v>10</v>
      </c>
      <c r="BB18" s="38">
        <v>7</v>
      </c>
      <c r="BC18" s="38">
        <v>8</v>
      </c>
      <c r="BD18" s="38">
        <v>10</v>
      </c>
      <c r="BE18" s="38">
        <v>8</v>
      </c>
      <c r="BF18" s="38">
        <v>9</v>
      </c>
      <c r="BG18" s="38">
        <v>10</v>
      </c>
      <c r="BH18" s="38">
        <v>10</v>
      </c>
      <c r="BI18" s="38">
        <v>12</v>
      </c>
      <c r="BJ18" s="38">
        <v>10</v>
      </c>
      <c r="BK18" s="38">
        <v>17</v>
      </c>
      <c r="BL18" s="38">
        <v>20</v>
      </c>
      <c r="BM18" s="38">
        <v>38</v>
      </c>
      <c r="BN18" s="38">
        <v>32</v>
      </c>
      <c r="BO18" s="38">
        <v>25</v>
      </c>
      <c r="BP18" s="38">
        <v>15</v>
      </c>
      <c r="BQ18" s="38">
        <v>14</v>
      </c>
      <c r="BR18" s="38">
        <v>19</v>
      </c>
      <c r="BS18" s="38">
        <v>22</v>
      </c>
      <c r="BT18" s="38">
        <v>21</v>
      </c>
      <c r="BU18" s="38">
        <v>23</v>
      </c>
      <c r="BV18" s="38">
        <v>21</v>
      </c>
      <c r="BW18" s="38">
        <v>16</v>
      </c>
      <c r="BX18" s="38">
        <v>18</v>
      </c>
      <c r="BY18" s="38">
        <v>19</v>
      </c>
      <c r="BZ18" s="38">
        <v>24</v>
      </c>
      <c r="CA18" s="38">
        <v>16</v>
      </c>
      <c r="CB18" s="38">
        <v>17</v>
      </c>
      <c r="CC18" s="38">
        <v>14</v>
      </c>
      <c r="CD18" s="38">
        <v>25</v>
      </c>
      <c r="CE18" s="38">
        <v>23</v>
      </c>
      <c r="CF18" s="38">
        <v>24</v>
      </c>
      <c r="CG18" s="38">
        <v>17</v>
      </c>
      <c r="CH18" s="38">
        <v>33</v>
      </c>
      <c r="CI18" s="38">
        <v>21</v>
      </c>
      <c r="CJ18" s="38">
        <v>18</v>
      </c>
      <c r="CK18" s="38">
        <v>21</v>
      </c>
      <c r="CL18" s="38">
        <v>15</v>
      </c>
      <c r="CM18" s="38">
        <v>17</v>
      </c>
      <c r="CN18" s="38">
        <v>15</v>
      </c>
      <c r="CO18" s="38">
        <v>19</v>
      </c>
      <c r="CP18" s="38">
        <v>13</v>
      </c>
      <c r="CQ18" s="38">
        <v>15</v>
      </c>
      <c r="CR18" s="38">
        <v>13</v>
      </c>
      <c r="CS18" s="38">
        <v>18</v>
      </c>
      <c r="CT18" s="38">
        <v>16</v>
      </c>
      <c r="CU18" s="52">
        <v>17</v>
      </c>
      <c r="CV18" s="52">
        <v>17</v>
      </c>
      <c r="CW18" s="52">
        <v>19</v>
      </c>
      <c r="CX18" s="52">
        <v>16</v>
      </c>
    </row>
    <row r="19" spans="1:102">
      <c r="A19" s="9" t="s">
        <v>32</v>
      </c>
      <c r="B19" s="10" t="s">
        <v>33</v>
      </c>
      <c r="C19" s="36">
        <v>42</v>
      </c>
      <c r="D19" s="36">
        <v>39</v>
      </c>
      <c r="E19" s="36">
        <v>41</v>
      </c>
      <c r="F19" s="36">
        <v>33</v>
      </c>
      <c r="G19" s="36">
        <v>31</v>
      </c>
      <c r="H19" s="36">
        <v>33</v>
      </c>
      <c r="I19" s="36">
        <v>38</v>
      </c>
      <c r="J19" s="36">
        <v>39</v>
      </c>
      <c r="K19" s="36">
        <v>35</v>
      </c>
      <c r="L19" s="36">
        <v>42</v>
      </c>
      <c r="M19" s="36">
        <v>107</v>
      </c>
      <c r="N19" s="36">
        <v>72</v>
      </c>
      <c r="O19" s="36">
        <v>87</v>
      </c>
      <c r="P19" s="36">
        <v>77</v>
      </c>
      <c r="Q19" s="36">
        <v>72</v>
      </c>
      <c r="R19" s="36">
        <v>94</v>
      </c>
      <c r="S19" s="37">
        <v>69</v>
      </c>
      <c r="T19" s="37">
        <v>57</v>
      </c>
      <c r="U19" s="37">
        <v>54</v>
      </c>
      <c r="V19" s="37">
        <v>63</v>
      </c>
      <c r="W19" s="53">
        <v>11</v>
      </c>
      <c r="X19" s="38">
        <v>11</v>
      </c>
      <c r="Y19" s="38">
        <v>9</v>
      </c>
      <c r="Z19" s="38">
        <v>11</v>
      </c>
      <c r="AA19" s="38">
        <v>11</v>
      </c>
      <c r="AB19" s="38">
        <v>10</v>
      </c>
      <c r="AC19" s="38">
        <v>9</v>
      </c>
      <c r="AD19" s="38">
        <v>9</v>
      </c>
      <c r="AE19" s="38">
        <v>9</v>
      </c>
      <c r="AF19" s="38">
        <v>10</v>
      </c>
      <c r="AG19" s="38">
        <v>13</v>
      </c>
      <c r="AH19" s="38">
        <v>9</v>
      </c>
      <c r="AI19" s="38">
        <v>8</v>
      </c>
      <c r="AJ19" s="38">
        <v>7</v>
      </c>
      <c r="AK19" s="38">
        <v>9</v>
      </c>
      <c r="AL19" s="38">
        <v>9</v>
      </c>
      <c r="AM19" s="38">
        <v>8</v>
      </c>
      <c r="AN19" s="38">
        <v>8</v>
      </c>
      <c r="AO19" s="38">
        <v>7</v>
      </c>
      <c r="AP19" s="38">
        <v>8</v>
      </c>
      <c r="AQ19" s="38">
        <v>10</v>
      </c>
      <c r="AR19" s="38">
        <v>7</v>
      </c>
      <c r="AS19" s="38">
        <v>7</v>
      </c>
      <c r="AT19" s="38">
        <v>9</v>
      </c>
      <c r="AU19" s="38">
        <v>8</v>
      </c>
      <c r="AV19" s="38">
        <v>10</v>
      </c>
      <c r="AW19" s="38">
        <v>10</v>
      </c>
      <c r="AX19" s="38">
        <v>10</v>
      </c>
      <c r="AY19" s="38">
        <v>9</v>
      </c>
      <c r="AZ19" s="38">
        <v>13</v>
      </c>
      <c r="BA19" s="38">
        <v>10</v>
      </c>
      <c r="BB19" s="38">
        <v>7</v>
      </c>
      <c r="BC19" s="38">
        <v>8</v>
      </c>
      <c r="BD19" s="38">
        <v>10</v>
      </c>
      <c r="BE19" s="38">
        <v>8</v>
      </c>
      <c r="BF19" s="38">
        <v>9</v>
      </c>
      <c r="BG19" s="38">
        <v>10</v>
      </c>
      <c r="BH19" s="38">
        <v>10</v>
      </c>
      <c r="BI19" s="38">
        <v>12</v>
      </c>
      <c r="BJ19" s="38">
        <v>10</v>
      </c>
      <c r="BK19" s="38">
        <v>17</v>
      </c>
      <c r="BL19" s="38">
        <v>20</v>
      </c>
      <c r="BM19" s="38">
        <v>38</v>
      </c>
      <c r="BN19" s="38">
        <v>32</v>
      </c>
      <c r="BO19" s="38">
        <v>25</v>
      </c>
      <c r="BP19" s="38">
        <v>15</v>
      </c>
      <c r="BQ19" s="38">
        <v>14</v>
      </c>
      <c r="BR19" s="38">
        <v>18</v>
      </c>
      <c r="BS19" s="38">
        <v>22</v>
      </c>
      <c r="BT19" s="38">
        <v>21</v>
      </c>
      <c r="BU19" s="38">
        <v>23</v>
      </c>
      <c r="BV19" s="38">
        <v>21</v>
      </c>
      <c r="BW19" s="38">
        <v>16</v>
      </c>
      <c r="BX19" s="38">
        <v>18</v>
      </c>
      <c r="BY19" s="38">
        <v>19</v>
      </c>
      <c r="BZ19" s="38">
        <v>24</v>
      </c>
      <c r="CA19" s="38">
        <v>16</v>
      </c>
      <c r="CB19" s="38">
        <v>17</v>
      </c>
      <c r="CC19" s="38">
        <v>14</v>
      </c>
      <c r="CD19" s="38">
        <v>25</v>
      </c>
      <c r="CE19" s="38">
        <v>22</v>
      </c>
      <c r="CF19" s="38">
        <v>24</v>
      </c>
      <c r="CG19" s="38">
        <v>16</v>
      </c>
      <c r="CH19" s="38">
        <v>32</v>
      </c>
      <c r="CI19" s="38">
        <v>19</v>
      </c>
      <c r="CJ19" s="38">
        <v>17</v>
      </c>
      <c r="CK19" s="38">
        <v>19</v>
      </c>
      <c r="CL19" s="38">
        <v>14</v>
      </c>
      <c r="CM19" s="38">
        <v>15</v>
      </c>
      <c r="CN19" s="38">
        <v>14</v>
      </c>
      <c r="CO19" s="38">
        <v>17</v>
      </c>
      <c r="CP19" s="38">
        <v>11</v>
      </c>
      <c r="CQ19" s="38">
        <v>13</v>
      </c>
      <c r="CR19" s="38">
        <v>12</v>
      </c>
      <c r="CS19" s="38">
        <v>15</v>
      </c>
      <c r="CT19" s="38">
        <v>14</v>
      </c>
      <c r="CU19" s="52">
        <v>15</v>
      </c>
      <c r="CV19" s="52">
        <v>15</v>
      </c>
      <c r="CW19" s="52">
        <v>18</v>
      </c>
      <c r="CX19" s="52">
        <v>15</v>
      </c>
    </row>
    <row r="20" spans="1:102">
      <c r="A20" s="9" t="s">
        <v>34</v>
      </c>
      <c r="B20" s="10" t="s">
        <v>35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1</v>
      </c>
      <c r="O20" s="36">
        <v>0</v>
      </c>
      <c r="P20" s="36">
        <v>0</v>
      </c>
      <c r="Q20" s="36">
        <v>0</v>
      </c>
      <c r="R20" s="36">
        <v>3</v>
      </c>
      <c r="S20" s="37">
        <v>6</v>
      </c>
      <c r="T20" s="37">
        <v>7</v>
      </c>
      <c r="U20" s="37">
        <v>8</v>
      </c>
      <c r="V20" s="37">
        <v>6</v>
      </c>
      <c r="W20" s="53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1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1</v>
      </c>
      <c r="CF20" s="38">
        <v>0</v>
      </c>
      <c r="CG20" s="38">
        <v>1</v>
      </c>
      <c r="CH20" s="38">
        <v>1</v>
      </c>
      <c r="CI20" s="38">
        <v>2</v>
      </c>
      <c r="CJ20" s="38">
        <v>1</v>
      </c>
      <c r="CK20" s="38">
        <v>2</v>
      </c>
      <c r="CL20" s="38">
        <v>1</v>
      </c>
      <c r="CM20" s="38">
        <v>2</v>
      </c>
      <c r="CN20" s="38">
        <v>1</v>
      </c>
      <c r="CO20" s="38">
        <v>2</v>
      </c>
      <c r="CP20" s="38">
        <v>2</v>
      </c>
      <c r="CQ20" s="38">
        <v>2</v>
      </c>
      <c r="CR20" s="38">
        <v>1</v>
      </c>
      <c r="CS20" s="38">
        <v>3</v>
      </c>
      <c r="CT20" s="38">
        <v>2</v>
      </c>
      <c r="CU20" s="52">
        <v>2</v>
      </c>
      <c r="CV20" s="52">
        <v>2</v>
      </c>
      <c r="CW20" s="52">
        <v>1</v>
      </c>
      <c r="CX20" s="52">
        <v>1</v>
      </c>
    </row>
    <row r="21" spans="1:102">
      <c r="A21" s="1" t="s">
        <v>36</v>
      </c>
      <c r="B21" s="10" t="s">
        <v>37</v>
      </c>
      <c r="C21" s="36">
        <v>4666</v>
      </c>
      <c r="D21" s="36">
        <v>6565</v>
      </c>
      <c r="E21" s="36">
        <v>11414</v>
      </c>
      <c r="F21" s="36">
        <v>11429</v>
      </c>
      <c r="G21" s="36">
        <v>10823</v>
      </c>
      <c r="H21" s="36">
        <v>10358</v>
      </c>
      <c r="I21" s="36">
        <v>10147</v>
      </c>
      <c r="J21" s="36">
        <v>11801</v>
      </c>
      <c r="K21" s="36">
        <v>14186</v>
      </c>
      <c r="L21" s="36">
        <v>13772</v>
      </c>
      <c r="M21" s="36">
        <v>18811</v>
      </c>
      <c r="N21" s="36">
        <v>13898</v>
      </c>
      <c r="O21" s="36">
        <v>18416</v>
      </c>
      <c r="P21" s="36">
        <v>20778</v>
      </c>
      <c r="Q21" s="36">
        <v>21777</v>
      </c>
      <c r="R21" s="36">
        <v>21518</v>
      </c>
      <c r="S21" s="37">
        <v>19642</v>
      </c>
      <c r="T21" s="37">
        <v>12820</v>
      </c>
      <c r="U21" s="37">
        <v>13322</v>
      </c>
      <c r="V21" s="37">
        <v>22155</v>
      </c>
      <c r="W21" s="53">
        <v>1414</v>
      </c>
      <c r="X21" s="38">
        <v>1224</v>
      </c>
      <c r="Y21" s="38">
        <v>1052</v>
      </c>
      <c r="Z21" s="38">
        <v>976</v>
      </c>
      <c r="AA21" s="38">
        <v>986</v>
      </c>
      <c r="AB21" s="38">
        <v>1351</v>
      </c>
      <c r="AC21" s="38">
        <v>1873</v>
      </c>
      <c r="AD21" s="38">
        <v>2355</v>
      </c>
      <c r="AE21" s="38">
        <v>2584</v>
      </c>
      <c r="AF21" s="38">
        <v>2744</v>
      </c>
      <c r="AG21" s="38">
        <v>3065</v>
      </c>
      <c r="AH21" s="38">
        <v>3021</v>
      </c>
      <c r="AI21" s="38">
        <v>2863</v>
      </c>
      <c r="AJ21" s="38">
        <v>3091</v>
      </c>
      <c r="AK21" s="38">
        <v>3014</v>
      </c>
      <c r="AL21" s="38">
        <v>2461</v>
      </c>
      <c r="AM21" s="38">
        <v>2563</v>
      </c>
      <c r="AN21" s="38">
        <v>3025</v>
      </c>
      <c r="AO21" s="38">
        <v>2451</v>
      </c>
      <c r="AP21" s="38">
        <v>2784</v>
      </c>
      <c r="AQ21" s="38">
        <v>2856</v>
      </c>
      <c r="AR21" s="38">
        <v>2417</v>
      </c>
      <c r="AS21" s="38">
        <v>2569</v>
      </c>
      <c r="AT21" s="38">
        <v>2516</v>
      </c>
      <c r="AU21" s="38">
        <v>2345</v>
      </c>
      <c r="AV21" s="38">
        <v>2389</v>
      </c>
      <c r="AW21" s="38">
        <v>2536</v>
      </c>
      <c r="AX21" s="38">
        <v>2877</v>
      </c>
      <c r="AY21" s="38">
        <v>2671</v>
      </c>
      <c r="AZ21" s="38">
        <v>3060</v>
      </c>
      <c r="BA21" s="38">
        <v>2952</v>
      </c>
      <c r="BB21" s="38">
        <v>3118</v>
      </c>
      <c r="BC21" s="38">
        <v>3582</v>
      </c>
      <c r="BD21" s="38">
        <v>3891</v>
      </c>
      <c r="BE21" s="38">
        <v>3758</v>
      </c>
      <c r="BF21" s="38">
        <v>2955</v>
      </c>
      <c r="BG21" s="38">
        <v>2855</v>
      </c>
      <c r="BH21" s="38">
        <v>3242</v>
      </c>
      <c r="BI21" s="38">
        <v>3620</v>
      </c>
      <c r="BJ21" s="38">
        <v>4055</v>
      </c>
      <c r="BK21" s="38">
        <v>4353</v>
      </c>
      <c r="BL21" s="38">
        <v>5004</v>
      </c>
      <c r="BM21" s="38">
        <v>5112</v>
      </c>
      <c r="BN21" s="38">
        <v>4342</v>
      </c>
      <c r="BO21" s="38">
        <v>3456</v>
      </c>
      <c r="BP21" s="38">
        <v>3318</v>
      </c>
      <c r="BQ21" s="38">
        <v>3336</v>
      </c>
      <c r="BR21" s="38">
        <v>3788</v>
      </c>
      <c r="BS21" s="38">
        <v>4568</v>
      </c>
      <c r="BT21" s="38">
        <v>4804</v>
      </c>
      <c r="BU21" s="38">
        <v>4072</v>
      </c>
      <c r="BV21" s="38">
        <v>4972</v>
      </c>
      <c r="BW21" s="38">
        <v>4708</v>
      </c>
      <c r="BX21" s="38">
        <v>5492</v>
      </c>
      <c r="BY21" s="38">
        <v>4809</v>
      </c>
      <c r="BZ21" s="38">
        <v>5769</v>
      </c>
      <c r="CA21" s="38">
        <v>5219</v>
      </c>
      <c r="CB21" s="38">
        <v>5599</v>
      </c>
      <c r="CC21" s="38">
        <v>5896</v>
      </c>
      <c r="CD21" s="38">
        <v>5063</v>
      </c>
      <c r="CE21" s="38">
        <v>5231</v>
      </c>
      <c r="CF21" s="38">
        <v>4985</v>
      </c>
      <c r="CG21" s="38">
        <v>5931</v>
      </c>
      <c r="CH21" s="38">
        <v>5371</v>
      </c>
      <c r="CI21" s="38">
        <v>5280</v>
      </c>
      <c r="CJ21" s="38">
        <v>4897</v>
      </c>
      <c r="CK21" s="38">
        <v>4945</v>
      </c>
      <c r="CL21" s="38">
        <v>4520</v>
      </c>
      <c r="CM21" s="38">
        <v>2922</v>
      </c>
      <c r="CN21" s="38">
        <v>3801</v>
      </c>
      <c r="CO21" s="38">
        <v>3335</v>
      </c>
      <c r="CP21" s="38">
        <v>2761</v>
      </c>
      <c r="CQ21" s="38">
        <v>2453</v>
      </c>
      <c r="CR21" s="38">
        <v>3219</v>
      </c>
      <c r="CS21" s="38">
        <v>3501</v>
      </c>
      <c r="CT21" s="38">
        <v>4149</v>
      </c>
      <c r="CU21" s="52">
        <v>4783</v>
      </c>
      <c r="CV21" s="52">
        <v>5417</v>
      </c>
      <c r="CW21" s="52">
        <v>7061</v>
      </c>
      <c r="CX21" s="52">
        <v>4894</v>
      </c>
    </row>
    <row r="22" spans="1:102">
      <c r="A22" s="9" t="s">
        <v>38</v>
      </c>
      <c r="B22" s="11" t="s">
        <v>39</v>
      </c>
      <c r="C22" s="39">
        <v>4582</v>
      </c>
      <c r="D22" s="39">
        <v>6331</v>
      </c>
      <c r="E22" s="39">
        <v>10825</v>
      </c>
      <c r="F22" s="39">
        <v>10678</v>
      </c>
      <c r="G22" s="39">
        <v>9965</v>
      </c>
      <c r="H22" s="39">
        <v>9394</v>
      </c>
      <c r="I22" s="39">
        <v>9493</v>
      </c>
      <c r="J22" s="39">
        <v>11126</v>
      </c>
      <c r="K22" s="39">
        <v>12938</v>
      </c>
      <c r="L22" s="39">
        <v>12762</v>
      </c>
      <c r="M22" s="39">
        <v>16830</v>
      </c>
      <c r="N22" s="39">
        <v>12658</v>
      </c>
      <c r="O22" s="39">
        <v>16171</v>
      </c>
      <c r="P22" s="39">
        <v>17552</v>
      </c>
      <c r="Q22" s="39">
        <v>19304</v>
      </c>
      <c r="R22" s="39">
        <v>19365</v>
      </c>
      <c r="S22" s="37">
        <v>17766</v>
      </c>
      <c r="T22" s="37">
        <v>10554</v>
      </c>
      <c r="U22" s="37">
        <v>11997</v>
      </c>
      <c r="V22" s="37">
        <v>20352</v>
      </c>
      <c r="W22" s="53">
        <v>1396</v>
      </c>
      <c r="X22" s="38">
        <v>1206</v>
      </c>
      <c r="Y22" s="38">
        <v>1040</v>
      </c>
      <c r="Z22" s="38">
        <v>940</v>
      </c>
      <c r="AA22" s="38">
        <v>927</v>
      </c>
      <c r="AB22" s="38">
        <v>1295</v>
      </c>
      <c r="AC22" s="38">
        <v>1825</v>
      </c>
      <c r="AD22" s="38">
        <v>2284</v>
      </c>
      <c r="AE22" s="38">
        <v>2486</v>
      </c>
      <c r="AF22" s="38">
        <v>2578</v>
      </c>
      <c r="AG22" s="38">
        <v>2887</v>
      </c>
      <c r="AH22" s="38">
        <v>2874</v>
      </c>
      <c r="AI22" s="38">
        <v>2732</v>
      </c>
      <c r="AJ22" s="38">
        <v>2893</v>
      </c>
      <c r="AK22" s="38">
        <v>2791</v>
      </c>
      <c r="AL22" s="38">
        <v>2262</v>
      </c>
      <c r="AM22" s="38">
        <v>2356</v>
      </c>
      <c r="AN22" s="38">
        <v>2806</v>
      </c>
      <c r="AO22" s="38">
        <v>2254</v>
      </c>
      <c r="AP22" s="38">
        <v>2549</v>
      </c>
      <c r="AQ22" s="38">
        <v>2679</v>
      </c>
      <c r="AR22" s="38">
        <v>2077</v>
      </c>
      <c r="AS22" s="38">
        <v>2278</v>
      </c>
      <c r="AT22" s="38">
        <v>2360</v>
      </c>
      <c r="AU22" s="38">
        <v>2234</v>
      </c>
      <c r="AV22" s="38">
        <v>2191</v>
      </c>
      <c r="AW22" s="38">
        <v>2297</v>
      </c>
      <c r="AX22" s="38">
        <v>2771</v>
      </c>
      <c r="AY22" s="38">
        <v>2571</v>
      </c>
      <c r="AZ22" s="38">
        <v>2794</v>
      </c>
      <c r="BA22" s="38">
        <v>2774</v>
      </c>
      <c r="BB22" s="38">
        <v>2987</v>
      </c>
      <c r="BC22" s="38">
        <v>3353</v>
      </c>
      <c r="BD22" s="38">
        <v>3520</v>
      </c>
      <c r="BE22" s="38">
        <v>3325</v>
      </c>
      <c r="BF22" s="38">
        <v>2740</v>
      </c>
      <c r="BG22" s="38">
        <v>2710</v>
      </c>
      <c r="BH22" s="38">
        <v>2980</v>
      </c>
      <c r="BI22" s="38">
        <v>3351</v>
      </c>
      <c r="BJ22" s="38">
        <v>3721</v>
      </c>
      <c r="BK22" s="38">
        <v>4075</v>
      </c>
      <c r="BL22" s="38">
        <v>4502</v>
      </c>
      <c r="BM22" s="38">
        <v>4511</v>
      </c>
      <c r="BN22" s="38">
        <v>3742</v>
      </c>
      <c r="BO22" s="38">
        <v>2960</v>
      </c>
      <c r="BP22" s="38">
        <v>2945</v>
      </c>
      <c r="BQ22" s="38">
        <v>3163</v>
      </c>
      <c r="BR22" s="38">
        <v>3590</v>
      </c>
      <c r="BS22" s="38">
        <v>4328</v>
      </c>
      <c r="BT22" s="38">
        <v>4101</v>
      </c>
      <c r="BU22" s="38">
        <v>3375</v>
      </c>
      <c r="BV22" s="38">
        <v>4367</v>
      </c>
      <c r="BW22" s="38">
        <v>4388</v>
      </c>
      <c r="BX22" s="38">
        <v>4446</v>
      </c>
      <c r="BY22" s="38">
        <v>3888</v>
      </c>
      <c r="BZ22" s="38">
        <v>4830</v>
      </c>
      <c r="CA22" s="38">
        <v>4678</v>
      </c>
      <c r="CB22" s="38">
        <v>4833</v>
      </c>
      <c r="CC22" s="38">
        <v>5143</v>
      </c>
      <c r="CD22" s="38">
        <v>4650</v>
      </c>
      <c r="CE22" s="38">
        <v>4772</v>
      </c>
      <c r="CF22" s="38">
        <v>4298</v>
      </c>
      <c r="CG22" s="38">
        <v>5331</v>
      </c>
      <c r="CH22" s="38">
        <v>4964</v>
      </c>
      <c r="CI22" s="38">
        <v>4891</v>
      </c>
      <c r="CJ22" s="38">
        <v>4321</v>
      </c>
      <c r="CK22" s="38">
        <v>4419</v>
      </c>
      <c r="CL22" s="38">
        <v>4135</v>
      </c>
      <c r="CM22" s="38">
        <v>2525</v>
      </c>
      <c r="CN22" s="38">
        <v>3203</v>
      </c>
      <c r="CO22" s="38">
        <v>2581</v>
      </c>
      <c r="CP22" s="38">
        <v>2245</v>
      </c>
      <c r="CQ22" s="38">
        <v>2256</v>
      </c>
      <c r="CR22" s="38">
        <v>2934</v>
      </c>
      <c r="CS22" s="38">
        <v>2887</v>
      </c>
      <c r="CT22" s="38">
        <v>3920</v>
      </c>
      <c r="CU22" s="52">
        <v>4534</v>
      </c>
      <c r="CV22" s="52">
        <v>4878</v>
      </c>
      <c r="CW22" s="52">
        <v>6337</v>
      </c>
      <c r="CX22" s="52">
        <v>4603</v>
      </c>
    </row>
    <row r="23" spans="1:102">
      <c r="A23" s="9" t="s">
        <v>40</v>
      </c>
      <c r="B23" s="8" t="s">
        <v>41</v>
      </c>
      <c r="C23" s="36">
        <v>84</v>
      </c>
      <c r="D23" s="36">
        <v>234</v>
      </c>
      <c r="E23" s="36">
        <v>589</v>
      </c>
      <c r="F23" s="36">
        <v>751</v>
      </c>
      <c r="G23" s="36">
        <v>858</v>
      </c>
      <c r="H23" s="36">
        <v>964</v>
      </c>
      <c r="I23" s="36">
        <v>654</v>
      </c>
      <c r="J23" s="36">
        <v>675</v>
      </c>
      <c r="K23" s="36">
        <v>1248</v>
      </c>
      <c r="L23" s="36">
        <v>1010</v>
      </c>
      <c r="M23" s="36">
        <v>1981</v>
      </c>
      <c r="N23" s="36">
        <v>1240</v>
      </c>
      <c r="O23" s="36">
        <v>2245</v>
      </c>
      <c r="P23" s="36">
        <v>3226</v>
      </c>
      <c r="Q23" s="36">
        <v>2473</v>
      </c>
      <c r="R23" s="36">
        <v>2153</v>
      </c>
      <c r="S23" s="37">
        <v>1876</v>
      </c>
      <c r="T23" s="37">
        <v>2266</v>
      </c>
      <c r="U23" s="37">
        <v>1325</v>
      </c>
      <c r="V23" s="37">
        <v>1803</v>
      </c>
      <c r="W23" s="53">
        <v>18</v>
      </c>
      <c r="X23" s="38">
        <v>18</v>
      </c>
      <c r="Y23" s="38">
        <v>12</v>
      </c>
      <c r="Z23" s="38">
        <v>36</v>
      </c>
      <c r="AA23" s="38">
        <v>59</v>
      </c>
      <c r="AB23" s="38">
        <v>56</v>
      </c>
      <c r="AC23" s="38">
        <v>48</v>
      </c>
      <c r="AD23" s="38">
        <v>71</v>
      </c>
      <c r="AE23" s="38">
        <v>98</v>
      </c>
      <c r="AF23" s="38">
        <v>167</v>
      </c>
      <c r="AG23" s="38">
        <v>177</v>
      </c>
      <c r="AH23" s="38">
        <v>147</v>
      </c>
      <c r="AI23" s="38">
        <v>131</v>
      </c>
      <c r="AJ23" s="38">
        <v>197</v>
      </c>
      <c r="AK23" s="38">
        <v>224</v>
      </c>
      <c r="AL23" s="38">
        <v>199</v>
      </c>
      <c r="AM23" s="38">
        <v>207</v>
      </c>
      <c r="AN23" s="38">
        <v>219</v>
      </c>
      <c r="AO23" s="38">
        <v>197</v>
      </c>
      <c r="AP23" s="38">
        <v>235</v>
      </c>
      <c r="AQ23" s="38">
        <v>177</v>
      </c>
      <c r="AR23" s="38">
        <v>340</v>
      </c>
      <c r="AS23" s="38">
        <v>291</v>
      </c>
      <c r="AT23" s="38">
        <v>156</v>
      </c>
      <c r="AU23" s="38">
        <v>111</v>
      </c>
      <c r="AV23" s="38">
        <v>197</v>
      </c>
      <c r="AW23" s="38">
        <v>240</v>
      </c>
      <c r="AX23" s="38">
        <v>106</v>
      </c>
      <c r="AY23" s="38">
        <v>100</v>
      </c>
      <c r="AZ23" s="38">
        <v>267</v>
      </c>
      <c r="BA23" s="38">
        <v>177</v>
      </c>
      <c r="BB23" s="38">
        <v>131</v>
      </c>
      <c r="BC23" s="38">
        <v>230</v>
      </c>
      <c r="BD23" s="38">
        <v>371</v>
      </c>
      <c r="BE23" s="38">
        <v>432</v>
      </c>
      <c r="BF23" s="38">
        <v>215</v>
      </c>
      <c r="BG23" s="38">
        <v>145</v>
      </c>
      <c r="BH23" s="38">
        <v>262</v>
      </c>
      <c r="BI23" s="38">
        <v>269</v>
      </c>
      <c r="BJ23" s="38">
        <v>334</v>
      </c>
      <c r="BK23" s="38">
        <v>277</v>
      </c>
      <c r="BL23" s="38">
        <v>503</v>
      </c>
      <c r="BM23" s="38">
        <v>601</v>
      </c>
      <c r="BN23" s="38">
        <v>600</v>
      </c>
      <c r="BO23" s="38">
        <v>495</v>
      </c>
      <c r="BP23" s="38">
        <v>373</v>
      </c>
      <c r="BQ23" s="38">
        <v>174</v>
      </c>
      <c r="BR23" s="38">
        <v>198</v>
      </c>
      <c r="BS23" s="38">
        <v>240</v>
      </c>
      <c r="BT23" s="38">
        <v>703</v>
      </c>
      <c r="BU23" s="38">
        <v>697</v>
      </c>
      <c r="BV23" s="38">
        <v>605</v>
      </c>
      <c r="BW23" s="38">
        <v>319</v>
      </c>
      <c r="BX23" s="38">
        <v>1047</v>
      </c>
      <c r="BY23" s="38">
        <v>921</v>
      </c>
      <c r="BZ23" s="38">
        <v>939</v>
      </c>
      <c r="CA23" s="38">
        <v>542</v>
      </c>
      <c r="CB23" s="38">
        <v>765</v>
      </c>
      <c r="CC23" s="38">
        <v>753</v>
      </c>
      <c r="CD23" s="38">
        <v>413</v>
      </c>
      <c r="CE23" s="38">
        <v>458</v>
      </c>
      <c r="CF23" s="38">
        <v>688</v>
      </c>
      <c r="CG23" s="38">
        <v>600</v>
      </c>
      <c r="CH23" s="38">
        <v>407</v>
      </c>
      <c r="CI23" s="38">
        <v>389</v>
      </c>
      <c r="CJ23" s="38">
        <v>576</v>
      </c>
      <c r="CK23" s="38">
        <v>526</v>
      </c>
      <c r="CL23" s="38">
        <v>385</v>
      </c>
      <c r="CM23" s="38">
        <v>397</v>
      </c>
      <c r="CN23" s="38">
        <v>598</v>
      </c>
      <c r="CO23" s="38">
        <v>754</v>
      </c>
      <c r="CP23" s="38">
        <v>516</v>
      </c>
      <c r="CQ23" s="38">
        <v>197</v>
      </c>
      <c r="CR23" s="38">
        <v>285</v>
      </c>
      <c r="CS23" s="38">
        <v>615</v>
      </c>
      <c r="CT23" s="38">
        <v>228</v>
      </c>
      <c r="CU23" s="52">
        <v>250</v>
      </c>
      <c r="CV23" s="52">
        <v>540</v>
      </c>
      <c r="CW23" s="52">
        <v>722</v>
      </c>
      <c r="CX23" s="52">
        <v>291</v>
      </c>
    </row>
    <row r="24" spans="1:102">
      <c r="A24" s="1" t="s">
        <v>42</v>
      </c>
      <c r="B24" s="8" t="s">
        <v>43</v>
      </c>
      <c r="C24" s="36">
        <v>19</v>
      </c>
      <c r="D24" s="36">
        <v>7</v>
      </c>
      <c r="E24" s="36">
        <v>7</v>
      </c>
      <c r="F24" s="36">
        <v>8</v>
      </c>
      <c r="G24" s="36">
        <v>14</v>
      </c>
      <c r="H24" s="36">
        <v>14</v>
      </c>
      <c r="I24" s="36">
        <v>12</v>
      </c>
      <c r="J24" s="36">
        <v>14</v>
      </c>
      <c r="K24" s="36">
        <v>16</v>
      </c>
      <c r="L24" s="36">
        <v>11</v>
      </c>
      <c r="M24" s="36">
        <v>9</v>
      </c>
      <c r="N24" s="36">
        <v>17</v>
      </c>
      <c r="O24" s="36">
        <v>24</v>
      </c>
      <c r="P24" s="36">
        <v>30</v>
      </c>
      <c r="Q24" s="36">
        <v>22</v>
      </c>
      <c r="R24" s="36">
        <v>139</v>
      </c>
      <c r="S24" s="37">
        <v>116</v>
      </c>
      <c r="T24" s="37">
        <v>128</v>
      </c>
      <c r="U24" s="37">
        <v>155</v>
      </c>
      <c r="V24" s="37">
        <v>163</v>
      </c>
      <c r="W24" s="53">
        <v>4</v>
      </c>
      <c r="X24" s="38">
        <v>8</v>
      </c>
      <c r="Y24" s="38">
        <v>4</v>
      </c>
      <c r="Z24" s="38">
        <v>3</v>
      </c>
      <c r="AA24" s="38">
        <v>4</v>
      </c>
      <c r="AB24" s="38">
        <v>2</v>
      </c>
      <c r="AC24" s="38">
        <v>0</v>
      </c>
      <c r="AD24" s="38">
        <v>1</v>
      </c>
      <c r="AE24" s="38">
        <v>0</v>
      </c>
      <c r="AF24" s="38">
        <v>3</v>
      </c>
      <c r="AG24" s="38">
        <v>2</v>
      </c>
      <c r="AH24" s="38">
        <v>2</v>
      </c>
      <c r="AI24" s="38">
        <v>5</v>
      </c>
      <c r="AJ24" s="38">
        <v>2</v>
      </c>
      <c r="AK24" s="38">
        <v>0</v>
      </c>
      <c r="AL24" s="38">
        <v>1</v>
      </c>
      <c r="AM24" s="38">
        <v>6</v>
      </c>
      <c r="AN24" s="38">
        <v>4</v>
      </c>
      <c r="AO24" s="38">
        <v>3</v>
      </c>
      <c r="AP24" s="38">
        <v>1</v>
      </c>
      <c r="AQ24" s="38">
        <v>4</v>
      </c>
      <c r="AR24" s="38">
        <v>7</v>
      </c>
      <c r="AS24" s="38">
        <v>1</v>
      </c>
      <c r="AT24" s="38">
        <v>2</v>
      </c>
      <c r="AU24" s="38">
        <v>6</v>
      </c>
      <c r="AV24" s="38">
        <v>2</v>
      </c>
      <c r="AW24" s="38">
        <v>1</v>
      </c>
      <c r="AX24" s="38">
        <v>3</v>
      </c>
      <c r="AY24" s="38">
        <v>2</v>
      </c>
      <c r="AZ24" s="38">
        <v>5</v>
      </c>
      <c r="BA24" s="38">
        <v>2</v>
      </c>
      <c r="BB24" s="38">
        <v>5</v>
      </c>
      <c r="BC24" s="38">
        <v>6</v>
      </c>
      <c r="BD24" s="38">
        <v>3</v>
      </c>
      <c r="BE24" s="38">
        <v>1</v>
      </c>
      <c r="BF24" s="38">
        <v>6</v>
      </c>
      <c r="BG24" s="38">
        <v>3</v>
      </c>
      <c r="BH24" s="38">
        <v>2</v>
      </c>
      <c r="BI24" s="38">
        <v>2</v>
      </c>
      <c r="BJ24" s="38">
        <v>4</v>
      </c>
      <c r="BK24" s="38">
        <v>2</v>
      </c>
      <c r="BL24" s="38">
        <v>3</v>
      </c>
      <c r="BM24" s="38">
        <v>3</v>
      </c>
      <c r="BN24" s="38">
        <v>1</v>
      </c>
      <c r="BO24" s="38">
        <v>6</v>
      </c>
      <c r="BP24" s="38">
        <v>3</v>
      </c>
      <c r="BQ24" s="38">
        <v>4</v>
      </c>
      <c r="BR24" s="38">
        <v>4</v>
      </c>
      <c r="BS24" s="38">
        <v>1</v>
      </c>
      <c r="BT24" s="38">
        <v>5</v>
      </c>
      <c r="BU24" s="38">
        <v>15</v>
      </c>
      <c r="BV24" s="38">
        <v>3</v>
      </c>
      <c r="BW24" s="38">
        <v>4</v>
      </c>
      <c r="BX24" s="38">
        <v>5</v>
      </c>
      <c r="BY24" s="38">
        <v>8</v>
      </c>
      <c r="BZ24" s="38">
        <v>13</v>
      </c>
      <c r="CA24" s="38">
        <v>4</v>
      </c>
      <c r="CB24" s="38">
        <v>7</v>
      </c>
      <c r="CC24" s="38">
        <v>6</v>
      </c>
      <c r="CD24" s="38">
        <v>5</v>
      </c>
      <c r="CE24" s="38">
        <v>30</v>
      </c>
      <c r="CF24" s="38">
        <v>29</v>
      </c>
      <c r="CG24" s="38">
        <v>24</v>
      </c>
      <c r="CH24" s="38">
        <v>56</v>
      </c>
      <c r="CI24" s="38">
        <v>30</v>
      </c>
      <c r="CJ24" s="38">
        <v>20</v>
      </c>
      <c r="CK24" s="38">
        <v>15</v>
      </c>
      <c r="CL24" s="38">
        <v>51</v>
      </c>
      <c r="CM24" s="38">
        <v>27</v>
      </c>
      <c r="CN24" s="38">
        <v>21</v>
      </c>
      <c r="CO24" s="38">
        <v>19</v>
      </c>
      <c r="CP24" s="38">
        <v>61</v>
      </c>
      <c r="CQ24" s="38">
        <v>35</v>
      </c>
      <c r="CR24" s="38">
        <v>25</v>
      </c>
      <c r="CS24" s="38">
        <v>23</v>
      </c>
      <c r="CT24" s="38">
        <v>72</v>
      </c>
      <c r="CU24" s="52">
        <v>34</v>
      </c>
      <c r="CV24" s="52">
        <v>33</v>
      </c>
      <c r="CW24" s="52">
        <v>29</v>
      </c>
      <c r="CX24" s="52">
        <v>67</v>
      </c>
    </row>
    <row r="25" spans="1:102">
      <c r="A25" s="9" t="s">
        <v>44</v>
      </c>
      <c r="B25" s="8" t="s">
        <v>45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1</v>
      </c>
      <c r="L25" s="36">
        <v>2</v>
      </c>
      <c r="M25" s="36">
        <v>1</v>
      </c>
      <c r="N25" s="36">
        <v>3</v>
      </c>
      <c r="O25" s="36">
        <v>0</v>
      </c>
      <c r="P25" s="36">
        <v>14</v>
      </c>
      <c r="Q25" s="36">
        <v>7</v>
      </c>
      <c r="R25" s="36">
        <v>5</v>
      </c>
      <c r="S25" s="37">
        <v>3</v>
      </c>
      <c r="T25" s="37">
        <v>3</v>
      </c>
      <c r="U25" s="37">
        <v>1</v>
      </c>
      <c r="V25" s="37">
        <v>1</v>
      </c>
      <c r="W25" s="53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1</v>
      </c>
      <c r="BD25" s="38">
        <v>0</v>
      </c>
      <c r="BE25" s="38">
        <v>0</v>
      </c>
      <c r="BF25" s="38">
        <v>0</v>
      </c>
      <c r="BG25" s="38">
        <v>1</v>
      </c>
      <c r="BH25" s="38">
        <v>0</v>
      </c>
      <c r="BI25" s="38">
        <v>0</v>
      </c>
      <c r="BJ25" s="38">
        <v>1</v>
      </c>
      <c r="BK25" s="38">
        <v>0</v>
      </c>
      <c r="BL25" s="38">
        <v>1</v>
      </c>
      <c r="BM25" s="38">
        <v>0</v>
      </c>
      <c r="BN25" s="38">
        <v>0</v>
      </c>
      <c r="BO25" s="38">
        <v>2</v>
      </c>
      <c r="BP25" s="38">
        <v>1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1</v>
      </c>
      <c r="BY25" s="38">
        <v>4</v>
      </c>
      <c r="BZ25" s="38">
        <v>9</v>
      </c>
      <c r="CA25" s="38">
        <v>2</v>
      </c>
      <c r="CB25" s="38">
        <v>3</v>
      </c>
      <c r="CC25" s="38">
        <v>1</v>
      </c>
      <c r="CD25" s="38">
        <v>1</v>
      </c>
      <c r="CE25" s="38">
        <v>0</v>
      </c>
      <c r="CF25" s="38">
        <v>3</v>
      </c>
      <c r="CG25" s="38">
        <v>2</v>
      </c>
      <c r="CH25" s="38">
        <v>0</v>
      </c>
      <c r="CI25" s="38">
        <v>1</v>
      </c>
      <c r="CJ25" s="38">
        <v>1</v>
      </c>
      <c r="CK25" s="38">
        <v>1</v>
      </c>
      <c r="CL25" s="38">
        <v>0</v>
      </c>
      <c r="CM25" s="38">
        <v>0</v>
      </c>
      <c r="CN25" s="38">
        <v>0</v>
      </c>
      <c r="CO25" s="38">
        <v>0</v>
      </c>
      <c r="CP25" s="38">
        <v>3</v>
      </c>
      <c r="CQ25" s="38">
        <v>0</v>
      </c>
      <c r="CR25" s="38">
        <v>0</v>
      </c>
      <c r="CS25" s="38">
        <v>1</v>
      </c>
      <c r="CT25" s="38">
        <v>0</v>
      </c>
      <c r="CU25" s="52">
        <v>0</v>
      </c>
      <c r="CV25" s="52">
        <v>0</v>
      </c>
      <c r="CW25" s="52">
        <v>1</v>
      </c>
      <c r="CX25" s="52">
        <v>0</v>
      </c>
    </row>
    <row r="26" spans="1:102">
      <c r="A26" s="9" t="s">
        <v>46</v>
      </c>
      <c r="B26" s="10" t="s">
        <v>47</v>
      </c>
      <c r="C26" s="36">
        <v>19</v>
      </c>
      <c r="D26" s="36">
        <v>7</v>
      </c>
      <c r="E26" s="36">
        <v>7</v>
      </c>
      <c r="F26" s="36">
        <v>8</v>
      </c>
      <c r="G26" s="36">
        <v>14</v>
      </c>
      <c r="H26" s="36">
        <v>14</v>
      </c>
      <c r="I26" s="36">
        <v>12</v>
      </c>
      <c r="J26" s="36">
        <v>14</v>
      </c>
      <c r="K26" s="36">
        <v>15</v>
      </c>
      <c r="L26" s="36">
        <v>9</v>
      </c>
      <c r="M26" s="36">
        <v>8</v>
      </c>
      <c r="N26" s="36">
        <v>14</v>
      </c>
      <c r="O26" s="36">
        <v>24</v>
      </c>
      <c r="P26" s="36">
        <v>16</v>
      </c>
      <c r="Q26" s="36">
        <v>15</v>
      </c>
      <c r="R26" s="36">
        <v>134</v>
      </c>
      <c r="S26" s="37">
        <v>113</v>
      </c>
      <c r="T26" s="37">
        <v>125</v>
      </c>
      <c r="U26" s="37">
        <v>154</v>
      </c>
      <c r="V26" s="37">
        <v>162</v>
      </c>
      <c r="W26" s="53">
        <v>4</v>
      </c>
      <c r="X26" s="38">
        <v>8</v>
      </c>
      <c r="Y26" s="38">
        <v>4</v>
      </c>
      <c r="Z26" s="38">
        <v>3</v>
      </c>
      <c r="AA26" s="38">
        <v>4</v>
      </c>
      <c r="AB26" s="38">
        <v>2</v>
      </c>
      <c r="AC26" s="38">
        <v>0</v>
      </c>
      <c r="AD26" s="38">
        <v>1</v>
      </c>
      <c r="AE26" s="38">
        <v>0</v>
      </c>
      <c r="AF26" s="38">
        <v>3</v>
      </c>
      <c r="AG26" s="38">
        <v>2</v>
      </c>
      <c r="AH26" s="38">
        <v>2</v>
      </c>
      <c r="AI26" s="38">
        <v>5</v>
      </c>
      <c r="AJ26" s="38">
        <v>2</v>
      </c>
      <c r="AK26" s="38">
        <v>0</v>
      </c>
      <c r="AL26" s="38">
        <v>1</v>
      </c>
      <c r="AM26" s="38">
        <v>6</v>
      </c>
      <c r="AN26" s="38">
        <v>4</v>
      </c>
      <c r="AO26" s="38">
        <v>3</v>
      </c>
      <c r="AP26" s="38">
        <v>1</v>
      </c>
      <c r="AQ26" s="38">
        <v>4</v>
      </c>
      <c r="AR26" s="38">
        <v>7</v>
      </c>
      <c r="AS26" s="38">
        <v>1</v>
      </c>
      <c r="AT26" s="38">
        <v>2</v>
      </c>
      <c r="AU26" s="38">
        <v>6</v>
      </c>
      <c r="AV26" s="38">
        <v>2</v>
      </c>
      <c r="AW26" s="38">
        <v>1</v>
      </c>
      <c r="AX26" s="38">
        <v>3</v>
      </c>
      <c r="AY26" s="38">
        <v>2</v>
      </c>
      <c r="AZ26" s="38">
        <v>5</v>
      </c>
      <c r="BA26" s="38">
        <v>2</v>
      </c>
      <c r="BB26" s="38">
        <v>5</v>
      </c>
      <c r="BC26" s="38">
        <v>5</v>
      </c>
      <c r="BD26" s="38">
        <v>3</v>
      </c>
      <c r="BE26" s="38">
        <v>1</v>
      </c>
      <c r="BF26" s="38">
        <v>6</v>
      </c>
      <c r="BG26" s="38">
        <v>2</v>
      </c>
      <c r="BH26" s="38">
        <v>2</v>
      </c>
      <c r="BI26" s="38">
        <v>2</v>
      </c>
      <c r="BJ26" s="38">
        <v>3</v>
      </c>
      <c r="BK26" s="38">
        <v>2</v>
      </c>
      <c r="BL26" s="38">
        <v>2</v>
      </c>
      <c r="BM26" s="38">
        <v>3</v>
      </c>
      <c r="BN26" s="38">
        <v>1</v>
      </c>
      <c r="BO26" s="38">
        <v>4</v>
      </c>
      <c r="BP26" s="38">
        <v>2</v>
      </c>
      <c r="BQ26" s="38">
        <v>4</v>
      </c>
      <c r="BR26" s="38">
        <v>4</v>
      </c>
      <c r="BS26" s="38">
        <v>1</v>
      </c>
      <c r="BT26" s="38">
        <v>5</v>
      </c>
      <c r="BU26" s="38">
        <v>15</v>
      </c>
      <c r="BV26" s="38">
        <v>3</v>
      </c>
      <c r="BW26" s="38">
        <v>4</v>
      </c>
      <c r="BX26" s="38">
        <v>4</v>
      </c>
      <c r="BY26" s="38">
        <v>4</v>
      </c>
      <c r="BZ26" s="38">
        <v>4</v>
      </c>
      <c r="CA26" s="38">
        <v>2</v>
      </c>
      <c r="CB26" s="38">
        <v>4</v>
      </c>
      <c r="CC26" s="38">
        <v>5</v>
      </c>
      <c r="CD26" s="38">
        <v>4</v>
      </c>
      <c r="CE26" s="38">
        <v>30</v>
      </c>
      <c r="CF26" s="38">
        <v>26</v>
      </c>
      <c r="CG26" s="38">
        <v>22</v>
      </c>
      <c r="CH26" s="38">
        <v>56</v>
      </c>
      <c r="CI26" s="38">
        <v>29</v>
      </c>
      <c r="CJ26" s="38">
        <v>19</v>
      </c>
      <c r="CK26" s="38">
        <v>14</v>
      </c>
      <c r="CL26" s="38">
        <v>51</v>
      </c>
      <c r="CM26" s="38">
        <v>27</v>
      </c>
      <c r="CN26" s="38">
        <v>21</v>
      </c>
      <c r="CO26" s="38">
        <v>19</v>
      </c>
      <c r="CP26" s="38">
        <v>58</v>
      </c>
      <c r="CQ26" s="38">
        <v>35</v>
      </c>
      <c r="CR26" s="38">
        <v>25</v>
      </c>
      <c r="CS26" s="38">
        <v>22</v>
      </c>
      <c r="CT26" s="38">
        <v>72</v>
      </c>
      <c r="CU26" s="52">
        <v>34</v>
      </c>
      <c r="CV26" s="52">
        <v>33</v>
      </c>
      <c r="CW26" s="52">
        <v>28</v>
      </c>
      <c r="CX26" s="52">
        <v>67</v>
      </c>
    </row>
    <row r="27" spans="1:102">
      <c r="A27" s="1" t="s">
        <v>48</v>
      </c>
      <c r="B27" s="10" t="s">
        <v>49</v>
      </c>
      <c r="C27" s="36">
        <v>2671</v>
      </c>
      <c r="D27" s="36">
        <v>3503</v>
      </c>
      <c r="E27" s="36">
        <v>4444</v>
      </c>
      <c r="F27" s="36">
        <v>4520</v>
      </c>
      <c r="G27" s="36">
        <v>4480</v>
      </c>
      <c r="H27" s="36">
        <v>4795</v>
      </c>
      <c r="I27" s="36">
        <v>4604</v>
      </c>
      <c r="J27" s="36">
        <v>5056</v>
      </c>
      <c r="K27" s="36">
        <v>4674</v>
      </c>
      <c r="L27" s="36">
        <v>4173</v>
      </c>
      <c r="M27" s="36">
        <v>4392</v>
      </c>
      <c r="N27" s="36">
        <v>3315</v>
      </c>
      <c r="O27" s="36">
        <v>4641</v>
      </c>
      <c r="P27" s="36">
        <v>5541</v>
      </c>
      <c r="Q27" s="36">
        <v>5108</v>
      </c>
      <c r="R27" s="36">
        <v>4057</v>
      </c>
      <c r="S27" s="37">
        <v>967</v>
      </c>
      <c r="T27" s="37">
        <v>855</v>
      </c>
      <c r="U27" s="37">
        <v>1114</v>
      </c>
      <c r="V27" s="37">
        <v>1606</v>
      </c>
      <c r="W27" s="53">
        <v>511</v>
      </c>
      <c r="X27" s="38">
        <v>702</v>
      </c>
      <c r="Y27" s="38">
        <v>784</v>
      </c>
      <c r="Z27" s="38">
        <v>674</v>
      </c>
      <c r="AA27" s="38">
        <v>716</v>
      </c>
      <c r="AB27" s="38">
        <v>874</v>
      </c>
      <c r="AC27" s="38">
        <v>1117</v>
      </c>
      <c r="AD27" s="38">
        <v>796</v>
      </c>
      <c r="AE27" s="38">
        <v>1046</v>
      </c>
      <c r="AF27" s="38">
        <v>1186</v>
      </c>
      <c r="AG27" s="38">
        <v>1039</v>
      </c>
      <c r="AH27" s="38">
        <v>1173</v>
      </c>
      <c r="AI27" s="38">
        <v>1157</v>
      </c>
      <c r="AJ27" s="38">
        <v>1287</v>
      </c>
      <c r="AK27" s="38">
        <v>1082</v>
      </c>
      <c r="AL27" s="38">
        <v>994</v>
      </c>
      <c r="AM27" s="38">
        <v>1054</v>
      </c>
      <c r="AN27" s="38">
        <v>1496</v>
      </c>
      <c r="AO27" s="38">
        <v>1045</v>
      </c>
      <c r="AP27" s="38">
        <v>885</v>
      </c>
      <c r="AQ27" s="38">
        <v>1153</v>
      </c>
      <c r="AR27" s="38">
        <v>1223</v>
      </c>
      <c r="AS27" s="38">
        <v>1181</v>
      </c>
      <c r="AT27" s="38">
        <v>1238</v>
      </c>
      <c r="AU27" s="38">
        <v>1240</v>
      </c>
      <c r="AV27" s="38">
        <v>1083</v>
      </c>
      <c r="AW27" s="38">
        <v>1253</v>
      </c>
      <c r="AX27" s="38">
        <v>1028</v>
      </c>
      <c r="AY27" s="38">
        <v>1336</v>
      </c>
      <c r="AZ27" s="38">
        <v>1064</v>
      </c>
      <c r="BA27" s="38">
        <v>1475</v>
      </c>
      <c r="BB27" s="38">
        <v>1181</v>
      </c>
      <c r="BC27" s="38">
        <v>1070</v>
      </c>
      <c r="BD27" s="38">
        <v>1400</v>
      </c>
      <c r="BE27" s="38">
        <v>912</v>
      </c>
      <c r="BF27" s="38">
        <v>1292</v>
      </c>
      <c r="BG27" s="38">
        <v>1037</v>
      </c>
      <c r="BH27" s="38">
        <v>1067</v>
      </c>
      <c r="BI27" s="38">
        <v>1037</v>
      </c>
      <c r="BJ27" s="38">
        <v>1032</v>
      </c>
      <c r="BK27" s="38">
        <v>1078</v>
      </c>
      <c r="BL27" s="38">
        <v>1242</v>
      </c>
      <c r="BM27" s="38">
        <v>1283</v>
      </c>
      <c r="BN27" s="38">
        <v>789</v>
      </c>
      <c r="BO27" s="38">
        <v>668</v>
      </c>
      <c r="BP27" s="38">
        <v>1055</v>
      </c>
      <c r="BQ27" s="38">
        <v>799</v>
      </c>
      <c r="BR27" s="38">
        <v>793</v>
      </c>
      <c r="BS27" s="38">
        <v>1176</v>
      </c>
      <c r="BT27" s="38">
        <v>1126</v>
      </c>
      <c r="BU27" s="38">
        <v>1025</v>
      </c>
      <c r="BV27" s="38">
        <v>1314</v>
      </c>
      <c r="BW27" s="38">
        <v>1385</v>
      </c>
      <c r="BX27" s="38">
        <v>1439</v>
      </c>
      <c r="BY27" s="38">
        <v>1662</v>
      </c>
      <c r="BZ27" s="38">
        <v>1055</v>
      </c>
      <c r="CA27" s="38">
        <v>1450</v>
      </c>
      <c r="CB27" s="38">
        <v>1126</v>
      </c>
      <c r="CC27" s="38">
        <v>1158</v>
      </c>
      <c r="CD27" s="38">
        <v>1374</v>
      </c>
      <c r="CE27" s="38">
        <v>1093</v>
      </c>
      <c r="CF27" s="38">
        <v>1269</v>
      </c>
      <c r="CG27" s="38">
        <v>1055</v>
      </c>
      <c r="CH27" s="38">
        <v>640</v>
      </c>
      <c r="CI27" s="38">
        <v>261</v>
      </c>
      <c r="CJ27" s="38">
        <v>236</v>
      </c>
      <c r="CK27" s="38">
        <v>244</v>
      </c>
      <c r="CL27" s="38">
        <v>222</v>
      </c>
      <c r="CM27" s="38">
        <v>210</v>
      </c>
      <c r="CN27" s="38">
        <v>219</v>
      </c>
      <c r="CO27" s="38">
        <v>211</v>
      </c>
      <c r="CP27" s="38">
        <v>214</v>
      </c>
      <c r="CQ27" s="38">
        <v>216</v>
      </c>
      <c r="CR27" s="38">
        <v>216</v>
      </c>
      <c r="CS27" s="38">
        <v>355</v>
      </c>
      <c r="CT27" s="38">
        <v>327</v>
      </c>
      <c r="CU27" s="52">
        <v>411</v>
      </c>
      <c r="CV27" s="52">
        <v>372</v>
      </c>
      <c r="CW27" s="52">
        <v>388</v>
      </c>
      <c r="CX27" s="52">
        <v>435</v>
      </c>
    </row>
    <row r="28" spans="1:102">
      <c r="A28" s="9" t="s">
        <v>50</v>
      </c>
      <c r="B28" s="12" t="s">
        <v>51</v>
      </c>
      <c r="C28" s="36">
        <v>346</v>
      </c>
      <c r="D28" s="36">
        <v>312</v>
      </c>
      <c r="E28" s="36">
        <v>304</v>
      </c>
      <c r="F28" s="36">
        <v>307</v>
      </c>
      <c r="G28" s="36">
        <v>311</v>
      </c>
      <c r="H28" s="36">
        <v>315</v>
      </c>
      <c r="I28" s="36">
        <v>291</v>
      </c>
      <c r="J28" s="36">
        <v>308</v>
      </c>
      <c r="K28" s="36">
        <v>307</v>
      </c>
      <c r="L28" s="36">
        <v>323</v>
      </c>
      <c r="M28" s="36">
        <v>306</v>
      </c>
      <c r="N28" s="36">
        <v>264</v>
      </c>
      <c r="O28" s="36">
        <v>280</v>
      </c>
      <c r="P28" s="36">
        <v>300</v>
      </c>
      <c r="Q28" s="36">
        <v>260</v>
      </c>
      <c r="R28" s="36">
        <v>289</v>
      </c>
      <c r="S28" s="37">
        <v>312</v>
      </c>
      <c r="T28" s="37">
        <v>275</v>
      </c>
      <c r="U28" s="37">
        <v>294</v>
      </c>
      <c r="V28" s="37">
        <v>326</v>
      </c>
      <c r="W28" s="53">
        <v>85</v>
      </c>
      <c r="X28" s="38">
        <v>88</v>
      </c>
      <c r="Y28" s="38">
        <v>86</v>
      </c>
      <c r="Z28" s="38">
        <v>87</v>
      </c>
      <c r="AA28" s="38">
        <v>76</v>
      </c>
      <c r="AB28" s="38">
        <v>75</v>
      </c>
      <c r="AC28" s="38">
        <v>81</v>
      </c>
      <c r="AD28" s="38">
        <v>80</v>
      </c>
      <c r="AE28" s="38">
        <v>81</v>
      </c>
      <c r="AF28" s="38">
        <v>74</v>
      </c>
      <c r="AG28" s="38">
        <v>75</v>
      </c>
      <c r="AH28" s="38">
        <v>74</v>
      </c>
      <c r="AI28" s="38">
        <v>79</v>
      </c>
      <c r="AJ28" s="38">
        <v>74</v>
      </c>
      <c r="AK28" s="38">
        <v>79</v>
      </c>
      <c r="AL28" s="38">
        <v>75</v>
      </c>
      <c r="AM28" s="38">
        <v>76</v>
      </c>
      <c r="AN28" s="38">
        <v>82</v>
      </c>
      <c r="AO28" s="38">
        <v>80</v>
      </c>
      <c r="AP28" s="38">
        <v>73</v>
      </c>
      <c r="AQ28" s="38">
        <v>80</v>
      </c>
      <c r="AR28" s="38">
        <v>78</v>
      </c>
      <c r="AS28" s="38">
        <v>80</v>
      </c>
      <c r="AT28" s="38">
        <v>77</v>
      </c>
      <c r="AU28" s="38">
        <v>67</v>
      </c>
      <c r="AV28" s="38">
        <v>72</v>
      </c>
      <c r="AW28" s="38">
        <v>75</v>
      </c>
      <c r="AX28" s="38">
        <v>77</v>
      </c>
      <c r="AY28" s="38">
        <v>72</v>
      </c>
      <c r="AZ28" s="38">
        <v>77</v>
      </c>
      <c r="BA28" s="38">
        <v>78</v>
      </c>
      <c r="BB28" s="38">
        <v>81</v>
      </c>
      <c r="BC28" s="38">
        <v>78</v>
      </c>
      <c r="BD28" s="38">
        <v>75</v>
      </c>
      <c r="BE28" s="38">
        <v>79</v>
      </c>
      <c r="BF28" s="38">
        <v>75</v>
      </c>
      <c r="BG28" s="38">
        <v>82</v>
      </c>
      <c r="BH28" s="38">
        <v>83</v>
      </c>
      <c r="BI28" s="38">
        <v>77</v>
      </c>
      <c r="BJ28" s="38">
        <v>81</v>
      </c>
      <c r="BK28" s="38">
        <v>76</v>
      </c>
      <c r="BL28" s="38">
        <v>76</v>
      </c>
      <c r="BM28" s="38">
        <v>80</v>
      </c>
      <c r="BN28" s="38">
        <v>74</v>
      </c>
      <c r="BO28" s="38">
        <v>64</v>
      </c>
      <c r="BP28" s="38">
        <v>65</v>
      </c>
      <c r="BQ28" s="38">
        <v>64</v>
      </c>
      <c r="BR28" s="38">
        <v>71</v>
      </c>
      <c r="BS28" s="38">
        <v>58</v>
      </c>
      <c r="BT28" s="38">
        <v>74</v>
      </c>
      <c r="BU28" s="38">
        <v>76</v>
      </c>
      <c r="BV28" s="38">
        <v>72</v>
      </c>
      <c r="BW28" s="38">
        <v>72</v>
      </c>
      <c r="BX28" s="38">
        <v>75</v>
      </c>
      <c r="BY28" s="38">
        <v>77</v>
      </c>
      <c r="BZ28" s="38">
        <v>76</v>
      </c>
      <c r="CA28" s="38">
        <v>62</v>
      </c>
      <c r="CB28" s="38">
        <v>63</v>
      </c>
      <c r="CC28" s="38">
        <v>68</v>
      </c>
      <c r="CD28" s="38">
        <v>67</v>
      </c>
      <c r="CE28" s="38">
        <v>73</v>
      </c>
      <c r="CF28" s="38">
        <v>71</v>
      </c>
      <c r="CG28" s="38">
        <v>77</v>
      </c>
      <c r="CH28" s="38">
        <v>68</v>
      </c>
      <c r="CI28" s="38">
        <v>77</v>
      </c>
      <c r="CJ28" s="38">
        <v>84</v>
      </c>
      <c r="CK28" s="38">
        <v>77</v>
      </c>
      <c r="CL28" s="38">
        <v>71</v>
      </c>
      <c r="CM28" s="38">
        <v>75</v>
      </c>
      <c r="CN28" s="38">
        <v>68</v>
      </c>
      <c r="CO28" s="38">
        <v>65</v>
      </c>
      <c r="CP28" s="38">
        <v>67</v>
      </c>
      <c r="CQ28" s="38">
        <v>72</v>
      </c>
      <c r="CR28" s="38">
        <v>71</v>
      </c>
      <c r="CS28" s="38">
        <v>70</v>
      </c>
      <c r="CT28" s="38">
        <v>81</v>
      </c>
      <c r="CU28" s="52">
        <v>82</v>
      </c>
      <c r="CV28" s="52">
        <v>79</v>
      </c>
      <c r="CW28" s="52">
        <v>83</v>
      </c>
      <c r="CX28" s="52">
        <v>82</v>
      </c>
    </row>
    <row r="29" spans="1:102">
      <c r="A29" s="9" t="s">
        <v>52</v>
      </c>
      <c r="B29" s="12" t="s">
        <v>53</v>
      </c>
      <c r="C29" s="36">
        <v>2325</v>
      </c>
      <c r="D29" s="36">
        <v>3191</v>
      </c>
      <c r="E29" s="36">
        <v>4140</v>
      </c>
      <c r="F29" s="36">
        <v>4213</v>
      </c>
      <c r="G29" s="36">
        <v>4169</v>
      </c>
      <c r="H29" s="36">
        <v>4480</v>
      </c>
      <c r="I29" s="36">
        <v>4313</v>
      </c>
      <c r="J29" s="36">
        <v>4748</v>
      </c>
      <c r="K29" s="36">
        <v>4367</v>
      </c>
      <c r="L29" s="36">
        <v>3850</v>
      </c>
      <c r="M29" s="36">
        <v>4086</v>
      </c>
      <c r="N29" s="36">
        <v>3051</v>
      </c>
      <c r="O29" s="36">
        <v>4361</v>
      </c>
      <c r="P29" s="36">
        <v>5241</v>
      </c>
      <c r="Q29" s="36">
        <v>4848</v>
      </c>
      <c r="R29" s="36">
        <v>3768</v>
      </c>
      <c r="S29" s="37">
        <v>655</v>
      </c>
      <c r="T29" s="37">
        <v>580</v>
      </c>
      <c r="U29" s="37">
        <v>820</v>
      </c>
      <c r="V29" s="37">
        <v>1280</v>
      </c>
      <c r="W29" s="53">
        <v>426</v>
      </c>
      <c r="X29" s="38">
        <v>614</v>
      </c>
      <c r="Y29" s="38">
        <v>698</v>
      </c>
      <c r="Z29" s="38">
        <v>587</v>
      </c>
      <c r="AA29" s="38">
        <v>640</v>
      </c>
      <c r="AB29" s="38">
        <v>799</v>
      </c>
      <c r="AC29" s="38">
        <v>1036</v>
      </c>
      <c r="AD29" s="38">
        <v>716</v>
      </c>
      <c r="AE29" s="38">
        <v>965</v>
      </c>
      <c r="AF29" s="38">
        <v>1112</v>
      </c>
      <c r="AG29" s="38">
        <v>964</v>
      </c>
      <c r="AH29" s="38">
        <v>1099</v>
      </c>
      <c r="AI29" s="38">
        <v>1078</v>
      </c>
      <c r="AJ29" s="38">
        <v>1213</v>
      </c>
      <c r="AK29" s="38">
        <v>1003</v>
      </c>
      <c r="AL29" s="38">
        <v>919</v>
      </c>
      <c r="AM29" s="38">
        <v>978</v>
      </c>
      <c r="AN29" s="38">
        <v>1414</v>
      </c>
      <c r="AO29" s="38">
        <v>965</v>
      </c>
      <c r="AP29" s="38">
        <v>812</v>
      </c>
      <c r="AQ29" s="38">
        <v>1073</v>
      </c>
      <c r="AR29" s="38">
        <v>1145</v>
      </c>
      <c r="AS29" s="38">
        <v>1101</v>
      </c>
      <c r="AT29" s="38">
        <v>1161</v>
      </c>
      <c r="AU29" s="38">
        <v>1173</v>
      </c>
      <c r="AV29" s="38">
        <v>1011</v>
      </c>
      <c r="AW29" s="38">
        <v>1178</v>
      </c>
      <c r="AX29" s="38">
        <v>951</v>
      </c>
      <c r="AY29" s="38">
        <v>1264</v>
      </c>
      <c r="AZ29" s="38">
        <v>987</v>
      </c>
      <c r="BA29" s="38">
        <v>1397</v>
      </c>
      <c r="BB29" s="38">
        <v>1100</v>
      </c>
      <c r="BC29" s="38">
        <v>992</v>
      </c>
      <c r="BD29" s="38">
        <v>1325</v>
      </c>
      <c r="BE29" s="38">
        <v>833</v>
      </c>
      <c r="BF29" s="38">
        <v>1217</v>
      </c>
      <c r="BG29" s="38">
        <v>955</v>
      </c>
      <c r="BH29" s="38">
        <v>984</v>
      </c>
      <c r="BI29" s="38">
        <v>960</v>
      </c>
      <c r="BJ29" s="38">
        <v>951</v>
      </c>
      <c r="BK29" s="38">
        <v>1002</v>
      </c>
      <c r="BL29" s="38">
        <v>1166</v>
      </c>
      <c r="BM29" s="38">
        <v>1203</v>
      </c>
      <c r="BN29" s="38">
        <v>715</v>
      </c>
      <c r="BO29" s="38">
        <v>604</v>
      </c>
      <c r="BP29" s="38">
        <v>990</v>
      </c>
      <c r="BQ29" s="38">
        <v>735</v>
      </c>
      <c r="BR29" s="38">
        <v>722</v>
      </c>
      <c r="BS29" s="38">
        <v>1118</v>
      </c>
      <c r="BT29" s="38">
        <v>1052</v>
      </c>
      <c r="BU29" s="38">
        <v>949</v>
      </c>
      <c r="BV29" s="38">
        <v>1242</v>
      </c>
      <c r="BW29" s="38">
        <v>1313</v>
      </c>
      <c r="BX29" s="38">
        <v>1364</v>
      </c>
      <c r="BY29" s="38">
        <v>1585</v>
      </c>
      <c r="BZ29" s="38">
        <v>979</v>
      </c>
      <c r="CA29" s="38">
        <v>1388</v>
      </c>
      <c r="CB29" s="38">
        <v>1063</v>
      </c>
      <c r="CC29" s="38">
        <v>1090</v>
      </c>
      <c r="CD29" s="38">
        <v>1307</v>
      </c>
      <c r="CE29" s="38">
        <v>1020</v>
      </c>
      <c r="CF29" s="38">
        <v>1198</v>
      </c>
      <c r="CG29" s="38">
        <v>978</v>
      </c>
      <c r="CH29" s="38">
        <v>572</v>
      </c>
      <c r="CI29" s="38">
        <v>184</v>
      </c>
      <c r="CJ29" s="38">
        <v>152</v>
      </c>
      <c r="CK29" s="38">
        <v>167</v>
      </c>
      <c r="CL29" s="38">
        <v>151</v>
      </c>
      <c r="CM29" s="38">
        <v>136</v>
      </c>
      <c r="CN29" s="38">
        <v>150</v>
      </c>
      <c r="CO29" s="38">
        <v>146</v>
      </c>
      <c r="CP29" s="38">
        <v>147</v>
      </c>
      <c r="CQ29" s="38">
        <v>144</v>
      </c>
      <c r="CR29" s="38">
        <v>145</v>
      </c>
      <c r="CS29" s="38">
        <v>285</v>
      </c>
      <c r="CT29" s="38">
        <v>246</v>
      </c>
      <c r="CU29" s="52">
        <v>328</v>
      </c>
      <c r="CV29" s="52">
        <v>293</v>
      </c>
      <c r="CW29" s="52">
        <v>306</v>
      </c>
      <c r="CX29" s="52">
        <v>353</v>
      </c>
    </row>
    <row r="30" spans="1:102">
      <c r="A30" s="7" t="s">
        <v>54</v>
      </c>
      <c r="B30" s="3" t="s">
        <v>55</v>
      </c>
      <c r="C30" s="36">
        <v>149747</v>
      </c>
      <c r="D30" s="36">
        <v>149580</v>
      </c>
      <c r="E30" s="36">
        <v>164324</v>
      </c>
      <c r="F30" s="36">
        <v>165793</v>
      </c>
      <c r="G30" s="36">
        <v>162964</v>
      </c>
      <c r="H30" s="36">
        <v>164194</v>
      </c>
      <c r="I30" s="36">
        <v>166984</v>
      </c>
      <c r="J30" s="36">
        <v>184376</v>
      </c>
      <c r="K30" s="36">
        <v>213907</v>
      </c>
      <c r="L30" s="36">
        <v>192751</v>
      </c>
      <c r="M30" s="36">
        <v>217881</v>
      </c>
      <c r="N30" s="36">
        <v>200203</v>
      </c>
      <c r="O30" s="36">
        <v>231985</v>
      </c>
      <c r="P30" s="36">
        <v>265402</v>
      </c>
      <c r="Q30" s="36">
        <v>257999</v>
      </c>
      <c r="R30" s="36">
        <v>260995</v>
      </c>
      <c r="S30" s="37">
        <v>260440</v>
      </c>
      <c r="T30" s="37">
        <v>258628</v>
      </c>
      <c r="U30" s="37">
        <v>270983</v>
      </c>
      <c r="V30" s="37">
        <v>300903</v>
      </c>
      <c r="W30" s="53">
        <v>38281</v>
      </c>
      <c r="X30" s="38">
        <v>37686</v>
      </c>
      <c r="Y30" s="38">
        <v>36762</v>
      </c>
      <c r="Z30" s="38">
        <v>37018</v>
      </c>
      <c r="AA30" s="38">
        <v>35972</v>
      </c>
      <c r="AB30" s="38">
        <v>36371</v>
      </c>
      <c r="AC30" s="38">
        <v>38429</v>
      </c>
      <c r="AD30" s="38">
        <v>38808</v>
      </c>
      <c r="AE30" s="38">
        <v>39491</v>
      </c>
      <c r="AF30" s="38">
        <v>40404</v>
      </c>
      <c r="AG30" s="38">
        <v>40992</v>
      </c>
      <c r="AH30" s="38">
        <v>43437</v>
      </c>
      <c r="AI30" s="38">
        <v>43705</v>
      </c>
      <c r="AJ30" s="38">
        <v>41453</v>
      </c>
      <c r="AK30" s="38">
        <v>40324</v>
      </c>
      <c r="AL30" s="38">
        <v>40311</v>
      </c>
      <c r="AM30" s="38">
        <v>40989</v>
      </c>
      <c r="AN30" s="38">
        <v>42076</v>
      </c>
      <c r="AO30" s="38">
        <v>41300</v>
      </c>
      <c r="AP30" s="38">
        <v>38599</v>
      </c>
      <c r="AQ30" s="38">
        <v>42012</v>
      </c>
      <c r="AR30" s="38">
        <v>40588</v>
      </c>
      <c r="AS30" s="38">
        <v>40537</v>
      </c>
      <c r="AT30" s="38">
        <v>41057</v>
      </c>
      <c r="AU30" s="38">
        <v>39904</v>
      </c>
      <c r="AV30" s="38">
        <v>41000</v>
      </c>
      <c r="AW30" s="38">
        <v>42211</v>
      </c>
      <c r="AX30" s="38">
        <v>43869</v>
      </c>
      <c r="AY30" s="38">
        <v>42201</v>
      </c>
      <c r="AZ30" s="38">
        <v>45317</v>
      </c>
      <c r="BA30" s="38">
        <v>47059</v>
      </c>
      <c r="BB30" s="38">
        <v>49799</v>
      </c>
      <c r="BC30" s="38">
        <v>57234</v>
      </c>
      <c r="BD30" s="38">
        <v>62121</v>
      </c>
      <c r="BE30" s="38">
        <v>47730</v>
      </c>
      <c r="BF30" s="38">
        <v>46822</v>
      </c>
      <c r="BG30" s="38">
        <v>46356</v>
      </c>
      <c r="BH30" s="38">
        <v>48483</v>
      </c>
      <c r="BI30" s="38">
        <v>48040</v>
      </c>
      <c r="BJ30" s="38">
        <v>49872</v>
      </c>
      <c r="BK30" s="38">
        <v>52207</v>
      </c>
      <c r="BL30" s="38">
        <v>56173</v>
      </c>
      <c r="BM30" s="38">
        <v>57163</v>
      </c>
      <c r="BN30" s="38">
        <v>52338</v>
      </c>
      <c r="BO30" s="38">
        <v>48912</v>
      </c>
      <c r="BP30" s="38">
        <v>47791</v>
      </c>
      <c r="BQ30" s="38">
        <v>49926</v>
      </c>
      <c r="BR30" s="38">
        <v>53574</v>
      </c>
      <c r="BS30" s="38">
        <v>54086</v>
      </c>
      <c r="BT30" s="38">
        <v>58247</v>
      </c>
      <c r="BU30" s="38">
        <v>58889</v>
      </c>
      <c r="BV30" s="38">
        <v>60763</v>
      </c>
      <c r="BW30" s="38">
        <v>67469</v>
      </c>
      <c r="BX30" s="38">
        <v>65539</v>
      </c>
      <c r="BY30" s="38">
        <v>65096</v>
      </c>
      <c r="BZ30" s="38">
        <v>67298</v>
      </c>
      <c r="CA30" s="38">
        <v>67628</v>
      </c>
      <c r="CB30" s="38">
        <v>62717</v>
      </c>
      <c r="CC30" s="38">
        <v>64323</v>
      </c>
      <c r="CD30" s="38">
        <v>63331</v>
      </c>
      <c r="CE30" s="38">
        <v>64888</v>
      </c>
      <c r="CF30" s="38">
        <v>67099</v>
      </c>
      <c r="CG30" s="38">
        <v>65650</v>
      </c>
      <c r="CH30" s="38">
        <v>63358</v>
      </c>
      <c r="CI30" s="38">
        <v>65350</v>
      </c>
      <c r="CJ30" s="38">
        <v>65783</v>
      </c>
      <c r="CK30" s="38">
        <v>63892</v>
      </c>
      <c r="CL30" s="38">
        <v>65408</v>
      </c>
      <c r="CM30" s="38">
        <v>64925</v>
      </c>
      <c r="CN30" s="38">
        <v>65944</v>
      </c>
      <c r="CO30" s="38">
        <v>63761</v>
      </c>
      <c r="CP30" s="38">
        <v>63999</v>
      </c>
      <c r="CQ30" s="38">
        <v>63292</v>
      </c>
      <c r="CR30" s="38">
        <v>67017</v>
      </c>
      <c r="CS30" s="38">
        <v>67352</v>
      </c>
      <c r="CT30" s="38">
        <v>73322</v>
      </c>
      <c r="CU30" s="52">
        <v>73844</v>
      </c>
      <c r="CV30" s="52">
        <v>75373</v>
      </c>
      <c r="CW30" s="52">
        <v>75807</v>
      </c>
      <c r="CX30" s="52">
        <v>75879</v>
      </c>
    </row>
    <row r="31" spans="1:102">
      <c r="A31" s="1" t="s">
        <v>56</v>
      </c>
      <c r="B31" s="8" t="s">
        <v>57</v>
      </c>
      <c r="C31" s="36">
        <v>5634</v>
      </c>
      <c r="D31" s="36">
        <v>5379</v>
      </c>
      <c r="E31" s="36">
        <v>5127</v>
      </c>
      <c r="F31" s="36">
        <v>4942</v>
      </c>
      <c r="G31" s="36">
        <v>5166</v>
      </c>
      <c r="H31" s="36">
        <v>5636</v>
      </c>
      <c r="I31" s="36">
        <v>5713</v>
      </c>
      <c r="J31" s="36">
        <v>5966</v>
      </c>
      <c r="K31" s="36">
        <v>5945</v>
      </c>
      <c r="L31" s="36">
        <v>6810</v>
      </c>
      <c r="M31" s="36">
        <v>7963</v>
      </c>
      <c r="N31" s="36">
        <v>8244</v>
      </c>
      <c r="O31" s="36">
        <v>10336</v>
      </c>
      <c r="P31" s="36">
        <v>12927</v>
      </c>
      <c r="Q31" s="36">
        <v>10956</v>
      </c>
      <c r="R31" s="36">
        <v>11294</v>
      </c>
      <c r="S31" s="37">
        <v>11109</v>
      </c>
      <c r="T31" s="37">
        <v>10416</v>
      </c>
      <c r="U31" s="37">
        <v>11423</v>
      </c>
      <c r="V31" s="37">
        <v>13854</v>
      </c>
      <c r="W31" s="53">
        <v>1466</v>
      </c>
      <c r="X31" s="38">
        <v>1394</v>
      </c>
      <c r="Y31" s="38">
        <v>1410</v>
      </c>
      <c r="Z31" s="38">
        <v>1364</v>
      </c>
      <c r="AA31" s="38">
        <v>1323</v>
      </c>
      <c r="AB31" s="38">
        <v>1329</v>
      </c>
      <c r="AC31" s="38">
        <v>1324</v>
      </c>
      <c r="AD31" s="38">
        <v>1403</v>
      </c>
      <c r="AE31" s="38">
        <v>1265</v>
      </c>
      <c r="AF31" s="38">
        <v>1268</v>
      </c>
      <c r="AG31" s="38">
        <v>1294</v>
      </c>
      <c r="AH31" s="38">
        <v>1300</v>
      </c>
      <c r="AI31" s="38">
        <v>1293</v>
      </c>
      <c r="AJ31" s="38">
        <v>1223</v>
      </c>
      <c r="AK31" s="38">
        <v>1222</v>
      </c>
      <c r="AL31" s="38">
        <v>1204</v>
      </c>
      <c r="AM31" s="38">
        <v>1261</v>
      </c>
      <c r="AN31" s="38">
        <v>1283</v>
      </c>
      <c r="AO31" s="38">
        <v>1322</v>
      </c>
      <c r="AP31" s="38">
        <v>1300</v>
      </c>
      <c r="AQ31" s="38">
        <v>1399</v>
      </c>
      <c r="AR31" s="38">
        <v>1397</v>
      </c>
      <c r="AS31" s="38">
        <v>1417</v>
      </c>
      <c r="AT31" s="38">
        <v>1423</v>
      </c>
      <c r="AU31" s="38">
        <v>1399</v>
      </c>
      <c r="AV31" s="38">
        <v>1412</v>
      </c>
      <c r="AW31" s="38">
        <v>1404</v>
      </c>
      <c r="AX31" s="38">
        <v>1498</v>
      </c>
      <c r="AY31" s="38">
        <v>1467</v>
      </c>
      <c r="AZ31" s="38">
        <v>1487</v>
      </c>
      <c r="BA31" s="38">
        <v>1511</v>
      </c>
      <c r="BB31" s="38">
        <v>1501</v>
      </c>
      <c r="BC31" s="38">
        <v>1427</v>
      </c>
      <c r="BD31" s="38">
        <v>1443</v>
      </c>
      <c r="BE31" s="38">
        <v>1520</v>
      </c>
      <c r="BF31" s="38">
        <v>1555</v>
      </c>
      <c r="BG31" s="38">
        <v>1628</v>
      </c>
      <c r="BH31" s="38">
        <v>1644</v>
      </c>
      <c r="BI31" s="38">
        <v>1732</v>
      </c>
      <c r="BJ31" s="38">
        <v>1806</v>
      </c>
      <c r="BK31" s="38">
        <v>1874</v>
      </c>
      <c r="BL31" s="38">
        <v>1997</v>
      </c>
      <c r="BM31" s="38">
        <v>2043</v>
      </c>
      <c r="BN31" s="38">
        <v>2049</v>
      </c>
      <c r="BO31" s="38">
        <v>2088</v>
      </c>
      <c r="BP31" s="38">
        <v>2003</v>
      </c>
      <c r="BQ31" s="38">
        <v>1996</v>
      </c>
      <c r="BR31" s="38">
        <v>2157</v>
      </c>
      <c r="BS31" s="38">
        <v>2428</v>
      </c>
      <c r="BT31" s="38">
        <v>2555</v>
      </c>
      <c r="BU31" s="38">
        <v>2599</v>
      </c>
      <c r="BV31" s="38">
        <v>2754</v>
      </c>
      <c r="BW31" s="38">
        <v>3308</v>
      </c>
      <c r="BX31" s="38">
        <v>3378</v>
      </c>
      <c r="BY31" s="38">
        <v>3143</v>
      </c>
      <c r="BZ31" s="38">
        <v>3098</v>
      </c>
      <c r="CA31" s="38">
        <v>2821</v>
      </c>
      <c r="CB31" s="38">
        <v>2658</v>
      </c>
      <c r="CC31" s="38">
        <v>2790</v>
      </c>
      <c r="CD31" s="38">
        <v>2687</v>
      </c>
      <c r="CE31" s="38">
        <v>2664</v>
      </c>
      <c r="CF31" s="38">
        <v>2756</v>
      </c>
      <c r="CG31" s="38">
        <v>3210</v>
      </c>
      <c r="CH31" s="38">
        <v>2664</v>
      </c>
      <c r="CI31" s="38">
        <v>2832</v>
      </c>
      <c r="CJ31" s="38">
        <v>2779</v>
      </c>
      <c r="CK31" s="38">
        <v>2722</v>
      </c>
      <c r="CL31" s="38">
        <v>2772</v>
      </c>
      <c r="CM31" s="38">
        <v>2697</v>
      </c>
      <c r="CN31" s="38">
        <v>2739</v>
      </c>
      <c r="CO31" s="38">
        <v>2517</v>
      </c>
      <c r="CP31" s="38">
        <v>2462</v>
      </c>
      <c r="CQ31" s="38">
        <v>2561</v>
      </c>
      <c r="CR31" s="38">
        <v>2714</v>
      </c>
      <c r="CS31" s="38">
        <v>2883</v>
      </c>
      <c r="CT31" s="38">
        <v>3265</v>
      </c>
      <c r="CU31" s="52">
        <v>3261</v>
      </c>
      <c r="CV31" s="52">
        <v>3464</v>
      </c>
      <c r="CW31" s="52">
        <v>3724</v>
      </c>
      <c r="CX31" s="52">
        <v>3405</v>
      </c>
    </row>
    <row r="32" spans="1:102">
      <c r="A32" s="9" t="s">
        <v>58</v>
      </c>
      <c r="B32" s="8" t="s">
        <v>59</v>
      </c>
      <c r="C32" s="36">
        <v>915</v>
      </c>
      <c r="D32" s="36">
        <v>791</v>
      </c>
      <c r="E32" s="36">
        <v>810</v>
      </c>
      <c r="F32" s="36">
        <v>560</v>
      </c>
      <c r="G32" s="36">
        <v>658</v>
      </c>
      <c r="H32" s="36">
        <v>733</v>
      </c>
      <c r="I32" s="36">
        <v>804</v>
      </c>
      <c r="J32" s="36">
        <v>853</v>
      </c>
      <c r="K32" s="36">
        <v>896</v>
      </c>
      <c r="L32" s="36">
        <v>972</v>
      </c>
      <c r="M32" s="36">
        <v>1305</v>
      </c>
      <c r="N32" s="36">
        <v>1366</v>
      </c>
      <c r="O32" s="36">
        <v>1627</v>
      </c>
      <c r="P32" s="36">
        <v>2051</v>
      </c>
      <c r="Q32" s="36">
        <v>1860</v>
      </c>
      <c r="R32" s="36">
        <v>1848</v>
      </c>
      <c r="S32" s="37">
        <v>2218</v>
      </c>
      <c r="T32" s="37">
        <v>1899</v>
      </c>
      <c r="U32" s="37">
        <v>1940</v>
      </c>
      <c r="V32" s="37">
        <v>2209</v>
      </c>
      <c r="W32" s="53">
        <v>245</v>
      </c>
      <c r="X32" s="38">
        <v>237</v>
      </c>
      <c r="Y32" s="38">
        <v>232</v>
      </c>
      <c r="Z32" s="38">
        <v>201</v>
      </c>
      <c r="AA32" s="38">
        <v>210</v>
      </c>
      <c r="AB32" s="38">
        <v>203</v>
      </c>
      <c r="AC32" s="38">
        <v>191</v>
      </c>
      <c r="AD32" s="38">
        <v>187</v>
      </c>
      <c r="AE32" s="38">
        <v>192</v>
      </c>
      <c r="AF32" s="38">
        <v>205</v>
      </c>
      <c r="AG32" s="38">
        <v>206</v>
      </c>
      <c r="AH32" s="38">
        <v>207</v>
      </c>
      <c r="AI32" s="38">
        <v>178</v>
      </c>
      <c r="AJ32" s="38">
        <v>128</v>
      </c>
      <c r="AK32" s="38">
        <v>128</v>
      </c>
      <c r="AL32" s="38">
        <v>126</v>
      </c>
      <c r="AM32" s="38">
        <v>160</v>
      </c>
      <c r="AN32" s="38">
        <v>164</v>
      </c>
      <c r="AO32" s="38">
        <v>171</v>
      </c>
      <c r="AP32" s="38">
        <v>163</v>
      </c>
      <c r="AQ32" s="38">
        <v>173</v>
      </c>
      <c r="AR32" s="38">
        <v>194</v>
      </c>
      <c r="AS32" s="38">
        <v>181</v>
      </c>
      <c r="AT32" s="38">
        <v>185</v>
      </c>
      <c r="AU32" s="38">
        <v>193</v>
      </c>
      <c r="AV32" s="38">
        <v>198</v>
      </c>
      <c r="AW32" s="38">
        <v>202</v>
      </c>
      <c r="AX32" s="38">
        <v>211</v>
      </c>
      <c r="AY32" s="38">
        <v>213</v>
      </c>
      <c r="AZ32" s="38">
        <v>213</v>
      </c>
      <c r="BA32" s="38">
        <v>213</v>
      </c>
      <c r="BB32" s="38">
        <v>214</v>
      </c>
      <c r="BC32" s="38">
        <v>207</v>
      </c>
      <c r="BD32" s="38">
        <v>211</v>
      </c>
      <c r="BE32" s="38">
        <v>238</v>
      </c>
      <c r="BF32" s="38">
        <v>240</v>
      </c>
      <c r="BG32" s="38">
        <v>239</v>
      </c>
      <c r="BH32" s="38">
        <v>260</v>
      </c>
      <c r="BI32" s="38">
        <v>229</v>
      </c>
      <c r="BJ32" s="38">
        <v>244</v>
      </c>
      <c r="BK32" s="38">
        <v>288</v>
      </c>
      <c r="BL32" s="38">
        <v>317</v>
      </c>
      <c r="BM32" s="38">
        <v>339</v>
      </c>
      <c r="BN32" s="38">
        <v>361</v>
      </c>
      <c r="BO32" s="38">
        <v>343</v>
      </c>
      <c r="BP32" s="38">
        <v>337</v>
      </c>
      <c r="BQ32" s="38">
        <v>336</v>
      </c>
      <c r="BR32" s="38">
        <v>350</v>
      </c>
      <c r="BS32" s="38">
        <v>379</v>
      </c>
      <c r="BT32" s="38">
        <v>402</v>
      </c>
      <c r="BU32" s="38">
        <v>409</v>
      </c>
      <c r="BV32" s="38">
        <v>437</v>
      </c>
      <c r="BW32" s="38">
        <v>474</v>
      </c>
      <c r="BX32" s="38">
        <v>510</v>
      </c>
      <c r="BY32" s="38">
        <v>539</v>
      </c>
      <c r="BZ32" s="38">
        <v>528</v>
      </c>
      <c r="CA32" s="38">
        <v>490</v>
      </c>
      <c r="CB32" s="38">
        <v>452</v>
      </c>
      <c r="CC32" s="38">
        <v>464</v>
      </c>
      <c r="CD32" s="38">
        <v>454</v>
      </c>
      <c r="CE32" s="38">
        <v>430</v>
      </c>
      <c r="CF32" s="38">
        <v>487</v>
      </c>
      <c r="CG32" s="38">
        <v>480</v>
      </c>
      <c r="CH32" s="38">
        <v>451</v>
      </c>
      <c r="CI32" s="38">
        <v>572</v>
      </c>
      <c r="CJ32" s="38">
        <v>569</v>
      </c>
      <c r="CK32" s="38">
        <v>542</v>
      </c>
      <c r="CL32" s="38">
        <v>533</v>
      </c>
      <c r="CM32" s="38">
        <v>508</v>
      </c>
      <c r="CN32" s="38">
        <v>487</v>
      </c>
      <c r="CO32" s="38">
        <v>466</v>
      </c>
      <c r="CP32" s="38">
        <v>438</v>
      </c>
      <c r="CQ32" s="38">
        <v>459</v>
      </c>
      <c r="CR32" s="38">
        <v>463</v>
      </c>
      <c r="CS32" s="38">
        <v>486</v>
      </c>
      <c r="CT32" s="38">
        <v>532</v>
      </c>
      <c r="CU32" s="52">
        <v>522</v>
      </c>
      <c r="CV32" s="52">
        <v>555</v>
      </c>
      <c r="CW32" s="52">
        <v>565</v>
      </c>
      <c r="CX32" s="52">
        <v>567</v>
      </c>
    </row>
    <row r="33" spans="1:102">
      <c r="A33" s="9" t="s">
        <v>60</v>
      </c>
      <c r="B33" s="3"/>
      <c r="C33" s="36">
        <v>723</v>
      </c>
      <c r="D33" s="36">
        <v>709</v>
      </c>
      <c r="E33" s="36">
        <v>678</v>
      </c>
      <c r="F33" s="36">
        <v>684</v>
      </c>
      <c r="G33" s="36">
        <v>716</v>
      </c>
      <c r="H33" s="36">
        <v>804</v>
      </c>
      <c r="I33" s="36">
        <v>829</v>
      </c>
      <c r="J33" s="36">
        <v>865</v>
      </c>
      <c r="K33" s="36">
        <v>847</v>
      </c>
      <c r="L33" s="36">
        <v>941</v>
      </c>
      <c r="M33" s="36">
        <v>1014</v>
      </c>
      <c r="N33" s="36">
        <v>1106</v>
      </c>
      <c r="O33" s="36">
        <v>1202</v>
      </c>
      <c r="P33" s="36">
        <v>1288</v>
      </c>
      <c r="Q33" s="36">
        <v>1277</v>
      </c>
      <c r="R33" s="36">
        <v>1198</v>
      </c>
      <c r="S33" s="36">
        <v>1243</v>
      </c>
      <c r="T33" s="36">
        <v>1287</v>
      </c>
      <c r="U33" s="36">
        <v>1467</v>
      </c>
      <c r="V33" s="37">
        <v>1579</v>
      </c>
      <c r="W33" s="53">
        <v>173</v>
      </c>
      <c r="X33" s="38">
        <v>178</v>
      </c>
      <c r="Y33" s="38">
        <v>188</v>
      </c>
      <c r="Z33" s="38">
        <v>184</v>
      </c>
      <c r="AA33" s="38">
        <v>178</v>
      </c>
      <c r="AB33" s="38">
        <v>173</v>
      </c>
      <c r="AC33" s="38">
        <v>178</v>
      </c>
      <c r="AD33" s="38">
        <v>180</v>
      </c>
      <c r="AE33" s="38">
        <v>169</v>
      </c>
      <c r="AF33" s="38">
        <v>167</v>
      </c>
      <c r="AG33" s="38">
        <v>165</v>
      </c>
      <c r="AH33" s="38">
        <v>177</v>
      </c>
      <c r="AI33" s="38">
        <v>177</v>
      </c>
      <c r="AJ33" s="38">
        <v>171</v>
      </c>
      <c r="AK33" s="38">
        <v>163</v>
      </c>
      <c r="AL33" s="38">
        <v>173</v>
      </c>
      <c r="AM33" s="38">
        <v>170</v>
      </c>
      <c r="AN33" s="38">
        <v>187</v>
      </c>
      <c r="AO33" s="38">
        <v>183</v>
      </c>
      <c r="AP33" s="38">
        <v>176</v>
      </c>
      <c r="AQ33" s="38">
        <v>192</v>
      </c>
      <c r="AR33" s="38">
        <v>197</v>
      </c>
      <c r="AS33" s="38">
        <v>210</v>
      </c>
      <c r="AT33" s="38">
        <v>205</v>
      </c>
      <c r="AU33" s="38">
        <v>208</v>
      </c>
      <c r="AV33" s="38">
        <v>203</v>
      </c>
      <c r="AW33" s="38">
        <v>200</v>
      </c>
      <c r="AX33" s="38">
        <v>218</v>
      </c>
      <c r="AY33" s="38">
        <v>226</v>
      </c>
      <c r="AZ33" s="38">
        <v>206</v>
      </c>
      <c r="BA33" s="38">
        <v>220</v>
      </c>
      <c r="BB33" s="38">
        <v>213</v>
      </c>
      <c r="BC33" s="38">
        <v>214</v>
      </c>
      <c r="BD33" s="38">
        <v>207</v>
      </c>
      <c r="BE33" s="38">
        <v>213</v>
      </c>
      <c r="BF33" s="38">
        <v>213</v>
      </c>
      <c r="BG33" s="38">
        <v>217</v>
      </c>
      <c r="BH33" s="38">
        <v>231</v>
      </c>
      <c r="BI33" s="38">
        <v>241</v>
      </c>
      <c r="BJ33" s="38">
        <v>252</v>
      </c>
      <c r="BK33" s="38">
        <v>251</v>
      </c>
      <c r="BL33" s="38">
        <v>262</v>
      </c>
      <c r="BM33" s="38">
        <v>256</v>
      </c>
      <c r="BN33" s="38">
        <v>245</v>
      </c>
      <c r="BO33" s="38">
        <v>272</v>
      </c>
      <c r="BP33" s="38">
        <v>280</v>
      </c>
      <c r="BQ33" s="38">
        <v>264</v>
      </c>
      <c r="BR33" s="38">
        <v>290</v>
      </c>
      <c r="BS33" s="38">
        <v>275</v>
      </c>
      <c r="BT33" s="38">
        <v>290</v>
      </c>
      <c r="BU33" s="38">
        <v>308</v>
      </c>
      <c r="BV33" s="38">
        <v>329</v>
      </c>
      <c r="BW33" s="38">
        <v>325</v>
      </c>
      <c r="BX33" s="38">
        <v>322</v>
      </c>
      <c r="BY33" s="38">
        <v>317</v>
      </c>
      <c r="BZ33" s="38">
        <v>324</v>
      </c>
      <c r="CA33" s="38">
        <v>335</v>
      </c>
      <c r="CB33" s="38">
        <v>315</v>
      </c>
      <c r="CC33" s="38">
        <v>335</v>
      </c>
      <c r="CD33" s="38">
        <v>292</v>
      </c>
      <c r="CE33" s="38">
        <v>306</v>
      </c>
      <c r="CF33" s="38">
        <v>296</v>
      </c>
      <c r="CG33" s="38">
        <v>290</v>
      </c>
      <c r="CH33" s="38">
        <v>306</v>
      </c>
      <c r="CI33" s="38">
        <v>309</v>
      </c>
      <c r="CJ33" s="38">
        <v>310</v>
      </c>
      <c r="CK33" s="38">
        <v>310</v>
      </c>
      <c r="CL33" s="38">
        <v>314</v>
      </c>
      <c r="CM33" s="38">
        <v>312</v>
      </c>
      <c r="CN33" s="38">
        <v>324</v>
      </c>
      <c r="CO33" s="38">
        <v>329</v>
      </c>
      <c r="CP33" s="38">
        <v>321</v>
      </c>
      <c r="CQ33" s="38">
        <v>315</v>
      </c>
      <c r="CR33" s="38">
        <v>378</v>
      </c>
      <c r="CS33" s="38">
        <v>380</v>
      </c>
      <c r="CT33" s="38">
        <v>394</v>
      </c>
      <c r="CU33" s="52">
        <v>386</v>
      </c>
      <c r="CV33" s="52">
        <v>393</v>
      </c>
      <c r="CW33" s="52">
        <v>403</v>
      </c>
      <c r="CX33" s="52">
        <v>397</v>
      </c>
    </row>
    <row r="34" spans="1:102">
      <c r="A34" s="13" t="s">
        <v>61</v>
      </c>
      <c r="B34" s="8" t="s">
        <v>62</v>
      </c>
      <c r="C34" s="36">
        <v>476</v>
      </c>
      <c r="D34" s="36">
        <v>453</v>
      </c>
      <c r="E34" s="36">
        <v>438</v>
      </c>
      <c r="F34" s="36">
        <v>449</v>
      </c>
      <c r="G34" s="36">
        <v>478</v>
      </c>
      <c r="H34" s="36">
        <v>557</v>
      </c>
      <c r="I34" s="36">
        <v>558</v>
      </c>
      <c r="J34" s="36">
        <v>603</v>
      </c>
      <c r="K34" s="36">
        <v>562</v>
      </c>
      <c r="L34" s="36">
        <v>626</v>
      </c>
      <c r="M34" s="36">
        <v>635</v>
      </c>
      <c r="N34" s="36">
        <v>704</v>
      </c>
      <c r="O34" s="36">
        <v>793</v>
      </c>
      <c r="P34" s="36">
        <v>844</v>
      </c>
      <c r="Q34" s="36">
        <v>823</v>
      </c>
      <c r="R34" s="36">
        <v>721</v>
      </c>
      <c r="S34" s="37">
        <v>840</v>
      </c>
      <c r="T34" s="37">
        <v>743</v>
      </c>
      <c r="U34" s="37">
        <v>868</v>
      </c>
      <c r="V34" s="37">
        <v>890</v>
      </c>
      <c r="W34" s="53">
        <v>111</v>
      </c>
      <c r="X34" s="38">
        <v>118</v>
      </c>
      <c r="Y34" s="38">
        <v>125</v>
      </c>
      <c r="Z34" s="38">
        <v>122</v>
      </c>
      <c r="AA34" s="38">
        <v>113</v>
      </c>
      <c r="AB34" s="38">
        <v>109</v>
      </c>
      <c r="AC34" s="38">
        <v>114</v>
      </c>
      <c r="AD34" s="38">
        <v>117</v>
      </c>
      <c r="AE34" s="38">
        <v>108</v>
      </c>
      <c r="AF34" s="38">
        <v>108</v>
      </c>
      <c r="AG34" s="38">
        <v>107</v>
      </c>
      <c r="AH34" s="38">
        <v>115</v>
      </c>
      <c r="AI34" s="38">
        <v>117</v>
      </c>
      <c r="AJ34" s="38">
        <v>109</v>
      </c>
      <c r="AK34" s="38">
        <v>107</v>
      </c>
      <c r="AL34" s="38">
        <v>116</v>
      </c>
      <c r="AM34" s="38">
        <v>112</v>
      </c>
      <c r="AN34" s="38">
        <v>126</v>
      </c>
      <c r="AO34" s="38">
        <v>119</v>
      </c>
      <c r="AP34" s="38">
        <v>121</v>
      </c>
      <c r="AQ34" s="38">
        <v>133</v>
      </c>
      <c r="AR34" s="38">
        <v>137</v>
      </c>
      <c r="AS34" s="38">
        <v>146</v>
      </c>
      <c r="AT34" s="38">
        <v>141</v>
      </c>
      <c r="AU34" s="38">
        <v>142</v>
      </c>
      <c r="AV34" s="38">
        <v>135</v>
      </c>
      <c r="AW34" s="38">
        <v>132</v>
      </c>
      <c r="AX34" s="38">
        <v>149</v>
      </c>
      <c r="AY34" s="38">
        <v>163</v>
      </c>
      <c r="AZ34" s="38">
        <v>143</v>
      </c>
      <c r="BA34" s="38">
        <v>154</v>
      </c>
      <c r="BB34" s="38">
        <v>143</v>
      </c>
      <c r="BC34" s="38">
        <v>146</v>
      </c>
      <c r="BD34" s="38">
        <v>138</v>
      </c>
      <c r="BE34" s="38">
        <v>142</v>
      </c>
      <c r="BF34" s="38">
        <v>136</v>
      </c>
      <c r="BG34" s="38">
        <v>143</v>
      </c>
      <c r="BH34" s="38">
        <v>152</v>
      </c>
      <c r="BI34" s="38">
        <v>161</v>
      </c>
      <c r="BJ34" s="38">
        <v>170</v>
      </c>
      <c r="BK34" s="38">
        <v>157</v>
      </c>
      <c r="BL34" s="38">
        <v>167</v>
      </c>
      <c r="BM34" s="38">
        <v>162</v>
      </c>
      <c r="BN34" s="38">
        <v>149</v>
      </c>
      <c r="BO34" s="38">
        <v>170</v>
      </c>
      <c r="BP34" s="38">
        <v>181</v>
      </c>
      <c r="BQ34" s="38">
        <v>167</v>
      </c>
      <c r="BR34" s="38">
        <v>186</v>
      </c>
      <c r="BS34" s="38">
        <v>180</v>
      </c>
      <c r="BT34" s="38">
        <v>188</v>
      </c>
      <c r="BU34" s="38">
        <v>203</v>
      </c>
      <c r="BV34" s="38">
        <v>222</v>
      </c>
      <c r="BW34" s="38">
        <v>215</v>
      </c>
      <c r="BX34" s="38">
        <v>210</v>
      </c>
      <c r="BY34" s="38">
        <v>206</v>
      </c>
      <c r="BZ34" s="38">
        <v>213</v>
      </c>
      <c r="CA34" s="38">
        <v>221</v>
      </c>
      <c r="CB34" s="38">
        <v>204</v>
      </c>
      <c r="CC34" s="38">
        <v>216</v>
      </c>
      <c r="CD34" s="38">
        <v>182</v>
      </c>
      <c r="CE34" s="38">
        <v>188</v>
      </c>
      <c r="CF34" s="38">
        <v>176</v>
      </c>
      <c r="CG34" s="38">
        <v>175</v>
      </c>
      <c r="CH34" s="38">
        <v>182</v>
      </c>
      <c r="CI34" s="38">
        <v>213</v>
      </c>
      <c r="CJ34" s="38">
        <v>206</v>
      </c>
      <c r="CK34" s="38">
        <v>204</v>
      </c>
      <c r="CL34" s="38">
        <v>217</v>
      </c>
      <c r="CM34" s="38">
        <v>179</v>
      </c>
      <c r="CN34" s="38">
        <v>190</v>
      </c>
      <c r="CO34" s="38">
        <v>192</v>
      </c>
      <c r="CP34" s="38">
        <v>181</v>
      </c>
      <c r="CQ34" s="38">
        <v>179</v>
      </c>
      <c r="CR34" s="38">
        <v>225</v>
      </c>
      <c r="CS34" s="38">
        <v>230</v>
      </c>
      <c r="CT34" s="38">
        <v>234</v>
      </c>
      <c r="CU34" s="52">
        <v>220</v>
      </c>
      <c r="CV34" s="52">
        <v>225</v>
      </c>
      <c r="CW34" s="52">
        <v>224</v>
      </c>
      <c r="CX34" s="52">
        <v>221</v>
      </c>
    </row>
    <row r="35" spans="1:102">
      <c r="A35" s="13" t="s">
        <v>1215</v>
      </c>
      <c r="B35" s="8" t="s">
        <v>63</v>
      </c>
      <c r="C35" s="36">
        <v>247</v>
      </c>
      <c r="D35" s="36">
        <v>256</v>
      </c>
      <c r="E35" s="36">
        <v>240</v>
      </c>
      <c r="F35" s="36">
        <v>235</v>
      </c>
      <c r="G35" s="36">
        <v>238</v>
      </c>
      <c r="H35" s="36">
        <v>247</v>
      </c>
      <c r="I35" s="36">
        <v>271</v>
      </c>
      <c r="J35" s="36">
        <v>262</v>
      </c>
      <c r="K35" s="36">
        <v>285</v>
      </c>
      <c r="L35" s="36">
        <v>315</v>
      </c>
      <c r="M35" s="36">
        <v>379</v>
      </c>
      <c r="N35" s="36">
        <v>402</v>
      </c>
      <c r="O35" s="36">
        <v>409</v>
      </c>
      <c r="P35" s="36">
        <v>444</v>
      </c>
      <c r="Q35" s="36">
        <v>454</v>
      </c>
      <c r="R35" s="36">
        <v>477</v>
      </c>
      <c r="S35" s="37">
        <v>403</v>
      </c>
      <c r="T35" s="37">
        <v>544</v>
      </c>
      <c r="U35" s="37">
        <v>599</v>
      </c>
      <c r="V35" s="37">
        <v>689</v>
      </c>
      <c r="W35" s="53">
        <v>62</v>
      </c>
      <c r="X35" s="38">
        <v>60</v>
      </c>
      <c r="Y35" s="38">
        <v>63</v>
      </c>
      <c r="Z35" s="38">
        <v>62</v>
      </c>
      <c r="AA35" s="38">
        <v>65</v>
      </c>
      <c r="AB35" s="38">
        <v>64</v>
      </c>
      <c r="AC35" s="38">
        <v>64</v>
      </c>
      <c r="AD35" s="38">
        <v>63</v>
      </c>
      <c r="AE35" s="38">
        <v>61</v>
      </c>
      <c r="AF35" s="38">
        <v>59</v>
      </c>
      <c r="AG35" s="38">
        <v>58</v>
      </c>
      <c r="AH35" s="38">
        <v>62</v>
      </c>
      <c r="AI35" s="38">
        <v>60</v>
      </c>
      <c r="AJ35" s="38">
        <v>62</v>
      </c>
      <c r="AK35" s="38">
        <v>56</v>
      </c>
      <c r="AL35" s="38">
        <v>57</v>
      </c>
      <c r="AM35" s="38">
        <v>58</v>
      </c>
      <c r="AN35" s="38">
        <v>61</v>
      </c>
      <c r="AO35" s="38">
        <v>64</v>
      </c>
      <c r="AP35" s="38">
        <v>55</v>
      </c>
      <c r="AQ35" s="38">
        <v>59</v>
      </c>
      <c r="AR35" s="38">
        <v>60</v>
      </c>
      <c r="AS35" s="38">
        <v>64</v>
      </c>
      <c r="AT35" s="38">
        <v>64</v>
      </c>
      <c r="AU35" s="38">
        <v>66</v>
      </c>
      <c r="AV35" s="38">
        <v>68</v>
      </c>
      <c r="AW35" s="38">
        <v>68</v>
      </c>
      <c r="AX35" s="38">
        <v>69</v>
      </c>
      <c r="AY35" s="38">
        <v>63</v>
      </c>
      <c r="AZ35" s="38">
        <v>63</v>
      </c>
      <c r="BA35" s="38">
        <v>66</v>
      </c>
      <c r="BB35" s="38">
        <v>70</v>
      </c>
      <c r="BC35" s="38">
        <v>68</v>
      </c>
      <c r="BD35" s="38">
        <v>69</v>
      </c>
      <c r="BE35" s="38">
        <v>71</v>
      </c>
      <c r="BF35" s="38">
        <v>77</v>
      </c>
      <c r="BG35" s="38">
        <v>74</v>
      </c>
      <c r="BH35" s="38">
        <v>79</v>
      </c>
      <c r="BI35" s="38">
        <v>80</v>
      </c>
      <c r="BJ35" s="38">
        <v>82</v>
      </c>
      <c r="BK35" s="38">
        <v>94</v>
      </c>
      <c r="BL35" s="38">
        <v>95</v>
      </c>
      <c r="BM35" s="38">
        <v>94</v>
      </c>
      <c r="BN35" s="38">
        <v>96</v>
      </c>
      <c r="BO35" s="38">
        <v>102</v>
      </c>
      <c r="BP35" s="38">
        <v>99</v>
      </c>
      <c r="BQ35" s="38">
        <v>97</v>
      </c>
      <c r="BR35" s="38">
        <v>104</v>
      </c>
      <c r="BS35" s="38">
        <v>95</v>
      </c>
      <c r="BT35" s="38">
        <v>102</v>
      </c>
      <c r="BU35" s="38">
        <v>105</v>
      </c>
      <c r="BV35" s="38">
        <v>107</v>
      </c>
      <c r="BW35" s="38">
        <v>110</v>
      </c>
      <c r="BX35" s="38">
        <v>112</v>
      </c>
      <c r="BY35" s="38">
        <v>111</v>
      </c>
      <c r="BZ35" s="38">
        <v>111</v>
      </c>
      <c r="CA35" s="38">
        <v>114</v>
      </c>
      <c r="CB35" s="38">
        <v>111</v>
      </c>
      <c r="CC35" s="38">
        <v>119</v>
      </c>
      <c r="CD35" s="38">
        <v>110</v>
      </c>
      <c r="CE35" s="38">
        <v>118</v>
      </c>
      <c r="CF35" s="38">
        <v>120</v>
      </c>
      <c r="CG35" s="38">
        <v>115</v>
      </c>
      <c r="CH35" s="38">
        <v>124</v>
      </c>
      <c r="CI35" s="38">
        <v>96</v>
      </c>
      <c r="CJ35" s="38">
        <v>104</v>
      </c>
      <c r="CK35" s="38">
        <v>106</v>
      </c>
      <c r="CL35" s="38">
        <v>97</v>
      </c>
      <c r="CM35" s="38">
        <v>133</v>
      </c>
      <c r="CN35" s="38">
        <v>134</v>
      </c>
      <c r="CO35" s="38">
        <v>137</v>
      </c>
      <c r="CP35" s="38">
        <v>140</v>
      </c>
      <c r="CQ35" s="38">
        <v>136</v>
      </c>
      <c r="CR35" s="38">
        <v>153</v>
      </c>
      <c r="CS35" s="38">
        <v>150</v>
      </c>
      <c r="CT35" s="38">
        <v>160</v>
      </c>
      <c r="CU35" s="52">
        <v>166</v>
      </c>
      <c r="CV35" s="52">
        <v>168</v>
      </c>
      <c r="CW35" s="52">
        <v>179</v>
      </c>
      <c r="CX35" s="52">
        <v>176</v>
      </c>
    </row>
    <row r="36" spans="1:102">
      <c r="A36" s="9" t="s">
        <v>64</v>
      </c>
      <c r="B36" s="8" t="s">
        <v>65</v>
      </c>
      <c r="C36" s="36">
        <v>232</v>
      </c>
      <c r="D36" s="36">
        <v>186</v>
      </c>
      <c r="E36" s="36">
        <v>148</v>
      </c>
      <c r="F36" s="36">
        <v>157</v>
      </c>
      <c r="G36" s="36">
        <v>238</v>
      </c>
      <c r="H36" s="36">
        <v>305</v>
      </c>
      <c r="I36" s="36">
        <v>234</v>
      </c>
      <c r="J36" s="36">
        <v>247</v>
      </c>
      <c r="K36" s="36">
        <v>296</v>
      </c>
      <c r="L36" s="36">
        <v>321</v>
      </c>
      <c r="M36" s="36">
        <v>400</v>
      </c>
      <c r="N36" s="36">
        <v>397</v>
      </c>
      <c r="O36" s="36">
        <v>416</v>
      </c>
      <c r="P36" s="36">
        <v>395</v>
      </c>
      <c r="Q36" s="36">
        <v>403</v>
      </c>
      <c r="R36" s="36">
        <v>474</v>
      </c>
      <c r="S36" s="37">
        <v>470</v>
      </c>
      <c r="T36" s="37">
        <v>393</v>
      </c>
      <c r="U36" s="37">
        <v>392</v>
      </c>
      <c r="V36" s="37">
        <v>432</v>
      </c>
      <c r="W36" s="53">
        <v>61</v>
      </c>
      <c r="X36" s="38">
        <v>57</v>
      </c>
      <c r="Y36" s="38">
        <v>56</v>
      </c>
      <c r="Z36" s="38">
        <v>58</v>
      </c>
      <c r="AA36" s="38">
        <v>52</v>
      </c>
      <c r="AB36" s="38">
        <v>41</v>
      </c>
      <c r="AC36" s="38">
        <v>50</v>
      </c>
      <c r="AD36" s="38">
        <v>43</v>
      </c>
      <c r="AE36" s="38">
        <v>38</v>
      </c>
      <c r="AF36" s="38">
        <v>39</v>
      </c>
      <c r="AG36" s="38">
        <v>36</v>
      </c>
      <c r="AH36" s="38">
        <v>35</v>
      </c>
      <c r="AI36" s="38">
        <v>36</v>
      </c>
      <c r="AJ36" s="38">
        <v>36</v>
      </c>
      <c r="AK36" s="38">
        <v>38</v>
      </c>
      <c r="AL36" s="38">
        <v>47</v>
      </c>
      <c r="AM36" s="38">
        <v>45</v>
      </c>
      <c r="AN36" s="38">
        <v>50</v>
      </c>
      <c r="AO36" s="38">
        <v>74</v>
      </c>
      <c r="AP36" s="38">
        <v>69</v>
      </c>
      <c r="AQ36" s="38">
        <v>78</v>
      </c>
      <c r="AR36" s="38">
        <v>88</v>
      </c>
      <c r="AS36" s="38">
        <v>66</v>
      </c>
      <c r="AT36" s="38">
        <v>73</v>
      </c>
      <c r="AU36" s="38">
        <v>56</v>
      </c>
      <c r="AV36" s="38">
        <v>56</v>
      </c>
      <c r="AW36" s="38">
        <v>60</v>
      </c>
      <c r="AX36" s="38">
        <v>62</v>
      </c>
      <c r="AY36" s="38">
        <v>62</v>
      </c>
      <c r="AZ36" s="38">
        <v>55</v>
      </c>
      <c r="BA36" s="38">
        <v>65</v>
      </c>
      <c r="BB36" s="38">
        <v>65</v>
      </c>
      <c r="BC36" s="38">
        <v>70</v>
      </c>
      <c r="BD36" s="38">
        <v>67</v>
      </c>
      <c r="BE36" s="38">
        <v>82</v>
      </c>
      <c r="BF36" s="38">
        <v>77</v>
      </c>
      <c r="BG36" s="38">
        <v>73</v>
      </c>
      <c r="BH36" s="38">
        <v>68</v>
      </c>
      <c r="BI36" s="38">
        <v>86</v>
      </c>
      <c r="BJ36" s="38">
        <v>94</v>
      </c>
      <c r="BK36" s="38">
        <v>93</v>
      </c>
      <c r="BL36" s="38">
        <v>99</v>
      </c>
      <c r="BM36" s="38">
        <v>100</v>
      </c>
      <c r="BN36" s="38">
        <v>108</v>
      </c>
      <c r="BO36" s="38">
        <v>153</v>
      </c>
      <c r="BP36" s="38">
        <v>100</v>
      </c>
      <c r="BQ36" s="38">
        <v>71</v>
      </c>
      <c r="BR36" s="38">
        <v>73</v>
      </c>
      <c r="BS36" s="38">
        <v>82</v>
      </c>
      <c r="BT36" s="38">
        <v>101</v>
      </c>
      <c r="BU36" s="38">
        <v>109</v>
      </c>
      <c r="BV36" s="38">
        <v>124</v>
      </c>
      <c r="BW36" s="38">
        <v>130</v>
      </c>
      <c r="BX36" s="38">
        <v>76</v>
      </c>
      <c r="BY36" s="38">
        <v>100</v>
      </c>
      <c r="BZ36" s="38">
        <v>89</v>
      </c>
      <c r="CA36" s="38">
        <v>82</v>
      </c>
      <c r="CB36" s="38">
        <v>79</v>
      </c>
      <c r="CC36" s="38">
        <v>117</v>
      </c>
      <c r="CD36" s="38">
        <v>125</v>
      </c>
      <c r="CE36" s="38">
        <v>121</v>
      </c>
      <c r="CF36" s="38">
        <v>147</v>
      </c>
      <c r="CG36" s="38">
        <v>102</v>
      </c>
      <c r="CH36" s="38">
        <v>104</v>
      </c>
      <c r="CI36" s="38">
        <v>118</v>
      </c>
      <c r="CJ36" s="38">
        <v>118</v>
      </c>
      <c r="CK36" s="38">
        <v>121</v>
      </c>
      <c r="CL36" s="38">
        <v>112</v>
      </c>
      <c r="CM36" s="38">
        <v>106</v>
      </c>
      <c r="CN36" s="38">
        <v>90</v>
      </c>
      <c r="CO36" s="38">
        <v>103</v>
      </c>
      <c r="CP36" s="38">
        <v>94</v>
      </c>
      <c r="CQ36" s="38">
        <v>91</v>
      </c>
      <c r="CR36" s="38">
        <v>99</v>
      </c>
      <c r="CS36" s="38">
        <v>103</v>
      </c>
      <c r="CT36" s="38">
        <v>99</v>
      </c>
      <c r="CU36" s="52">
        <v>97</v>
      </c>
      <c r="CV36" s="52">
        <v>106</v>
      </c>
      <c r="CW36" s="52">
        <v>122</v>
      </c>
      <c r="CX36" s="52">
        <v>107</v>
      </c>
    </row>
    <row r="37" spans="1:102">
      <c r="A37" s="9" t="s">
        <v>66</v>
      </c>
      <c r="B37" s="8" t="s">
        <v>67</v>
      </c>
      <c r="C37" s="36">
        <v>723</v>
      </c>
      <c r="D37" s="36">
        <v>685</v>
      </c>
      <c r="E37" s="36">
        <v>661</v>
      </c>
      <c r="F37" s="36">
        <v>612</v>
      </c>
      <c r="G37" s="36">
        <v>610</v>
      </c>
      <c r="H37" s="36">
        <v>755</v>
      </c>
      <c r="I37" s="36">
        <v>776</v>
      </c>
      <c r="J37" s="36">
        <v>719</v>
      </c>
      <c r="K37" s="36">
        <v>705</v>
      </c>
      <c r="L37" s="36">
        <v>799</v>
      </c>
      <c r="M37" s="36">
        <v>853</v>
      </c>
      <c r="N37" s="36">
        <v>802</v>
      </c>
      <c r="O37" s="36">
        <v>1020</v>
      </c>
      <c r="P37" s="36">
        <v>1245</v>
      </c>
      <c r="Q37" s="36">
        <v>1121</v>
      </c>
      <c r="R37" s="36">
        <v>1302</v>
      </c>
      <c r="S37" s="37">
        <v>1466</v>
      </c>
      <c r="T37" s="37">
        <v>1207</v>
      </c>
      <c r="U37" s="37">
        <v>1345</v>
      </c>
      <c r="V37" s="37">
        <v>1740</v>
      </c>
      <c r="W37" s="53">
        <v>194</v>
      </c>
      <c r="X37" s="38">
        <v>175</v>
      </c>
      <c r="Y37" s="38">
        <v>177</v>
      </c>
      <c r="Z37" s="38">
        <v>177</v>
      </c>
      <c r="AA37" s="38">
        <v>160</v>
      </c>
      <c r="AB37" s="38">
        <v>173</v>
      </c>
      <c r="AC37" s="38">
        <v>165</v>
      </c>
      <c r="AD37" s="38">
        <v>187</v>
      </c>
      <c r="AE37" s="38">
        <v>171</v>
      </c>
      <c r="AF37" s="38">
        <v>167</v>
      </c>
      <c r="AG37" s="38">
        <v>171</v>
      </c>
      <c r="AH37" s="38">
        <v>152</v>
      </c>
      <c r="AI37" s="38">
        <v>159</v>
      </c>
      <c r="AJ37" s="38">
        <v>148</v>
      </c>
      <c r="AK37" s="38">
        <v>159</v>
      </c>
      <c r="AL37" s="38">
        <v>146</v>
      </c>
      <c r="AM37" s="38">
        <v>155</v>
      </c>
      <c r="AN37" s="38">
        <v>152</v>
      </c>
      <c r="AO37" s="38">
        <v>145</v>
      </c>
      <c r="AP37" s="38">
        <v>158</v>
      </c>
      <c r="AQ37" s="38">
        <v>173</v>
      </c>
      <c r="AR37" s="38">
        <v>170</v>
      </c>
      <c r="AS37" s="38">
        <v>208</v>
      </c>
      <c r="AT37" s="38">
        <v>204</v>
      </c>
      <c r="AU37" s="38">
        <v>193</v>
      </c>
      <c r="AV37" s="38">
        <v>191</v>
      </c>
      <c r="AW37" s="38">
        <v>186</v>
      </c>
      <c r="AX37" s="38">
        <v>206</v>
      </c>
      <c r="AY37" s="38">
        <v>179</v>
      </c>
      <c r="AZ37" s="38">
        <v>188</v>
      </c>
      <c r="BA37" s="38">
        <v>176</v>
      </c>
      <c r="BB37" s="38">
        <v>176</v>
      </c>
      <c r="BC37" s="38">
        <v>175</v>
      </c>
      <c r="BD37" s="38">
        <v>177</v>
      </c>
      <c r="BE37" s="38">
        <v>176</v>
      </c>
      <c r="BF37" s="38">
        <v>177</v>
      </c>
      <c r="BG37" s="38">
        <v>186</v>
      </c>
      <c r="BH37" s="38">
        <v>196</v>
      </c>
      <c r="BI37" s="38">
        <v>209</v>
      </c>
      <c r="BJ37" s="38">
        <v>208</v>
      </c>
      <c r="BK37" s="38">
        <v>214</v>
      </c>
      <c r="BL37" s="38">
        <v>220</v>
      </c>
      <c r="BM37" s="38">
        <v>212</v>
      </c>
      <c r="BN37" s="38">
        <v>207</v>
      </c>
      <c r="BO37" s="38">
        <v>195</v>
      </c>
      <c r="BP37" s="38">
        <v>188</v>
      </c>
      <c r="BQ37" s="38">
        <v>192</v>
      </c>
      <c r="BR37" s="38">
        <v>227</v>
      </c>
      <c r="BS37" s="38">
        <v>227</v>
      </c>
      <c r="BT37" s="38">
        <v>236</v>
      </c>
      <c r="BU37" s="38">
        <v>269</v>
      </c>
      <c r="BV37" s="38">
        <v>288</v>
      </c>
      <c r="BW37" s="38">
        <v>302</v>
      </c>
      <c r="BX37" s="38">
        <v>329</v>
      </c>
      <c r="BY37" s="38">
        <v>312</v>
      </c>
      <c r="BZ37" s="38">
        <v>302</v>
      </c>
      <c r="CA37" s="38">
        <v>300</v>
      </c>
      <c r="CB37" s="38">
        <v>283</v>
      </c>
      <c r="CC37" s="38">
        <v>269</v>
      </c>
      <c r="CD37" s="38">
        <v>269</v>
      </c>
      <c r="CE37" s="38">
        <v>283</v>
      </c>
      <c r="CF37" s="38">
        <v>317</v>
      </c>
      <c r="CG37" s="38">
        <v>344</v>
      </c>
      <c r="CH37" s="38">
        <v>358</v>
      </c>
      <c r="CI37" s="38">
        <v>382</v>
      </c>
      <c r="CJ37" s="38">
        <v>396</v>
      </c>
      <c r="CK37" s="38">
        <v>353</v>
      </c>
      <c r="CL37" s="38">
        <v>335</v>
      </c>
      <c r="CM37" s="38">
        <v>304</v>
      </c>
      <c r="CN37" s="38">
        <v>290</v>
      </c>
      <c r="CO37" s="38">
        <v>313</v>
      </c>
      <c r="CP37" s="38">
        <v>300</v>
      </c>
      <c r="CQ37" s="38">
        <v>320</v>
      </c>
      <c r="CR37" s="38">
        <v>328</v>
      </c>
      <c r="CS37" s="38">
        <v>318</v>
      </c>
      <c r="CT37" s="38">
        <v>379</v>
      </c>
      <c r="CU37" s="52">
        <v>393</v>
      </c>
      <c r="CV37" s="52">
        <v>421</v>
      </c>
      <c r="CW37" s="52">
        <v>458</v>
      </c>
      <c r="CX37" s="52">
        <v>468</v>
      </c>
    </row>
    <row r="38" spans="1:102">
      <c r="A38" s="9" t="s">
        <v>68</v>
      </c>
      <c r="B38" s="8" t="s">
        <v>69</v>
      </c>
      <c r="C38" s="36">
        <v>482</v>
      </c>
      <c r="D38" s="36">
        <v>470</v>
      </c>
      <c r="E38" s="36">
        <v>453</v>
      </c>
      <c r="F38" s="36">
        <v>439</v>
      </c>
      <c r="G38" s="36">
        <v>468</v>
      </c>
      <c r="H38" s="36">
        <v>491</v>
      </c>
      <c r="I38" s="36">
        <v>493</v>
      </c>
      <c r="J38" s="36">
        <v>519</v>
      </c>
      <c r="K38" s="36">
        <v>513</v>
      </c>
      <c r="L38" s="36">
        <v>552</v>
      </c>
      <c r="M38" s="36">
        <v>664</v>
      </c>
      <c r="N38" s="36">
        <v>746</v>
      </c>
      <c r="O38" s="36">
        <v>685</v>
      </c>
      <c r="P38" s="36">
        <v>770</v>
      </c>
      <c r="Q38" s="36">
        <v>761</v>
      </c>
      <c r="R38" s="36">
        <v>828</v>
      </c>
      <c r="S38" s="37">
        <v>804</v>
      </c>
      <c r="T38" s="37">
        <v>789</v>
      </c>
      <c r="U38" s="37">
        <v>826</v>
      </c>
      <c r="V38" s="37">
        <v>949</v>
      </c>
      <c r="W38" s="53">
        <v>124</v>
      </c>
      <c r="X38" s="38">
        <v>119</v>
      </c>
      <c r="Y38" s="38">
        <v>118</v>
      </c>
      <c r="Z38" s="38">
        <v>121</v>
      </c>
      <c r="AA38" s="38">
        <v>114</v>
      </c>
      <c r="AB38" s="38">
        <v>116</v>
      </c>
      <c r="AC38" s="38">
        <v>114</v>
      </c>
      <c r="AD38" s="38">
        <v>126</v>
      </c>
      <c r="AE38" s="38">
        <v>116</v>
      </c>
      <c r="AF38" s="38">
        <v>113</v>
      </c>
      <c r="AG38" s="38">
        <v>112</v>
      </c>
      <c r="AH38" s="38">
        <v>112</v>
      </c>
      <c r="AI38" s="38">
        <v>113</v>
      </c>
      <c r="AJ38" s="38">
        <v>107</v>
      </c>
      <c r="AK38" s="38">
        <v>113</v>
      </c>
      <c r="AL38" s="38">
        <v>106</v>
      </c>
      <c r="AM38" s="38">
        <v>114</v>
      </c>
      <c r="AN38" s="38">
        <v>117</v>
      </c>
      <c r="AO38" s="38">
        <v>122</v>
      </c>
      <c r="AP38" s="38">
        <v>115</v>
      </c>
      <c r="AQ38" s="38">
        <v>122</v>
      </c>
      <c r="AR38" s="38">
        <v>119</v>
      </c>
      <c r="AS38" s="38">
        <v>121</v>
      </c>
      <c r="AT38" s="38">
        <v>129</v>
      </c>
      <c r="AU38" s="38">
        <v>119</v>
      </c>
      <c r="AV38" s="38">
        <v>123</v>
      </c>
      <c r="AW38" s="38">
        <v>118</v>
      </c>
      <c r="AX38" s="38">
        <v>133</v>
      </c>
      <c r="AY38" s="38">
        <v>126</v>
      </c>
      <c r="AZ38" s="38">
        <v>130</v>
      </c>
      <c r="BA38" s="38">
        <v>134</v>
      </c>
      <c r="BB38" s="38">
        <v>129</v>
      </c>
      <c r="BC38" s="38">
        <v>125</v>
      </c>
      <c r="BD38" s="38">
        <v>125</v>
      </c>
      <c r="BE38" s="38">
        <v>129</v>
      </c>
      <c r="BF38" s="38">
        <v>134</v>
      </c>
      <c r="BG38" s="38">
        <v>134</v>
      </c>
      <c r="BH38" s="38">
        <v>135</v>
      </c>
      <c r="BI38" s="38">
        <v>139</v>
      </c>
      <c r="BJ38" s="38">
        <v>144</v>
      </c>
      <c r="BK38" s="38">
        <v>163</v>
      </c>
      <c r="BL38" s="38">
        <v>170</v>
      </c>
      <c r="BM38" s="38">
        <v>163</v>
      </c>
      <c r="BN38" s="38">
        <v>168</v>
      </c>
      <c r="BO38" s="38">
        <v>185</v>
      </c>
      <c r="BP38" s="38">
        <v>183</v>
      </c>
      <c r="BQ38" s="38">
        <v>189</v>
      </c>
      <c r="BR38" s="38">
        <v>189</v>
      </c>
      <c r="BS38" s="38">
        <v>163</v>
      </c>
      <c r="BT38" s="38">
        <v>170</v>
      </c>
      <c r="BU38" s="38">
        <v>173</v>
      </c>
      <c r="BV38" s="38">
        <v>179</v>
      </c>
      <c r="BW38" s="38">
        <v>186</v>
      </c>
      <c r="BX38" s="38">
        <v>197</v>
      </c>
      <c r="BY38" s="38">
        <v>194</v>
      </c>
      <c r="BZ38" s="38">
        <v>193</v>
      </c>
      <c r="CA38" s="38">
        <v>184</v>
      </c>
      <c r="CB38" s="38">
        <v>192</v>
      </c>
      <c r="CC38" s="38">
        <v>191</v>
      </c>
      <c r="CD38" s="38">
        <v>194</v>
      </c>
      <c r="CE38" s="38">
        <v>208</v>
      </c>
      <c r="CF38" s="38">
        <v>205</v>
      </c>
      <c r="CG38" s="38">
        <v>214</v>
      </c>
      <c r="CH38" s="38">
        <v>201</v>
      </c>
      <c r="CI38" s="38">
        <v>207</v>
      </c>
      <c r="CJ38" s="38">
        <v>211</v>
      </c>
      <c r="CK38" s="38">
        <v>192</v>
      </c>
      <c r="CL38" s="38">
        <v>194</v>
      </c>
      <c r="CM38" s="38">
        <v>196</v>
      </c>
      <c r="CN38" s="38">
        <v>193</v>
      </c>
      <c r="CO38" s="38">
        <v>197</v>
      </c>
      <c r="CP38" s="38">
        <v>203</v>
      </c>
      <c r="CQ38" s="38">
        <v>195</v>
      </c>
      <c r="CR38" s="38">
        <v>198</v>
      </c>
      <c r="CS38" s="38">
        <v>210</v>
      </c>
      <c r="CT38" s="38">
        <v>223</v>
      </c>
      <c r="CU38" s="52">
        <v>217</v>
      </c>
      <c r="CV38" s="52">
        <v>234</v>
      </c>
      <c r="CW38" s="52">
        <v>251</v>
      </c>
      <c r="CX38" s="52">
        <v>247</v>
      </c>
    </row>
    <row r="39" spans="1:102">
      <c r="A39" s="9" t="s">
        <v>70</v>
      </c>
      <c r="B39" s="8" t="s">
        <v>71</v>
      </c>
      <c r="C39" s="36">
        <v>401</v>
      </c>
      <c r="D39" s="36">
        <v>398</v>
      </c>
      <c r="E39" s="36">
        <v>387</v>
      </c>
      <c r="F39" s="36">
        <v>427</v>
      </c>
      <c r="G39" s="36">
        <v>458</v>
      </c>
      <c r="H39" s="36">
        <v>450</v>
      </c>
      <c r="I39" s="36">
        <v>459</v>
      </c>
      <c r="J39" s="36">
        <v>464</v>
      </c>
      <c r="K39" s="36">
        <v>483</v>
      </c>
      <c r="L39" s="36">
        <v>527</v>
      </c>
      <c r="M39" s="36">
        <v>628</v>
      </c>
      <c r="N39" s="36">
        <v>644</v>
      </c>
      <c r="O39" s="36">
        <v>685</v>
      </c>
      <c r="P39" s="36">
        <v>745</v>
      </c>
      <c r="Q39" s="36">
        <v>817</v>
      </c>
      <c r="R39" s="36">
        <v>827</v>
      </c>
      <c r="S39" s="37">
        <v>833</v>
      </c>
      <c r="T39" s="37">
        <v>865</v>
      </c>
      <c r="U39" s="37">
        <v>868</v>
      </c>
      <c r="V39" s="37">
        <v>967</v>
      </c>
      <c r="W39" s="53">
        <v>101</v>
      </c>
      <c r="X39" s="38">
        <v>99</v>
      </c>
      <c r="Y39" s="38">
        <v>98</v>
      </c>
      <c r="Z39" s="38">
        <v>103</v>
      </c>
      <c r="AA39" s="38">
        <v>99</v>
      </c>
      <c r="AB39" s="38">
        <v>97</v>
      </c>
      <c r="AC39" s="38">
        <v>98</v>
      </c>
      <c r="AD39" s="38">
        <v>104</v>
      </c>
      <c r="AE39" s="38">
        <v>94</v>
      </c>
      <c r="AF39" s="38">
        <v>95</v>
      </c>
      <c r="AG39" s="38">
        <v>99</v>
      </c>
      <c r="AH39" s="38">
        <v>99</v>
      </c>
      <c r="AI39" s="38">
        <v>104</v>
      </c>
      <c r="AJ39" s="38">
        <v>108</v>
      </c>
      <c r="AK39" s="38">
        <v>108</v>
      </c>
      <c r="AL39" s="38">
        <v>107</v>
      </c>
      <c r="AM39" s="38">
        <v>113</v>
      </c>
      <c r="AN39" s="38">
        <v>114</v>
      </c>
      <c r="AO39" s="38">
        <v>117</v>
      </c>
      <c r="AP39" s="38">
        <v>114</v>
      </c>
      <c r="AQ39" s="38">
        <v>118</v>
      </c>
      <c r="AR39" s="38">
        <v>112</v>
      </c>
      <c r="AS39" s="38">
        <v>109</v>
      </c>
      <c r="AT39" s="38">
        <v>111</v>
      </c>
      <c r="AU39" s="38">
        <v>114</v>
      </c>
      <c r="AV39" s="38">
        <v>114</v>
      </c>
      <c r="AW39" s="38">
        <v>115</v>
      </c>
      <c r="AX39" s="38">
        <v>116</v>
      </c>
      <c r="AY39" s="38">
        <v>114</v>
      </c>
      <c r="AZ39" s="38">
        <v>114</v>
      </c>
      <c r="BA39" s="38">
        <v>119</v>
      </c>
      <c r="BB39" s="38">
        <v>117</v>
      </c>
      <c r="BC39" s="38">
        <v>119</v>
      </c>
      <c r="BD39" s="38">
        <v>121</v>
      </c>
      <c r="BE39" s="38">
        <v>121</v>
      </c>
      <c r="BF39" s="38">
        <v>122</v>
      </c>
      <c r="BG39" s="38">
        <v>123</v>
      </c>
      <c r="BH39" s="38">
        <v>130</v>
      </c>
      <c r="BI39" s="38">
        <v>135</v>
      </c>
      <c r="BJ39" s="38">
        <v>139</v>
      </c>
      <c r="BK39" s="38">
        <v>160</v>
      </c>
      <c r="BL39" s="38">
        <v>155</v>
      </c>
      <c r="BM39" s="38">
        <v>159</v>
      </c>
      <c r="BN39" s="38">
        <v>154</v>
      </c>
      <c r="BO39" s="38">
        <v>157</v>
      </c>
      <c r="BP39" s="38">
        <v>159</v>
      </c>
      <c r="BQ39" s="38">
        <v>156</v>
      </c>
      <c r="BR39" s="38">
        <v>172</v>
      </c>
      <c r="BS39" s="38">
        <v>169</v>
      </c>
      <c r="BT39" s="38">
        <v>170</v>
      </c>
      <c r="BU39" s="38">
        <v>176</v>
      </c>
      <c r="BV39" s="38">
        <v>170</v>
      </c>
      <c r="BW39" s="38">
        <v>183</v>
      </c>
      <c r="BX39" s="38">
        <v>181</v>
      </c>
      <c r="BY39" s="38">
        <v>185</v>
      </c>
      <c r="BZ39" s="38">
        <v>196</v>
      </c>
      <c r="CA39" s="38">
        <v>191</v>
      </c>
      <c r="CB39" s="38">
        <v>207</v>
      </c>
      <c r="CC39" s="38">
        <v>209</v>
      </c>
      <c r="CD39" s="38">
        <v>210</v>
      </c>
      <c r="CE39" s="38">
        <v>214</v>
      </c>
      <c r="CF39" s="38">
        <v>207</v>
      </c>
      <c r="CG39" s="38">
        <v>206</v>
      </c>
      <c r="CH39" s="38">
        <v>200</v>
      </c>
      <c r="CI39" s="38">
        <v>216</v>
      </c>
      <c r="CJ39" s="38">
        <v>214</v>
      </c>
      <c r="CK39" s="38">
        <v>202</v>
      </c>
      <c r="CL39" s="38">
        <v>201</v>
      </c>
      <c r="CM39" s="38">
        <v>212</v>
      </c>
      <c r="CN39" s="38">
        <v>218</v>
      </c>
      <c r="CO39" s="38">
        <v>218</v>
      </c>
      <c r="CP39" s="38">
        <v>217</v>
      </c>
      <c r="CQ39" s="38">
        <v>199</v>
      </c>
      <c r="CR39" s="38">
        <v>209</v>
      </c>
      <c r="CS39" s="38">
        <v>224</v>
      </c>
      <c r="CT39" s="38">
        <v>236</v>
      </c>
      <c r="CU39" s="52">
        <v>239</v>
      </c>
      <c r="CV39" s="52">
        <v>239</v>
      </c>
      <c r="CW39" s="52">
        <v>240</v>
      </c>
      <c r="CX39" s="52">
        <v>249</v>
      </c>
    </row>
    <row r="40" spans="1:102">
      <c r="A40" s="9" t="s">
        <v>72</v>
      </c>
      <c r="B40" s="8" t="s">
        <v>73</v>
      </c>
      <c r="C40" s="36">
        <v>1862</v>
      </c>
      <c r="D40" s="36">
        <v>1860</v>
      </c>
      <c r="E40" s="36">
        <v>1723</v>
      </c>
      <c r="F40" s="36">
        <v>1810</v>
      </c>
      <c r="G40" s="36">
        <v>1755</v>
      </c>
      <c r="H40" s="36">
        <v>1809</v>
      </c>
      <c r="I40" s="36">
        <v>1842</v>
      </c>
      <c r="J40" s="36">
        <v>2026</v>
      </c>
      <c r="K40" s="36">
        <v>1895</v>
      </c>
      <c r="L40" s="36">
        <v>2322</v>
      </c>
      <c r="M40" s="36">
        <v>2663</v>
      </c>
      <c r="N40" s="36">
        <v>2691</v>
      </c>
      <c r="O40" s="36">
        <v>4141</v>
      </c>
      <c r="P40" s="36">
        <v>5836</v>
      </c>
      <c r="Q40" s="36">
        <v>4055</v>
      </c>
      <c r="R40" s="36">
        <v>4108</v>
      </c>
      <c r="S40" s="37">
        <v>3369</v>
      </c>
      <c r="T40" s="37">
        <v>3220</v>
      </c>
      <c r="U40" s="37">
        <v>3629</v>
      </c>
      <c r="V40" s="37">
        <v>4756</v>
      </c>
      <c r="W40" s="53">
        <v>488</v>
      </c>
      <c r="X40" s="38">
        <v>459</v>
      </c>
      <c r="Y40" s="38">
        <v>466</v>
      </c>
      <c r="Z40" s="38">
        <v>449</v>
      </c>
      <c r="AA40" s="38">
        <v>434</v>
      </c>
      <c r="AB40" s="38">
        <v>462</v>
      </c>
      <c r="AC40" s="38">
        <v>463</v>
      </c>
      <c r="AD40" s="38">
        <v>501</v>
      </c>
      <c r="AE40" s="38">
        <v>420</v>
      </c>
      <c r="AF40" s="38">
        <v>418</v>
      </c>
      <c r="AG40" s="38">
        <v>435</v>
      </c>
      <c r="AH40" s="38">
        <v>450</v>
      </c>
      <c r="AI40" s="38">
        <v>462</v>
      </c>
      <c r="AJ40" s="38">
        <v>461</v>
      </c>
      <c r="AK40" s="38">
        <v>452</v>
      </c>
      <c r="AL40" s="38">
        <v>435</v>
      </c>
      <c r="AM40" s="38">
        <v>439</v>
      </c>
      <c r="AN40" s="38">
        <v>436</v>
      </c>
      <c r="AO40" s="38">
        <v>441</v>
      </c>
      <c r="AP40" s="38">
        <v>439</v>
      </c>
      <c r="AQ40" s="38">
        <v>463</v>
      </c>
      <c r="AR40" s="38">
        <v>452</v>
      </c>
      <c r="AS40" s="38">
        <v>449</v>
      </c>
      <c r="AT40" s="38">
        <v>445</v>
      </c>
      <c r="AU40" s="38">
        <v>447</v>
      </c>
      <c r="AV40" s="38">
        <v>453</v>
      </c>
      <c r="AW40" s="38">
        <v>461</v>
      </c>
      <c r="AX40" s="38">
        <v>481</v>
      </c>
      <c r="AY40" s="38">
        <v>478</v>
      </c>
      <c r="AZ40" s="38">
        <v>514</v>
      </c>
      <c r="BA40" s="38">
        <v>516</v>
      </c>
      <c r="BB40" s="38">
        <v>518</v>
      </c>
      <c r="BC40" s="38">
        <v>448</v>
      </c>
      <c r="BD40" s="38">
        <v>456</v>
      </c>
      <c r="BE40" s="38">
        <v>479</v>
      </c>
      <c r="BF40" s="38">
        <v>512</v>
      </c>
      <c r="BG40" s="38">
        <v>564</v>
      </c>
      <c r="BH40" s="38">
        <v>537</v>
      </c>
      <c r="BI40" s="38">
        <v>594</v>
      </c>
      <c r="BJ40" s="38">
        <v>627</v>
      </c>
      <c r="BK40" s="38">
        <v>602</v>
      </c>
      <c r="BL40" s="38">
        <v>669</v>
      </c>
      <c r="BM40" s="38">
        <v>702</v>
      </c>
      <c r="BN40" s="38">
        <v>690</v>
      </c>
      <c r="BO40" s="38">
        <v>657</v>
      </c>
      <c r="BP40" s="38">
        <v>639</v>
      </c>
      <c r="BQ40" s="38">
        <v>666</v>
      </c>
      <c r="BR40" s="38">
        <v>729</v>
      </c>
      <c r="BS40" s="38">
        <v>1004</v>
      </c>
      <c r="BT40" s="38">
        <v>1051</v>
      </c>
      <c r="BU40" s="38">
        <v>1007</v>
      </c>
      <c r="BV40" s="38">
        <v>1079</v>
      </c>
      <c r="BW40" s="38">
        <v>1548</v>
      </c>
      <c r="BX40" s="38">
        <v>1614</v>
      </c>
      <c r="BY40" s="38">
        <v>1353</v>
      </c>
      <c r="BZ40" s="38">
        <v>1321</v>
      </c>
      <c r="CA40" s="38">
        <v>1075</v>
      </c>
      <c r="CB40" s="38">
        <v>968</v>
      </c>
      <c r="CC40" s="38">
        <v>1036</v>
      </c>
      <c r="CD40" s="38">
        <v>976</v>
      </c>
      <c r="CE40" s="38">
        <v>921</v>
      </c>
      <c r="CF40" s="38">
        <v>915</v>
      </c>
      <c r="CG40" s="38">
        <v>1400</v>
      </c>
      <c r="CH40" s="38">
        <v>872</v>
      </c>
      <c r="CI40" s="38">
        <v>847</v>
      </c>
      <c r="CJ40" s="38">
        <v>794</v>
      </c>
      <c r="CK40" s="38">
        <v>826</v>
      </c>
      <c r="CL40" s="38">
        <v>901</v>
      </c>
      <c r="CM40" s="38">
        <v>839</v>
      </c>
      <c r="CN40" s="38">
        <v>968</v>
      </c>
      <c r="CO40" s="38">
        <v>720</v>
      </c>
      <c r="CP40" s="38">
        <v>693</v>
      </c>
      <c r="CQ40" s="38">
        <v>771</v>
      </c>
      <c r="CR40" s="38">
        <v>793</v>
      </c>
      <c r="CS40" s="38">
        <v>936</v>
      </c>
      <c r="CT40" s="38">
        <v>1129</v>
      </c>
      <c r="CU40" s="52">
        <v>1149</v>
      </c>
      <c r="CV40" s="52">
        <v>1222</v>
      </c>
      <c r="CW40" s="52">
        <v>1340</v>
      </c>
      <c r="CX40" s="52">
        <v>1045</v>
      </c>
    </row>
    <row r="41" spans="1:102">
      <c r="A41" s="9" t="s">
        <v>74</v>
      </c>
      <c r="B41" s="8" t="s">
        <v>75</v>
      </c>
      <c r="C41" s="36">
        <v>296</v>
      </c>
      <c r="D41" s="36">
        <v>280</v>
      </c>
      <c r="E41" s="36">
        <v>267</v>
      </c>
      <c r="F41" s="36">
        <v>253</v>
      </c>
      <c r="G41" s="36">
        <v>263</v>
      </c>
      <c r="H41" s="36">
        <v>289</v>
      </c>
      <c r="I41" s="36">
        <v>276</v>
      </c>
      <c r="J41" s="36">
        <v>273</v>
      </c>
      <c r="K41" s="36">
        <v>310</v>
      </c>
      <c r="L41" s="36">
        <v>376</v>
      </c>
      <c r="M41" s="36">
        <v>436</v>
      </c>
      <c r="N41" s="36">
        <v>492</v>
      </c>
      <c r="O41" s="36">
        <v>560</v>
      </c>
      <c r="P41" s="36">
        <v>597</v>
      </c>
      <c r="Q41" s="36">
        <v>662</v>
      </c>
      <c r="R41" s="36">
        <v>709</v>
      </c>
      <c r="S41" s="37">
        <v>706</v>
      </c>
      <c r="T41" s="37">
        <v>756</v>
      </c>
      <c r="U41" s="37">
        <v>956</v>
      </c>
      <c r="V41" s="37">
        <v>1222</v>
      </c>
      <c r="W41" s="53">
        <v>80</v>
      </c>
      <c r="X41" s="38">
        <v>70</v>
      </c>
      <c r="Y41" s="38">
        <v>74</v>
      </c>
      <c r="Z41" s="38">
        <v>72</v>
      </c>
      <c r="AA41" s="38">
        <v>76</v>
      </c>
      <c r="AB41" s="38">
        <v>64</v>
      </c>
      <c r="AC41" s="38">
        <v>65</v>
      </c>
      <c r="AD41" s="38">
        <v>75</v>
      </c>
      <c r="AE41" s="38">
        <v>65</v>
      </c>
      <c r="AF41" s="38">
        <v>63</v>
      </c>
      <c r="AG41" s="38">
        <v>71</v>
      </c>
      <c r="AH41" s="38">
        <v>68</v>
      </c>
      <c r="AI41" s="38">
        <v>64</v>
      </c>
      <c r="AJ41" s="38">
        <v>64</v>
      </c>
      <c r="AK41" s="38">
        <v>61</v>
      </c>
      <c r="AL41" s="38">
        <v>64</v>
      </c>
      <c r="AM41" s="38">
        <v>65</v>
      </c>
      <c r="AN41" s="38">
        <v>62</v>
      </c>
      <c r="AO41" s="38">
        <v>70</v>
      </c>
      <c r="AP41" s="38">
        <v>66</v>
      </c>
      <c r="AQ41" s="38">
        <v>80</v>
      </c>
      <c r="AR41" s="38">
        <v>66</v>
      </c>
      <c r="AS41" s="38">
        <v>73</v>
      </c>
      <c r="AT41" s="38">
        <v>70</v>
      </c>
      <c r="AU41" s="38">
        <v>69</v>
      </c>
      <c r="AV41" s="38">
        <v>74</v>
      </c>
      <c r="AW41" s="38">
        <v>62</v>
      </c>
      <c r="AX41" s="38">
        <v>71</v>
      </c>
      <c r="AY41" s="38">
        <v>69</v>
      </c>
      <c r="AZ41" s="38">
        <v>67</v>
      </c>
      <c r="BA41" s="38">
        <v>69</v>
      </c>
      <c r="BB41" s="38">
        <v>68</v>
      </c>
      <c r="BC41" s="38">
        <v>71</v>
      </c>
      <c r="BD41" s="38">
        <v>76</v>
      </c>
      <c r="BE41" s="38">
        <v>82</v>
      </c>
      <c r="BF41" s="38">
        <v>81</v>
      </c>
      <c r="BG41" s="38">
        <v>92</v>
      </c>
      <c r="BH41" s="38">
        <v>87</v>
      </c>
      <c r="BI41" s="38">
        <v>99</v>
      </c>
      <c r="BJ41" s="38">
        <v>98</v>
      </c>
      <c r="BK41" s="38">
        <v>103</v>
      </c>
      <c r="BL41" s="38">
        <v>105</v>
      </c>
      <c r="BM41" s="38">
        <v>112</v>
      </c>
      <c r="BN41" s="38">
        <v>116</v>
      </c>
      <c r="BO41" s="38">
        <v>125</v>
      </c>
      <c r="BP41" s="38">
        <v>117</v>
      </c>
      <c r="BQ41" s="38">
        <v>123</v>
      </c>
      <c r="BR41" s="38">
        <v>127</v>
      </c>
      <c r="BS41" s="38">
        <v>129</v>
      </c>
      <c r="BT41" s="38">
        <v>134</v>
      </c>
      <c r="BU41" s="38">
        <v>149</v>
      </c>
      <c r="BV41" s="38">
        <v>148</v>
      </c>
      <c r="BW41" s="38">
        <v>160</v>
      </c>
      <c r="BX41" s="38">
        <v>149</v>
      </c>
      <c r="BY41" s="38">
        <v>143</v>
      </c>
      <c r="BZ41" s="38">
        <v>145</v>
      </c>
      <c r="CA41" s="38">
        <v>164</v>
      </c>
      <c r="CB41" s="38">
        <v>161</v>
      </c>
      <c r="CC41" s="38">
        <v>169</v>
      </c>
      <c r="CD41" s="38">
        <v>168</v>
      </c>
      <c r="CE41" s="38">
        <v>182</v>
      </c>
      <c r="CF41" s="38">
        <v>179</v>
      </c>
      <c r="CG41" s="38">
        <v>175</v>
      </c>
      <c r="CH41" s="38">
        <v>173</v>
      </c>
      <c r="CI41" s="38">
        <v>181</v>
      </c>
      <c r="CJ41" s="38">
        <v>168</v>
      </c>
      <c r="CK41" s="38">
        <v>176</v>
      </c>
      <c r="CL41" s="38">
        <v>181</v>
      </c>
      <c r="CM41" s="38">
        <v>219</v>
      </c>
      <c r="CN41" s="38">
        <v>171</v>
      </c>
      <c r="CO41" s="38">
        <v>170</v>
      </c>
      <c r="CP41" s="38">
        <v>196</v>
      </c>
      <c r="CQ41" s="38">
        <v>210</v>
      </c>
      <c r="CR41" s="38">
        <v>248</v>
      </c>
      <c r="CS41" s="38">
        <v>226</v>
      </c>
      <c r="CT41" s="38">
        <v>272</v>
      </c>
      <c r="CU41" s="52">
        <v>259</v>
      </c>
      <c r="CV41" s="52">
        <v>293</v>
      </c>
      <c r="CW41" s="52">
        <v>345</v>
      </c>
      <c r="CX41" s="52">
        <v>325</v>
      </c>
    </row>
    <row r="42" spans="1:102">
      <c r="A42" s="1" t="s">
        <v>76</v>
      </c>
      <c r="B42" s="8" t="s">
        <v>77</v>
      </c>
      <c r="C42" s="36">
        <v>3015</v>
      </c>
      <c r="D42" s="36">
        <v>3139</v>
      </c>
      <c r="E42" s="36">
        <v>3198</v>
      </c>
      <c r="F42" s="36">
        <v>3352</v>
      </c>
      <c r="G42" s="36">
        <v>3453</v>
      </c>
      <c r="H42" s="36">
        <v>3622</v>
      </c>
      <c r="I42" s="36">
        <v>3494</v>
      </c>
      <c r="J42" s="36">
        <v>3589</v>
      </c>
      <c r="K42" s="36">
        <v>3799</v>
      </c>
      <c r="L42" s="36">
        <v>4172</v>
      </c>
      <c r="M42" s="36">
        <v>4707</v>
      </c>
      <c r="N42" s="36">
        <v>5098</v>
      </c>
      <c r="O42" s="36">
        <v>5803</v>
      </c>
      <c r="P42" s="36">
        <v>7055</v>
      </c>
      <c r="Q42" s="36">
        <v>7040</v>
      </c>
      <c r="R42" s="36">
        <v>7112</v>
      </c>
      <c r="S42" s="37">
        <v>6710</v>
      </c>
      <c r="T42" s="37">
        <v>6567</v>
      </c>
      <c r="U42" s="37">
        <v>7092</v>
      </c>
      <c r="V42" s="37">
        <v>7753</v>
      </c>
      <c r="W42" s="53">
        <v>799</v>
      </c>
      <c r="X42" s="38">
        <v>757</v>
      </c>
      <c r="Y42" s="38">
        <v>750</v>
      </c>
      <c r="Z42" s="38">
        <v>709</v>
      </c>
      <c r="AA42" s="38">
        <v>743</v>
      </c>
      <c r="AB42" s="38">
        <v>768</v>
      </c>
      <c r="AC42" s="38">
        <v>816</v>
      </c>
      <c r="AD42" s="38">
        <v>812</v>
      </c>
      <c r="AE42" s="38">
        <v>781</v>
      </c>
      <c r="AF42" s="38">
        <v>816</v>
      </c>
      <c r="AG42" s="38">
        <v>773</v>
      </c>
      <c r="AH42" s="38">
        <v>828</v>
      </c>
      <c r="AI42" s="38">
        <v>867</v>
      </c>
      <c r="AJ42" s="38">
        <v>813</v>
      </c>
      <c r="AK42" s="38">
        <v>830</v>
      </c>
      <c r="AL42" s="38">
        <v>842</v>
      </c>
      <c r="AM42" s="38">
        <v>813</v>
      </c>
      <c r="AN42" s="38">
        <v>859</v>
      </c>
      <c r="AO42" s="38">
        <v>955</v>
      </c>
      <c r="AP42" s="38">
        <v>826</v>
      </c>
      <c r="AQ42" s="38">
        <v>989</v>
      </c>
      <c r="AR42" s="38">
        <v>818</v>
      </c>
      <c r="AS42" s="38">
        <v>920</v>
      </c>
      <c r="AT42" s="38">
        <v>895</v>
      </c>
      <c r="AU42" s="38">
        <v>873</v>
      </c>
      <c r="AV42" s="38">
        <v>915</v>
      </c>
      <c r="AW42" s="38">
        <v>823</v>
      </c>
      <c r="AX42" s="38">
        <v>883</v>
      </c>
      <c r="AY42" s="38">
        <v>881</v>
      </c>
      <c r="AZ42" s="38">
        <v>924</v>
      </c>
      <c r="BA42" s="38">
        <v>879</v>
      </c>
      <c r="BB42" s="38">
        <v>905</v>
      </c>
      <c r="BC42" s="38">
        <v>898</v>
      </c>
      <c r="BD42" s="38">
        <v>931</v>
      </c>
      <c r="BE42" s="38">
        <v>933</v>
      </c>
      <c r="BF42" s="38">
        <v>1037</v>
      </c>
      <c r="BG42" s="38">
        <v>1041</v>
      </c>
      <c r="BH42" s="38">
        <v>976</v>
      </c>
      <c r="BI42" s="38">
        <v>1068</v>
      </c>
      <c r="BJ42" s="38">
        <v>1087</v>
      </c>
      <c r="BK42" s="38">
        <v>1173</v>
      </c>
      <c r="BL42" s="38">
        <v>1145</v>
      </c>
      <c r="BM42" s="38">
        <v>1220</v>
      </c>
      <c r="BN42" s="38">
        <v>1169</v>
      </c>
      <c r="BO42" s="38">
        <v>1158</v>
      </c>
      <c r="BP42" s="38">
        <v>1285</v>
      </c>
      <c r="BQ42" s="38">
        <v>1273</v>
      </c>
      <c r="BR42" s="38">
        <v>1382</v>
      </c>
      <c r="BS42" s="38">
        <v>1366</v>
      </c>
      <c r="BT42" s="38">
        <v>1479</v>
      </c>
      <c r="BU42" s="38">
        <v>1468</v>
      </c>
      <c r="BV42" s="38">
        <v>1490</v>
      </c>
      <c r="BW42" s="38">
        <v>1808</v>
      </c>
      <c r="BX42" s="38">
        <v>1648</v>
      </c>
      <c r="BY42" s="38">
        <v>1787</v>
      </c>
      <c r="BZ42" s="38">
        <v>1812</v>
      </c>
      <c r="CA42" s="38">
        <v>1749</v>
      </c>
      <c r="CB42" s="38">
        <v>1653</v>
      </c>
      <c r="CC42" s="38">
        <v>1793</v>
      </c>
      <c r="CD42" s="38">
        <v>1845</v>
      </c>
      <c r="CE42" s="38">
        <v>1841</v>
      </c>
      <c r="CF42" s="38">
        <v>1889</v>
      </c>
      <c r="CG42" s="38">
        <v>1698</v>
      </c>
      <c r="CH42" s="38">
        <v>1684</v>
      </c>
      <c r="CI42" s="38">
        <v>1674</v>
      </c>
      <c r="CJ42" s="38">
        <v>1709</v>
      </c>
      <c r="CK42" s="38">
        <v>1660</v>
      </c>
      <c r="CL42" s="38">
        <v>1667</v>
      </c>
      <c r="CM42" s="38">
        <v>1679</v>
      </c>
      <c r="CN42" s="38">
        <v>1605</v>
      </c>
      <c r="CO42" s="38">
        <v>1627</v>
      </c>
      <c r="CP42" s="38">
        <v>1656</v>
      </c>
      <c r="CQ42" s="38">
        <v>1708</v>
      </c>
      <c r="CR42" s="38">
        <v>1737</v>
      </c>
      <c r="CS42" s="38">
        <v>1768</v>
      </c>
      <c r="CT42" s="38">
        <v>1879</v>
      </c>
      <c r="CU42" s="52">
        <v>1871</v>
      </c>
      <c r="CV42" s="52">
        <v>1804</v>
      </c>
      <c r="CW42" s="52">
        <v>2124</v>
      </c>
      <c r="CX42" s="52">
        <v>1954</v>
      </c>
    </row>
    <row r="43" spans="1:102">
      <c r="A43" s="9" t="s">
        <v>78</v>
      </c>
      <c r="B43" s="3"/>
      <c r="C43" s="36">
        <v>2878</v>
      </c>
      <c r="D43" s="36">
        <v>2967</v>
      </c>
      <c r="E43" s="36">
        <v>3060</v>
      </c>
      <c r="F43" s="36">
        <v>3200</v>
      </c>
      <c r="G43" s="36">
        <v>3340</v>
      </c>
      <c r="H43" s="36">
        <v>3450</v>
      </c>
      <c r="I43" s="36">
        <v>3335</v>
      </c>
      <c r="J43" s="36">
        <v>3387</v>
      </c>
      <c r="K43" s="36">
        <v>3565</v>
      </c>
      <c r="L43" s="36">
        <v>3970</v>
      </c>
      <c r="M43" s="36">
        <v>4443</v>
      </c>
      <c r="N43" s="36">
        <v>4776</v>
      </c>
      <c r="O43" s="36">
        <v>5443</v>
      </c>
      <c r="P43" s="36">
        <v>6636</v>
      </c>
      <c r="Q43" s="36">
        <v>6668</v>
      </c>
      <c r="R43" s="36">
        <v>6705</v>
      </c>
      <c r="S43" s="36">
        <v>6267</v>
      </c>
      <c r="T43" s="36">
        <v>6132</v>
      </c>
      <c r="U43" s="36">
        <v>6601</v>
      </c>
      <c r="V43" s="37">
        <v>7293</v>
      </c>
      <c r="W43" s="53">
        <v>767</v>
      </c>
      <c r="X43" s="38">
        <v>723</v>
      </c>
      <c r="Y43" s="38">
        <v>714</v>
      </c>
      <c r="Z43" s="38">
        <v>674</v>
      </c>
      <c r="AA43" s="38">
        <v>703</v>
      </c>
      <c r="AB43" s="38">
        <v>721</v>
      </c>
      <c r="AC43" s="38">
        <v>770</v>
      </c>
      <c r="AD43" s="38">
        <v>773</v>
      </c>
      <c r="AE43" s="38">
        <v>745</v>
      </c>
      <c r="AF43" s="38">
        <v>786</v>
      </c>
      <c r="AG43" s="38">
        <v>737</v>
      </c>
      <c r="AH43" s="38">
        <v>792</v>
      </c>
      <c r="AI43" s="38">
        <v>827</v>
      </c>
      <c r="AJ43" s="38">
        <v>773</v>
      </c>
      <c r="AK43" s="38">
        <v>792</v>
      </c>
      <c r="AL43" s="38">
        <v>808</v>
      </c>
      <c r="AM43" s="38">
        <v>787</v>
      </c>
      <c r="AN43" s="38">
        <v>844</v>
      </c>
      <c r="AO43" s="38">
        <v>923</v>
      </c>
      <c r="AP43" s="38">
        <v>786</v>
      </c>
      <c r="AQ43" s="38">
        <v>944</v>
      </c>
      <c r="AR43" s="38">
        <v>779</v>
      </c>
      <c r="AS43" s="38">
        <v>878</v>
      </c>
      <c r="AT43" s="38">
        <v>849</v>
      </c>
      <c r="AU43" s="38">
        <v>832</v>
      </c>
      <c r="AV43" s="38">
        <v>879</v>
      </c>
      <c r="AW43" s="38">
        <v>783</v>
      </c>
      <c r="AX43" s="38">
        <v>841</v>
      </c>
      <c r="AY43" s="38">
        <v>832</v>
      </c>
      <c r="AZ43" s="38">
        <v>872</v>
      </c>
      <c r="BA43" s="38">
        <v>830</v>
      </c>
      <c r="BB43" s="38">
        <v>853</v>
      </c>
      <c r="BC43" s="38">
        <v>835</v>
      </c>
      <c r="BD43" s="38">
        <v>874</v>
      </c>
      <c r="BE43" s="38">
        <v>875</v>
      </c>
      <c r="BF43" s="38">
        <v>981</v>
      </c>
      <c r="BG43" s="38">
        <v>992</v>
      </c>
      <c r="BH43" s="38">
        <v>925</v>
      </c>
      <c r="BI43" s="38">
        <v>1015</v>
      </c>
      <c r="BJ43" s="38">
        <v>1038</v>
      </c>
      <c r="BK43" s="38">
        <v>1116</v>
      </c>
      <c r="BL43" s="38">
        <v>1074</v>
      </c>
      <c r="BM43" s="38">
        <v>1156</v>
      </c>
      <c r="BN43" s="38">
        <v>1097</v>
      </c>
      <c r="BO43" s="38">
        <v>1071</v>
      </c>
      <c r="BP43" s="38">
        <v>1208</v>
      </c>
      <c r="BQ43" s="38">
        <v>1197</v>
      </c>
      <c r="BR43" s="38">
        <v>1300</v>
      </c>
      <c r="BS43" s="38">
        <v>1283</v>
      </c>
      <c r="BT43" s="38">
        <v>1390</v>
      </c>
      <c r="BU43" s="38">
        <v>1374</v>
      </c>
      <c r="BV43" s="38">
        <v>1396</v>
      </c>
      <c r="BW43" s="38">
        <v>1711</v>
      </c>
      <c r="BX43" s="38">
        <v>1536</v>
      </c>
      <c r="BY43" s="38">
        <v>1683</v>
      </c>
      <c r="BZ43" s="38">
        <v>1706</v>
      </c>
      <c r="CA43" s="38">
        <v>1649</v>
      </c>
      <c r="CB43" s="38">
        <v>1560</v>
      </c>
      <c r="CC43" s="38">
        <v>1705</v>
      </c>
      <c r="CD43" s="38">
        <v>1754</v>
      </c>
      <c r="CE43" s="38">
        <v>1742</v>
      </c>
      <c r="CF43" s="38">
        <v>1783</v>
      </c>
      <c r="CG43" s="38">
        <v>1594</v>
      </c>
      <c r="CH43" s="38">
        <v>1586</v>
      </c>
      <c r="CI43" s="38">
        <v>1572</v>
      </c>
      <c r="CJ43" s="38">
        <v>1591</v>
      </c>
      <c r="CK43" s="38">
        <v>1554</v>
      </c>
      <c r="CL43" s="38">
        <v>1550</v>
      </c>
      <c r="CM43" s="38">
        <v>1573</v>
      </c>
      <c r="CN43" s="38">
        <v>1500</v>
      </c>
      <c r="CO43" s="38">
        <v>1516</v>
      </c>
      <c r="CP43" s="38">
        <v>1543</v>
      </c>
      <c r="CQ43" s="38">
        <v>1589</v>
      </c>
      <c r="CR43" s="38">
        <v>1621</v>
      </c>
      <c r="CS43" s="38">
        <v>1639</v>
      </c>
      <c r="CT43" s="38">
        <v>1752</v>
      </c>
      <c r="CU43" s="52">
        <v>1755</v>
      </c>
      <c r="CV43" s="52">
        <v>1685</v>
      </c>
      <c r="CW43" s="52">
        <v>2005</v>
      </c>
      <c r="CX43" s="52">
        <v>1848</v>
      </c>
    </row>
    <row r="44" spans="1:102">
      <c r="A44" s="13" t="s">
        <v>79</v>
      </c>
      <c r="B44" s="8" t="s">
        <v>80</v>
      </c>
      <c r="C44" s="36">
        <v>2411</v>
      </c>
      <c r="D44" s="36">
        <v>2508</v>
      </c>
      <c r="E44" s="36">
        <v>2593</v>
      </c>
      <c r="F44" s="36">
        <v>2737</v>
      </c>
      <c r="G44" s="36">
        <v>2798</v>
      </c>
      <c r="H44" s="36">
        <v>2979</v>
      </c>
      <c r="I44" s="36">
        <v>2793</v>
      </c>
      <c r="J44" s="36">
        <v>2846</v>
      </c>
      <c r="K44" s="36">
        <v>2916</v>
      </c>
      <c r="L44" s="36">
        <v>3302</v>
      </c>
      <c r="M44" s="36">
        <v>3723</v>
      </c>
      <c r="N44" s="36">
        <v>3867</v>
      </c>
      <c r="O44" s="36">
        <v>4340</v>
      </c>
      <c r="P44" s="36">
        <v>5372</v>
      </c>
      <c r="Q44" s="36">
        <v>5501</v>
      </c>
      <c r="R44" s="36">
        <v>5479</v>
      </c>
      <c r="S44" s="37">
        <v>5165</v>
      </c>
      <c r="T44" s="37">
        <v>4992</v>
      </c>
      <c r="U44" s="37">
        <v>5339</v>
      </c>
      <c r="V44" s="37">
        <v>5877</v>
      </c>
      <c r="W44" s="53">
        <v>648</v>
      </c>
      <c r="X44" s="38">
        <v>594</v>
      </c>
      <c r="Y44" s="38">
        <v>597</v>
      </c>
      <c r="Z44" s="38">
        <v>572</v>
      </c>
      <c r="AA44" s="38">
        <v>598</v>
      </c>
      <c r="AB44" s="38">
        <v>607</v>
      </c>
      <c r="AC44" s="38">
        <v>655</v>
      </c>
      <c r="AD44" s="38">
        <v>648</v>
      </c>
      <c r="AE44" s="38">
        <v>616</v>
      </c>
      <c r="AF44" s="38">
        <v>669</v>
      </c>
      <c r="AG44" s="38">
        <v>631</v>
      </c>
      <c r="AH44" s="38">
        <v>677</v>
      </c>
      <c r="AI44" s="38">
        <v>709</v>
      </c>
      <c r="AJ44" s="38">
        <v>665</v>
      </c>
      <c r="AK44" s="38">
        <v>673</v>
      </c>
      <c r="AL44" s="38">
        <v>690</v>
      </c>
      <c r="AM44" s="38">
        <v>655</v>
      </c>
      <c r="AN44" s="38">
        <v>697</v>
      </c>
      <c r="AO44" s="38">
        <v>788</v>
      </c>
      <c r="AP44" s="38">
        <v>658</v>
      </c>
      <c r="AQ44" s="38">
        <v>829</v>
      </c>
      <c r="AR44" s="38">
        <v>670</v>
      </c>
      <c r="AS44" s="38">
        <v>760</v>
      </c>
      <c r="AT44" s="38">
        <v>720</v>
      </c>
      <c r="AU44" s="38">
        <v>706</v>
      </c>
      <c r="AV44" s="38">
        <v>739</v>
      </c>
      <c r="AW44" s="38">
        <v>650</v>
      </c>
      <c r="AX44" s="38">
        <v>698</v>
      </c>
      <c r="AY44" s="38">
        <v>704</v>
      </c>
      <c r="AZ44" s="38">
        <v>735</v>
      </c>
      <c r="BA44" s="38">
        <v>701</v>
      </c>
      <c r="BB44" s="38">
        <v>706</v>
      </c>
      <c r="BC44" s="38">
        <v>687</v>
      </c>
      <c r="BD44" s="38">
        <v>711</v>
      </c>
      <c r="BE44" s="38">
        <v>713</v>
      </c>
      <c r="BF44" s="38">
        <v>805</v>
      </c>
      <c r="BG44" s="38">
        <v>821</v>
      </c>
      <c r="BH44" s="38">
        <v>763</v>
      </c>
      <c r="BI44" s="38">
        <v>856</v>
      </c>
      <c r="BJ44" s="38">
        <v>862</v>
      </c>
      <c r="BK44" s="38">
        <v>942</v>
      </c>
      <c r="BL44" s="38">
        <v>895</v>
      </c>
      <c r="BM44" s="38">
        <v>981</v>
      </c>
      <c r="BN44" s="38">
        <v>905</v>
      </c>
      <c r="BO44" s="38">
        <v>868</v>
      </c>
      <c r="BP44" s="38">
        <v>987</v>
      </c>
      <c r="BQ44" s="38">
        <v>968</v>
      </c>
      <c r="BR44" s="38">
        <v>1044</v>
      </c>
      <c r="BS44" s="38">
        <v>1029</v>
      </c>
      <c r="BT44" s="38">
        <v>1109</v>
      </c>
      <c r="BU44" s="38">
        <v>1087</v>
      </c>
      <c r="BV44" s="38">
        <v>1115</v>
      </c>
      <c r="BW44" s="38">
        <v>1373</v>
      </c>
      <c r="BX44" s="38">
        <v>1242</v>
      </c>
      <c r="BY44" s="38">
        <v>1374</v>
      </c>
      <c r="BZ44" s="38">
        <v>1383</v>
      </c>
      <c r="CA44" s="38">
        <v>1352</v>
      </c>
      <c r="CB44" s="38">
        <v>1291</v>
      </c>
      <c r="CC44" s="38">
        <v>1400</v>
      </c>
      <c r="CD44" s="38">
        <v>1458</v>
      </c>
      <c r="CE44" s="38">
        <v>1432</v>
      </c>
      <c r="CF44" s="38">
        <v>1464</v>
      </c>
      <c r="CG44" s="38">
        <v>1300</v>
      </c>
      <c r="CH44" s="38">
        <v>1283</v>
      </c>
      <c r="CI44" s="38">
        <v>1287</v>
      </c>
      <c r="CJ44" s="38">
        <v>1320</v>
      </c>
      <c r="CK44" s="38">
        <v>1279</v>
      </c>
      <c r="CL44" s="38">
        <v>1279</v>
      </c>
      <c r="CM44" s="38">
        <v>1298</v>
      </c>
      <c r="CN44" s="38">
        <v>1229</v>
      </c>
      <c r="CO44" s="38">
        <v>1236</v>
      </c>
      <c r="CP44" s="38">
        <v>1229</v>
      </c>
      <c r="CQ44" s="38">
        <v>1293</v>
      </c>
      <c r="CR44" s="38">
        <v>1329</v>
      </c>
      <c r="CS44" s="38">
        <v>1323</v>
      </c>
      <c r="CT44" s="38">
        <v>1394</v>
      </c>
      <c r="CU44" s="52">
        <v>1414</v>
      </c>
      <c r="CV44" s="52">
        <v>1312</v>
      </c>
      <c r="CW44" s="52">
        <v>1643</v>
      </c>
      <c r="CX44" s="52">
        <v>1508</v>
      </c>
    </row>
    <row r="45" spans="1:102">
      <c r="A45" s="13" t="s">
        <v>81</v>
      </c>
      <c r="B45" s="8" t="s">
        <v>82</v>
      </c>
      <c r="C45" s="36">
        <v>107</v>
      </c>
      <c r="D45" s="36">
        <v>110</v>
      </c>
      <c r="E45" s="36">
        <v>113</v>
      </c>
      <c r="F45" s="36">
        <v>117</v>
      </c>
      <c r="G45" s="36">
        <v>135</v>
      </c>
      <c r="H45" s="36">
        <v>141</v>
      </c>
      <c r="I45" s="36">
        <v>118</v>
      </c>
      <c r="J45" s="36">
        <v>128</v>
      </c>
      <c r="K45" s="36">
        <v>171</v>
      </c>
      <c r="L45" s="36">
        <v>208</v>
      </c>
      <c r="M45" s="36">
        <v>237</v>
      </c>
      <c r="N45" s="36">
        <v>326</v>
      </c>
      <c r="O45" s="36">
        <v>431</v>
      </c>
      <c r="P45" s="36">
        <v>549</v>
      </c>
      <c r="Q45" s="36">
        <v>447</v>
      </c>
      <c r="R45" s="36">
        <v>452</v>
      </c>
      <c r="S45" s="37">
        <v>451</v>
      </c>
      <c r="T45" s="37">
        <v>434</v>
      </c>
      <c r="U45" s="37">
        <v>494</v>
      </c>
      <c r="V45" s="37">
        <v>574</v>
      </c>
      <c r="W45" s="53">
        <v>28</v>
      </c>
      <c r="X45" s="38">
        <v>29</v>
      </c>
      <c r="Y45" s="38">
        <v>25</v>
      </c>
      <c r="Z45" s="38">
        <v>25</v>
      </c>
      <c r="AA45" s="38">
        <v>24</v>
      </c>
      <c r="AB45" s="38">
        <v>24</v>
      </c>
      <c r="AC45" s="38">
        <v>31</v>
      </c>
      <c r="AD45" s="38">
        <v>31</v>
      </c>
      <c r="AE45" s="38">
        <v>29</v>
      </c>
      <c r="AF45" s="38">
        <v>30</v>
      </c>
      <c r="AG45" s="38">
        <v>25</v>
      </c>
      <c r="AH45" s="38">
        <v>29</v>
      </c>
      <c r="AI45" s="38">
        <v>34</v>
      </c>
      <c r="AJ45" s="38">
        <v>29</v>
      </c>
      <c r="AK45" s="38">
        <v>28</v>
      </c>
      <c r="AL45" s="38">
        <v>26</v>
      </c>
      <c r="AM45" s="38">
        <v>28</v>
      </c>
      <c r="AN45" s="38">
        <v>36</v>
      </c>
      <c r="AO45" s="38">
        <v>36</v>
      </c>
      <c r="AP45" s="38">
        <v>35</v>
      </c>
      <c r="AQ45" s="38">
        <v>33</v>
      </c>
      <c r="AR45" s="38">
        <v>35</v>
      </c>
      <c r="AS45" s="38">
        <v>36</v>
      </c>
      <c r="AT45" s="38">
        <v>37</v>
      </c>
      <c r="AU45" s="38">
        <v>30</v>
      </c>
      <c r="AV45" s="38">
        <v>29</v>
      </c>
      <c r="AW45" s="38">
        <v>32</v>
      </c>
      <c r="AX45" s="38">
        <v>27</v>
      </c>
      <c r="AY45" s="38">
        <v>27</v>
      </c>
      <c r="AZ45" s="38">
        <v>31</v>
      </c>
      <c r="BA45" s="38">
        <v>33</v>
      </c>
      <c r="BB45" s="38">
        <v>37</v>
      </c>
      <c r="BC45" s="38">
        <v>42</v>
      </c>
      <c r="BD45" s="38">
        <v>42</v>
      </c>
      <c r="BE45" s="38">
        <v>42</v>
      </c>
      <c r="BF45" s="38">
        <v>45</v>
      </c>
      <c r="BG45" s="38">
        <v>50</v>
      </c>
      <c r="BH45" s="38">
        <v>47</v>
      </c>
      <c r="BI45" s="38">
        <v>56</v>
      </c>
      <c r="BJ45" s="38">
        <v>55</v>
      </c>
      <c r="BK45" s="38">
        <v>52</v>
      </c>
      <c r="BL45" s="38">
        <v>56</v>
      </c>
      <c r="BM45" s="38">
        <v>57</v>
      </c>
      <c r="BN45" s="38">
        <v>72</v>
      </c>
      <c r="BO45" s="38">
        <v>73</v>
      </c>
      <c r="BP45" s="38">
        <v>92</v>
      </c>
      <c r="BQ45" s="38">
        <v>73</v>
      </c>
      <c r="BR45" s="38">
        <v>88</v>
      </c>
      <c r="BS45" s="38">
        <v>95</v>
      </c>
      <c r="BT45" s="38">
        <v>100</v>
      </c>
      <c r="BU45" s="38">
        <v>121</v>
      </c>
      <c r="BV45" s="38">
        <v>115</v>
      </c>
      <c r="BW45" s="38">
        <v>154</v>
      </c>
      <c r="BX45" s="38">
        <v>130</v>
      </c>
      <c r="BY45" s="38">
        <v>137</v>
      </c>
      <c r="BZ45" s="38">
        <v>128</v>
      </c>
      <c r="CA45" s="38">
        <v>110</v>
      </c>
      <c r="CB45" s="38">
        <v>103</v>
      </c>
      <c r="CC45" s="38">
        <v>120</v>
      </c>
      <c r="CD45" s="38">
        <v>114</v>
      </c>
      <c r="CE45" s="38">
        <v>113</v>
      </c>
      <c r="CF45" s="38">
        <v>121</v>
      </c>
      <c r="CG45" s="38">
        <v>109</v>
      </c>
      <c r="CH45" s="38">
        <v>109</v>
      </c>
      <c r="CI45" s="38">
        <v>109</v>
      </c>
      <c r="CJ45" s="38">
        <v>117</v>
      </c>
      <c r="CK45" s="38">
        <v>109</v>
      </c>
      <c r="CL45" s="38">
        <v>116</v>
      </c>
      <c r="CM45" s="38">
        <v>112</v>
      </c>
      <c r="CN45" s="38">
        <v>108</v>
      </c>
      <c r="CO45" s="38">
        <v>104</v>
      </c>
      <c r="CP45" s="38">
        <v>110</v>
      </c>
      <c r="CQ45" s="38">
        <v>121</v>
      </c>
      <c r="CR45" s="38">
        <v>114</v>
      </c>
      <c r="CS45" s="38">
        <v>123</v>
      </c>
      <c r="CT45" s="38">
        <v>136</v>
      </c>
      <c r="CU45" s="52">
        <v>138</v>
      </c>
      <c r="CV45" s="52">
        <v>142</v>
      </c>
      <c r="CW45" s="52">
        <v>148</v>
      </c>
      <c r="CX45" s="52">
        <v>146</v>
      </c>
    </row>
    <row r="46" spans="1:102">
      <c r="A46" s="13" t="s">
        <v>83</v>
      </c>
      <c r="B46" s="8" t="s">
        <v>84</v>
      </c>
      <c r="C46" s="36">
        <v>27</v>
      </c>
      <c r="D46" s="36">
        <v>22</v>
      </c>
      <c r="E46" s="36">
        <v>23</v>
      </c>
      <c r="F46" s="36">
        <v>24</v>
      </c>
      <c r="G46" s="36">
        <v>23</v>
      </c>
      <c r="H46" s="36">
        <v>16</v>
      </c>
      <c r="I46" s="36">
        <v>19</v>
      </c>
      <c r="J46" s="36">
        <v>14</v>
      </c>
      <c r="K46" s="36">
        <v>21</v>
      </c>
      <c r="L46" s="36">
        <v>27</v>
      </c>
      <c r="M46" s="36">
        <v>29</v>
      </c>
      <c r="N46" s="36">
        <v>29</v>
      </c>
      <c r="O46" s="36">
        <v>33</v>
      </c>
      <c r="P46" s="36">
        <v>40</v>
      </c>
      <c r="Q46" s="36">
        <v>42</v>
      </c>
      <c r="R46" s="36">
        <v>53</v>
      </c>
      <c r="S46" s="37">
        <v>44</v>
      </c>
      <c r="T46" s="37">
        <v>58</v>
      </c>
      <c r="U46" s="37">
        <v>62</v>
      </c>
      <c r="V46" s="37">
        <v>61</v>
      </c>
      <c r="W46" s="53">
        <v>6</v>
      </c>
      <c r="X46" s="38">
        <v>8</v>
      </c>
      <c r="Y46" s="38">
        <v>8</v>
      </c>
      <c r="Z46" s="38">
        <v>5</v>
      </c>
      <c r="AA46" s="38">
        <v>6</v>
      </c>
      <c r="AB46" s="38">
        <v>7</v>
      </c>
      <c r="AC46" s="38">
        <v>4</v>
      </c>
      <c r="AD46" s="38">
        <v>5</v>
      </c>
      <c r="AE46" s="38">
        <v>6</v>
      </c>
      <c r="AF46" s="38">
        <v>6</v>
      </c>
      <c r="AG46" s="38">
        <v>5</v>
      </c>
      <c r="AH46" s="38">
        <v>6</v>
      </c>
      <c r="AI46" s="38">
        <v>7</v>
      </c>
      <c r="AJ46" s="38">
        <v>5</v>
      </c>
      <c r="AK46" s="38">
        <v>6</v>
      </c>
      <c r="AL46" s="38">
        <v>6</v>
      </c>
      <c r="AM46" s="38">
        <v>6</v>
      </c>
      <c r="AN46" s="38">
        <v>5</v>
      </c>
      <c r="AO46" s="38">
        <v>6</v>
      </c>
      <c r="AP46" s="38">
        <v>6</v>
      </c>
      <c r="AQ46" s="38">
        <v>3</v>
      </c>
      <c r="AR46" s="38">
        <v>3</v>
      </c>
      <c r="AS46" s="38">
        <v>4</v>
      </c>
      <c r="AT46" s="38">
        <v>6</v>
      </c>
      <c r="AU46" s="38">
        <v>4</v>
      </c>
      <c r="AV46" s="38">
        <v>6</v>
      </c>
      <c r="AW46" s="38">
        <v>5</v>
      </c>
      <c r="AX46" s="38">
        <v>4</v>
      </c>
      <c r="AY46" s="38">
        <v>4</v>
      </c>
      <c r="AZ46" s="38">
        <v>3</v>
      </c>
      <c r="BA46" s="38">
        <v>3</v>
      </c>
      <c r="BB46" s="38">
        <v>4</v>
      </c>
      <c r="BC46" s="38">
        <v>5</v>
      </c>
      <c r="BD46" s="38">
        <v>4</v>
      </c>
      <c r="BE46" s="38">
        <v>5</v>
      </c>
      <c r="BF46" s="38">
        <v>7</v>
      </c>
      <c r="BG46" s="38">
        <v>6</v>
      </c>
      <c r="BH46" s="38">
        <v>7</v>
      </c>
      <c r="BI46" s="38">
        <v>7</v>
      </c>
      <c r="BJ46" s="38">
        <v>7</v>
      </c>
      <c r="BK46" s="38">
        <v>7</v>
      </c>
      <c r="BL46" s="38">
        <v>9</v>
      </c>
      <c r="BM46" s="38">
        <v>7</v>
      </c>
      <c r="BN46" s="38">
        <v>6</v>
      </c>
      <c r="BO46" s="38">
        <v>7</v>
      </c>
      <c r="BP46" s="38">
        <v>7</v>
      </c>
      <c r="BQ46" s="38">
        <v>6</v>
      </c>
      <c r="BR46" s="38">
        <v>9</v>
      </c>
      <c r="BS46" s="38">
        <v>8</v>
      </c>
      <c r="BT46" s="38">
        <v>8</v>
      </c>
      <c r="BU46" s="38">
        <v>8</v>
      </c>
      <c r="BV46" s="38">
        <v>9</v>
      </c>
      <c r="BW46" s="38">
        <v>9</v>
      </c>
      <c r="BX46" s="38">
        <v>9</v>
      </c>
      <c r="BY46" s="38">
        <v>11</v>
      </c>
      <c r="BZ46" s="38">
        <v>11</v>
      </c>
      <c r="CA46" s="38">
        <v>10</v>
      </c>
      <c r="CB46" s="38">
        <v>10</v>
      </c>
      <c r="CC46" s="38">
        <v>11</v>
      </c>
      <c r="CD46" s="38">
        <v>11</v>
      </c>
      <c r="CE46" s="38">
        <v>13</v>
      </c>
      <c r="CF46" s="38">
        <v>15</v>
      </c>
      <c r="CG46" s="38">
        <v>13</v>
      </c>
      <c r="CH46" s="38">
        <v>12</v>
      </c>
      <c r="CI46" s="38">
        <v>11</v>
      </c>
      <c r="CJ46" s="38">
        <v>11</v>
      </c>
      <c r="CK46" s="38">
        <v>11</v>
      </c>
      <c r="CL46" s="38">
        <v>11</v>
      </c>
      <c r="CM46" s="38">
        <v>11</v>
      </c>
      <c r="CN46" s="38">
        <v>18</v>
      </c>
      <c r="CO46" s="38">
        <v>15</v>
      </c>
      <c r="CP46" s="38">
        <v>14</v>
      </c>
      <c r="CQ46" s="38">
        <v>15</v>
      </c>
      <c r="CR46" s="38">
        <v>18</v>
      </c>
      <c r="CS46" s="38">
        <v>14</v>
      </c>
      <c r="CT46" s="38">
        <v>15</v>
      </c>
      <c r="CU46" s="52">
        <v>16</v>
      </c>
      <c r="CV46" s="52">
        <v>17</v>
      </c>
      <c r="CW46" s="52">
        <v>15</v>
      </c>
      <c r="CX46" s="52">
        <v>13</v>
      </c>
    </row>
    <row r="47" spans="1:102">
      <c r="A47" s="13" t="s">
        <v>85</v>
      </c>
      <c r="B47" s="8" t="s">
        <v>86</v>
      </c>
      <c r="C47" s="36">
        <v>1</v>
      </c>
      <c r="D47" s="36">
        <v>6</v>
      </c>
      <c r="E47" s="36">
        <v>4</v>
      </c>
      <c r="F47" s="36">
        <v>3</v>
      </c>
      <c r="G47" s="36">
        <v>2</v>
      </c>
      <c r="H47" s="36">
        <v>1</v>
      </c>
      <c r="I47" s="36">
        <v>0</v>
      </c>
      <c r="J47" s="36">
        <v>1</v>
      </c>
      <c r="K47" s="36">
        <v>1</v>
      </c>
      <c r="L47" s="36">
        <v>1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1</v>
      </c>
      <c r="S47" s="37">
        <v>1</v>
      </c>
      <c r="T47" s="37">
        <v>6</v>
      </c>
      <c r="U47" s="37">
        <v>0</v>
      </c>
      <c r="V47" s="37">
        <v>36</v>
      </c>
      <c r="W47" s="53">
        <v>0</v>
      </c>
      <c r="X47" s="38">
        <v>1</v>
      </c>
      <c r="Y47" s="38">
        <v>0</v>
      </c>
      <c r="Z47" s="38">
        <v>0</v>
      </c>
      <c r="AA47" s="38">
        <v>0</v>
      </c>
      <c r="AB47" s="38">
        <v>1</v>
      </c>
      <c r="AC47" s="38">
        <v>3</v>
      </c>
      <c r="AD47" s="38">
        <v>2</v>
      </c>
      <c r="AE47" s="38">
        <v>0</v>
      </c>
      <c r="AF47" s="38">
        <v>1</v>
      </c>
      <c r="AG47" s="38">
        <v>2</v>
      </c>
      <c r="AH47" s="38">
        <v>1</v>
      </c>
      <c r="AI47" s="38">
        <v>1</v>
      </c>
      <c r="AJ47" s="38">
        <v>1</v>
      </c>
      <c r="AK47" s="38">
        <v>1</v>
      </c>
      <c r="AL47" s="38">
        <v>0</v>
      </c>
      <c r="AM47" s="38">
        <v>0</v>
      </c>
      <c r="AN47" s="38">
        <v>1</v>
      </c>
      <c r="AO47" s="38">
        <v>0</v>
      </c>
      <c r="AP47" s="38">
        <v>1</v>
      </c>
      <c r="AQ47" s="38">
        <v>1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8">
        <v>0</v>
      </c>
      <c r="AX47" s="38">
        <v>0</v>
      </c>
      <c r="AY47" s="38">
        <v>0</v>
      </c>
      <c r="AZ47" s="38">
        <v>0</v>
      </c>
      <c r="BA47" s="38">
        <v>0</v>
      </c>
      <c r="BB47" s="38">
        <v>1</v>
      </c>
      <c r="BC47" s="38">
        <v>0</v>
      </c>
      <c r="BD47" s="38">
        <v>0</v>
      </c>
      <c r="BE47" s="38">
        <v>0</v>
      </c>
      <c r="BF47" s="38">
        <v>1</v>
      </c>
      <c r="BG47" s="38">
        <v>0</v>
      </c>
      <c r="BH47" s="38">
        <v>1</v>
      </c>
      <c r="BI47" s="38">
        <v>0</v>
      </c>
      <c r="BJ47" s="38">
        <v>0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0</v>
      </c>
      <c r="BR47" s="38">
        <v>0</v>
      </c>
      <c r="BS47" s="38">
        <v>0</v>
      </c>
      <c r="BT47" s="38">
        <v>0</v>
      </c>
      <c r="BU47" s="38">
        <v>0</v>
      </c>
      <c r="BV47" s="38">
        <v>0</v>
      </c>
      <c r="BW47" s="38">
        <v>0</v>
      </c>
      <c r="BX47" s="38">
        <v>0</v>
      </c>
      <c r="BY47" s="38">
        <v>0</v>
      </c>
      <c r="BZ47" s="38">
        <v>0</v>
      </c>
      <c r="CA47" s="38">
        <v>0</v>
      </c>
      <c r="CB47" s="38">
        <v>0</v>
      </c>
      <c r="CC47" s="38">
        <v>0</v>
      </c>
      <c r="CD47" s="38">
        <v>0</v>
      </c>
      <c r="CE47" s="38">
        <v>0</v>
      </c>
      <c r="CF47" s="38">
        <v>1</v>
      </c>
      <c r="CG47" s="38">
        <v>0</v>
      </c>
      <c r="CH47" s="38">
        <v>0</v>
      </c>
      <c r="CI47" s="38">
        <v>1</v>
      </c>
      <c r="CJ47" s="38">
        <v>0</v>
      </c>
      <c r="CK47" s="38">
        <v>0</v>
      </c>
      <c r="CL47" s="38">
        <v>0</v>
      </c>
      <c r="CM47" s="38">
        <v>0</v>
      </c>
      <c r="CN47" s="38">
        <v>3</v>
      </c>
      <c r="CO47" s="38">
        <v>3</v>
      </c>
      <c r="CP47" s="38">
        <v>0</v>
      </c>
      <c r="CQ47" s="38">
        <v>0</v>
      </c>
      <c r="CR47" s="38">
        <v>0</v>
      </c>
      <c r="CS47" s="38">
        <v>0</v>
      </c>
      <c r="CT47" s="38">
        <v>0</v>
      </c>
      <c r="CU47" s="52">
        <v>8</v>
      </c>
      <c r="CV47" s="52">
        <v>10</v>
      </c>
      <c r="CW47" s="52">
        <v>9</v>
      </c>
      <c r="CX47" s="52">
        <v>9</v>
      </c>
    </row>
    <row r="48" spans="1:102">
      <c r="A48" s="13" t="s">
        <v>87</v>
      </c>
      <c r="B48" s="8" t="s">
        <v>88</v>
      </c>
      <c r="C48" s="36">
        <v>249</v>
      </c>
      <c r="D48" s="36">
        <v>250</v>
      </c>
      <c r="E48" s="36">
        <v>251</v>
      </c>
      <c r="F48" s="36">
        <v>232</v>
      </c>
      <c r="G48" s="36">
        <v>286</v>
      </c>
      <c r="H48" s="36">
        <v>226</v>
      </c>
      <c r="I48" s="36">
        <v>316</v>
      </c>
      <c r="J48" s="36">
        <v>334</v>
      </c>
      <c r="K48" s="36">
        <v>410</v>
      </c>
      <c r="L48" s="36">
        <v>378</v>
      </c>
      <c r="M48" s="36">
        <v>387</v>
      </c>
      <c r="N48" s="36">
        <v>472</v>
      </c>
      <c r="O48" s="36">
        <v>560</v>
      </c>
      <c r="P48" s="36">
        <v>591</v>
      </c>
      <c r="Q48" s="36">
        <v>584</v>
      </c>
      <c r="R48" s="36">
        <v>638</v>
      </c>
      <c r="S48" s="37">
        <v>517</v>
      </c>
      <c r="T48" s="37">
        <v>559</v>
      </c>
      <c r="U48" s="37">
        <v>618</v>
      </c>
      <c r="V48" s="37">
        <v>636</v>
      </c>
      <c r="W48" s="53">
        <v>61</v>
      </c>
      <c r="X48" s="38">
        <v>70</v>
      </c>
      <c r="Y48" s="38">
        <v>64</v>
      </c>
      <c r="Z48" s="38">
        <v>54</v>
      </c>
      <c r="AA48" s="38">
        <v>59</v>
      </c>
      <c r="AB48" s="38">
        <v>64</v>
      </c>
      <c r="AC48" s="38">
        <v>58</v>
      </c>
      <c r="AD48" s="38">
        <v>69</v>
      </c>
      <c r="AE48" s="38">
        <v>77</v>
      </c>
      <c r="AF48" s="38">
        <v>62</v>
      </c>
      <c r="AG48" s="38">
        <v>56</v>
      </c>
      <c r="AH48" s="38">
        <v>56</v>
      </c>
      <c r="AI48" s="38">
        <v>53</v>
      </c>
      <c r="AJ48" s="38">
        <v>51</v>
      </c>
      <c r="AK48" s="38">
        <v>63</v>
      </c>
      <c r="AL48" s="38">
        <v>65</v>
      </c>
      <c r="AM48" s="38">
        <v>74</v>
      </c>
      <c r="AN48" s="38">
        <v>75</v>
      </c>
      <c r="AO48" s="38">
        <v>71</v>
      </c>
      <c r="AP48" s="38">
        <v>66</v>
      </c>
      <c r="AQ48" s="38">
        <v>57</v>
      </c>
      <c r="AR48" s="38">
        <v>53</v>
      </c>
      <c r="AS48" s="38">
        <v>54</v>
      </c>
      <c r="AT48" s="38">
        <v>62</v>
      </c>
      <c r="AU48" s="38">
        <v>68</v>
      </c>
      <c r="AV48" s="38">
        <v>82</v>
      </c>
      <c r="AW48" s="38">
        <v>74</v>
      </c>
      <c r="AX48" s="38">
        <v>92</v>
      </c>
      <c r="AY48" s="38">
        <v>84</v>
      </c>
      <c r="AZ48" s="38">
        <v>86</v>
      </c>
      <c r="BA48" s="38">
        <v>78</v>
      </c>
      <c r="BB48" s="38">
        <v>86</v>
      </c>
      <c r="BC48" s="38">
        <v>90</v>
      </c>
      <c r="BD48" s="38">
        <v>104</v>
      </c>
      <c r="BE48" s="38">
        <v>104</v>
      </c>
      <c r="BF48" s="38">
        <v>112</v>
      </c>
      <c r="BG48" s="38">
        <v>101</v>
      </c>
      <c r="BH48" s="38">
        <v>93</v>
      </c>
      <c r="BI48" s="38">
        <v>83</v>
      </c>
      <c r="BJ48" s="38">
        <v>101</v>
      </c>
      <c r="BK48" s="38">
        <v>99</v>
      </c>
      <c r="BL48" s="38">
        <v>97</v>
      </c>
      <c r="BM48" s="38">
        <v>93</v>
      </c>
      <c r="BN48" s="38">
        <v>98</v>
      </c>
      <c r="BO48" s="38">
        <v>106</v>
      </c>
      <c r="BP48" s="38">
        <v>103</v>
      </c>
      <c r="BQ48" s="38">
        <v>131</v>
      </c>
      <c r="BR48" s="38">
        <v>132</v>
      </c>
      <c r="BS48" s="38">
        <v>132</v>
      </c>
      <c r="BT48" s="38">
        <v>154</v>
      </c>
      <c r="BU48" s="38">
        <v>138</v>
      </c>
      <c r="BV48" s="38">
        <v>136</v>
      </c>
      <c r="BW48" s="38">
        <v>154</v>
      </c>
      <c r="BX48" s="38">
        <v>132</v>
      </c>
      <c r="BY48" s="38">
        <v>141</v>
      </c>
      <c r="BZ48" s="38">
        <v>164</v>
      </c>
      <c r="CA48" s="38">
        <v>155</v>
      </c>
      <c r="CB48" s="38">
        <v>135</v>
      </c>
      <c r="CC48" s="38">
        <v>148</v>
      </c>
      <c r="CD48" s="38">
        <v>146</v>
      </c>
      <c r="CE48" s="38">
        <v>164</v>
      </c>
      <c r="CF48" s="38">
        <v>156</v>
      </c>
      <c r="CG48" s="38">
        <v>155</v>
      </c>
      <c r="CH48" s="38">
        <v>163</v>
      </c>
      <c r="CI48" s="38">
        <v>141</v>
      </c>
      <c r="CJ48" s="38">
        <v>123</v>
      </c>
      <c r="CK48" s="38">
        <v>132</v>
      </c>
      <c r="CL48" s="38">
        <v>121</v>
      </c>
      <c r="CM48" s="38">
        <v>131</v>
      </c>
      <c r="CN48" s="38">
        <v>119</v>
      </c>
      <c r="CO48" s="38">
        <v>138</v>
      </c>
      <c r="CP48" s="38">
        <v>171</v>
      </c>
      <c r="CQ48" s="38">
        <v>139</v>
      </c>
      <c r="CR48" s="38">
        <v>138</v>
      </c>
      <c r="CS48" s="38">
        <v>158</v>
      </c>
      <c r="CT48" s="38">
        <v>183</v>
      </c>
      <c r="CU48" s="52">
        <v>154</v>
      </c>
      <c r="CV48" s="52">
        <v>179</v>
      </c>
      <c r="CW48" s="52">
        <v>161</v>
      </c>
      <c r="CX48" s="52">
        <v>142</v>
      </c>
    </row>
    <row r="49" spans="1:102">
      <c r="A49" s="13" t="s">
        <v>89</v>
      </c>
      <c r="B49" s="8" t="s">
        <v>90</v>
      </c>
      <c r="C49" s="36">
        <v>83</v>
      </c>
      <c r="D49" s="36">
        <v>71</v>
      </c>
      <c r="E49" s="36">
        <v>76</v>
      </c>
      <c r="F49" s="36">
        <v>87</v>
      </c>
      <c r="G49" s="36">
        <v>96</v>
      </c>
      <c r="H49" s="36">
        <v>87</v>
      </c>
      <c r="I49" s="36">
        <v>89</v>
      </c>
      <c r="J49" s="36">
        <v>64</v>
      </c>
      <c r="K49" s="36">
        <v>46</v>
      </c>
      <c r="L49" s="36">
        <v>54</v>
      </c>
      <c r="M49" s="36">
        <v>67</v>
      </c>
      <c r="N49" s="36">
        <v>82</v>
      </c>
      <c r="O49" s="36">
        <v>79</v>
      </c>
      <c r="P49" s="36">
        <v>84</v>
      </c>
      <c r="Q49" s="36">
        <v>94</v>
      </c>
      <c r="R49" s="36">
        <v>82</v>
      </c>
      <c r="S49" s="37">
        <v>89</v>
      </c>
      <c r="T49" s="37">
        <v>83</v>
      </c>
      <c r="U49" s="37">
        <v>88</v>
      </c>
      <c r="V49" s="37">
        <v>109</v>
      </c>
      <c r="W49" s="53">
        <v>24</v>
      </c>
      <c r="X49" s="38">
        <v>21</v>
      </c>
      <c r="Y49" s="38">
        <v>20</v>
      </c>
      <c r="Z49" s="38">
        <v>18</v>
      </c>
      <c r="AA49" s="38">
        <v>16</v>
      </c>
      <c r="AB49" s="38">
        <v>18</v>
      </c>
      <c r="AC49" s="38">
        <v>19</v>
      </c>
      <c r="AD49" s="38">
        <v>18</v>
      </c>
      <c r="AE49" s="38">
        <v>17</v>
      </c>
      <c r="AF49" s="38">
        <v>18</v>
      </c>
      <c r="AG49" s="38">
        <v>18</v>
      </c>
      <c r="AH49" s="38">
        <v>23</v>
      </c>
      <c r="AI49" s="38">
        <v>23</v>
      </c>
      <c r="AJ49" s="38">
        <v>22</v>
      </c>
      <c r="AK49" s="38">
        <v>21</v>
      </c>
      <c r="AL49" s="38">
        <v>21</v>
      </c>
      <c r="AM49" s="38">
        <v>24</v>
      </c>
      <c r="AN49" s="38">
        <v>30</v>
      </c>
      <c r="AO49" s="38">
        <v>22</v>
      </c>
      <c r="AP49" s="38">
        <v>20</v>
      </c>
      <c r="AQ49" s="38">
        <v>21</v>
      </c>
      <c r="AR49" s="38">
        <v>18</v>
      </c>
      <c r="AS49" s="38">
        <v>24</v>
      </c>
      <c r="AT49" s="38">
        <v>24</v>
      </c>
      <c r="AU49" s="38">
        <v>24</v>
      </c>
      <c r="AV49" s="38">
        <v>23</v>
      </c>
      <c r="AW49" s="38">
        <v>22</v>
      </c>
      <c r="AX49" s="38">
        <v>20</v>
      </c>
      <c r="AY49" s="38">
        <v>13</v>
      </c>
      <c r="AZ49" s="38">
        <v>17</v>
      </c>
      <c r="BA49" s="38">
        <v>15</v>
      </c>
      <c r="BB49" s="38">
        <v>19</v>
      </c>
      <c r="BC49" s="38">
        <v>11</v>
      </c>
      <c r="BD49" s="38">
        <v>13</v>
      </c>
      <c r="BE49" s="38">
        <v>11</v>
      </c>
      <c r="BF49" s="38">
        <v>11</v>
      </c>
      <c r="BG49" s="38">
        <v>14</v>
      </c>
      <c r="BH49" s="38">
        <v>14</v>
      </c>
      <c r="BI49" s="38">
        <v>13</v>
      </c>
      <c r="BJ49" s="38">
        <v>13</v>
      </c>
      <c r="BK49" s="38">
        <v>16</v>
      </c>
      <c r="BL49" s="38">
        <v>17</v>
      </c>
      <c r="BM49" s="38">
        <v>18</v>
      </c>
      <c r="BN49" s="38">
        <v>16</v>
      </c>
      <c r="BO49" s="38">
        <v>17</v>
      </c>
      <c r="BP49" s="38">
        <v>19</v>
      </c>
      <c r="BQ49" s="38">
        <v>19</v>
      </c>
      <c r="BR49" s="38">
        <v>27</v>
      </c>
      <c r="BS49" s="38">
        <v>19</v>
      </c>
      <c r="BT49" s="38">
        <v>19</v>
      </c>
      <c r="BU49" s="38">
        <v>20</v>
      </c>
      <c r="BV49" s="38">
        <v>21</v>
      </c>
      <c r="BW49" s="38">
        <v>21</v>
      </c>
      <c r="BX49" s="38">
        <v>23</v>
      </c>
      <c r="BY49" s="38">
        <v>20</v>
      </c>
      <c r="BZ49" s="38">
        <v>20</v>
      </c>
      <c r="CA49" s="38">
        <v>22</v>
      </c>
      <c r="CB49" s="38">
        <v>21</v>
      </c>
      <c r="CC49" s="38">
        <v>26</v>
      </c>
      <c r="CD49" s="38">
        <v>25</v>
      </c>
      <c r="CE49" s="38">
        <v>20</v>
      </c>
      <c r="CF49" s="38">
        <v>26</v>
      </c>
      <c r="CG49" s="38">
        <v>17</v>
      </c>
      <c r="CH49" s="38">
        <v>19</v>
      </c>
      <c r="CI49" s="38">
        <v>23</v>
      </c>
      <c r="CJ49" s="38">
        <v>20</v>
      </c>
      <c r="CK49" s="38">
        <v>23</v>
      </c>
      <c r="CL49" s="38">
        <v>23</v>
      </c>
      <c r="CM49" s="38">
        <v>21</v>
      </c>
      <c r="CN49" s="38">
        <v>23</v>
      </c>
      <c r="CO49" s="38">
        <v>20</v>
      </c>
      <c r="CP49" s="38">
        <v>19</v>
      </c>
      <c r="CQ49" s="38">
        <v>21</v>
      </c>
      <c r="CR49" s="38">
        <v>22</v>
      </c>
      <c r="CS49" s="38">
        <v>21</v>
      </c>
      <c r="CT49" s="38">
        <v>24</v>
      </c>
      <c r="CU49" s="52">
        <v>26</v>
      </c>
      <c r="CV49" s="52">
        <v>26</v>
      </c>
      <c r="CW49" s="52">
        <v>27</v>
      </c>
      <c r="CX49" s="52">
        <v>30</v>
      </c>
    </row>
    <row r="50" spans="1:102">
      <c r="A50" s="13" t="s">
        <v>91</v>
      </c>
      <c r="B50" s="10" t="s">
        <v>92</v>
      </c>
      <c r="C50" s="36">
        <v>137</v>
      </c>
      <c r="D50" s="36">
        <v>172</v>
      </c>
      <c r="E50" s="36">
        <v>138</v>
      </c>
      <c r="F50" s="36">
        <v>152</v>
      </c>
      <c r="G50" s="36">
        <v>113</v>
      </c>
      <c r="H50" s="36">
        <v>172</v>
      </c>
      <c r="I50" s="36">
        <v>159</v>
      </c>
      <c r="J50" s="36">
        <v>202</v>
      </c>
      <c r="K50" s="36">
        <v>234</v>
      </c>
      <c r="L50" s="36">
        <v>202</v>
      </c>
      <c r="M50" s="36">
        <v>264</v>
      </c>
      <c r="N50" s="36">
        <v>322</v>
      </c>
      <c r="O50" s="36">
        <v>360</v>
      </c>
      <c r="P50" s="36">
        <v>419</v>
      </c>
      <c r="Q50" s="36">
        <v>372</v>
      </c>
      <c r="R50" s="36">
        <v>407</v>
      </c>
      <c r="S50" s="37">
        <v>443</v>
      </c>
      <c r="T50" s="37">
        <v>435</v>
      </c>
      <c r="U50" s="37">
        <v>491</v>
      </c>
      <c r="V50" s="37">
        <v>460</v>
      </c>
      <c r="W50" s="53">
        <v>32</v>
      </c>
      <c r="X50" s="38">
        <v>34</v>
      </c>
      <c r="Y50" s="38">
        <v>36</v>
      </c>
      <c r="Z50" s="38">
        <v>35</v>
      </c>
      <c r="AA50" s="38">
        <v>40</v>
      </c>
      <c r="AB50" s="38">
        <v>47</v>
      </c>
      <c r="AC50" s="38">
        <v>46</v>
      </c>
      <c r="AD50" s="38">
        <v>39</v>
      </c>
      <c r="AE50" s="38">
        <v>36</v>
      </c>
      <c r="AF50" s="38">
        <v>30</v>
      </c>
      <c r="AG50" s="38">
        <v>36</v>
      </c>
      <c r="AH50" s="38">
        <v>36</v>
      </c>
      <c r="AI50" s="38">
        <v>40</v>
      </c>
      <c r="AJ50" s="38">
        <v>40</v>
      </c>
      <c r="AK50" s="38">
        <v>38</v>
      </c>
      <c r="AL50" s="38">
        <v>34</v>
      </c>
      <c r="AM50" s="38">
        <v>26</v>
      </c>
      <c r="AN50" s="38">
        <v>15</v>
      </c>
      <c r="AO50" s="38">
        <v>33</v>
      </c>
      <c r="AP50" s="38">
        <v>39</v>
      </c>
      <c r="AQ50" s="38">
        <v>45</v>
      </c>
      <c r="AR50" s="38">
        <v>38</v>
      </c>
      <c r="AS50" s="38">
        <v>42</v>
      </c>
      <c r="AT50" s="38">
        <v>47</v>
      </c>
      <c r="AU50" s="38">
        <v>41</v>
      </c>
      <c r="AV50" s="38">
        <v>36</v>
      </c>
      <c r="AW50" s="38">
        <v>40</v>
      </c>
      <c r="AX50" s="38">
        <v>42</v>
      </c>
      <c r="AY50" s="38">
        <v>49</v>
      </c>
      <c r="AZ50" s="38">
        <v>52</v>
      </c>
      <c r="BA50" s="38">
        <v>49</v>
      </c>
      <c r="BB50" s="38">
        <v>52</v>
      </c>
      <c r="BC50" s="38">
        <v>63</v>
      </c>
      <c r="BD50" s="38">
        <v>57</v>
      </c>
      <c r="BE50" s="38">
        <v>58</v>
      </c>
      <c r="BF50" s="38">
        <v>56</v>
      </c>
      <c r="BG50" s="38">
        <v>49</v>
      </c>
      <c r="BH50" s="38">
        <v>51</v>
      </c>
      <c r="BI50" s="38">
        <v>53</v>
      </c>
      <c r="BJ50" s="38">
        <v>49</v>
      </c>
      <c r="BK50" s="38">
        <v>57</v>
      </c>
      <c r="BL50" s="38">
        <v>71</v>
      </c>
      <c r="BM50" s="38">
        <v>64</v>
      </c>
      <c r="BN50" s="38">
        <v>72</v>
      </c>
      <c r="BO50" s="38">
        <v>87</v>
      </c>
      <c r="BP50" s="38">
        <v>79</v>
      </c>
      <c r="BQ50" s="38">
        <v>75</v>
      </c>
      <c r="BR50" s="38">
        <v>81</v>
      </c>
      <c r="BS50" s="38">
        <v>83</v>
      </c>
      <c r="BT50" s="38">
        <v>88</v>
      </c>
      <c r="BU50" s="38">
        <v>95</v>
      </c>
      <c r="BV50" s="38">
        <v>94</v>
      </c>
      <c r="BW50" s="38">
        <v>97</v>
      </c>
      <c r="BX50" s="38">
        <v>112</v>
      </c>
      <c r="BY50" s="38">
        <v>104</v>
      </c>
      <c r="BZ50" s="38">
        <v>106</v>
      </c>
      <c r="CA50" s="38">
        <v>100</v>
      </c>
      <c r="CB50" s="38">
        <v>92</v>
      </c>
      <c r="CC50" s="38">
        <v>88</v>
      </c>
      <c r="CD50" s="38">
        <v>92</v>
      </c>
      <c r="CE50" s="38">
        <v>100</v>
      </c>
      <c r="CF50" s="38">
        <v>106</v>
      </c>
      <c r="CG50" s="38">
        <v>104</v>
      </c>
      <c r="CH50" s="38">
        <v>97</v>
      </c>
      <c r="CI50" s="38">
        <v>102</v>
      </c>
      <c r="CJ50" s="38">
        <v>118</v>
      </c>
      <c r="CK50" s="38">
        <v>106</v>
      </c>
      <c r="CL50" s="38">
        <v>117</v>
      </c>
      <c r="CM50" s="38">
        <v>106</v>
      </c>
      <c r="CN50" s="38">
        <v>106</v>
      </c>
      <c r="CO50" s="38">
        <v>110</v>
      </c>
      <c r="CP50" s="38">
        <v>113</v>
      </c>
      <c r="CQ50" s="38">
        <v>119</v>
      </c>
      <c r="CR50" s="38">
        <v>116</v>
      </c>
      <c r="CS50" s="38">
        <v>128</v>
      </c>
      <c r="CT50" s="38">
        <v>128</v>
      </c>
      <c r="CU50" s="52">
        <v>116</v>
      </c>
      <c r="CV50" s="52">
        <v>119</v>
      </c>
      <c r="CW50" s="52">
        <v>119</v>
      </c>
      <c r="CX50" s="52">
        <v>106</v>
      </c>
    </row>
    <row r="51" spans="1:102">
      <c r="A51" s="1" t="s">
        <v>93</v>
      </c>
      <c r="B51" s="10" t="s">
        <v>94</v>
      </c>
      <c r="C51" s="36">
        <v>1054</v>
      </c>
      <c r="D51" s="36">
        <v>1018</v>
      </c>
      <c r="E51" s="36">
        <v>1013</v>
      </c>
      <c r="F51" s="36">
        <v>924</v>
      </c>
      <c r="G51" s="36">
        <v>961</v>
      </c>
      <c r="H51" s="36">
        <v>907</v>
      </c>
      <c r="I51" s="36">
        <v>739</v>
      </c>
      <c r="J51" s="36">
        <v>602</v>
      </c>
      <c r="K51" s="36">
        <v>451</v>
      </c>
      <c r="L51" s="36">
        <v>289</v>
      </c>
      <c r="M51" s="36">
        <v>442</v>
      </c>
      <c r="N51" s="36">
        <v>396</v>
      </c>
      <c r="O51" s="36">
        <v>319</v>
      </c>
      <c r="P51" s="36">
        <v>142</v>
      </c>
      <c r="Q51" s="36">
        <v>64</v>
      </c>
      <c r="R51" s="36">
        <v>259</v>
      </c>
      <c r="S51" s="37">
        <v>261</v>
      </c>
      <c r="T51" s="37">
        <v>229</v>
      </c>
      <c r="U51" s="37">
        <v>217</v>
      </c>
      <c r="V51" s="37">
        <v>108</v>
      </c>
      <c r="W51" s="53">
        <v>272</v>
      </c>
      <c r="X51" s="38">
        <v>282</v>
      </c>
      <c r="Y51" s="38">
        <v>264</v>
      </c>
      <c r="Z51" s="38">
        <v>236</v>
      </c>
      <c r="AA51" s="38">
        <v>247</v>
      </c>
      <c r="AB51" s="38">
        <v>260</v>
      </c>
      <c r="AC51" s="38">
        <v>244</v>
      </c>
      <c r="AD51" s="38">
        <v>267</v>
      </c>
      <c r="AE51" s="38">
        <v>231</v>
      </c>
      <c r="AF51" s="38">
        <v>272</v>
      </c>
      <c r="AG51" s="38">
        <v>258</v>
      </c>
      <c r="AH51" s="38">
        <v>252</v>
      </c>
      <c r="AI51" s="38">
        <v>226</v>
      </c>
      <c r="AJ51" s="38">
        <v>232</v>
      </c>
      <c r="AK51" s="38">
        <v>240</v>
      </c>
      <c r="AL51" s="38">
        <v>226</v>
      </c>
      <c r="AM51" s="38">
        <v>199</v>
      </c>
      <c r="AN51" s="38">
        <v>253</v>
      </c>
      <c r="AO51" s="38">
        <v>251</v>
      </c>
      <c r="AP51" s="38">
        <v>258</v>
      </c>
      <c r="AQ51" s="38">
        <v>287</v>
      </c>
      <c r="AR51" s="38">
        <v>237</v>
      </c>
      <c r="AS51" s="38">
        <v>192</v>
      </c>
      <c r="AT51" s="38">
        <v>191</v>
      </c>
      <c r="AU51" s="38">
        <v>207</v>
      </c>
      <c r="AV51" s="38">
        <v>212</v>
      </c>
      <c r="AW51" s="38">
        <v>192</v>
      </c>
      <c r="AX51" s="38">
        <v>128</v>
      </c>
      <c r="AY51" s="38">
        <v>137</v>
      </c>
      <c r="AZ51" s="38">
        <v>170</v>
      </c>
      <c r="BA51" s="38">
        <v>159</v>
      </c>
      <c r="BB51" s="38">
        <v>136</v>
      </c>
      <c r="BC51" s="38">
        <v>117</v>
      </c>
      <c r="BD51" s="38">
        <v>123</v>
      </c>
      <c r="BE51" s="38">
        <v>116</v>
      </c>
      <c r="BF51" s="38">
        <v>95</v>
      </c>
      <c r="BG51" s="38">
        <v>66</v>
      </c>
      <c r="BH51" s="38">
        <v>66</v>
      </c>
      <c r="BI51" s="38">
        <v>92</v>
      </c>
      <c r="BJ51" s="38">
        <v>65</v>
      </c>
      <c r="BK51" s="38">
        <v>92</v>
      </c>
      <c r="BL51" s="38">
        <v>124</v>
      </c>
      <c r="BM51" s="38">
        <v>124</v>
      </c>
      <c r="BN51" s="38">
        <v>102</v>
      </c>
      <c r="BO51" s="38">
        <v>101</v>
      </c>
      <c r="BP51" s="38">
        <v>110</v>
      </c>
      <c r="BQ51" s="38">
        <v>104</v>
      </c>
      <c r="BR51" s="38">
        <v>81</v>
      </c>
      <c r="BS51" s="38">
        <v>89</v>
      </c>
      <c r="BT51" s="38">
        <v>89</v>
      </c>
      <c r="BU51" s="38">
        <v>85</v>
      </c>
      <c r="BV51" s="38">
        <v>56</v>
      </c>
      <c r="BW51" s="38">
        <v>74</v>
      </c>
      <c r="BX51" s="38">
        <v>68</v>
      </c>
      <c r="BY51" s="38">
        <v>0</v>
      </c>
      <c r="BZ51" s="38">
        <v>0</v>
      </c>
      <c r="CA51" s="38">
        <v>15</v>
      </c>
      <c r="CB51" s="38">
        <v>19</v>
      </c>
      <c r="CC51" s="38">
        <v>17</v>
      </c>
      <c r="CD51" s="38">
        <v>13</v>
      </c>
      <c r="CE51" s="38">
        <v>67</v>
      </c>
      <c r="CF51" s="38">
        <v>66</v>
      </c>
      <c r="CG51" s="38">
        <v>67</v>
      </c>
      <c r="CH51" s="38">
        <v>59</v>
      </c>
      <c r="CI51" s="38">
        <v>59</v>
      </c>
      <c r="CJ51" s="38">
        <v>70</v>
      </c>
      <c r="CK51" s="38">
        <v>74</v>
      </c>
      <c r="CL51" s="38">
        <v>58</v>
      </c>
      <c r="CM51" s="38">
        <v>61</v>
      </c>
      <c r="CN51" s="38">
        <v>58</v>
      </c>
      <c r="CO51" s="38">
        <v>54</v>
      </c>
      <c r="CP51" s="38">
        <v>56</v>
      </c>
      <c r="CQ51" s="38">
        <v>64</v>
      </c>
      <c r="CR51" s="38">
        <v>58</v>
      </c>
      <c r="CS51" s="38">
        <v>52</v>
      </c>
      <c r="CT51" s="38">
        <v>43</v>
      </c>
      <c r="CU51" s="52">
        <v>30</v>
      </c>
      <c r="CV51" s="52">
        <v>28</v>
      </c>
      <c r="CW51" s="52">
        <v>26</v>
      </c>
      <c r="CX51" s="52">
        <v>24</v>
      </c>
    </row>
    <row r="52" spans="1:102">
      <c r="A52" s="9" t="s">
        <v>95</v>
      </c>
      <c r="B52" s="10" t="s">
        <v>96</v>
      </c>
      <c r="C52" s="36">
        <v>1054</v>
      </c>
      <c r="D52" s="36">
        <v>1018</v>
      </c>
      <c r="E52" s="36">
        <v>1013</v>
      </c>
      <c r="F52" s="36">
        <v>924</v>
      </c>
      <c r="G52" s="36">
        <v>961</v>
      </c>
      <c r="H52" s="36">
        <v>907</v>
      </c>
      <c r="I52" s="36">
        <v>739</v>
      </c>
      <c r="J52" s="36">
        <v>602</v>
      </c>
      <c r="K52" s="36">
        <v>451</v>
      </c>
      <c r="L52" s="36">
        <v>289</v>
      </c>
      <c r="M52" s="36">
        <v>442</v>
      </c>
      <c r="N52" s="36">
        <v>396</v>
      </c>
      <c r="O52" s="36">
        <v>319</v>
      </c>
      <c r="P52" s="36">
        <v>142</v>
      </c>
      <c r="Q52" s="36">
        <v>64</v>
      </c>
      <c r="R52" s="36">
        <v>259</v>
      </c>
      <c r="S52" s="37">
        <v>261</v>
      </c>
      <c r="T52" s="37">
        <v>229</v>
      </c>
      <c r="U52" s="37">
        <v>217</v>
      </c>
      <c r="V52" s="37">
        <v>108</v>
      </c>
      <c r="W52" s="53">
        <v>272</v>
      </c>
      <c r="X52" s="38">
        <v>282</v>
      </c>
      <c r="Y52" s="38">
        <v>264</v>
      </c>
      <c r="Z52" s="38">
        <v>236</v>
      </c>
      <c r="AA52" s="38">
        <v>247</v>
      </c>
      <c r="AB52" s="38">
        <v>260</v>
      </c>
      <c r="AC52" s="38">
        <v>244</v>
      </c>
      <c r="AD52" s="38">
        <v>267</v>
      </c>
      <c r="AE52" s="38">
        <v>231</v>
      </c>
      <c r="AF52" s="38">
        <v>272</v>
      </c>
      <c r="AG52" s="38">
        <v>258</v>
      </c>
      <c r="AH52" s="38">
        <v>252</v>
      </c>
      <c r="AI52" s="38">
        <v>226</v>
      </c>
      <c r="AJ52" s="38">
        <v>232</v>
      </c>
      <c r="AK52" s="38">
        <v>240</v>
      </c>
      <c r="AL52" s="38">
        <v>226</v>
      </c>
      <c r="AM52" s="38">
        <v>199</v>
      </c>
      <c r="AN52" s="38">
        <v>253</v>
      </c>
      <c r="AO52" s="38">
        <v>251</v>
      </c>
      <c r="AP52" s="38">
        <v>258</v>
      </c>
      <c r="AQ52" s="38">
        <v>287</v>
      </c>
      <c r="AR52" s="38">
        <v>237</v>
      </c>
      <c r="AS52" s="38">
        <v>192</v>
      </c>
      <c r="AT52" s="38">
        <v>191</v>
      </c>
      <c r="AU52" s="38">
        <v>207</v>
      </c>
      <c r="AV52" s="38">
        <v>212</v>
      </c>
      <c r="AW52" s="38">
        <v>192</v>
      </c>
      <c r="AX52" s="38">
        <v>128</v>
      </c>
      <c r="AY52" s="38">
        <v>137</v>
      </c>
      <c r="AZ52" s="38">
        <v>170</v>
      </c>
      <c r="BA52" s="38">
        <v>159</v>
      </c>
      <c r="BB52" s="38">
        <v>136</v>
      </c>
      <c r="BC52" s="38">
        <v>117</v>
      </c>
      <c r="BD52" s="38">
        <v>123</v>
      </c>
      <c r="BE52" s="38">
        <v>116</v>
      </c>
      <c r="BF52" s="38">
        <v>95</v>
      </c>
      <c r="BG52" s="38">
        <v>66</v>
      </c>
      <c r="BH52" s="38">
        <v>66</v>
      </c>
      <c r="BI52" s="38">
        <v>92</v>
      </c>
      <c r="BJ52" s="38">
        <v>65</v>
      </c>
      <c r="BK52" s="38">
        <v>92</v>
      </c>
      <c r="BL52" s="38">
        <v>124</v>
      </c>
      <c r="BM52" s="38">
        <v>124</v>
      </c>
      <c r="BN52" s="38">
        <v>102</v>
      </c>
      <c r="BO52" s="38">
        <v>101</v>
      </c>
      <c r="BP52" s="38">
        <v>110</v>
      </c>
      <c r="BQ52" s="38">
        <v>104</v>
      </c>
      <c r="BR52" s="38">
        <v>81</v>
      </c>
      <c r="BS52" s="38">
        <v>89</v>
      </c>
      <c r="BT52" s="38">
        <v>89</v>
      </c>
      <c r="BU52" s="38">
        <v>85</v>
      </c>
      <c r="BV52" s="38">
        <v>56</v>
      </c>
      <c r="BW52" s="38">
        <v>74</v>
      </c>
      <c r="BX52" s="38">
        <v>68</v>
      </c>
      <c r="BY52" s="38">
        <v>0</v>
      </c>
      <c r="BZ52" s="38">
        <v>0</v>
      </c>
      <c r="CA52" s="38">
        <v>15</v>
      </c>
      <c r="CB52" s="38">
        <v>19</v>
      </c>
      <c r="CC52" s="38">
        <v>17</v>
      </c>
      <c r="CD52" s="38">
        <v>13</v>
      </c>
      <c r="CE52" s="38">
        <v>67</v>
      </c>
      <c r="CF52" s="38">
        <v>66</v>
      </c>
      <c r="CG52" s="38">
        <v>67</v>
      </c>
      <c r="CH52" s="38">
        <v>59</v>
      </c>
      <c r="CI52" s="38">
        <v>59</v>
      </c>
      <c r="CJ52" s="38">
        <v>70</v>
      </c>
      <c r="CK52" s="38">
        <v>74</v>
      </c>
      <c r="CL52" s="38">
        <v>58</v>
      </c>
      <c r="CM52" s="38">
        <v>61</v>
      </c>
      <c r="CN52" s="38">
        <v>58</v>
      </c>
      <c r="CO52" s="38">
        <v>54</v>
      </c>
      <c r="CP52" s="38">
        <v>56</v>
      </c>
      <c r="CQ52" s="38">
        <v>64</v>
      </c>
      <c r="CR52" s="38">
        <v>58</v>
      </c>
      <c r="CS52" s="38">
        <v>52</v>
      </c>
      <c r="CT52" s="38">
        <v>43</v>
      </c>
      <c r="CU52" s="52">
        <v>30</v>
      </c>
      <c r="CV52" s="52">
        <v>28</v>
      </c>
      <c r="CW52" s="52">
        <v>26</v>
      </c>
      <c r="CX52" s="52">
        <v>24</v>
      </c>
    </row>
    <row r="53" spans="1:102">
      <c r="A53" s="1" t="s">
        <v>97</v>
      </c>
      <c r="B53" s="11" t="s">
        <v>98</v>
      </c>
      <c r="C53" s="39">
        <v>2761</v>
      </c>
      <c r="D53" s="39">
        <v>2548</v>
      </c>
      <c r="E53" s="39">
        <v>2554</v>
      </c>
      <c r="F53" s="39">
        <v>2479</v>
      </c>
      <c r="G53" s="39">
        <v>2366</v>
      </c>
      <c r="H53" s="39">
        <v>2472</v>
      </c>
      <c r="I53" s="39">
        <v>2469</v>
      </c>
      <c r="J53" s="39">
        <v>2332</v>
      </c>
      <c r="K53" s="39">
        <v>2343</v>
      </c>
      <c r="L53" s="39">
        <v>2290</v>
      </c>
      <c r="M53" s="39">
        <v>2294</v>
      </c>
      <c r="N53" s="39">
        <v>2084</v>
      </c>
      <c r="O53" s="39">
        <v>2313</v>
      </c>
      <c r="P53" s="39">
        <v>2521</v>
      </c>
      <c r="Q53" s="39">
        <v>2436</v>
      </c>
      <c r="R53" s="39">
        <v>2466</v>
      </c>
      <c r="S53" s="37">
        <v>2610</v>
      </c>
      <c r="T53" s="37">
        <v>2525</v>
      </c>
      <c r="U53" s="37">
        <v>2587</v>
      </c>
      <c r="V53" s="37">
        <v>2699</v>
      </c>
      <c r="W53" s="53">
        <v>716</v>
      </c>
      <c r="X53" s="38">
        <v>684</v>
      </c>
      <c r="Y53" s="38">
        <v>677</v>
      </c>
      <c r="Z53" s="38">
        <v>684</v>
      </c>
      <c r="AA53" s="38">
        <v>650</v>
      </c>
      <c r="AB53" s="38">
        <v>618</v>
      </c>
      <c r="AC53" s="38">
        <v>635</v>
      </c>
      <c r="AD53" s="38">
        <v>645</v>
      </c>
      <c r="AE53" s="38">
        <v>634</v>
      </c>
      <c r="AF53" s="38">
        <v>642</v>
      </c>
      <c r="AG53" s="38">
        <v>641</v>
      </c>
      <c r="AH53" s="38">
        <v>637</v>
      </c>
      <c r="AI53" s="38">
        <v>658</v>
      </c>
      <c r="AJ53" s="38">
        <v>637</v>
      </c>
      <c r="AK53" s="38">
        <v>603</v>
      </c>
      <c r="AL53" s="38">
        <v>581</v>
      </c>
      <c r="AM53" s="38">
        <v>592</v>
      </c>
      <c r="AN53" s="38">
        <v>597</v>
      </c>
      <c r="AO53" s="38">
        <v>585</v>
      </c>
      <c r="AP53" s="38">
        <v>592</v>
      </c>
      <c r="AQ53" s="38">
        <v>597</v>
      </c>
      <c r="AR53" s="38">
        <v>608</v>
      </c>
      <c r="AS53" s="38">
        <v>631</v>
      </c>
      <c r="AT53" s="38">
        <v>636</v>
      </c>
      <c r="AU53" s="38">
        <v>603</v>
      </c>
      <c r="AV53" s="38">
        <v>614</v>
      </c>
      <c r="AW53" s="38">
        <v>641</v>
      </c>
      <c r="AX53" s="38">
        <v>611</v>
      </c>
      <c r="AY53" s="38">
        <v>562</v>
      </c>
      <c r="AZ53" s="38">
        <v>574</v>
      </c>
      <c r="BA53" s="38">
        <v>559</v>
      </c>
      <c r="BB53" s="38">
        <v>637</v>
      </c>
      <c r="BC53" s="38">
        <v>629</v>
      </c>
      <c r="BD53" s="38">
        <v>595</v>
      </c>
      <c r="BE53" s="38">
        <v>560</v>
      </c>
      <c r="BF53" s="38">
        <v>559</v>
      </c>
      <c r="BG53" s="38">
        <v>590</v>
      </c>
      <c r="BH53" s="38">
        <v>564</v>
      </c>
      <c r="BI53" s="38">
        <v>574</v>
      </c>
      <c r="BJ53" s="38">
        <v>562</v>
      </c>
      <c r="BK53" s="38">
        <v>591</v>
      </c>
      <c r="BL53" s="38">
        <v>585</v>
      </c>
      <c r="BM53" s="38">
        <v>563</v>
      </c>
      <c r="BN53" s="38">
        <v>555</v>
      </c>
      <c r="BO53" s="38">
        <v>513</v>
      </c>
      <c r="BP53" s="38">
        <v>507</v>
      </c>
      <c r="BQ53" s="38">
        <v>508</v>
      </c>
      <c r="BR53" s="38">
        <v>556</v>
      </c>
      <c r="BS53" s="38">
        <v>554</v>
      </c>
      <c r="BT53" s="38">
        <v>569</v>
      </c>
      <c r="BU53" s="38">
        <v>596</v>
      </c>
      <c r="BV53" s="38">
        <v>594</v>
      </c>
      <c r="BW53" s="38">
        <v>635</v>
      </c>
      <c r="BX53" s="38">
        <v>638</v>
      </c>
      <c r="BY53" s="38">
        <v>632</v>
      </c>
      <c r="BZ53" s="38">
        <v>616</v>
      </c>
      <c r="CA53" s="38">
        <v>630</v>
      </c>
      <c r="CB53" s="38">
        <v>615</v>
      </c>
      <c r="CC53" s="38">
        <v>595</v>
      </c>
      <c r="CD53" s="38">
        <v>596</v>
      </c>
      <c r="CE53" s="38">
        <v>584</v>
      </c>
      <c r="CF53" s="38">
        <v>621</v>
      </c>
      <c r="CG53" s="38">
        <v>633</v>
      </c>
      <c r="CH53" s="38">
        <v>628</v>
      </c>
      <c r="CI53" s="38">
        <v>664</v>
      </c>
      <c r="CJ53" s="38">
        <v>654</v>
      </c>
      <c r="CK53" s="38">
        <v>636</v>
      </c>
      <c r="CL53" s="38">
        <v>656</v>
      </c>
      <c r="CM53" s="38">
        <v>656</v>
      </c>
      <c r="CN53" s="38">
        <v>622</v>
      </c>
      <c r="CO53" s="38">
        <v>625</v>
      </c>
      <c r="CP53" s="38">
        <v>622</v>
      </c>
      <c r="CQ53" s="38">
        <v>631</v>
      </c>
      <c r="CR53" s="38">
        <v>635</v>
      </c>
      <c r="CS53" s="38">
        <v>646</v>
      </c>
      <c r="CT53" s="38">
        <v>675</v>
      </c>
      <c r="CU53" s="52">
        <v>680</v>
      </c>
      <c r="CV53" s="52">
        <v>666</v>
      </c>
      <c r="CW53" s="52">
        <v>676</v>
      </c>
      <c r="CX53" s="52">
        <v>677</v>
      </c>
    </row>
    <row r="54" spans="1:102">
      <c r="A54" s="9" t="s">
        <v>99</v>
      </c>
      <c r="B54" s="8" t="s">
        <v>100</v>
      </c>
      <c r="C54" s="36">
        <v>444</v>
      </c>
      <c r="D54" s="36">
        <v>378</v>
      </c>
      <c r="E54" s="36">
        <v>385</v>
      </c>
      <c r="F54" s="36">
        <v>338</v>
      </c>
      <c r="G54" s="36">
        <v>285</v>
      </c>
      <c r="H54" s="36">
        <v>263</v>
      </c>
      <c r="I54" s="36">
        <v>278</v>
      </c>
      <c r="J54" s="36">
        <v>271</v>
      </c>
      <c r="K54" s="36">
        <v>255</v>
      </c>
      <c r="L54" s="36">
        <v>205</v>
      </c>
      <c r="M54" s="36">
        <v>198</v>
      </c>
      <c r="N54" s="36">
        <v>186</v>
      </c>
      <c r="O54" s="36">
        <v>215</v>
      </c>
      <c r="P54" s="36">
        <v>259</v>
      </c>
      <c r="Q54" s="36">
        <v>251</v>
      </c>
      <c r="R54" s="36">
        <v>242</v>
      </c>
      <c r="S54" s="37">
        <v>259</v>
      </c>
      <c r="T54" s="37">
        <v>253</v>
      </c>
      <c r="U54" s="37">
        <v>255</v>
      </c>
      <c r="V54" s="37">
        <v>253</v>
      </c>
      <c r="W54" s="53">
        <v>117</v>
      </c>
      <c r="X54" s="38">
        <v>111</v>
      </c>
      <c r="Y54" s="38">
        <v>112</v>
      </c>
      <c r="Z54" s="38">
        <v>104</v>
      </c>
      <c r="AA54" s="38">
        <v>94</v>
      </c>
      <c r="AB54" s="38">
        <v>96</v>
      </c>
      <c r="AC54" s="38">
        <v>91</v>
      </c>
      <c r="AD54" s="38">
        <v>97</v>
      </c>
      <c r="AE54" s="38">
        <v>94</v>
      </c>
      <c r="AF54" s="38">
        <v>97</v>
      </c>
      <c r="AG54" s="38">
        <v>96</v>
      </c>
      <c r="AH54" s="38">
        <v>98</v>
      </c>
      <c r="AI54" s="38">
        <v>99</v>
      </c>
      <c r="AJ54" s="38">
        <v>89</v>
      </c>
      <c r="AK54" s="38">
        <v>80</v>
      </c>
      <c r="AL54" s="38">
        <v>70</v>
      </c>
      <c r="AM54" s="38">
        <v>72</v>
      </c>
      <c r="AN54" s="38">
        <v>71</v>
      </c>
      <c r="AO54" s="38">
        <v>71</v>
      </c>
      <c r="AP54" s="38">
        <v>71</v>
      </c>
      <c r="AQ54" s="38">
        <v>64</v>
      </c>
      <c r="AR54" s="38">
        <v>63</v>
      </c>
      <c r="AS54" s="38">
        <v>68</v>
      </c>
      <c r="AT54" s="38">
        <v>68</v>
      </c>
      <c r="AU54" s="38">
        <v>62</v>
      </c>
      <c r="AV54" s="38">
        <v>59</v>
      </c>
      <c r="AW54" s="38">
        <v>86</v>
      </c>
      <c r="AX54" s="38">
        <v>71</v>
      </c>
      <c r="AY54" s="38">
        <v>51</v>
      </c>
      <c r="AZ54" s="38">
        <v>57</v>
      </c>
      <c r="BA54" s="38">
        <v>52</v>
      </c>
      <c r="BB54" s="38">
        <v>111</v>
      </c>
      <c r="BC54" s="38">
        <v>88</v>
      </c>
      <c r="BD54" s="38">
        <v>70</v>
      </c>
      <c r="BE54" s="38">
        <v>47</v>
      </c>
      <c r="BF54" s="38">
        <v>50</v>
      </c>
      <c r="BG54" s="38">
        <v>55</v>
      </c>
      <c r="BH54" s="38">
        <v>49</v>
      </c>
      <c r="BI54" s="38">
        <v>51</v>
      </c>
      <c r="BJ54" s="38">
        <v>50</v>
      </c>
      <c r="BK54" s="38">
        <v>54</v>
      </c>
      <c r="BL54" s="38">
        <v>50</v>
      </c>
      <c r="BM54" s="38">
        <v>46</v>
      </c>
      <c r="BN54" s="38">
        <v>48</v>
      </c>
      <c r="BO54" s="38">
        <v>44</v>
      </c>
      <c r="BP54" s="38">
        <v>45</v>
      </c>
      <c r="BQ54" s="38">
        <v>49</v>
      </c>
      <c r="BR54" s="38">
        <v>48</v>
      </c>
      <c r="BS54" s="38">
        <v>48</v>
      </c>
      <c r="BT54" s="38">
        <v>52</v>
      </c>
      <c r="BU54" s="38">
        <v>57</v>
      </c>
      <c r="BV54" s="38">
        <v>58</v>
      </c>
      <c r="BW54" s="38">
        <v>65</v>
      </c>
      <c r="BX54" s="38">
        <v>66</v>
      </c>
      <c r="BY54" s="38">
        <v>66</v>
      </c>
      <c r="BZ54" s="38">
        <v>62</v>
      </c>
      <c r="CA54" s="38">
        <v>63</v>
      </c>
      <c r="CB54" s="38">
        <v>61</v>
      </c>
      <c r="CC54" s="38">
        <v>61</v>
      </c>
      <c r="CD54" s="38">
        <v>66</v>
      </c>
      <c r="CE54" s="38">
        <v>55</v>
      </c>
      <c r="CF54" s="38">
        <v>62</v>
      </c>
      <c r="CG54" s="38">
        <v>62</v>
      </c>
      <c r="CH54" s="38">
        <v>63</v>
      </c>
      <c r="CI54" s="38">
        <v>67</v>
      </c>
      <c r="CJ54" s="38">
        <v>62</v>
      </c>
      <c r="CK54" s="38">
        <v>65</v>
      </c>
      <c r="CL54" s="38">
        <v>65</v>
      </c>
      <c r="CM54" s="38">
        <v>64</v>
      </c>
      <c r="CN54" s="38">
        <v>64</v>
      </c>
      <c r="CO54" s="38">
        <v>63</v>
      </c>
      <c r="CP54" s="38">
        <v>62</v>
      </c>
      <c r="CQ54" s="38">
        <v>61</v>
      </c>
      <c r="CR54" s="38">
        <v>63</v>
      </c>
      <c r="CS54" s="38">
        <v>63</v>
      </c>
      <c r="CT54" s="38">
        <v>68</v>
      </c>
      <c r="CU54" s="52">
        <v>64</v>
      </c>
      <c r="CV54" s="52">
        <v>63</v>
      </c>
      <c r="CW54" s="52">
        <v>63</v>
      </c>
      <c r="CX54" s="52">
        <v>63</v>
      </c>
    </row>
    <row r="55" spans="1:102">
      <c r="A55" s="9" t="s">
        <v>101</v>
      </c>
      <c r="B55" s="8" t="s">
        <v>102</v>
      </c>
      <c r="C55" s="36">
        <v>1031</v>
      </c>
      <c r="D55" s="36">
        <v>955</v>
      </c>
      <c r="E55" s="36">
        <v>950</v>
      </c>
      <c r="F55" s="36">
        <v>912</v>
      </c>
      <c r="G55" s="36">
        <v>922</v>
      </c>
      <c r="H55" s="36">
        <v>955</v>
      </c>
      <c r="I55" s="36">
        <v>921</v>
      </c>
      <c r="J55" s="36">
        <v>821</v>
      </c>
      <c r="K55" s="36">
        <v>803</v>
      </c>
      <c r="L55" s="36">
        <v>807</v>
      </c>
      <c r="M55" s="36">
        <v>780</v>
      </c>
      <c r="N55" s="36">
        <v>668</v>
      </c>
      <c r="O55" s="36">
        <v>748</v>
      </c>
      <c r="P55" s="36">
        <v>834</v>
      </c>
      <c r="Q55" s="36">
        <v>842</v>
      </c>
      <c r="R55" s="36">
        <v>827</v>
      </c>
      <c r="S55" s="37">
        <v>889</v>
      </c>
      <c r="T55" s="37">
        <v>826</v>
      </c>
      <c r="U55" s="37">
        <v>827</v>
      </c>
      <c r="V55" s="37">
        <v>871</v>
      </c>
      <c r="W55" s="53">
        <v>272</v>
      </c>
      <c r="X55" s="38">
        <v>253</v>
      </c>
      <c r="Y55" s="38">
        <v>247</v>
      </c>
      <c r="Z55" s="38">
        <v>259</v>
      </c>
      <c r="AA55" s="38">
        <v>246</v>
      </c>
      <c r="AB55" s="38">
        <v>233</v>
      </c>
      <c r="AC55" s="38">
        <v>241</v>
      </c>
      <c r="AD55" s="38">
        <v>235</v>
      </c>
      <c r="AE55" s="38">
        <v>232</v>
      </c>
      <c r="AF55" s="38">
        <v>240</v>
      </c>
      <c r="AG55" s="38">
        <v>241</v>
      </c>
      <c r="AH55" s="38">
        <v>237</v>
      </c>
      <c r="AI55" s="38">
        <v>236</v>
      </c>
      <c r="AJ55" s="38">
        <v>230</v>
      </c>
      <c r="AK55" s="38">
        <v>222</v>
      </c>
      <c r="AL55" s="38">
        <v>224</v>
      </c>
      <c r="AM55" s="38">
        <v>238</v>
      </c>
      <c r="AN55" s="38">
        <v>238</v>
      </c>
      <c r="AO55" s="38">
        <v>226</v>
      </c>
      <c r="AP55" s="38">
        <v>220</v>
      </c>
      <c r="AQ55" s="38">
        <v>230</v>
      </c>
      <c r="AR55" s="38">
        <v>235</v>
      </c>
      <c r="AS55" s="38">
        <v>244</v>
      </c>
      <c r="AT55" s="38">
        <v>246</v>
      </c>
      <c r="AU55" s="38">
        <v>231</v>
      </c>
      <c r="AV55" s="38">
        <v>235</v>
      </c>
      <c r="AW55" s="38">
        <v>231</v>
      </c>
      <c r="AX55" s="38">
        <v>224</v>
      </c>
      <c r="AY55" s="38">
        <v>210</v>
      </c>
      <c r="AZ55" s="38">
        <v>207</v>
      </c>
      <c r="BA55" s="38">
        <v>203</v>
      </c>
      <c r="BB55" s="38">
        <v>201</v>
      </c>
      <c r="BC55" s="38">
        <v>213</v>
      </c>
      <c r="BD55" s="38">
        <v>203</v>
      </c>
      <c r="BE55" s="38">
        <v>194</v>
      </c>
      <c r="BF55" s="38">
        <v>193</v>
      </c>
      <c r="BG55" s="38">
        <v>204</v>
      </c>
      <c r="BH55" s="38">
        <v>204</v>
      </c>
      <c r="BI55" s="38">
        <v>206</v>
      </c>
      <c r="BJ55" s="38">
        <v>193</v>
      </c>
      <c r="BK55" s="38">
        <v>203</v>
      </c>
      <c r="BL55" s="38">
        <v>202</v>
      </c>
      <c r="BM55" s="38">
        <v>189</v>
      </c>
      <c r="BN55" s="38">
        <v>186</v>
      </c>
      <c r="BO55" s="38">
        <v>171</v>
      </c>
      <c r="BP55" s="38">
        <v>166</v>
      </c>
      <c r="BQ55" s="38">
        <v>160</v>
      </c>
      <c r="BR55" s="38">
        <v>171</v>
      </c>
      <c r="BS55" s="38">
        <v>177</v>
      </c>
      <c r="BT55" s="38">
        <v>182</v>
      </c>
      <c r="BU55" s="38">
        <v>191</v>
      </c>
      <c r="BV55" s="38">
        <v>198</v>
      </c>
      <c r="BW55" s="38">
        <v>213</v>
      </c>
      <c r="BX55" s="38">
        <v>208</v>
      </c>
      <c r="BY55" s="38">
        <v>208</v>
      </c>
      <c r="BZ55" s="38">
        <v>205</v>
      </c>
      <c r="CA55" s="38">
        <v>213</v>
      </c>
      <c r="CB55" s="38">
        <v>229</v>
      </c>
      <c r="CC55" s="38">
        <v>200</v>
      </c>
      <c r="CD55" s="38">
        <v>200</v>
      </c>
      <c r="CE55" s="38">
        <v>199</v>
      </c>
      <c r="CF55" s="38">
        <v>203</v>
      </c>
      <c r="CG55" s="38">
        <v>212</v>
      </c>
      <c r="CH55" s="38">
        <v>213</v>
      </c>
      <c r="CI55" s="38">
        <v>226</v>
      </c>
      <c r="CJ55" s="38">
        <v>227</v>
      </c>
      <c r="CK55" s="38">
        <v>217</v>
      </c>
      <c r="CL55" s="38">
        <v>219</v>
      </c>
      <c r="CM55" s="38">
        <v>213</v>
      </c>
      <c r="CN55" s="38">
        <v>206</v>
      </c>
      <c r="CO55" s="38">
        <v>206</v>
      </c>
      <c r="CP55" s="38">
        <v>201</v>
      </c>
      <c r="CQ55" s="38">
        <v>208</v>
      </c>
      <c r="CR55" s="38">
        <v>202</v>
      </c>
      <c r="CS55" s="38">
        <v>203</v>
      </c>
      <c r="CT55" s="38">
        <v>214</v>
      </c>
      <c r="CU55" s="52">
        <v>218</v>
      </c>
      <c r="CV55" s="52">
        <v>214</v>
      </c>
      <c r="CW55" s="52">
        <v>218</v>
      </c>
      <c r="CX55" s="52">
        <v>221</v>
      </c>
    </row>
    <row r="56" spans="1:102">
      <c r="A56" s="9" t="s">
        <v>103</v>
      </c>
      <c r="B56" s="8" t="s">
        <v>104</v>
      </c>
      <c r="C56" s="36">
        <v>1286</v>
      </c>
      <c r="D56" s="36">
        <v>1215</v>
      </c>
      <c r="E56" s="36">
        <v>1219</v>
      </c>
      <c r="F56" s="36">
        <v>1229</v>
      </c>
      <c r="G56" s="36">
        <v>1159</v>
      </c>
      <c r="H56" s="36">
        <v>1254</v>
      </c>
      <c r="I56" s="36">
        <v>1270</v>
      </c>
      <c r="J56" s="36">
        <v>1240</v>
      </c>
      <c r="K56" s="36">
        <v>1285</v>
      </c>
      <c r="L56" s="36">
        <v>1278</v>
      </c>
      <c r="M56" s="36">
        <v>1316</v>
      </c>
      <c r="N56" s="36">
        <v>1230</v>
      </c>
      <c r="O56" s="36">
        <v>1350</v>
      </c>
      <c r="P56" s="36">
        <v>1428</v>
      </c>
      <c r="Q56" s="36">
        <v>1343</v>
      </c>
      <c r="R56" s="36">
        <v>1397</v>
      </c>
      <c r="S56" s="37">
        <v>1462</v>
      </c>
      <c r="T56" s="37">
        <v>1446</v>
      </c>
      <c r="U56" s="37">
        <v>1505</v>
      </c>
      <c r="V56" s="37">
        <v>1575</v>
      </c>
      <c r="W56" s="53">
        <v>327</v>
      </c>
      <c r="X56" s="38">
        <v>319</v>
      </c>
      <c r="Y56" s="38">
        <v>319</v>
      </c>
      <c r="Z56" s="38">
        <v>321</v>
      </c>
      <c r="AA56" s="38">
        <v>310</v>
      </c>
      <c r="AB56" s="38">
        <v>288</v>
      </c>
      <c r="AC56" s="38">
        <v>304</v>
      </c>
      <c r="AD56" s="38">
        <v>313</v>
      </c>
      <c r="AE56" s="38">
        <v>308</v>
      </c>
      <c r="AF56" s="38">
        <v>306</v>
      </c>
      <c r="AG56" s="38">
        <v>305</v>
      </c>
      <c r="AH56" s="38">
        <v>300</v>
      </c>
      <c r="AI56" s="38">
        <v>321</v>
      </c>
      <c r="AJ56" s="38">
        <v>320</v>
      </c>
      <c r="AK56" s="38">
        <v>301</v>
      </c>
      <c r="AL56" s="38">
        <v>287</v>
      </c>
      <c r="AM56" s="38">
        <v>282</v>
      </c>
      <c r="AN56" s="38">
        <v>289</v>
      </c>
      <c r="AO56" s="38">
        <v>288</v>
      </c>
      <c r="AP56" s="38">
        <v>300</v>
      </c>
      <c r="AQ56" s="38">
        <v>302</v>
      </c>
      <c r="AR56" s="38">
        <v>311</v>
      </c>
      <c r="AS56" s="38">
        <v>319</v>
      </c>
      <c r="AT56" s="38">
        <v>322</v>
      </c>
      <c r="AU56" s="38">
        <v>310</v>
      </c>
      <c r="AV56" s="38">
        <v>320</v>
      </c>
      <c r="AW56" s="38">
        <v>323</v>
      </c>
      <c r="AX56" s="38">
        <v>317</v>
      </c>
      <c r="AY56" s="38">
        <v>302</v>
      </c>
      <c r="AZ56" s="38">
        <v>310</v>
      </c>
      <c r="BA56" s="38">
        <v>304</v>
      </c>
      <c r="BB56" s="38">
        <v>324</v>
      </c>
      <c r="BC56" s="38">
        <v>328</v>
      </c>
      <c r="BD56" s="38">
        <v>323</v>
      </c>
      <c r="BE56" s="38">
        <v>318</v>
      </c>
      <c r="BF56" s="38">
        <v>316</v>
      </c>
      <c r="BG56" s="38">
        <v>331</v>
      </c>
      <c r="BH56" s="38">
        <v>311</v>
      </c>
      <c r="BI56" s="38">
        <v>317</v>
      </c>
      <c r="BJ56" s="38">
        <v>319</v>
      </c>
      <c r="BK56" s="38">
        <v>334</v>
      </c>
      <c r="BL56" s="38">
        <v>333</v>
      </c>
      <c r="BM56" s="38">
        <v>328</v>
      </c>
      <c r="BN56" s="38">
        <v>321</v>
      </c>
      <c r="BO56" s="38">
        <v>298</v>
      </c>
      <c r="BP56" s="38">
        <v>297</v>
      </c>
      <c r="BQ56" s="38">
        <v>298</v>
      </c>
      <c r="BR56" s="38">
        <v>337</v>
      </c>
      <c r="BS56" s="38">
        <v>329</v>
      </c>
      <c r="BT56" s="38">
        <v>336</v>
      </c>
      <c r="BU56" s="38">
        <v>347</v>
      </c>
      <c r="BV56" s="38">
        <v>338</v>
      </c>
      <c r="BW56" s="38">
        <v>357</v>
      </c>
      <c r="BX56" s="38">
        <v>364</v>
      </c>
      <c r="BY56" s="38">
        <v>357</v>
      </c>
      <c r="BZ56" s="38">
        <v>350</v>
      </c>
      <c r="CA56" s="38">
        <v>355</v>
      </c>
      <c r="CB56" s="38">
        <v>325</v>
      </c>
      <c r="CC56" s="38">
        <v>333</v>
      </c>
      <c r="CD56" s="38">
        <v>330</v>
      </c>
      <c r="CE56" s="38">
        <v>330</v>
      </c>
      <c r="CF56" s="38">
        <v>356</v>
      </c>
      <c r="CG56" s="38">
        <v>359</v>
      </c>
      <c r="CH56" s="38">
        <v>352</v>
      </c>
      <c r="CI56" s="38">
        <v>371</v>
      </c>
      <c r="CJ56" s="38">
        <v>365</v>
      </c>
      <c r="CK56" s="38">
        <v>354</v>
      </c>
      <c r="CL56" s="38">
        <v>372</v>
      </c>
      <c r="CM56" s="38">
        <v>379</v>
      </c>
      <c r="CN56" s="38">
        <v>352</v>
      </c>
      <c r="CO56" s="38">
        <v>356</v>
      </c>
      <c r="CP56" s="38">
        <v>359</v>
      </c>
      <c r="CQ56" s="38">
        <v>362</v>
      </c>
      <c r="CR56" s="38">
        <v>370</v>
      </c>
      <c r="CS56" s="38">
        <v>380</v>
      </c>
      <c r="CT56" s="38">
        <v>393</v>
      </c>
      <c r="CU56" s="52">
        <v>398</v>
      </c>
      <c r="CV56" s="52">
        <v>389</v>
      </c>
      <c r="CW56" s="52">
        <v>395</v>
      </c>
      <c r="CX56" s="52">
        <v>393</v>
      </c>
    </row>
    <row r="57" spans="1:102">
      <c r="A57" s="1" t="s">
        <v>105</v>
      </c>
      <c r="B57" s="8" t="s">
        <v>106</v>
      </c>
      <c r="C57" s="36">
        <v>2907</v>
      </c>
      <c r="D57" s="36">
        <v>2705</v>
      </c>
      <c r="E57" s="36">
        <v>2586</v>
      </c>
      <c r="F57" s="36">
        <v>2525</v>
      </c>
      <c r="G57" s="36">
        <v>2515</v>
      </c>
      <c r="H57" s="36">
        <v>2703</v>
      </c>
      <c r="I57" s="36">
        <v>2738</v>
      </c>
      <c r="J57" s="36">
        <v>2750</v>
      </c>
      <c r="K57" s="36">
        <v>2932</v>
      </c>
      <c r="L57" s="36">
        <v>3179</v>
      </c>
      <c r="M57" s="36">
        <v>3437</v>
      </c>
      <c r="N57" s="36">
        <v>3602</v>
      </c>
      <c r="O57" s="36">
        <v>3886</v>
      </c>
      <c r="P57" s="36">
        <v>4533</v>
      </c>
      <c r="Q57" s="36">
        <v>4704</v>
      </c>
      <c r="R57" s="36">
        <v>5375</v>
      </c>
      <c r="S57" s="37">
        <v>5994</v>
      </c>
      <c r="T57" s="37">
        <v>6301</v>
      </c>
      <c r="U57" s="37">
        <v>6606</v>
      </c>
      <c r="V57" s="37">
        <v>7064</v>
      </c>
      <c r="W57" s="53">
        <v>734</v>
      </c>
      <c r="X57" s="38">
        <v>722</v>
      </c>
      <c r="Y57" s="38">
        <v>721</v>
      </c>
      <c r="Z57" s="38">
        <v>730</v>
      </c>
      <c r="AA57" s="38">
        <v>695</v>
      </c>
      <c r="AB57" s="38">
        <v>655</v>
      </c>
      <c r="AC57" s="38">
        <v>672</v>
      </c>
      <c r="AD57" s="38">
        <v>683</v>
      </c>
      <c r="AE57" s="38">
        <v>673</v>
      </c>
      <c r="AF57" s="38">
        <v>636</v>
      </c>
      <c r="AG57" s="38">
        <v>635</v>
      </c>
      <c r="AH57" s="38">
        <v>642</v>
      </c>
      <c r="AI57" s="38">
        <v>632</v>
      </c>
      <c r="AJ57" s="38">
        <v>650</v>
      </c>
      <c r="AK57" s="38">
        <v>609</v>
      </c>
      <c r="AL57" s="38">
        <v>634</v>
      </c>
      <c r="AM57" s="38">
        <v>619</v>
      </c>
      <c r="AN57" s="38">
        <v>642</v>
      </c>
      <c r="AO57" s="38">
        <v>653</v>
      </c>
      <c r="AP57" s="38">
        <v>601</v>
      </c>
      <c r="AQ57" s="38">
        <v>646</v>
      </c>
      <c r="AR57" s="38">
        <v>674</v>
      </c>
      <c r="AS57" s="38">
        <v>677</v>
      </c>
      <c r="AT57" s="38">
        <v>706</v>
      </c>
      <c r="AU57" s="38">
        <v>681</v>
      </c>
      <c r="AV57" s="38">
        <v>643</v>
      </c>
      <c r="AW57" s="38">
        <v>718</v>
      </c>
      <c r="AX57" s="38">
        <v>696</v>
      </c>
      <c r="AY57" s="38">
        <v>684</v>
      </c>
      <c r="AZ57" s="38">
        <v>697</v>
      </c>
      <c r="BA57" s="38">
        <v>689</v>
      </c>
      <c r="BB57" s="38">
        <v>680</v>
      </c>
      <c r="BC57" s="38">
        <v>718</v>
      </c>
      <c r="BD57" s="38">
        <v>722</v>
      </c>
      <c r="BE57" s="38">
        <v>733</v>
      </c>
      <c r="BF57" s="38">
        <v>759</v>
      </c>
      <c r="BG57" s="38">
        <v>815</v>
      </c>
      <c r="BH57" s="38">
        <v>796</v>
      </c>
      <c r="BI57" s="38">
        <v>775</v>
      </c>
      <c r="BJ57" s="38">
        <v>793</v>
      </c>
      <c r="BK57" s="38">
        <v>810</v>
      </c>
      <c r="BL57" s="38">
        <v>841</v>
      </c>
      <c r="BM57" s="38">
        <v>884</v>
      </c>
      <c r="BN57" s="38">
        <v>902</v>
      </c>
      <c r="BO57" s="38">
        <v>907</v>
      </c>
      <c r="BP57" s="38">
        <v>890</v>
      </c>
      <c r="BQ57" s="38">
        <v>880</v>
      </c>
      <c r="BR57" s="38">
        <v>925</v>
      </c>
      <c r="BS57" s="38">
        <v>899</v>
      </c>
      <c r="BT57" s="38">
        <v>923</v>
      </c>
      <c r="BU57" s="38">
        <v>1012</v>
      </c>
      <c r="BV57" s="38">
        <v>1052</v>
      </c>
      <c r="BW57" s="38">
        <v>1078</v>
      </c>
      <c r="BX57" s="38">
        <v>1116</v>
      </c>
      <c r="BY57" s="38">
        <v>1160</v>
      </c>
      <c r="BZ57" s="38">
        <v>1179</v>
      </c>
      <c r="CA57" s="38">
        <v>1177</v>
      </c>
      <c r="CB57" s="38">
        <v>1139</v>
      </c>
      <c r="CC57" s="38">
        <v>1181</v>
      </c>
      <c r="CD57" s="38">
        <v>1207</v>
      </c>
      <c r="CE57" s="38">
        <v>1293</v>
      </c>
      <c r="CF57" s="38">
        <v>1352</v>
      </c>
      <c r="CG57" s="38">
        <v>1352</v>
      </c>
      <c r="CH57" s="38">
        <v>1378</v>
      </c>
      <c r="CI57" s="38">
        <v>1483</v>
      </c>
      <c r="CJ57" s="38">
        <v>1497</v>
      </c>
      <c r="CK57" s="38">
        <v>1494</v>
      </c>
      <c r="CL57" s="38">
        <v>1520</v>
      </c>
      <c r="CM57" s="38">
        <v>1590</v>
      </c>
      <c r="CN57" s="38">
        <v>1591</v>
      </c>
      <c r="CO57" s="38">
        <v>1559</v>
      </c>
      <c r="CP57" s="38">
        <v>1561</v>
      </c>
      <c r="CQ57" s="38">
        <v>1549</v>
      </c>
      <c r="CR57" s="38">
        <v>1629</v>
      </c>
      <c r="CS57" s="38">
        <v>1607</v>
      </c>
      <c r="CT57" s="38">
        <v>1821</v>
      </c>
      <c r="CU57" s="52">
        <v>1715</v>
      </c>
      <c r="CV57" s="52">
        <v>1778</v>
      </c>
      <c r="CW57" s="52">
        <v>1765</v>
      </c>
      <c r="CX57" s="52">
        <v>1806</v>
      </c>
    </row>
    <row r="58" spans="1:102">
      <c r="A58" s="9" t="s">
        <v>107</v>
      </c>
      <c r="B58" s="10" t="s">
        <v>108</v>
      </c>
      <c r="C58" s="36">
        <v>2424</v>
      </c>
      <c r="D58" s="36">
        <v>2276</v>
      </c>
      <c r="E58" s="36">
        <v>2190</v>
      </c>
      <c r="F58" s="36">
        <v>2113</v>
      </c>
      <c r="G58" s="36">
        <v>2123</v>
      </c>
      <c r="H58" s="36">
        <v>2304</v>
      </c>
      <c r="I58" s="36">
        <v>2315</v>
      </c>
      <c r="J58" s="36">
        <v>2346</v>
      </c>
      <c r="K58" s="36">
        <v>2536</v>
      </c>
      <c r="L58" s="36">
        <v>2758</v>
      </c>
      <c r="M58" s="36">
        <v>2954</v>
      </c>
      <c r="N58" s="36">
        <v>3102</v>
      </c>
      <c r="O58" s="36">
        <v>3373</v>
      </c>
      <c r="P58" s="36">
        <v>3976</v>
      </c>
      <c r="Q58" s="36">
        <v>4159</v>
      </c>
      <c r="R58" s="36">
        <v>4741</v>
      </c>
      <c r="S58" s="37">
        <v>5300</v>
      </c>
      <c r="T58" s="37">
        <v>5577</v>
      </c>
      <c r="U58" s="37">
        <v>5841</v>
      </c>
      <c r="V58" s="37">
        <v>6222</v>
      </c>
      <c r="W58" s="53">
        <v>616</v>
      </c>
      <c r="X58" s="38">
        <v>602</v>
      </c>
      <c r="Y58" s="38">
        <v>597</v>
      </c>
      <c r="Z58" s="38">
        <v>609</v>
      </c>
      <c r="AA58" s="38">
        <v>583</v>
      </c>
      <c r="AB58" s="38">
        <v>549</v>
      </c>
      <c r="AC58" s="38">
        <v>569</v>
      </c>
      <c r="AD58" s="38">
        <v>575</v>
      </c>
      <c r="AE58" s="38">
        <v>568</v>
      </c>
      <c r="AF58" s="38">
        <v>542</v>
      </c>
      <c r="AG58" s="38">
        <v>540</v>
      </c>
      <c r="AH58" s="38">
        <v>540</v>
      </c>
      <c r="AI58" s="38">
        <v>530</v>
      </c>
      <c r="AJ58" s="38">
        <v>543</v>
      </c>
      <c r="AK58" s="38">
        <v>510</v>
      </c>
      <c r="AL58" s="38">
        <v>530</v>
      </c>
      <c r="AM58" s="38">
        <v>519</v>
      </c>
      <c r="AN58" s="38">
        <v>543</v>
      </c>
      <c r="AO58" s="38">
        <v>551</v>
      </c>
      <c r="AP58" s="38">
        <v>510</v>
      </c>
      <c r="AQ58" s="38">
        <v>548</v>
      </c>
      <c r="AR58" s="38">
        <v>581</v>
      </c>
      <c r="AS58" s="38">
        <v>576</v>
      </c>
      <c r="AT58" s="38">
        <v>599</v>
      </c>
      <c r="AU58" s="38">
        <v>576</v>
      </c>
      <c r="AV58" s="38">
        <v>546</v>
      </c>
      <c r="AW58" s="38">
        <v>604</v>
      </c>
      <c r="AX58" s="38">
        <v>589</v>
      </c>
      <c r="AY58" s="38">
        <v>580</v>
      </c>
      <c r="AZ58" s="38">
        <v>596</v>
      </c>
      <c r="BA58" s="38">
        <v>588</v>
      </c>
      <c r="BB58" s="38">
        <v>582</v>
      </c>
      <c r="BC58" s="38">
        <v>617</v>
      </c>
      <c r="BD58" s="38">
        <v>622</v>
      </c>
      <c r="BE58" s="38">
        <v>634</v>
      </c>
      <c r="BF58" s="38">
        <v>663</v>
      </c>
      <c r="BG58" s="38">
        <v>710</v>
      </c>
      <c r="BH58" s="38">
        <v>691</v>
      </c>
      <c r="BI58" s="38">
        <v>674</v>
      </c>
      <c r="BJ58" s="38">
        <v>683</v>
      </c>
      <c r="BK58" s="38">
        <v>703</v>
      </c>
      <c r="BL58" s="38">
        <v>721</v>
      </c>
      <c r="BM58" s="38">
        <v>759</v>
      </c>
      <c r="BN58" s="38">
        <v>771</v>
      </c>
      <c r="BO58" s="38">
        <v>779</v>
      </c>
      <c r="BP58" s="38">
        <v>769</v>
      </c>
      <c r="BQ58" s="38">
        <v>756</v>
      </c>
      <c r="BR58" s="38">
        <v>798</v>
      </c>
      <c r="BS58" s="38">
        <v>777</v>
      </c>
      <c r="BT58" s="38">
        <v>806</v>
      </c>
      <c r="BU58" s="38">
        <v>878</v>
      </c>
      <c r="BV58" s="38">
        <v>912</v>
      </c>
      <c r="BW58" s="38">
        <v>943</v>
      </c>
      <c r="BX58" s="38">
        <v>973</v>
      </c>
      <c r="BY58" s="38">
        <v>1014</v>
      </c>
      <c r="BZ58" s="38">
        <v>1046</v>
      </c>
      <c r="CA58" s="38">
        <v>1042</v>
      </c>
      <c r="CB58" s="38">
        <v>1013</v>
      </c>
      <c r="CC58" s="38">
        <v>1040</v>
      </c>
      <c r="CD58" s="38">
        <v>1064</v>
      </c>
      <c r="CE58" s="38">
        <v>1141</v>
      </c>
      <c r="CF58" s="38">
        <v>1193</v>
      </c>
      <c r="CG58" s="38">
        <v>1194</v>
      </c>
      <c r="CH58" s="38">
        <v>1213</v>
      </c>
      <c r="CI58" s="38">
        <v>1311</v>
      </c>
      <c r="CJ58" s="38">
        <v>1324</v>
      </c>
      <c r="CK58" s="38">
        <v>1319</v>
      </c>
      <c r="CL58" s="38">
        <v>1346</v>
      </c>
      <c r="CM58" s="38">
        <v>1412</v>
      </c>
      <c r="CN58" s="38">
        <v>1406</v>
      </c>
      <c r="CO58" s="38">
        <v>1379</v>
      </c>
      <c r="CP58" s="38">
        <v>1380</v>
      </c>
      <c r="CQ58" s="38">
        <v>1363</v>
      </c>
      <c r="CR58" s="38">
        <v>1438</v>
      </c>
      <c r="CS58" s="38">
        <v>1426</v>
      </c>
      <c r="CT58" s="38">
        <v>1614</v>
      </c>
      <c r="CU58" s="52">
        <v>1512</v>
      </c>
      <c r="CV58" s="52">
        <v>1564</v>
      </c>
      <c r="CW58" s="52">
        <v>1556</v>
      </c>
      <c r="CX58" s="52">
        <v>1590</v>
      </c>
    </row>
    <row r="59" spans="1:102">
      <c r="A59" s="9" t="s">
        <v>109</v>
      </c>
      <c r="B59" s="10" t="s">
        <v>110</v>
      </c>
      <c r="C59" s="36">
        <v>4</v>
      </c>
      <c r="D59" s="36">
        <v>3</v>
      </c>
      <c r="E59" s="36">
        <v>3</v>
      </c>
      <c r="F59" s="36">
        <v>3</v>
      </c>
      <c r="G59" s="36">
        <v>4</v>
      </c>
      <c r="H59" s="36">
        <v>7</v>
      </c>
      <c r="I59" s="36">
        <v>5</v>
      </c>
      <c r="J59" s="36">
        <v>6</v>
      </c>
      <c r="K59" s="36">
        <v>7</v>
      </c>
      <c r="L59" s="36">
        <v>6</v>
      </c>
      <c r="M59" s="36">
        <v>15</v>
      </c>
      <c r="N59" s="36">
        <v>10</v>
      </c>
      <c r="O59" s="36">
        <v>21</v>
      </c>
      <c r="P59" s="36">
        <v>18</v>
      </c>
      <c r="Q59" s="36">
        <v>13</v>
      </c>
      <c r="R59" s="36">
        <v>16</v>
      </c>
      <c r="S59" s="37">
        <v>18</v>
      </c>
      <c r="T59" s="37">
        <v>20</v>
      </c>
      <c r="U59" s="37">
        <v>18</v>
      </c>
      <c r="V59" s="37">
        <v>21</v>
      </c>
      <c r="W59" s="53">
        <v>1</v>
      </c>
      <c r="X59" s="38">
        <v>1</v>
      </c>
      <c r="Y59" s="38">
        <v>1</v>
      </c>
      <c r="Z59" s="38">
        <v>1</v>
      </c>
      <c r="AA59" s="38">
        <v>1</v>
      </c>
      <c r="AB59" s="38">
        <v>0</v>
      </c>
      <c r="AC59" s="38">
        <v>0</v>
      </c>
      <c r="AD59" s="38">
        <v>2</v>
      </c>
      <c r="AE59" s="38">
        <v>0</v>
      </c>
      <c r="AF59" s="38">
        <v>1</v>
      </c>
      <c r="AG59" s="38">
        <v>1</v>
      </c>
      <c r="AH59" s="38">
        <v>1</v>
      </c>
      <c r="AI59" s="38">
        <v>0</v>
      </c>
      <c r="AJ59" s="38">
        <v>0</v>
      </c>
      <c r="AK59" s="38">
        <v>1</v>
      </c>
      <c r="AL59" s="38">
        <v>2</v>
      </c>
      <c r="AM59" s="38">
        <v>1</v>
      </c>
      <c r="AN59" s="38">
        <v>0</v>
      </c>
      <c r="AO59" s="38">
        <v>2</v>
      </c>
      <c r="AP59" s="38">
        <v>1</v>
      </c>
      <c r="AQ59" s="38">
        <v>1</v>
      </c>
      <c r="AR59" s="38">
        <v>1</v>
      </c>
      <c r="AS59" s="38">
        <v>4</v>
      </c>
      <c r="AT59" s="38">
        <v>1</v>
      </c>
      <c r="AU59" s="38">
        <v>2</v>
      </c>
      <c r="AV59" s="38">
        <v>0</v>
      </c>
      <c r="AW59" s="38">
        <v>2</v>
      </c>
      <c r="AX59" s="38">
        <v>1</v>
      </c>
      <c r="AY59" s="38">
        <v>1</v>
      </c>
      <c r="AZ59" s="38">
        <v>2</v>
      </c>
      <c r="BA59" s="38">
        <v>2</v>
      </c>
      <c r="BB59" s="38">
        <v>1</v>
      </c>
      <c r="BC59" s="38">
        <v>3</v>
      </c>
      <c r="BD59" s="38">
        <v>1</v>
      </c>
      <c r="BE59" s="38">
        <v>2</v>
      </c>
      <c r="BF59" s="38">
        <v>1</v>
      </c>
      <c r="BG59" s="38">
        <v>1</v>
      </c>
      <c r="BH59" s="38">
        <v>0</v>
      </c>
      <c r="BI59" s="38">
        <v>1</v>
      </c>
      <c r="BJ59" s="38">
        <v>4</v>
      </c>
      <c r="BK59" s="38">
        <v>1</v>
      </c>
      <c r="BL59" s="38">
        <v>3</v>
      </c>
      <c r="BM59" s="38">
        <v>2</v>
      </c>
      <c r="BN59" s="38">
        <v>9</v>
      </c>
      <c r="BO59" s="38">
        <v>1</v>
      </c>
      <c r="BP59" s="38">
        <v>2</v>
      </c>
      <c r="BQ59" s="38">
        <v>3</v>
      </c>
      <c r="BR59" s="38">
        <v>4</v>
      </c>
      <c r="BS59" s="38">
        <v>3</v>
      </c>
      <c r="BT59" s="38">
        <v>4</v>
      </c>
      <c r="BU59" s="38">
        <v>5</v>
      </c>
      <c r="BV59" s="38">
        <v>9</v>
      </c>
      <c r="BW59" s="38">
        <v>5</v>
      </c>
      <c r="BX59" s="38">
        <v>4</v>
      </c>
      <c r="BY59" s="38">
        <v>6</v>
      </c>
      <c r="BZ59" s="38">
        <v>3</v>
      </c>
      <c r="CA59" s="38">
        <v>4</v>
      </c>
      <c r="CB59" s="38">
        <v>2</v>
      </c>
      <c r="CC59" s="38">
        <v>5</v>
      </c>
      <c r="CD59" s="38">
        <v>2</v>
      </c>
      <c r="CE59" s="38">
        <v>5</v>
      </c>
      <c r="CF59" s="38">
        <v>4</v>
      </c>
      <c r="CG59" s="38">
        <v>3</v>
      </c>
      <c r="CH59" s="38">
        <v>4</v>
      </c>
      <c r="CI59" s="38">
        <v>4</v>
      </c>
      <c r="CJ59" s="38">
        <v>3</v>
      </c>
      <c r="CK59" s="38">
        <v>6</v>
      </c>
      <c r="CL59" s="38">
        <v>5</v>
      </c>
      <c r="CM59" s="38">
        <v>5</v>
      </c>
      <c r="CN59" s="38">
        <v>5</v>
      </c>
      <c r="CO59" s="38">
        <v>6</v>
      </c>
      <c r="CP59" s="38">
        <v>4</v>
      </c>
      <c r="CQ59" s="38">
        <v>4</v>
      </c>
      <c r="CR59" s="38">
        <v>5</v>
      </c>
      <c r="CS59" s="38">
        <v>4</v>
      </c>
      <c r="CT59" s="38">
        <v>5</v>
      </c>
      <c r="CU59" s="52">
        <v>5</v>
      </c>
      <c r="CV59" s="52">
        <v>4</v>
      </c>
      <c r="CW59" s="52">
        <v>5</v>
      </c>
      <c r="CX59" s="52">
        <v>7</v>
      </c>
    </row>
    <row r="60" spans="1:102">
      <c r="A60" s="9" t="s">
        <v>111</v>
      </c>
      <c r="B60" s="12" t="s">
        <v>112</v>
      </c>
      <c r="C60" s="36">
        <v>479</v>
      </c>
      <c r="D60" s="36">
        <v>426</v>
      </c>
      <c r="E60" s="36">
        <v>393</v>
      </c>
      <c r="F60" s="36">
        <v>409</v>
      </c>
      <c r="G60" s="36">
        <v>388</v>
      </c>
      <c r="H60" s="36">
        <v>392</v>
      </c>
      <c r="I60" s="36">
        <v>418</v>
      </c>
      <c r="J60" s="36">
        <v>398</v>
      </c>
      <c r="K60" s="36">
        <v>389</v>
      </c>
      <c r="L60" s="36">
        <v>415</v>
      </c>
      <c r="M60" s="36">
        <v>468</v>
      </c>
      <c r="N60" s="36">
        <v>490</v>
      </c>
      <c r="O60" s="36">
        <v>492</v>
      </c>
      <c r="P60" s="36">
        <v>539</v>
      </c>
      <c r="Q60" s="36">
        <v>532</v>
      </c>
      <c r="R60" s="36">
        <v>618</v>
      </c>
      <c r="S60" s="37">
        <v>676</v>
      </c>
      <c r="T60" s="37">
        <v>704</v>
      </c>
      <c r="U60" s="37">
        <v>747</v>
      </c>
      <c r="V60" s="37">
        <v>821</v>
      </c>
      <c r="W60" s="53">
        <v>117</v>
      </c>
      <c r="X60" s="38">
        <v>118</v>
      </c>
      <c r="Y60" s="38">
        <v>124</v>
      </c>
      <c r="Z60" s="38">
        <v>120</v>
      </c>
      <c r="AA60" s="38">
        <v>111</v>
      </c>
      <c r="AB60" s="38">
        <v>105</v>
      </c>
      <c r="AC60" s="38">
        <v>104</v>
      </c>
      <c r="AD60" s="38">
        <v>106</v>
      </c>
      <c r="AE60" s="38">
        <v>105</v>
      </c>
      <c r="AF60" s="38">
        <v>93</v>
      </c>
      <c r="AG60" s="38">
        <v>94</v>
      </c>
      <c r="AH60" s="38">
        <v>101</v>
      </c>
      <c r="AI60" s="38">
        <v>102</v>
      </c>
      <c r="AJ60" s="38">
        <v>107</v>
      </c>
      <c r="AK60" s="38">
        <v>99</v>
      </c>
      <c r="AL60" s="38">
        <v>101</v>
      </c>
      <c r="AM60" s="38">
        <v>98</v>
      </c>
      <c r="AN60" s="38">
        <v>99</v>
      </c>
      <c r="AO60" s="38">
        <v>100</v>
      </c>
      <c r="AP60" s="38">
        <v>91</v>
      </c>
      <c r="AQ60" s="38">
        <v>97</v>
      </c>
      <c r="AR60" s="38">
        <v>92</v>
      </c>
      <c r="AS60" s="38">
        <v>98</v>
      </c>
      <c r="AT60" s="38">
        <v>105</v>
      </c>
      <c r="AU60" s="38">
        <v>103</v>
      </c>
      <c r="AV60" s="38">
        <v>97</v>
      </c>
      <c r="AW60" s="38">
        <v>113</v>
      </c>
      <c r="AX60" s="38">
        <v>105</v>
      </c>
      <c r="AY60" s="38">
        <v>102</v>
      </c>
      <c r="AZ60" s="38">
        <v>100</v>
      </c>
      <c r="BA60" s="38">
        <v>99</v>
      </c>
      <c r="BB60" s="38">
        <v>97</v>
      </c>
      <c r="BC60" s="38">
        <v>98</v>
      </c>
      <c r="BD60" s="38">
        <v>99</v>
      </c>
      <c r="BE60" s="38">
        <v>97</v>
      </c>
      <c r="BF60" s="38">
        <v>95</v>
      </c>
      <c r="BG60" s="38">
        <v>104</v>
      </c>
      <c r="BH60" s="38">
        <v>105</v>
      </c>
      <c r="BI60" s="38">
        <v>100</v>
      </c>
      <c r="BJ60" s="38">
        <v>106</v>
      </c>
      <c r="BK60" s="38">
        <v>106</v>
      </c>
      <c r="BL60" s="38">
        <v>117</v>
      </c>
      <c r="BM60" s="38">
        <v>123</v>
      </c>
      <c r="BN60" s="38">
        <v>122</v>
      </c>
      <c r="BO60" s="38">
        <v>127</v>
      </c>
      <c r="BP60" s="38">
        <v>119</v>
      </c>
      <c r="BQ60" s="38">
        <v>121</v>
      </c>
      <c r="BR60" s="38">
        <v>123</v>
      </c>
      <c r="BS60" s="38">
        <v>119</v>
      </c>
      <c r="BT60" s="38">
        <v>113</v>
      </c>
      <c r="BU60" s="38">
        <v>129</v>
      </c>
      <c r="BV60" s="38">
        <v>131</v>
      </c>
      <c r="BW60" s="38">
        <v>130</v>
      </c>
      <c r="BX60" s="38">
        <v>139</v>
      </c>
      <c r="BY60" s="38">
        <v>140</v>
      </c>
      <c r="BZ60" s="38">
        <v>130</v>
      </c>
      <c r="CA60" s="38">
        <v>131</v>
      </c>
      <c r="CB60" s="38">
        <v>125</v>
      </c>
      <c r="CC60" s="38">
        <v>135</v>
      </c>
      <c r="CD60" s="38">
        <v>141</v>
      </c>
      <c r="CE60" s="38">
        <v>147</v>
      </c>
      <c r="CF60" s="38">
        <v>155</v>
      </c>
      <c r="CG60" s="38">
        <v>155</v>
      </c>
      <c r="CH60" s="38">
        <v>161</v>
      </c>
      <c r="CI60" s="38">
        <v>168</v>
      </c>
      <c r="CJ60" s="38">
        <v>170</v>
      </c>
      <c r="CK60" s="38">
        <v>169</v>
      </c>
      <c r="CL60" s="38">
        <v>169</v>
      </c>
      <c r="CM60" s="38">
        <v>174</v>
      </c>
      <c r="CN60" s="38">
        <v>179</v>
      </c>
      <c r="CO60" s="38">
        <v>174</v>
      </c>
      <c r="CP60" s="38">
        <v>177</v>
      </c>
      <c r="CQ60" s="38">
        <v>182</v>
      </c>
      <c r="CR60" s="38">
        <v>186</v>
      </c>
      <c r="CS60" s="38">
        <v>177</v>
      </c>
      <c r="CT60" s="38">
        <v>202</v>
      </c>
      <c r="CU60" s="52">
        <v>197</v>
      </c>
      <c r="CV60" s="52">
        <v>211</v>
      </c>
      <c r="CW60" s="52">
        <v>204</v>
      </c>
      <c r="CX60" s="52">
        <v>209</v>
      </c>
    </row>
    <row r="61" spans="1:102">
      <c r="A61" s="1" t="s">
        <v>113</v>
      </c>
      <c r="B61" s="12" t="s">
        <v>114</v>
      </c>
      <c r="C61" s="36">
        <v>991</v>
      </c>
      <c r="D61" s="36">
        <v>971</v>
      </c>
      <c r="E61" s="36">
        <v>956</v>
      </c>
      <c r="F61" s="36">
        <v>922</v>
      </c>
      <c r="G61" s="36">
        <v>915</v>
      </c>
      <c r="H61" s="36">
        <v>849</v>
      </c>
      <c r="I61" s="36">
        <v>847</v>
      </c>
      <c r="J61" s="36">
        <v>902</v>
      </c>
      <c r="K61" s="36">
        <v>969</v>
      </c>
      <c r="L61" s="36">
        <v>1020</v>
      </c>
      <c r="M61" s="36">
        <v>1100</v>
      </c>
      <c r="N61" s="36">
        <v>1172</v>
      </c>
      <c r="O61" s="36">
        <v>1441</v>
      </c>
      <c r="P61" s="36">
        <v>1649</v>
      </c>
      <c r="Q61" s="36">
        <v>1758</v>
      </c>
      <c r="R61" s="36">
        <v>1987</v>
      </c>
      <c r="S61" s="37">
        <v>2184</v>
      </c>
      <c r="T61" s="37">
        <v>2395</v>
      </c>
      <c r="U61" s="37">
        <v>2524</v>
      </c>
      <c r="V61" s="37">
        <v>2704</v>
      </c>
      <c r="W61" s="53">
        <v>263</v>
      </c>
      <c r="X61" s="38">
        <v>236</v>
      </c>
      <c r="Y61" s="38">
        <v>233</v>
      </c>
      <c r="Z61" s="38">
        <v>259</v>
      </c>
      <c r="AA61" s="38">
        <v>246</v>
      </c>
      <c r="AB61" s="38">
        <v>237</v>
      </c>
      <c r="AC61" s="38">
        <v>251</v>
      </c>
      <c r="AD61" s="38">
        <v>237</v>
      </c>
      <c r="AE61" s="38">
        <v>248</v>
      </c>
      <c r="AF61" s="38">
        <v>241</v>
      </c>
      <c r="AG61" s="38">
        <v>229</v>
      </c>
      <c r="AH61" s="38">
        <v>238</v>
      </c>
      <c r="AI61" s="38">
        <v>252</v>
      </c>
      <c r="AJ61" s="38">
        <v>238</v>
      </c>
      <c r="AK61" s="38">
        <v>213</v>
      </c>
      <c r="AL61" s="38">
        <v>219</v>
      </c>
      <c r="AM61" s="38">
        <v>225</v>
      </c>
      <c r="AN61" s="38">
        <v>239</v>
      </c>
      <c r="AO61" s="38">
        <v>235</v>
      </c>
      <c r="AP61" s="38">
        <v>216</v>
      </c>
      <c r="AQ61" s="38">
        <v>207</v>
      </c>
      <c r="AR61" s="38">
        <v>213</v>
      </c>
      <c r="AS61" s="38">
        <v>219</v>
      </c>
      <c r="AT61" s="38">
        <v>210</v>
      </c>
      <c r="AU61" s="38">
        <v>212</v>
      </c>
      <c r="AV61" s="38">
        <v>206</v>
      </c>
      <c r="AW61" s="38">
        <v>212</v>
      </c>
      <c r="AX61" s="38">
        <v>217</v>
      </c>
      <c r="AY61" s="38">
        <v>215</v>
      </c>
      <c r="AZ61" s="38">
        <v>222</v>
      </c>
      <c r="BA61" s="38">
        <v>223</v>
      </c>
      <c r="BB61" s="38">
        <v>242</v>
      </c>
      <c r="BC61" s="38">
        <v>238</v>
      </c>
      <c r="BD61" s="38">
        <v>232</v>
      </c>
      <c r="BE61" s="38">
        <v>243</v>
      </c>
      <c r="BF61" s="38">
        <v>256</v>
      </c>
      <c r="BG61" s="38">
        <v>240</v>
      </c>
      <c r="BH61" s="38">
        <v>265</v>
      </c>
      <c r="BI61" s="38">
        <v>257</v>
      </c>
      <c r="BJ61" s="38">
        <v>258</v>
      </c>
      <c r="BK61" s="38">
        <v>265</v>
      </c>
      <c r="BL61" s="38">
        <v>273</v>
      </c>
      <c r="BM61" s="38">
        <v>289</v>
      </c>
      <c r="BN61" s="38">
        <v>273</v>
      </c>
      <c r="BO61" s="38">
        <v>285</v>
      </c>
      <c r="BP61" s="38">
        <v>287</v>
      </c>
      <c r="BQ61" s="38">
        <v>289</v>
      </c>
      <c r="BR61" s="38">
        <v>311</v>
      </c>
      <c r="BS61" s="38">
        <v>334</v>
      </c>
      <c r="BT61" s="38">
        <v>333</v>
      </c>
      <c r="BU61" s="38">
        <v>375</v>
      </c>
      <c r="BV61" s="38">
        <v>399</v>
      </c>
      <c r="BW61" s="38">
        <v>397</v>
      </c>
      <c r="BX61" s="38">
        <v>400</v>
      </c>
      <c r="BY61" s="38">
        <v>415</v>
      </c>
      <c r="BZ61" s="38">
        <v>437</v>
      </c>
      <c r="CA61" s="38">
        <v>414</v>
      </c>
      <c r="CB61" s="38">
        <v>425</v>
      </c>
      <c r="CC61" s="38">
        <v>464</v>
      </c>
      <c r="CD61" s="38">
        <v>455</v>
      </c>
      <c r="CE61" s="38">
        <v>512</v>
      </c>
      <c r="CF61" s="38">
        <v>488</v>
      </c>
      <c r="CG61" s="38">
        <v>505</v>
      </c>
      <c r="CH61" s="38">
        <v>482</v>
      </c>
      <c r="CI61" s="38">
        <v>571</v>
      </c>
      <c r="CJ61" s="38">
        <v>521</v>
      </c>
      <c r="CK61" s="38">
        <v>545</v>
      </c>
      <c r="CL61" s="38">
        <v>547</v>
      </c>
      <c r="CM61" s="38">
        <v>583</v>
      </c>
      <c r="CN61" s="38">
        <v>605</v>
      </c>
      <c r="CO61" s="38">
        <v>612</v>
      </c>
      <c r="CP61" s="38">
        <v>595</v>
      </c>
      <c r="CQ61" s="38">
        <v>568</v>
      </c>
      <c r="CR61" s="38">
        <v>621</v>
      </c>
      <c r="CS61" s="38">
        <v>645</v>
      </c>
      <c r="CT61" s="38">
        <v>690</v>
      </c>
      <c r="CU61" s="52">
        <v>641</v>
      </c>
      <c r="CV61" s="52">
        <v>673</v>
      </c>
      <c r="CW61" s="52">
        <v>677</v>
      </c>
      <c r="CX61" s="52">
        <v>713</v>
      </c>
    </row>
    <row r="62" spans="1:102">
      <c r="A62" s="9" t="s">
        <v>115</v>
      </c>
      <c r="B62" s="10" t="s">
        <v>116</v>
      </c>
      <c r="C62" s="36">
        <v>453</v>
      </c>
      <c r="D62" s="36">
        <v>446</v>
      </c>
      <c r="E62" s="36">
        <v>452</v>
      </c>
      <c r="F62" s="36">
        <v>445</v>
      </c>
      <c r="G62" s="36">
        <v>471</v>
      </c>
      <c r="H62" s="36">
        <v>424</v>
      </c>
      <c r="I62" s="36">
        <v>430</v>
      </c>
      <c r="J62" s="36">
        <v>429</v>
      </c>
      <c r="K62" s="36">
        <v>447</v>
      </c>
      <c r="L62" s="36">
        <v>479</v>
      </c>
      <c r="M62" s="36">
        <v>478</v>
      </c>
      <c r="N62" s="36">
        <v>453</v>
      </c>
      <c r="O62" s="36">
        <v>581</v>
      </c>
      <c r="P62" s="36">
        <v>700</v>
      </c>
      <c r="Q62" s="36">
        <v>723</v>
      </c>
      <c r="R62" s="36">
        <v>761</v>
      </c>
      <c r="S62" s="37">
        <v>810</v>
      </c>
      <c r="T62" s="37">
        <v>891</v>
      </c>
      <c r="U62" s="37">
        <v>907</v>
      </c>
      <c r="V62" s="37">
        <v>1016</v>
      </c>
      <c r="W62" s="53">
        <v>128</v>
      </c>
      <c r="X62" s="38">
        <v>108</v>
      </c>
      <c r="Y62" s="38">
        <v>106</v>
      </c>
      <c r="Z62" s="38">
        <v>111</v>
      </c>
      <c r="AA62" s="38">
        <v>109</v>
      </c>
      <c r="AB62" s="38">
        <v>112</v>
      </c>
      <c r="AC62" s="38">
        <v>122</v>
      </c>
      <c r="AD62" s="38">
        <v>103</v>
      </c>
      <c r="AE62" s="38">
        <v>115</v>
      </c>
      <c r="AF62" s="38">
        <v>117</v>
      </c>
      <c r="AG62" s="38">
        <v>108</v>
      </c>
      <c r="AH62" s="38">
        <v>112</v>
      </c>
      <c r="AI62" s="38">
        <v>113</v>
      </c>
      <c r="AJ62" s="38">
        <v>113</v>
      </c>
      <c r="AK62" s="38">
        <v>116</v>
      </c>
      <c r="AL62" s="38">
        <v>103</v>
      </c>
      <c r="AM62" s="38">
        <v>120</v>
      </c>
      <c r="AN62" s="38">
        <v>119</v>
      </c>
      <c r="AO62" s="38">
        <v>118</v>
      </c>
      <c r="AP62" s="38">
        <v>114</v>
      </c>
      <c r="AQ62" s="38">
        <v>100</v>
      </c>
      <c r="AR62" s="38">
        <v>109</v>
      </c>
      <c r="AS62" s="38">
        <v>108</v>
      </c>
      <c r="AT62" s="38">
        <v>107</v>
      </c>
      <c r="AU62" s="38">
        <v>104</v>
      </c>
      <c r="AV62" s="38">
        <v>111</v>
      </c>
      <c r="AW62" s="38">
        <v>107</v>
      </c>
      <c r="AX62" s="38">
        <v>108</v>
      </c>
      <c r="AY62" s="38">
        <v>106</v>
      </c>
      <c r="AZ62" s="38">
        <v>106</v>
      </c>
      <c r="BA62" s="38">
        <v>108</v>
      </c>
      <c r="BB62" s="38">
        <v>109</v>
      </c>
      <c r="BC62" s="38">
        <v>118</v>
      </c>
      <c r="BD62" s="38">
        <v>108</v>
      </c>
      <c r="BE62" s="38">
        <v>110</v>
      </c>
      <c r="BF62" s="38">
        <v>111</v>
      </c>
      <c r="BG62" s="38">
        <v>105</v>
      </c>
      <c r="BH62" s="38">
        <v>126</v>
      </c>
      <c r="BI62" s="38">
        <v>119</v>
      </c>
      <c r="BJ62" s="38">
        <v>129</v>
      </c>
      <c r="BK62" s="38">
        <v>117</v>
      </c>
      <c r="BL62" s="38">
        <v>123</v>
      </c>
      <c r="BM62" s="38">
        <v>124</v>
      </c>
      <c r="BN62" s="38">
        <v>114</v>
      </c>
      <c r="BO62" s="38">
        <v>114</v>
      </c>
      <c r="BP62" s="38">
        <v>108</v>
      </c>
      <c r="BQ62" s="38">
        <v>109</v>
      </c>
      <c r="BR62" s="38">
        <v>122</v>
      </c>
      <c r="BS62" s="38">
        <v>124</v>
      </c>
      <c r="BT62" s="38">
        <v>136</v>
      </c>
      <c r="BU62" s="38">
        <v>153</v>
      </c>
      <c r="BV62" s="38">
        <v>168</v>
      </c>
      <c r="BW62" s="38">
        <v>173</v>
      </c>
      <c r="BX62" s="38">
        <v>174</v>
      </c>
      <c r="BY62" s="38">
        <v>165</v>
      </c>
      <c r="BZ62" s="38">
        <v>188</v>
      </c>
      <c r="CA62" s="38">
        <v>172</v>
      </c>
      <c r="CB62" s="38">
        <v>181</v>
      </c>
      <c r="CC62" s="38">
        <v>187</v>
      </c>
      <c r="CD62" s="38">
        <v>183</v>
      </c>
      <c r="CE62" s="38">
        <v>193</v>
      </c>
      <c r="CF62" s="38">
        <v>195</v>
      </c>
      <c r="CG62" s="38">
        <v>192</v>
      </c>
      <c r="CH62" s="38">
        <v>181</v>
      </c>
      <c r="CI62" s="38">
        <v>204</v>
      </c>
      <c r="CJ62" s="38">
        <v>193</v>
      </c>
      <c r="CK62" s="38">
        <v>203</v>
      </c>
      <c r="CL62" s="38">
        <v>210</v>
      </c>
      <c r="CM62" s="38">
        <v>215</v>
      </c>
      <c r="CN62" s="38">
        <v>220</v>
      </c>
      <c r="CO62" s="38">
        <v>244</v>
      </c>
      <c r="CP62" s="38">
        <v>212</v>
      </c>
      <c r="CQ62" s="38">
        <v>204</v>
      </c>
      <c r="CR62" s="38">
        <v>221</v>
      </c>
      <c r="CS62" s="38">
        <v>228</v>
      </c>
      <c r="CT62" s="38">
        <v>254</v>
      </c>
      <c r="CU62" s="52">
        <v>249</v>
      </c>
      <c r="CV62" s="52">
        <v>258</v>
      </c>
      <c r="CW62" s="52">
        <v>253</v>
      </c>
      <c r="CX62" s="52">
        <v>256</v>
      </c>
    </row>
    <row r="63" spans="1:102">
      <c r="A63" s="9" t="s">
        <v>117</v>
      </c>
      <c r="B63" s="3" t="s">
        <v>118</v>
      </c>
      <c r="C63" s="36">
        <v>538</v>
      </c>
      <c r="D63" s="36">
        <v>525</v>
      </c>
      <c r="E63" s="36">
        <v>504</v>
      </c>
      <c r="F63" s="36">
        <v>477</v>
      </c>
      <c r="G63" s="36">
        <v>444</v>
      </c>
      <c r="H63" s="36">
        <v>425</v>
      </c>
      <c r="I63" s="36">
        <v>417</v>
      </c>
      <c r="J63" s="36">
        <v>473</v>
      </c>
      <c r="K63" s="36">
        <v>522</v>
      </c>
      <c r="L63" s="36">
        <v>541</v>
      </c>
      <c r="M63" s="36">
        <v>622</v>
      </c>
      <c r="N63" s="36">
        <v>719</v>
      </c>
      <c r="O63" s="36">
        <v>860</v>
      </c>
      <c r="P63" s="36">
        <v>949</v>
      </c>
      <c r="Q63" s="36">
        <v>1035</v>
      </c>
      <c r="R63" s="36">
        <v>1226</v>
      </c>
      <c r="S63" s="37">
        <v>1374</v>
      </c>
      <c r="T63" s="37">
        <v>1504</v>
      </c>
      <c r="U63" s="37">
        <v>1617</v>
      </c>
      <c r="V63" s="37">
        <v>1688</v>
      </c>
      <c r="W63" s="53">
        <v>135</v>
      </c>
      <c r="X63" s="38">
        <v>128</v>
      </c>
      <c r="Y63" s="38">
        <v>127</v>
      </c>
      <c r="Z63" s="38">
        <v>148</v>
      </c>
      <c r="AA63" s="38">
        <v>137</v>
      </c>
      <c r="AB63" s="38">
        <v>125</v>
      </c>
      <c r="AC63" s="38">
        <v>129</v>
      </c>
      <c r="AD63" s="38">
        <v>134</v>
      </c>
      <c r="AE63" s="38">
        <v>133</v>
      </c>
      <c r="AF63" s="38">
        <v>124</v>
      </c>
      <c r="AG63" s="38">
        <v>121</v>
      </c>
      <c r="AH63" s="38">
        <v>126</v>
      </c>
      <c r="AI63" s="38">
        <v>140</v>
      </c>
      <c r="AJ63" s="38">
        <v>126</v>
      </c>
      <c r="AK63" s="38">
        <v>95</v>
      </c>
      <c r="AL63" s="38">
        <v>116</v>
      </c>
      <c r="AM63" s="38">
        <v>104</v>
      </c>
      <c r="AN63" s="38">
        <v>121</v>
      </c>
      <c r="AO63" s="38">
        <v>117</v>
      </c>
      <c r="AP63" s="38">
        <v>102</v>
      </c>
      <c r="AQ63" s="38">
        <v>107</v>
      </c>
      <c r="AR63" s="38">
        <v>104</v>
      </c>
      <c r="AS63" s="38">
        <v>111</v>
      </c>
      <c r="AT63" s="38">
        <v>103</v>
      </c>
      <c r="AU63" s="38">
        <v>108</v>
      </c>
      <c r="AV63" s="38">
        <v>95</v>
      </c>
      <c r="AW63" s="38">
        <v>105</v>
      </c>
      <c r="AX63" s="38">
        <v>109</v>
      </c>
      <c r="AY63" s="38">
        <v>109</v>
      </c>
      <c r="AZ63" s="38">
        <v>115</v>
      </c>
      <c r="BA63" s="38">
        <v>116</v>
      </c>
      <c r="BB63" s="38">
        <v>133</v>
      </c>
      <c r="BC63" s="38">
        <v>120</v>
      </c>
      <c r="BD63" s="38">
        <v>124</v>
      </c>
      <c r="BE63" s="38">
        <v>133</v>
      </c>
      <c r="BF63" s="38">
        <v>145</v>
      </c>
      <c r="BG63" s="38">
        <v>135</v>
      </c>
      <c r="BH63" s="38">
        <v>139</v>
      </c>
      <c r="BI63" s="38">
        <v>138</v>
      </c>
      <c r="BJ63" s="38">
        <v>129</v>
      </c>
      <c r="BK63" s="38">
        <v>148</v>
      </c>
      <c r="BL63" s="38">
        <v>149</v>
      </c>
      <c r="BM63" s="38">
        <v>166</v>
      </c>
      <c r="BN63" s="38">
        <v>159</v>
      </c>
      <c r="BO63" s="38">
        <v>171</v>
      </c>
      <c r="BP63" s="38">
        <v>179</v>
      </c>
      <c r="BQ63" s="38">
        <v>180</v>
      </c>
      <c r="BR63" s="38">
        <v>189</v>
      </c>
      <c r="BS63" s="38">
        <v>210</v>
      </c>
      <c r="BT63" s="38">
        <v>198</v>
      </c>
      <c r="BU63" s="38">
        <v>221</v>
      </c>
      <c r="BV63" s="38">
        <v>231</v>
      </c>
      <c r="BW63" s="38">
        <v>224</v>
      </c>
      <c r="BX63" s="38">
        <v>226</v>
      </c>
      <c r="BY63" s="38">
        <v>250</v>
      </c>
      <c r="BZ63" s="38">
        <v>249</v>
      </c>
      <c r="CA63" s="38">
        <v>242</v>
      </c>
      <c r="CB63" s="38">
        <v>244</v>
      </c>
      <c r="CC63" s="38">
        <v>277</v>
      </c>
      <c r="CD63" s="38">
        <v>272</v>
      </c>
      <c r="CE63" s="38">
        <v>319</v>
      </c>
      <c r="CF63" s="38">
        <v>292</v>
      </c>
      <c r="CG63" s="38">
        <v>314</v>
      </c>
      <c r="CH63" s="38">
        <v>301</v>
      </c>
      <c r="CI63" s="38">
        <v>367</v>
      </c>
      <c r="CJ63" s="38">
        <v>328</v>
      </c>
      <c r="CK63" s="38">
        <v>342</v>
      </c>
      <c r="CL63" s="38">
        <v>337</v>
      </c>
      <c r="CM63" s="38">
        <v>368</v>
      </c>
      <c r="CN63" s="38">
        <v>385</v>
      </c>
      <c r="CO63" s="38">
        <v>368</v>
      </c>
      <c r="CP63" s="38">
        <v>383</v>
      </c>
      <c r="CQ63" s="38">
        <v>364</v>
      </c>
      <c r="CR63" s="38">
        <v>400</v>
      </c>
      <c r="CS63" s="38">
        <v>417</v>
      </c>
      <c r="CT63" s="38">
        <v>436</v>
      </c>
      <c r="CU63" s="52">
        <v>391</v>
      </c>
      <c r="CV63" s="52">
        <v>414</v>
      </c>
      <c r="CW63" s="52">
        <v>426</v>
      </c>
      <c r="CX63" s="52">
        <v>457</v>
      </c>
    </row>
    <row r="64" spans="1:102">
      <c r="A64" s="1" t="s">
        <v>119</v>
      </c>
      <c r="B64" s="8" t="s">
        <v>120</v>
      </c>
      <c r="C64" s="36">
        <v>309</v>
      </c>
      <c r="D64" s="36">
        <v>344</v>
      </c>
      <c r="E64" s="36">
        <v>324</v>
      </c>
      <c r="F64" s="36">
        <v>333</v>
      </c>
      <c r="G64" s="36">
        <v>354</v>
      </c>
      <c r="H64" s="36">
        <v>434</v>
      </c>
      <c r="I64" s="36">
        <v>401</v>
      </c>
      <c r="J64" s="36">
        <v>360</v>
      </c>
      <c r="K64" s="36">
        <v>421</v>
      </c>
      <c r="L64" s="36">
        <v>417</v>
      </c>
      <c r="M64" s="36">
        <v>351</v>
      </c>
      <c r="N64" s="36">
        <v>307</v>
      </c>
      <c r="O64" s="36">
        <v>317</v>
      </c>
      <c r="P64" s="36">
        <v>338</v>
      </c>
      <c r="Q64" s="36">
        <v>341</v>
      </c>
      <c r="R64" s="36">
        <v>325</v>
      </c>
      <c r="S64" s="37">
        <v>363</v>
      </c>
      <c r="T64" s="37">
        <v>346</v>
      </c>
      <c r="U64" s="37">
        <v>371</v>
      </c>
      <c r="V64" s="37">
        <v>414</v>
      </c>
      <c r="W64" s="53">
        <v>75</v>
      </c>
      <c r="X64" s="38">
        <v>73</v>
      </c>
      <c r="Y64" s="38">
        <v>76</v>
      </c>
      <c r="Z64" s="38">
        <v>85</v>
      </c>
      <c r="AA64" s="38">
        <v>94</v>
      </c>
      <c r="AB64" s="38">
        <v>88</v>
      </c>
      <c r="AC64" s="38">
        <v>86</v>
      </c>
      <c r="AD64" s="38">
        <v>76</v>
      </c>
      <c r="AE64" s="38">
        <v>82</v>
      </c>
      <c r="AF64" s="38">
        <v>86</v>
      </c>
      <c r="AG64" s="38">
        <v>76</v>
      </c>
      <c r="AH64" s="38">
        <v>80</v>
      </c>
      <c r="AI64" s="38">
        <v>83</v>
      </c>
      <c r="AJ64" s="38">
        <v>83</v>
      </c>
      <c r="AK64" s="38">
        <v>82</v>
      </c>
      <c r="AL64" s="38">
        <v>85</v>
      </c>
      <c r="AM64" s="38">
        <v>92</v>
      </c>
      <c r="AN64" s="38">
        <v>89</v>
      </c>
      <c r="AO64" s="38">
        <v>83</v>
      </c>
      <c r="AP64" s="38">
        <v>90</v>
      </c>
      <c r="AQ64" s="38">
        <v>109</v>
      </c>
      <c r="AR64" s="38">
        <v>114</v>
      </c>
      <c r="AS64" s="38">
        <v>99</v>
      </c>
      <c r="AT64" s="38">
        <v>112</v>
      </c>
      <c r="AU64" s="38">
        <v>97</v>
      </c>
      <c r="AV64" s="38">
        <v>102</v>
      </c>
      <c r="AW64" s="38">
        <v>103</v>
      </c>
      <c r="AX64" s="38">
        <v>99</v>
      </c>
      <c r="AY64" s="38">
        <v>82</v>
      </c>
      <c r="AZ64" s="38">
        <v>93</v>
      </c>
      <c r="BA64" s="38">
        <v>92</v>
      </c>
      <c r="BB64" s="38">
        <v>93</v>
      </c>
      <c r="BC64" s="38">
        <v>104</v>
      </c>
      <c r="BD64" s="38">
        <v>109</v>
      </c>
      <c r="BE64" s="38">
        <v>101</v>
      </c>
      <c r="BF64" s="38">
        <v>107</v>
      </c>
      <c r="BG64" s="38">
        <v>110</v>
      </c>
      <c r="BH64" s="38">
        <v>107</v>
      </c>
      <c r="BI64" s="38">
        <v>104</v>
      </c>
      <c r="BJ64" s="38">
        <v>96</v>
      </c>
      <c r="BK64" s="38">
        <v>91</v>
      </c>
      <c r="BL64" s="38">
        <v>94</v>
      </c>
      <c r="BM64" s="38">
        <v>90</v>
      </c>
      <c r="BN64" s="38">
        <v>76</v>
      </c>
      <c r="BO64" s="38">
        <v>80</v>
      </c>
      <c r="BP64" s="38">
        <v>75</v>
      </c>
      <c r="BQ64" s="38">
        <v>80</v>
      </c>
      <c r="BR64" s="38">
        <v>72</v>
      </c>
      <c r="BS64" s="38">
        <v>77</v>
      </c>
      <c r="BT64" s="38">
        <v>81</v>
      </c>
      <c r="BU64" s="38">
        <v>77</v>
      </c>
      <c r="BV64" s="38">
        <v>82</v>
      </c>
      <c r="BW64" s="38">
        <v>83</v>
      </c>
      <c r="BX64" s="38">
        <v>84</v>
      </c>
      <c r="BY64" s="38">
        <v>83</v>
      </c>
      <c r="BZ64" s="38">
        <v>88</v>
      </c>
      <c r="CA64" s="38">
        <v>90</v>
      </c>
      <c r="CB64" s="38">
        <v>86</v>
      </c>
      <c r="CC64" s="38">
        <v>88</v>
      </c>
      <c r="CD64" s="38">
        <v>77</v>
      </c>
      <c r="CE64" s="38">
        <v>78</v>
      </c>
      <c r="CF64" s="38">
        <v>79</v>
      </c>
      <c r="CG64" s="38">
        <v>80</v>
      </c>
      <c r="CH64" s="38">
        <v>88</v>
      </c>
      <c r="CI64" s="38">
        <v>90</v>
      </c>
      <c r="CJ64" s="38">
        <v>90</v>
      </c>
      <c r="CK64" s="38">
        <v>91</v>
      </c>
      <c r="CL64" s="38">
        <v>92</v>
      </c>
      <c r="CM64" s="38">
        <v>81</v>
      </c>
      <c r="CN64" s="38">
        <v>85</v>
      </c>
      <c r="CO64" s="38">
        <v>89</v>
      </c>
      <c r="CP64" s="38">
        <v>91</v>
      </c>
      <c r="CQ64" s="38">
        <v>83</v>
      </c>
      <c r="CR64" s="38">
        <v>93</v>
      </c>
      <c r="CS64" s="38">
        <v>94</v>
      </c>
      <c r="CT64" s="38">
        <v>101</v>
      </c>
      <c r="CU64" s="52">
        <v>101</v>
      </c>
      <c r="CV64" s="52">
        <v>105</v>
      </c>
      <c r="CW64" s="52">
        <v>108</v>
      </c>
      <c r="CX64" s="52">
        <v>100</v>
      </c>
    </row>
    <row r="65" spans="1:102">
      <c r="A65" s="9" t="s">
        <v>121</v>
      </c>
      <c r="B65" s="8" t="s">
        <v>122</v>
      </c>
      <c r="C65" s="36">
        <v>41</v>
      </c>
      <c r="D65" s="36">
        <v>54</v>
      </c>
      <c r="E65" s="36">
        <v>53</v>
      </c>
      <c r="F65" s="36">
        <v>61</v>
      </c>
      <c r="G65" s="36">
        <v>72</v>
      </c>
      <c r="H65" s="36">
        <v>86</v>
      </c>
      <c r="I65" s="36">
        <v>96</v>
      </c>
      <c r="J65" s="36">
        <v>106</v>
      </c>
      <c r="K65" s="36">
        <v>117</v>
      </c>
      <c r="L65" s="36">
        <v>110</v>
      </c>
      <c r="M65" s="36">
        <v>82</v>
      </c>
      <c r="N65" s="36">
        <v>66</v>
      </c>
      <c r="O65" s="36">
        <v>76</v>
      </c>
      <c r="P65" s="36">
        <v>71</v>
      </c>
      <c r="Q65" s="36">
        <v>61</v>
      </c>
      <c r="R65" s="36">
        <v>59</v>
      </c>
      <c r="S65" s="37">
        <v>75</v>
      </c>
      <c r="T65" s="37">
        <v>78</v>
      </c>
      <c r="U65" s="37">
        <v>84</v>
      </c>
      <c r="V65" s="37">
        <v>99</v>
      </c>
      <c r="W65" s="53">
        <v>12</v>
      </c>
      <c r="X65" s="38">
        <v>8</v>
      </c>
      <c r="Y65" s="38">
        <v>9</v>
      </c>
      <c r="Z65" s="38">
        <v>12</v>
      </c>
      <c r="AA65" s="38">
        <v>12</v>
      </c>
      <c r="AB65" s="38">
        <v>12</v>
      </c>
      <c r="AC65" s="38">
        <v>16</v>
      </c>
      <c r="AD65" s="38">
        <v>14</v>
      </c>
      <c r="AE65" s="38">
        <v>12</v>
      </c>
      <c r="AF65" s="38">
        <v>14</v>
      </c>
      <c r="AG65" s="38">
        <v>13</v>
      </c>
      <c r="AH65" s="38">
        <v>14</v>
      </c>
      <c r="AI65" s="38">
        <v>13</v>
      </c>
      <c r="AJ65" s="38">
        <v>15</v>
      </c>
      <c r="AK65" s="38">
        <v>16</v>
      </c>
      <c r="AL65" s="38">
        <v>17</v>
      </c>
      <c r="AM65" s="38">
        <v>19</v>
      </c>
      <c r="AN65" s="38">
        <v>18</v>
      </c>
      <c r="AO65" s="38">
        <v>16</v>
      </c>
      <c r="AP65" s="38">
        <v>19</v>
      </c>
      <c r="AQ65" s="38">
        <v>19</v>
      </c>
      <c r="AR65" s="38">
        <v>21</v>
      </c>
      <c r="AS65" s="38">
        <v>23</v>
      </c>
      <c r="AT65" s="38">
        <v>23</v>
      </c>
      <c r="AU65" s="38">
        <v>24</v>
      </c>
      <c r="AV65" s="38">
        <v>24</v>
      </c>
      <c r="AW65" s="38">
        <v>23</v>
      </c>
      <c r="AX65" s="38">
        <v>25</v>
      </c>
      <c r="AY65" s="38">
        <v>24</v>
      </c>
      <c r="AZ65" s="38">
        <v>27</v>
      </c>
      <c r="BA65" s="38">
        <v>29</v>
      </c>
      <c r="BB65" s="38">
        <v>26</v>
      </c>
      <c r="BC65" s="38">
        <v>28</v>
      </c>
      <c r="BD65" s="38">
        <v>29</v>
      </c>
      <c r="BE65" s="38">
        <v>29</v>
      </c>
      <c r="BF65" s="38">
        <v>31</v>
      </c>
      <c r="BG65" s="38">
        <v>30</v>
      </c>
      <c r="BH65" s="38">
        <v>28</v>
      </c>
      <c r="BI65" s="38">
        <v>26</v>
      </c>
      <c r="BJ65" s="38">
        <v>26</v>
      </c>
      <c r="BK65" s="38">
        <v>23</v>
      </c>
      <c r="BL65" s="38">
        <v>22</v>
      </c>
      <c r="BM65" s="38">
        <v>20</v>
      </c>
      <c r="BN65" s="38">
        <v>17</v>
      </c>
      <c r="BO65" s="38">
        <v>17</v>
      </c>
      <c r="BP65" s="38">
        <v>17</v>
      </c>
      <c r="BQ65" s="38">
        <v>17</v>
      </c>
      <c r="BR65" s="38">
        <v>15</v>
      </c>
      <c r="BS65" s="38">
        <v>17</v>
      </c>
      <c r="BT65" s="38">
        <v>20</v>
      </c>
      <c r="BU65" s="38">
        <v>20</v>
      </c>
      <c r="BV65" s="38">
        <v>19</v>
      </c>
      <c r="BW65" s="38">
        <v>17</v>
      </c>
      <c r="BX65" s="38">
        <v>18</v>
      </c>
      <c r="BY65" s="38">
        <v>16</v>
      </c>
      <c r="BZ65" s="38">
        <v>20</v>
      </c>
      <c r="CA65" s="38">
        <v>16</v>
      </c>
      <c r="CB65" s="38">
        <v>15</v>
      </c>
      <c r="CC65" s="38">
        <v>16</v>
      </c>
      <c r="CD65" s="38">
        <v>14</v>
      </c>
      <c r="CE65" s="38">
        <v>15</v>
      </c>
      <c r="CF65" s="38">
        <v>14</v>
      </c>
      <c r="CG65" s="38">
        <v>15</v>
      </c>
      <c r="CH65" s="38">
        <v>15</v>
      </c>
      <c r="CI65" s="38">
        <v>17</v>
      </c>
      <c r="CJ65" s="38">
        <v>18</v>
      </c>
      <c r="CK65" s="38">
        <v>20</v>
      </c>
      <c r="CL65" s="38">
        <v>20</v>
      </c>
      <c r="CM65" s="38">
        <v>19</v>
      </c>
      <c r="CN65" s="38">
        <v>18</v>
      </c>
      <c r="CO65" s="38">
        <v>20</v>
      </c>
      <c r="CP65" s="38">
        <v>21</v>
      </c>
      <c r="CQ65" s="38">
        <v>18</v>
      </c>
      <c r="CR65" s="38">
        <v>21</v>
      </c>
      <c r="CS65" s="38">
        <v>21</v>
      </c>
      <c r="CT65" s="38">
        <v>24</v>
      </c>
      <c r="CU65" s="52">
        <v>25</v>
      </c>
      <c r="CV65" s="52">
        <v>24</v>
      </c>
      <c r="CW65" s="52">
        <v>25</v>
      </c>
      <c r="CX65" s="52">
        <v>25</v>
      </c>
    </row>
    <row r="66" spans="1:102">
      <c r="A66" s="9" t="s">
        <v>123</v>
      </c>
      <c r="B66" s="8" t="s">
        <v>124</v>
      </c>
      <c r="C66" s="36">
        <v>268</v>
      </c>
      <c r="D66" s="36">
        <v>290</v>
      </c>
      <c r="E66" s="36">
        <v>271</v>
      </c>
      <c r="F66" s="36">
        <v>272</v>
      </c>
      <c r="G66" s="36">
        <v>282</v>
      </c>
      <c r="H66" s="36">
        <v>348</v>
      </c>
      <c r="I66" s="36">
        <v>305</v>
      </c>
      <c r="J66" s="36">
        <v>254</v>
      </c>
      <c r="K66" s="36">
        <v>304</v>
      </c>
      <c r="L66" s="36">
        <v>307</v>
      </c>
      <c r="M66" s="36">
        <v>269</v>
      </c>
      <c r="N66" s="36">
        <v>241</v>
      </c>
      <c r="O66" s="36">
        <v>241</v>
      </c>
      <c r="P66" s="36">
        <v>267</v>
      </c>
      <c r="Q66" s="36">
        <v>280</v>
      </c>
      <c r="R66" s="36">
        <v>266</v>
      </c>
      <c r="S66" s="37">
        <v>288</v>
      </c>
      <c r="T66" s="37">
        <v>268</v>
      </c>
      <c r="U66" s="37">
        <v>287</v>
      </c>
      <c r="V66" s="37">
        <v>315</v>
      </c>
      <c r="W66" s="53">
        <v>63</v>
      </c>
      <c r="X66" s="38">
        <v>65</v>
      </c>
      <c r="Y66" s="38">
        <v>67</v>
      </c>
      <c r="Z66" s="38">
        <v>73</v>
      </c>
      <c r="AA66" s="38">
        <v>82</v>
      </c>
      <c r="AB66" s="38">
        <v>76</v>
      </c>
      <c r="AC66" s="38">
        <v>70</v>
      </c>
      <c r="AD66" s="38">
        <v>62</v>
      </c>
      <c r="AE66" s="38">
        <v>70</v>
      </c>
      <c r="AF66" s="38">
        <v>72</v>
      </c>
      <c r="AG66" s="38">
        <v>63</v>
      </c>
      <c r="AH66" s="38">
        <v>66</v>
      </c>
      <c r="AI66" s="38">
        <v>70</v>
      </c>
      <c r="AJ66" s="38">
        <v>68</v>
      </c>
      <c r="AK66" s="38">
        <v>66</v>
      </c>
      <c r="AL66" s="38">
        <v>68</v>
      </c>
      <c r="AM66" s="38">
        <v>73</v>
      </c>
      <c r="AN66" s="38">
        <v>71</v>
      </c>
      <c r="AO66" s="38">
        <v>67</v>
      </c>
      <c r="AP66" s="38">
        <v>71</v>
      </c>
      <c r="AQ66" s="38">
        <v>90</v>
      </c>
      <c r="AR66" s="38">
        <v>93</v>
      </c>
      <c r="AS66" s="38">
        <v>76</v>
      </c>
      <c r="AT66" s="38">
        <v>89</v>
      </c>
      <c r="AU66" s="38">
        <v>73</v>
      </c>
      <c r="AV66" s="38">
        <v>78</v>
      </c>
      <c r="AW66" s="38">
        <v>80</v>
      </c>
      <c r="AX66" s="38">
        <v>74</v>
      </c>
      <c r="AY66" s="38">
        <v>58</v>
      </c>
      <c r="AZ66" s="38">
        <v>66</v>
      </c>
      <c r="BA66" s="38">
        <v>63</v>
      </c>
      <c r="BB66" s="38">
        <v>67</v>
      </c>
      <c r="BC66" s="38">
        <v>76</v>
      </c>
      <c r="BD66" s="38">
        <v>80</v>
      </c>
      <c r="BE66" s="38">
        <v>72</v>
      </c>
      <c r="BF66" s="38">
        <v>76</v>
      </c>
      <c r="BG66" s="38">
        <v>80</v>
      </c>
      <c r="BH66" s="38">
        <v>79</v>
      </c>
      <c r="BI66" s="38">
        <v>78</v>
      </c>
      <c r="BJ66" s="38">
        <v>70</v>
      </c>
      <c r="BK66" s="38">
        <v>68</v>
      </c>
      <c r="BL66" s="38">
        <v>72</v>
      </c>
      <c r="BM66" s="38">
        <v>70</v>
      </c>
      <c r="BN66" s="38">
        <v>59</v>
      </c>
      <c r="BO66" s="38">
        <v>63</v>
      </c>
      <c r="BP66" s="38">
        <v>58</v>
      </c>
      <c r="BQ66" s="38">
        <v>63</v>
      </c>
      <c r="BR66" s="38">
        <v>57</v>
      </c>
      <c r="BS66" s="38">
        <v>60</v>
      </c>
      <c r="BT66" s="38">
        <v>61</v>
      </c>
      <c r="BU66" s="38">
        <v>57</v>
      </c>
      <c r="BV66" s="38">
        <v>63</v>
      </c>
      <c r="BW66" s="38">
        <v>66</v>
      </c>
      <c r="BX66" s="38">
        <v>66</v>
      </c>
      <c r="BY66" s="38">
        <v>67</v>
      </c>
      <c r="BZ66" s="38">
        <v>68</v>
      </c>
      <c r="CA66" s="38">
        <v>74</v>
      </c>
      <c r="CB66" s="38">
        <v>71</v>
      </c>
      <c r="CC66" s="38">
        <v>72</v>
      </c>
      <c r="CD66" s="38">
        <v>63</v>
      </c>
      <c r="CE66" s="38">
        <v>63</v>
      </c>
      <c r="CF66" s="38">
        <v>65</v>
      </c>
      <c r="CG66" s="38">
        <v>65</v>
      </c>
      <c r="CH66" s="38">
        <v>73</v>
      </c>
      <c r="CI66" s="38">
        <v>73</v>
      </c>
      <c r="CJ66" s="38">
        <v>72</v>
      </c>
      <c r="CK66" s="38">
        <v>71</v>
      </c>
      <c r="CL66" s="38">
        <v>72</v>
      </c>
      <c r="CM66" s="38">
        <v>62</v>
      </c>
      <c r="CN66" s="38">
        <v>67</v>
      </c>
      <c r="CO66" s="38">
        <v>69</v>
      </c>
      <c r="CP66" s="38">
        <v>70</v>
      </c>
      <c r="CQ66" s="38">
        <v>65</v>
      </c>
      <c r="CR66" s="38">
        <v>72</v>
      </c>
      <c r="CS66" s="38">
        <v>73</v>
      </c>
      <c r="CT66" s="38">
        <v>77</v>
      </c>
      <c r="CU66" s="52">
        <v>76</v>
      </c>
      <c r="CV66" s="52">
        <v>81</v>
      </c>
      <c r="CW66" s="52">
        <v>83</v>
      </c>
      <c r="CX66" s="52">
        <v>75</v>
      </c>
    </row>
    <row r="67" spans="1:102">
      <c r="A67" s="1" t="s">
        <v>125</v>
      </c>
      <c r="B67" s="8" t="s">
        <v>126</v>
      </c>
      <c r="C67" s="36">
        <v>2367</v>
      </c>
      <c r="D67" s="36">
        <v>2201</v>
      </c>
      <c r="E67" s="36">
        <v>2256</v>
      </c>
      <c r="F67" s="36">
        <v>2232</v>
      </c>
      <c r="G67" s="36">
        <v>2208</v>
      </c>
      <c r="H67" s="36">
        <v>2311</v>
      </c>
      <c r="I67" s="36">
        <v>2198</v>
      </c>
      <c r="J67" s="36">
        <v>2231</v>
      </c>
      <c r="K67" s="36">
        <v>2212</v>
      </c>
      <c r="L67" s="36">
        <v>2305</v>
      </c>
      <c r="M67" s="36">
        <v>2547</v>
      </c>
      <c r="N67" s="36">
        <v>2511</v>
      </c>
      <c r="O67" s="36">
        <v>2585</v>
      </c>
      <c r="P67" s="36">
        <v>2642</v>
      </c>
      <c r="Q67" s="36">
        <v>2484</v>
      </c>
      <c r="R67" s="36">
        <v>2467</v>
      </c>
      <c r="S67" s="37">
        <v>2503</v>
      </c>
      <c r="T67" s="37">
        <v>2218</v>
      </c>
      <c r="U67" s="37">
        <v>2370</v>
      </c>
      <c r="V67" s="37">
        <v>2509</v>
      </c>
      <c r="W67" s="53">
        <v>616</v>
      </c>
      <c r="X67" s="38">
        <v>584</v>
      </c>
      <c r="Y67" s="38">
        <v>589</v>
      </c>
      <c r="Z67" s="38">
        <v>578</v>
      </c>
      <c r="AA67" s="38">
        <v>540</v>
      </c>
      <c r="AB67" s="38">
        <v>528</v>
      </c>
      <c r="AC67" s="38">
        <v>569</v>
      </c>
      <c r="AD67" s="38">
        <v>564</v>
      </c>
      <c r="AE67" s="38">
        <v>574</v>
      </c>
      <c r="AF67" s="38">
        <v>577</v>
      </c>
      <c r="AG67" s="38">
        <v>558</v>
      </c>
      <c r="AH67" s="38">
        <v>547</v>
      </c>
      <c r="AI67" s="38">
        <v>576</v>
      </c>
      <c r="AJ67" s="38">
        <v>565</v>
      </c>
      <c r="AK67" s="38">
        <v>568</v>
      </c>
      <c r="AL67" s="38">
        <v>523</v>
      </c>
      <c r="AM67" s="38">
        <v>550</v>
      </c>
      <c r="AN67" s="38">
        <v>547</v>
      </c>
      <c r="AO67" s="38">
        <v>554</v>
      </c>
      <c r="AP67" s="38">
        <v>557</v>
      </c>
      <c r="AQ67" s="38">
        <v>567</v>
      </c>
      <c r="AR67" s="38">
        <v>572</v>
      </c>
      <c r="AS67" s="38">
        <v>586</v>
      </c>
      <c r="AT67" s="38">
        <v>586</v>
      </c>
      <c r="AU67" s="38">
        <v>547</v>
      </c>
      <c r="AV67" s="38">
        <v>552</v>
      </c>
      <c r="AW67" s="38">
        <v>543</v>
      </c>
      <c r="AX67" s="38">
        <v>556</v>
      </c>
      <c r="AY67" s="38">
        <v>543</v>
      </c>
      <c r="AZ67" s="38">
        <v>563</v>
      </c>
      <c r="BA67" s="38">
        <v>562</v>
      </c>
      <c r="BB67" s="38">
        <v>563</v>
      </c>
      <c r="BC67" s="38">
        <v>528</v>
      </c>
      <c r="BD67" s="38">
        <v>571</v>
      </c>
      <c r="BE67" s="38">
        <v>554</v>
      </c>
      <c r="BF67" s="38">
        <v>559</v>
      </c>
      <c r="BG67" s="38">
        <v>556</v>
      </c>
      <c r="BH67" s="38">
        <v>555</v>
      </c>
      <c r="BI67" s="38">
        <v>600</v>
      </c>
      <c r="BJ67" s="38">
        <v>594</v>
      </c>
      <c r="BK67" s="38">
        <v>612</v>
      </c>
      <c r="BL67" s="38">
        <v>645</v>
      </c>
      <c r="BM67" s="38">
        <v>642</v>
      </c>
      <c r="BN67" s="38">
        <v>648</v>
      </c>
      <c r="BO67" s="38">
        <v>632</v>
      </c>
      <c r="BP67" s="38">
        <v>610</v>
      </c>
      <c r="BQ67" s="38">
        <v>614</v>
      </c>
      <c r="BR67" s="38">
        <v>655</v>
      </c>
      <c r="BS67" s="38">
        <v>636</v>
      </c>
      <c r="BT67" s="38">
        <v>650</v>
      </c>
      <c r="BU67" s="38">
        <v>647</v>
      </c>
      <c r="BV67" s="38">
        <v>652</v>
      </c>
      <c r="BW67" s="38">
        <v>677</v>
      </c>
      <c r="BX67" s="38">
        <v>675</v>
      </c>
      <c r="BY67" s="38">
        <v>658</v>
      </c>
      <c r="BZ67" s="38">
        <v>632</v>
      </c>
      <c r="CA67" s="38">
        <v>628</v>
      </c>
      <c r="CB67" s="38">
        <v>603</v>
      </c>
      <c r="CC67" s="38">
        <v>638</v>
      </c>
      <c r="CD67" s="38">
        <v>615</v>
      </c>
      <c r="CE67" s="38">
        <v>602</v>
      </c>
      <c r="CF67" s="38">
        <v>635</v>
      </c>
      <c r="CG67" s="38">
        <v>620</v>
      </c>
      <c r="CH67" s="38">
        <v>610</v>
      </c>
      <c r="CI67" s="38">
        <v>631</v>
      </c>
      <c r="CJ67" s="38">
        <v>611</v>
      </c>
      <c r="CK67" s="38">
        <v>627</v>
      </c>
      <c r="CL67" s="38">
        <v>634</v>
      </c>
      <c r="CM67" s="38">
        <v>595</v>
      </c>
      <c r="CN67" s="38">
        <v>551</v>
      </c>
      <c r="CO67" s="38">
        <v>538</v>
      </c>
      <c r="CP67" s="38">
        <v>534</v>
      </c>
      <c r="CQ67" s="38">
        <v>543</v>
      </c>
      <c r="CR67" s="38">
        <v>579</v>
      </c>
      <c r="CS67" s="38">
        <v>610</v>
      </c>
      <c r="CT67" s="38">
        <v>638</v>
      </c>
      <c r="CU67" s="52">
        <v>628</v>
      </c>
      <c r="CV67" s="52">
        <v>625</v>
      </c>
      <c r="CW67" s="52">
        <v>626</v>
      </c>
      <c r="CX67" s="52">
        <v>630</v>
      </c>
    </row>
    <row r="68" spans="1:102">
      <c r="A68" s="9" t="s">
        <v>127</v>
      </c>
      <c r="B68" s="8" t="s">
        <v>128</v>
      </c>
      <c r="C68" s="36">
        <v>1219</v>
      </c>
      <c r="D68" s="36">
        <v>1102</v>
      </c>
      <c r="E68" s="36">
        <v>1167</v>
      </c>
      <c r="F68" s="36">
        <v>1081</v>
      </c>
      <c r="G68" s="36">
        <v>1161</v>
      </c>
      <c r="H68" s="36">
        <v>1215</v>
      </c>
      <c r="I68" s="36">
        <v>1168</v>
      </c>
      <c r="J68" s="36">
        <v>1208</v>
      </c>
      <c r="K68" s="36">
        <v>1154</v>
      </c>
      <c r="L68" s="36">
        <v>1253</v>
      </c>
      <c r="M68" s="36">
        <v>1422</v>
      </c>
      <c r="N68" s="36">
        <v>1312</v>
      </c>
      <c r="O68" s="36">
        <v>1381</v>
      </c>
      <c r="P68" s="36">
        <v>1348</v>
      </c>
      <c r="Q68" s="36">
        <v>1280</v>
      </c>
      <c r="R68" s="36">
        <v>1258</v>
      </c>
      <c r="S68" s="37">
        <v>1259</v>
      </c>
      <c r="T68" s="37">
        <v>1053</v>
      </c>
      <c r="U68" s="37">
        <v>1164</v>
      </c>
      <c r="V68" s="37">
        <v>1275</v>
      </c>
      <c r="W68" s="53">
        <v>320</v>
      </c>
      <c r="X68" s="38">
        <v>307</v>
      </c>
      <c r="Y68" s="38">
        <v>304</v>
      </c>
      <c r="Z68" s="38">
        <v>288</v>
      </c>
      <c r="AA68" s="38">
        <v>277</v>
      </c>
      <c r="AB68" s="38">
        <v>262</v>
      </c>
      <c r="AC68" s="38">
        <v>287</v>
      </c>
      <c r="AD68" s="38">
        <v>276</v>
      </c>
      <c r="AE68" s="38">
        <v>294</v>
      </c>
      <c r="AF68" s="38">
        <v>299</v>
      </c>
      <c r="AG68" s="38">
        <v>291</v>
      </c>
      <c r="AH68" s="38">
        <v>283</v>
      </c>
      <c r="AI68" s="38">
        <v>280</v>
      </c>
      <c r="AJ68" s="38">
        <v>270</v>
      </c>
      <c r="AK68" s="38">
        <v>265</v>
      </c>
      <c r="AL68" s="38">
        <v>266</v>
      </c>
      <c r="AM68" s="38">
        <v>283</v>
      </c>
      <c r="AN68" s="38">
        <v>288</v>
      </c>
      <c r="AO68" s="38">
        <v>293</v>
      </c>
      <c r="AP68" s="38">
        <v>297</v>
      </c>
      <c r="AQ68" s="38">
        <v>303</v>
      </c>
      <c r="AR68" s="38">
        <v>301</v>
      </c>
      <c r="AS68" s="38">
        <v>308</v>
      </c>
      <c r="AT68" s="38">
        <v>303</v>
      </c>
      <c r="AU68" s="38">
        <v>295</v>
      </c>
      <c r="AV68" s="38">
        <v>295</v>
      </c>
      <c r="AW68" s="38">
        <v>286</v>
      </c>
      <c r="AX68" s="38">
        <v>292</v>
      </c>
      <c r="AY68" s="38">
        <v>287</v>
      </c>
      <c r="AZ68" s="38">
        <v>312</v>
      </c>
      <c r="BA68" s="38">
        <v>306</v>
      </c>
      <c r="BB68" s="38">
        <v>303</v>
      </c>
      <c r="BC68" s="38">
        <v>272</v>
      </c>
      <c r="BD68" s="38">
        <v>297</v>
      </c>
      <c r="BE68" s="38">
        <v>292</v>
      </c>
      <c r="BF68" s="38">
        <v>293</v>
      </c>
      <c r="BG68" s="38">
        <v>300</v>
      </c>
      <c r="BH68" s="38">
        <v>300</v>
      </c>
      <c r="BI68" s="38">
        <v>322</v>
      </c>
      <c r="BJ68" s="38">
        <v>331</v>
      </c>
      <c r="BK68" s="38">
        <v>349</v>
      </c>
      <c r="BL68" s="38">
        <v>362</v>
      </c>
      <c r="BM68" s="38">
        <v>356</v>
      </c>
      <c r="BN68" s="38">
        <v>355</v>
      </c>
      <c r="BO68" s="38">
        <v>335</v>
      </c>
      <c r="BP68" s="38">
        <v>311</v>
      </c>
      <c r="BQ68" s="38">
        <v>316</v>
      </c>
      <c r="BR68" s="38">
        <v>350</v>
      </c>
      <c r="BS68" s="38">
        <v>339</v>
      </c>
      <c r="BT68" s="38">
        <v>355</v>
      </c>
      <c r="BU68" s="38">
        <v>343</v>
      </c>
      <c r="BV68" s="38">
        <v>344</v>
      </c>
      <c r="BW68" s="38">
        <v>352</v>
      </c>
      <c r="BX68" s="38">
        <v>351</v>
      </c>
      <c r="BY68" s="38">
        <v>330</v>
      </c>
      <c r="BZ68" s="38">
        <v>315</v>
      </c>
      <c r="CA68" s="38">
        <v>329</v>
      </c>
      <c r="CB68" s="38">
        <v>307</v>
      </c>
      <c r="CC68" s="38">
        <v>330</v>
      </c>
      <c r="CD68" s="38">
        <v>314</v>
      </c>
      <c r="CE68" s="38">
        <v>305</v>
      </c>
      <c r="CF68" s="38">
        <v>335</v>
      </c>
      <c r="CG68" s="38">
        <v>311</v>
      </c>
      <c r="CH68" s="38">
        <v>307</v>
      </c>
      <c r="CI68" s="38">
        <v>315</v>
      </c>
      <c r="CJ68" s="38">
        <v>305</v>
      </c>
      <c r="CK68" s="38">
        <v>317</v>
      </c>
      <c r="CL68" s="38">
        <v>322</v>
      </c>
      <c r="CM68" s="38">
        <v>294</v>
      </c>
      <c r="CN68" s="38">
        <v>258</v>
      </c>
      <c r="CO68" s="38">
        <v>253</v>
      </c>
      <c r="CP68" s="38">
        <v>248</v>
      </c>
      <c r="CQ68" s="38">
        <v>265</v>
      </c>
      <c r="CR68" s="38">
        <v>290</v>
      </c>
      <c r="CS68" s="38">
        <v>297</v>
      </c>
      <c r="CT68" s="38">
        <v>312</v>
      </c>
      <c r="CU68" s="52">
        <v>323</v>
      </c>
      <c r="CV68" s="52">
        <v>319</v>
      </c>
      <c r="CW68" s="52">
        <v>314</v>
      </c>
      <c r="CX68" s="52">
        <v>319</v>
      </c>
    </row>
    <row r="69" spans="1:102">
      <c r="A69" s="9" t="s">
        <v>129</v>
      </c>
      <c r="B69" s="8" t="s">
        <v>130</v>
      </c>
      <c r="C69" s="36">
        <v>1148</v>
      </c>
      <c r="D69" s="36">
        <v>1099</v>
      </c>
      <c r="E69" s="36">
        <v>1089</v>
      </c>
      <c r="F69" s="36">
        <v>1151</v>
      </c>
      <c r="G69" s="36">
        <v>1047</v>
      </c>
      <c r="H69" s="36">
        <v>1096</v>
      </c>
      <c r="I69" s="36">
        <v>1030</v>
      </c>
      <c r="J69" s="36">
        <v>1023</v>
      </c>
      <c r="K69" s="36">
        <v>1058</v>
      </c>
      <c r="L69" s="36">
        <v>1052</v>
      </c>
      <c r="M69" s="36">
        <v>1125</v>
      </c>
      <c r="N69" s="36">
        <v>1199</v>
      </c>
      <c r="O69" s="36">
        <v>1204</v>
      </c>
      <c r="P69" s="36">
        <v>1294</v>
      </c>
      <c r="Q69" s="36">
        <v>1204</v>
      </c>
      <c r="R69" s="36">
        <v>1209</v>
      </c>
      <c r="S69" s="37">
        <v>1244</v>
      </c>
      <c r="T69" s="37">
        <v>1165</v>
      </c>
      <c r="U69" s="37">
        <v>1206</v>
      </c>
      <c r="V69" s="37">
        <v>1234</v>
      </c>
      <c r="W69" s="53">
        <v>296</v>
      </c>
      <c r="X69" s="38">
        <v>277</v>
      </c>
      <c r="Y69" s="38">
        <v>285</v>
      </c>
      <c r="Z69" s="38">
        <v>290</v>
      </c>
      <c r="AA69" s="38">
        <v>263</v>
      </c>
      <c r="AB69" s="38">
        <v>265</v>
      </c>
      <c r="AC69" s="38">
        <v>282</v>
      </c>
      <c r="AD69" s="38">
        <v>289</v>
      </c>
      <c r="AE69" s="38">
        <v>281</v>
      </c>
      <c r="AF69" s="38">
        <v>277</v>
      </c>
      <c r="AG69" s="38">
        <v>267</v>
      </c>
      <c r="AH69" s="38">
        <v>264</v>
      </c>
      <c r="AI69" s="38">
        <v>296</v>
      </c>
      <c r="AJ69" s="38">
        <v>294</v>
      </c>
      <c r="AK69" s="38">
        <v>304</v>
      </c>
      <c r="AL69" s="38">
        <v>257</v>
      </c>
      <c r="AM69" s="38">
        <v>267</v>
      </c>
      <c r="AN69" s="38">
        <v>259</v>
      </c>
      <c r="AO69" s="38">
        <v>261</v>
      </c>
      <c r="AP69" s="38">
        <v>260</v>
      </c>
      <c r="AQ69" s="38">
        <v>263</v>
      </c>
      <c r="AR69" s="38">
        <v>272</v>
      </c>
      <c r="AS69" s="38">
        <v>278</v>
      </c>
      <c r="AT69" s="38">
        <v>283</v>
      </c>
      <c r="AU69" s="38">
        <v>252</v>
      </c>
      <c r="AV69" s="38">
        <v>257</v>
      </c>
      <c r="AW69" s="38">
        <v>257</v>
      </c>
      <c r="AX69" s="38">
        <v>264</v>
      </c>
      <c r="AY69" s="38">
        <v>256</v>
      </c>
      <c r="AZ69" s="38">
        <v>251</v>
      </c>
      <c r="BA69" s="38">
        <v>255</v>
      </c>
      <c r="BB69" s="38">
        <v>261</v>
      </c>
      <c r="BC69" s="38">
        <v>256</v>
      </c>
      <c r="BD69" s="38">
        <v>275</v>
      </c>
      <c r="BE69" s="38">
        <v>262</v>
      </c>
      <c r="BF69" s="38">
        <v>265</v>
      </c>
      <c r="BG69" s="38">
        <v>256</v>
      </c>
      <c r="BH69" s="38">
        <v>255</v>
      </c>
      <c r="BI69" s="38">
        <v>278</v>
      </c>
      <c r="BJ69" s="38">
        <v>263</v>
      </c>
      <c r="BK69" s="38">
        <v>263</v>
      </c>
      <c r="BL69" s="38">
        <v>283</v>
      </c>
      <c r="BM69" s="38">
        <v>286</v>
      </c>
      <c r="BN69" s="38">
        <v>293</v>
      </c>
      <c r="BO69" s="38">
        <v>298</v>
      </c>
      <c r="BP69" s="38">
        <v>299</v>
      </c>
      <c r="BQ69" s="38">
        <v>296</v>
      </c>
      <c r="BR69" s="38">
        <v>306</v>
      </c>
      <c r="BS69" s="38">
        <v>298</v>
      </c>
      <c r="BT69" s="38">
        <v>294</v>
      </c>
      <c r="BU69" s="38">
        <v>304</v>
      </c>
      <c r="BV69" s="38">
        <v>308</v>
      </c>
      <c r="BW69" s="38">
        <v>325</v>
      </c>
      <c r="BX69" s="38">
        <v>324</v>
      </c>
      <c r="BY69" s="38">
        <v>328</v>
      </c>
      <c r="BZ69" s="38">
        <v>317</v>
      </c>
      <c r="CA69" s="38">
        <v>299</v>
      </c>
      <c r="CB69" s="38">
        <v>296</v>
      </c>
      <c r="CC69" s="38">
        <v>308</v>
      </c>
      <c r="CD69" s="38">
        <v>301</v>
      </c>
      <c r="CE69" s="38">
        <v>297</v>
      </c>
      <c r="CF69" s="38">
        <v>300</v>
      </c>
      <c r="CG69" s="38">
        <v>309</v>
      </c>
      <c r="CH69" s="38">
        <v>303</v>
      </c>
      <c r="CI69" s="38">
        <v>316</v>
      </c>
      <c r="CJ69" s="38">
        <v>306</v>
      </c>
      <c r="CK69" s="38">
        <v>310</v>
      </c>
      <c r="CL69" s="38">
        <v>312</v>
      </c>
      <c r="CM69" s="38">
        <v>301</v>
      </c>
      <c r="CN69" s="38">
        <v>292</v>
      </c>
      <c r="CO69" s="38">
        <v>286</v>
      </c>
      <c r="CP69" s="38">
        <v>286</v>
      </c>
      <c r="CQ69" s="38">
        <v>278</v>
      </c>
      <c r="CR69" s="38">
        <v>289</v>
      </c>
      <c r="CS69" s="38">
        <v>313</v>
      </c>
      <c r="CT69" s="38">
        <v>326</v>
      </c>
      <c r="CU69" s="52">
        <v>305</v>
      </c>
      <c r="CV69" s="52">
        <v>307</v>
      </c>
      <c r="CW69" s="52">
        <v>311</v>
      </c>
      <c r="CX69" s="52">
        <v>311</v>
      </c>
    </row>
    <row r="70" spans="1:102">
      <c r="A70" s="1" t="s">
        <v>131</v>
      </c>
      <c r="B70" s="8" t="s">
        <v>132</v>
      </c>
      <c r="C70" s="36">
        <v>28</v>
      </c>
      <c r="D70" s="36">
        <v>23</v>
      </c>
      <c r="E70" s="36">
        <v>20</v>
      </c>
      <c r="F70" s="36">
        <v>19</v>
      </c>
      <c r="G70" s="36">
        <v>17</v>
      </c>
      <c r="H70" s="36">
        <v>23</v>
      </c>
      <c r="I70" s="36">
        <v>22</v>
      </c>
      <c r="J70" s="36">
        <v>27</v>
      </c>
      <c r="K70" s="36">
        <v>30</v>
      </c>
      <c r="L70" s="36">
        <v>29</v>
      </c>
      <c r="M70" s="36">
        <v>27</v>
      </c>
      <c r="N70" s="36">
        <v>26</v>
      </c>
      <c r="O70" s="36">
        <v>33</v>
      </c>
      <c r="P70" s="36">
        <v>50</v>
      </c>
      <c r="Q70" s="36">
        <v>63</v>
      </c>
      <c r="R70" s="36">
        <v>64</v>
      </c>
      <c r="S70" s="37">
        <v>77</v>
      </c>
      <c r="T70" s="37">
        <v>53</v>
      </c>
      <c r="U70" s="37">
        <v>29</v>
      </c>
      <c r="V70" s="37">
        <v>25</v>
      </c>
      <c r="W70" s="53">
        <v>6</v>
      </c>
      <c r="X70" s="38">
        <v>7</v>
      </c>
      <c r="Y70" s="38">
        <v>9</v>
      </c>
      <c r="Z70" s="38">
        <v>6</v>
      </c>
      <c r="AA70" s="38">
        <v>5</v>
      </c>
      <c r="AB70" s="38">
        <v>6</v>
      </c>
      <c r="AC70" s="38">
        <v>6</v>
      </c>
      <c r="AD70" s="38">
        <v>6</v>
      </c>
      <c r="AE70" s="38">
        <v>4</v>
      </c>
      <c r="AF70" s="38">
        <v>6</v>
      </c>
      <c r="AG70" s="38">
        <v>5</v>
      </c>
      <c r="AH70" s="38">
        <v>5</v>
      </c>
      <c r="AI70" s="38">
        <v>4</v>
      </c>
      <c r="AJ70" s="38">
        <v>4</v>
      </c>
      <c r="AK70" s="38">
        <v>5</v>
      </c>
      <c r="AL70" s="38">
        <v>6</v>
      </c>
      <c r="AM70" s="38">
        <v>4</v>
      </c>
      <c r="AN70" s="38">
        <v>5</v>
      </c>
      <c r="AO70" s="38">
        <v>4</v>
      </c>
      <c r="AP70" s="38">
        <v>4</v>
      </c>
      <c r="AQ70" s="38">
        <v>5</v>
      </c>
      <c r="AR70" s="38">
        <v>6</v>
      </c>
      <c r="AS70" s="38">
        <v>7</v>
      </c>
      <c r="AT70" s="38">
        <v>5</v>
      </c>
      <c r="AU70" s="38">
        <v>6</v>
      </c>
      <c r="AV70" s="38">
        <v>5</v>
      </c>
      <c r="AW70" s="38">
        <v>6</v>
      </c>
      <c r="AX70" s="38">
        <v>5</v>
      </c>
      <c r="AY70" s="38">
        <v>5</v>
      </c>
      <c r="AZ70" s="38">
        <v>7</v>
      </c>
      <c r="BA70" s="38">
        <v>7</v>
      </c>
      <c r="BB70" s="38">
        <v>8</v>
      </c>
      <c r="BC70" s="38">
        <v>7</v>
      </c>
      <c r="BD70" s="38">
        <v>8</v>
      </c>
      <c r="BE70" s="38">
        <v>8</v>
      </c>
      <c r="BF70" s="38">
        <v>7</v>
      </c>
      <c r="BG70" s="38">
        <v>9</v>
      </c>
      <c r="BH70" s="38">
        <v>6</v>
      </c>
      <c r="BI70" s="38">
        <v>8</v>
      </c>
      <c r="BJ70" s="38">
        <v>6</v>
      </c>
      <c r="BK70" s="38">
        <v>6</v>
      </c>
      <c r="BL70" s="38">
        <v>6</v>
      </c>
      <c r="BM70" s="38">
        <v>7</v>
      </c>
      <c r="BN70" s="38">
        <v>8</v>
      </c>
      <c r="BO70" s="38">
        <v>7</v>
      </c>
      <c r="BP70" s="38">
        <v>7</v>
      </c>
      <c r="BQ70" s="38">
        <v>6</v>
      </c>
      <c r="BR70" s="38">
        <v>6</v>
      </c>
      <c r="BS70" s="38">
        <v>7</v>
      </c>
      <c r="BT70" s="38">
        <v>10</v>
      </c>
      <c r="BU70" s="38">
        <v>6</v>
      </c>
      <c r="BV70" s="38">
        <v>10</v>
      </c>
      <c r="BW70" s="38">
        <v>11</v>
      </c>
      <c r="BX70" s="38">
        <v>11</v>
      </c>
      <c r="BY70" s="38">
        <v>13</v>
      </c>
      <c r="BZ70" s="38">
        <v>15</v>
      </c>
      <c r="CA70" s="38">
        <v>13</v>
      </c>
      <c r="CB70" s="38">
        <v>14</v>
      </c>
      <c r="CC70" s="38">
        <v>16</v>
      </c>
      <c r="CD70" s="38">
        <v>20</v>
      </c>
      <c r="CE70" s="38">
        <v>16</v>
      </c>
      <c r="CF70" s="38">
        <v>15</v>
      </c>
      <c r="CG70" s="38">
        <v>15</v>
      </c>
      <c r="CH70" s="38">
        <v>18</v>
      </c>
      <c r="CI70" s="38">
        <v>19</v>
      </c>
      <c r="CJ70" s="38">
        <v>22</v>
      </c>
      <c r="CK70" s="38">
        <v>18</v>
      </c>
      <c r="CL70" s="38">
        <v>18</v>
      </c>
      <c r="CM70" s="38">
        <v>17</v>
      </c>
      <c r="CN70" s="38">
        <v>15</v>
      </c>
      <c r="CO70" s="38">
        <v>13</v>
      </c>
      <c r="CP70" s="38">
        <v>8</v>
      </c>
      <c r="CQ70" s="38">
        <v>7</v>
      </c>
      <c r="CR70" s="38">
        <v>6</v>
      </c>
      <c r="CS70" s="38">
        <v>7</v>
      </c>
      <c r="CT70" s="38">
        <v>9</v>
      </c>
      <c r="CU70" s="52">
        <v>8</v>
      </c>
      <c r="CV70" s="52">
        <v>5</v>
      </c>
      <c r="CW70" s="52">
        <v>6</v>
      </c>
      <c r="CX70" s="52">
        <v>6</v>
      </c>
    </row>
    <row r="71" spans="1:102">
      <c r="A71" s="9" t="s">
        <v>133</v>
      </c>
      <c r="B71" s="8" t="s">
        <v>134</v>
      </c>
      <c r="C71" s="36">
        <v>28</v>
      </c>
      <c r="D71" s="36">
        <v>23</v>
      </c>
      <c r="E71" s="36">
        <v>20</v>
      </c>
      <c r="F71" s="36">
        <v>19</v>
      </c>
      <c r="G71" s="36">
        <v>17</v>
      </c>
      <c r="H71" s="36">
        <v>23</v>
      </c>
      <c r="I71" s="36">
        <v>22</v>
      </c>
      <c r="J71" s="36">
        <v>27</v>
      </c>
      <c r="K71" s="36">
        <v>30</v>
      </c>
      <c r="L71" s="36">
        <v>29</v>
      </c>
      <c r="M71" s="36">
        <v>27</v>
      </c>
      <c r="N71" s="36">
        <v>26</v>
      </c>
      <c r="O71" s="36">
        <v>33</v>
      </c>
      <c r="P71" s="36">
        <v>50</v>
      </c>
      <c r="Q71" s="36">
        <v>63</v>
      </c>
      <c r="R71" s="36">
        <v>64</v>
      </c>
      <c r="S71" s="37">
        <v>77</v>
      </c>
      <c r="T71" s="37">
        <v>53</v>
      </c>
      <c r="U71" s="37">
        <v>29</v>
      </c>
      <c r="V71" s="37">
        <v>25</v>
      </c>
      <c r="W71" s="53">
        <v>6</v>
      </c>
      <c r="X71" s="38">
        <v>7</v>
      </c>
      <c r="Y71" s="38">
        <v>9</v>
      </c>
      <c r="Z71" s="38">
        <v>6</v>
      </c>
      <c r="AA71" s="38">
        <v>5</v>
      </c>
      <c r="AB71" s="38">
        <v>6</v>
      </c>
      <c r="AC71" s="38">
        <v>6</v>
      </c>
      <c r="AD71" s="38">
        <v>6</v>
      </c>
      <c r="AE71" s="38">
        <v>4</v>
      </c>
      <c r="AF71" s="38">
        <v>6</v>
      </c>
      <c r="AG71" s="38">
        <v>5</v>
      </c>
      <c r="AH71" s="38">
        <v>5</v>
      </c>
      <c r="AI71" s="38">
        <v>4</v>
      </c>
      <c r="AJ71" s="38">
        <v>4</v>
      </c>
      <c r="AK71" s="38">
        <v>5</v>
      </c>
      <c r="AL71" s="38">
        <v>6</v>
      </c>
      <c r="AM71" s="38">
        <v>4</v>
      </c>
      <c r="AN71" s="38">
        <v>5</v>
      </c>
      <c r="AO71" s="38">
        <v>4</v>
      </c>
      <c r="AP71" s="38">
        <v>4</v>
      </c>
      <c r="AQ71" s="38">
        <v>5</v>
      </c>
      <c r="AR71" s="38">
        <v>6</v>
      </c>
      <c r="AS71" s="38">
        <v>7</v>
      </c>
      <c r="AT71" s="38">
        <v>5</v>
      </c>
      <c r="AU71" s="38">
        <v>6</v>
      </c>
      <c r="AV71" s="38">
        <v>5</v>
      </c>
      <c r="AW71" s="38">
        <v>6</v>
      </c>
      <c r="AX71" s="38">
        <v>5</v>
      </c>
      <c r="AY71" s="38">
        <v>5</v>
      </c>
      <c r="AZ71" s="38">
        <v>7</v>
      </c>
      <c r="BA71" s="38">
        <v>7</v>
      </c>
      <c r="BB71" s="38">
        <v>8</v>
      </c>
      <c r="BC71" s="38">
        <v>7</v>
      </c>
      <c r="BD71" s="38">
        <v>8</v>
      </c>
      <c r="BE71" s="38">
        <v>8</v>
      </c>
      <c r="BF71" s="38">
        <v>7</v>
      </c>
      <c r="BG71" s="38">
        <v>9</v>
      </c>
      <c r="BH71" s="38">
        <v>6</v>
      </c>
      <c r="BI71" s="38">
        <v>8</v>
      </c>
      <c r="BJ71" s="38">
        <v>6</v>
      </c>
      <c r="BK71" s="38">
        <v>6</v>
      </c>
      <c r="BL71" s="38">
        <v>6</v>
      </c>
      <c r="BM71" s="38">
        <v>7</v>
      </c>
      <c r="BN71" s="38">
        <v>8</v>
      </c>
      <c r="BO71" s="38">
        <v>7</v>
      </c>
      <c r="BP71" s="38">
        <v>7</v>
      </c>
      <c r="BQ71" s="38">
        <v>6</v>
      </c>
      <c r="BR71" s="38">
        <v>6</v>
      </c>
      <c r="BS71" s="38">
        <v>7</v>
      </c>
      <c r="BT71" s="38">
        <v>10</v>
      </c>
      <c r="BU71" s="38">
        <v>6</v>
      </c>
      <c r="BV71" s="38">
        <v>10</v>
      </c>
      <c r="BW71" s="38">
        <v>11</v>
      </c>
      <c r="BX71" s="38">
        <v>11</v>
      </c>
      <c r="BY71" s="38">
        <v>13</v>
      </c>
      <c r="BZ71" s="38">
        <v>15</v>
      </c>
      <c r="CA71" s="38">
        <v>13</v>
      </c>
      <c r="CB71" s="38">
        <v>14</v>
      </c>
      <c r="CC71" s="38">
        <v>16</v>
      </c>
      <c r="CD71" s="38">
        <v>20</v>
      </c>
      <c r="CE71" s="38">
        <v>16</v>
      </c>
      <c r="CF71" s="38">
        <v>15</v>
      </c>
      <c r="CG71" s="38">
        <v>15</v>
      </c>
      <c r="CH71" s="38">
        <v>18</v>
      </c>
      <c r="CI71" s="38">
        <v>19</v>
      </c>
      <c r="CJ71" s="38">
        <v>22</v>
      </c>
      <c r="CK71" s="38">
        <v>18</v>
      </c>
      <c r="CL71" s="38">
        <v>18</v>
      </c>
      <c r="CM71" s="38">
        <v>17</v>
      </c>
      <c r="CN71" s="38">
        <v>15</v>
      </c>
      <c r="CO71" s="38">
        <v>13</v>
      </c>
      <c r="CP71" s="38">
        <v>8</v>
      </c>
      <c r="CQ71" s="38">
        <v>7</v>
      </c>
      <c r="CR71" s="38">
        <v>6</v>
      </c>
      <c r="CS71" s="38">
        <v>7</v>
      </c>
      <c r="CT71" s="38">
        <v>9</v>
      </c>
      <c r="CU71" s="52">
        <v>8</v>
      </c>
      <c r="CV71" s="52">
        <v>5</v>
      </c>
      <c r="CW71" s="52">
        <v>6</v>
      </c>
      <c r="CX71" s="52">
        <v>6</v>
      </c>
    </row>
    <row r="72" spans="1:102">
      <c r="A72" s="1" t="s">
        <v>135</v>
      </c>
      <c r="B72" s="8" t="s">
        <v>136</v>
      </c>
      <c r="C72" s="36">
        <v>2666</v>
      </c>
      <c r="D72" s="36">
        <v>3210</v>
      </c>
      <c r="E72" s="36">
        <v>5407</v>
      </c>
      <c r="F72" s="36">
        <v>4662</v>
      </c>
      <c r="G72" s="36">
        <v>4827</v>
      </c>
      <c r="H72" s="36">
        <v>5856</v>
      </c>
      <c r="I72" s="36">
        <v>7349</v>
      </c>
      <c r="J72" s="36">
        <v>9434</v>
      </c>
      <c r="K72" s="36">
        <v>10492</v>
      </c>
      <c r="L72" s="36">
        <v>10467</v>
      </c>
      <c r="M72" s="36">
        <v>16513</v>
      </c>
      <c r="N72" s="36">
        <v>12913</v>
      </c>
      <c r="O72" s="36">
        <v>16763</v>
      </c>
      <c r="P72" s="36">
        <v>22440</v>
      </c>
      <c r="Q72" s="36">
        <v>21740</v>
      </c>
      <c r="R72" s="36">
        <v>20726</v>
      </c>
      <c r="S72" s="37">
        <v>16335</v>
      </c>
      <c r="T72" s="37">
        <v>11061</v>
      </c>
      <c r="U72" s="37">
        <v>9739</v>
      </c>
      <c r="V72" s="37">
        <v>11938</v>
      </c>
      <c r="W72" s="53">
        <v>716</v>
      </c>
      <c r="X72" s="38">
        <v>721</v>
      </c>
      <c r="Y72" s="38">
        <v>610</v>
      </c>
      <c r="Z72" s="38">
        <v>619</v>
      </c>
      <c r="AA72" s="38">
        <v>595</v>
      </c>
      <c r="AB72" s="38">
        <v>709</v>
      </c>
      <c r="AC72" s="38">
        <v>854</v>
      </c>
      <c r="AD72" s="38">
        <v>1052</v>
      </c>
      <c r="AE72" s="38">
        <v>1214</v>
      </c>
      <c r="AF72" s="38">
        <v>1257</v>
      </c>
      <c r="AG72" s="38">
        <v>1307</v>
      </c>
      <c r="AH72" s="38">
        <v>1629</v>
      </c>
      <c r="AI72" s="38">
        <v>1330</v>
      </c>
      <c r="AJ72" s="38">
        <v>1071</v>
      </c>
      <c r="AK72" s="38">
        <v>1200</v>
      </c>
      <c r="AL72" s="38">
        <v>1061</v>
      </c>
      <c r="AM72" s="38">
        <v>1061</v>
      </c>
      <c r="AN72" s="38">
        <v>1269</v>
      </c>
      <c r="AO72" s="38">
        <v>1239</v>
      </c>
      <c r="AP72" s="38">
        <v>1258</v>
      </c>
      <c r="AQ72" s="38">
        <v>1790</v>
      </c>
      <c r="AR72" s="38">
        <v>1428</v>
      </c>
      <c r="AS72" s="38">
        <v>1361</v>
      </c>
      <c r="AT72" s="38">
        <v>1277</v>
      </c>
      <c r="AU72" s="38">
        <v>1573</v>
      </c>
      <c r="AV72" s="38">
        <v>1691</v>
      </c>
      <c r="AW72" s="38">
        <v>1990</v>
      </c>
      <c r="AX72" s="38">
        <v>2095</v>
      </c>
      <c r="AY72" s="38">
        <v>2118</v>
      </c>
      <c r="AZ72" s="38">
        <v>1990</v>
      </c>
      <c r="BA72" s="38">
        <v>2548</v>
      </c>
      <c r="BB72" s="38">
        <v>2778</v>
      </c>
      <c r="BC72" s="38">
        <v>2468</v>
      </c>
      <c r="BD72" s="38">
        <v>2858</v>
      </c>
      <c r="BE72" s="38">
        <v>2802</v>
      </c>
      <c r="BF72" s="38">
        <v>2364</v>
      </c>
      <c r="BG72" s="38">
        <v>2210</v>
      </c>
      <c r="BH72" s="38">
        <v>2584</v>
      </c>
      <c r="BI72" s="38">
        <v>2574</v>
      </c>
      <c r="BJ72" s="38">
        <v>3099</v>
      </c>
      <c r="BK72" s="38">
        <v>3410</v>
      </c>
      <c r="BL72" s="38">
        <v>4605</v>
      </c>
      <c r="BM72" s="38">
        <v>5116</v>
      </c>
      <c r="BN72" s="38">
        <v>3382</v>
      </c>
      <c r="BO72" s="38">
        <v>2982</v>
      </c>
      <c r="BP72" s="38">
        <v>2756</v>
      </c>
      <c r="BQ72" s="38">
        <v>3318</v>
      </c>
      <c r="BR72" s="38">
        <v>3857</v>
      </c>
      <c r="BS72" s="38">
        <v>3817</v>
      </c>
      <c r="BT72" s="38">
        <v>4136</v>
      </c>
      <c r="BU72" s="38">
        <v>4232</v>
      </c>
      <c r="BV72" s="38">
        <v>4578</v>
      </c>
      <c r="BW72" s="38">
        <v>5768</v>
      </c>
      <c r="BX72" s="38">
        <v>6094</v>
      </c>
      <c r="BY72" s="38">
        <v>5376</v>
      </c>
      <c r="BZ72" s="38">
        <v>5202</v>
      </c>
      <c r="CA72" s="38">
        <v>6226</v>
      </c>
      <c r="CB72" s="38">
        <v>5450</v>
      </c>
      <c r="CC72" s="38">
        <v>5542</v>
      </c>
      <c r="CD72" s="38">
        <v>4522</v>
      </c>
      <c r="CE72" s="38">
        <v>5983</v>
      </c>
      <c r="CF72" s="38">
        <v>5347</v>
      </c>
      <c r="CG72" s="38">
        <v>5150</v>
      </c>
      <c r="CH72" s="38">
        <v>4246</v>
      </c>
      <c r="CI72" s="38">
        <v>4770</v>
      </c>
      <c r="CJ72" s="38">
        <v>4578</v>
      </c>
      <c r="CK72" s="38">
        <v>3780</v>
      </c>
      <c r="CL72" s="38">
        <v>3207</v>
      </c>
      <c r="CM72" s="38">
        <v>2534</v>
      </c>
      <c r="CN72" s="38">
        <v>2970</v>
      </c>
      <c r="CO72" s="38">
        <v>3027</v>
      </c>
      <c r="CP72" s="38">
        <v>2531</v>
      </c>
      <c r="CQ72" s="38">
        <v>1971</v>
      </c>
      <c r="CR72" s="38">
        <v>2342</v>
      </c>
      <c r="CS72" s="38">
        <v>2521</v>
      </c>
      <c r="CT72" s="38">
        <v>2905</v>
      </c>
      <c r="CU72" s="52">
        <v>3001</v>
      </c>
      <c r="CV72" s="52">
        <v>2922</v>
      </c>
      <c r="CW72" s="52">
        <v>2986</v>
      </c>
      <c r="CX72" s="52">
        <v>3029</v>
      </c>
    </row>
    <row r="73" spans="1:102">
      <c r="A73" s="9" t="s">
        <v>137</v>
      </c>
      <c r="B73" s="8" t="s">
        <v>138</v>
      </c>
      <c r="C73" s="36">
        <v>33</v>
      </c>
      <c r="D73" s="36">
        <v>27</v>
      </c>
      <c r="E73" s="36">
        <v>34</v>
      </c>
      <c r="F73" s="36">
        <v>33</v>
      </c>
      <c r="G73" s="36">
        <v>34</v>
      </c>
      <c r="H73" s="36">
        <v>22</v>
      </c>
      <c r="I73" s="36">
        <v>25</v>
      </c>
      <c r="J73" s="36">
        <v>31</v>
      </c>
      <c r="K73" s="36">
        <v>25</v>
      </c>
      <c r="L73" s="36">
        <v>37</v>
      </c>
      <c r="M73" s="36">
        <v>49</v>
      </c>
      <c r="N73" s="36">
        <v>35</v>
      </c>
      <c r="O73" s="36">
        <v>136</v>
      </c>
      <c r="P73" s="36">
        <v>101</v>
      </c>
      <c r="Q73" s="36">
        <v>63</v>
      </c>
      <c r="R73" s="36">
        <v>71</v>
      </c>
      <c r="S73" s="37">
        <v>54</v>
      </c>
      <c r="T73" s="37">
        <v>31</v>
      </c>
      <c r="U73" s="37">
        <v>26</v>
      </c>
      <c r="V73" s="37">
        <v>14</v>
      </c>
      <c r="W73" s="53">
        <v>10</v>
      </c>
      <c r="X73" s="38">
        <v>8</v>
      </c>
      <c r="Y73" s="38">
        <v>8</v>
      </c>
      <c r="Z73" s="38">
        <v>7</v>
      </c>
      <c r="AA73" s="38">
        <v>8</v>
      </c>
      <c r="AB73" s="38">
        <v>7</v>
      </c>
      <c r="AC73" s="38">
        <v>7</v>
      </c>
      <c r="AD73" s="38">
        <v>5</v>
      </c>
      <c r="AE73" s="38">
        <v>7</v>
      </c>
      <c r="AF73" s="38">
        <v>6</v>
      </c>
      <c r="AG73" s="38">
        <v>13</v>
      </c>
      <c r="AH73" s="38">
        <v>8</v>
      </c>
      <c r="AI73" s="38">
        <v>10</v>
      </c>
      <c r="AJ73" s="38">
        <v>7</v>
      </c>
      <c r="AK73" s="38">
        <v>8</v>
      </c>
      <c r="AL73" s="38">
        <v>8</v>
      </c>
      <c r="AM73" s="38">
        <v>7</v>
      </c>
      <c r="AN73" s="38">
        <v>12</v>
      </c>
      <c r="AO73" s="38">
        <v>6</v>
      </c>
      <c r="AP73" s="38">
        <v>9</v>
      </c>
      <c r="AQ73" s="38">
        <v>8</v>
      </c>
      <c r="AR73" s="38">
        <v>5</v>
      </c>
      <c r="AS73" s="38">
        <v>3</v>
      </c>
      <c r="AT73" s="38">
        <v>6</v>
      </c>
      <c r="AU73" s="38">
        <v>7</v>
      </c>
      <c r="AV73" s="38">
        <v>4</v>
      </c>
      <c r="AW73" s="38">
        <v>6</v>
      </c>
      <c r="AX73" s="38">
        <v>8</v>
      </c>
      <c r="AY73" s="38">
        <v>9</v>
      </c>
      <c r="AZ73" s="38">
        <v>9</v>
      </c>
      <c r="BA73" s="38">
        <v>8</v>
      </c>
      <c r="BB73" s="38">
        <v>5</v>
      </c>
      <c r="BC73" s="38">
        <v>10</v>
      </c>
      <c r="BD73" s="38">
        <v>5</v>
      </c>
      <c r="BE73" s="38">
        <v>5</v>
      </c>
      <c r="BF73" s="38">
        <v>5</v>
      </c>
      <c r="BG73" s="38">
        <v>5</v>
      </c>
      <c r="BH73" s="38">
        <v>4</v>
      </c>
      <c r="BI73" s="38">
        <v>13</v>
      </c>
      <c r="BJ73" s="38">
        <v>15</v>
      </c>
      <c r="BK73" s="38">
        <v>11</v>
      </c>
      <c r="BL73" s="38">
        <v>12</v>
      </c>
      <c r="BM73" s="38">
        <v>13</v>
      </c>
      <c r="BN73" s="38">
        <v>13</v>
      </c>
      <c r="BO73" s="38">
        <v>9</v>
      </c>
      <c r="BP73" s="38">
        <v>11</v>
      </c>
      <c r="BQ73" s="38">
        <v>6</v>
      </c>
      <c r="BR73" s="38">
        <v>9</v>
      </c>
      <c r="BS73" s="38">
        <v>12</v>
      </c>
      <c r="BT73" s="38">
        <v>43</v>
      </c>
      <c r="BU73" s="38">
        <v>60</v>
      </c>
      <c r="BV73" s="38">
        <v>21</v>
      </c>
      <c r="BW73" s="38">
        <v>35</v>
      </c>
      <c r="BX73" s="38">
        <v>31</v>
      </c>
      <c r="BY73" s="38">
        <v>16</v>
      </c>
      <c r="BZ73" s="38">
        <v>19</v>
      </c>
      <c r="CA73" s="38">
        <v>19</v>
      </c>
      <c r="CB73" s="38">
        <v>13</v>
      </c>
      <c r="CC73" s="38">
        <v>11</v>
      </c>
      <c r="CD73" s="38">
        <v>20</v>
      </c>
      <c r="CE73" s="38">
        <v>14</v>
      </c>
      <c r="CF73" s="38">
        <v>24</v>
      </c>
      <c r="CG73" s="38">
        <v>21</v>
      </c>
      <c r="CH73" s="38">
        <v>12</v>
      </c>
      <c r="CI73" s="38">
        <v>20</v>
      </c>
      <c r="CJ73" s="38">
        <v>10</v>
      </c>
      <c r="CK73" s="38">
        <v>14</v>
      </c>
      <c r="CL73" s="38">
        <v>10</v>
      </c>
      <c r="CM73" s="38">
        <v>8</v>
      </c>
      <c r="CN73" s="38">
        <v>6</v>
      </c>
      <c r="CO73" s="38">
        <v>8</v>
      </c>
      <c r="CP73" s="38">
        <v>9</v>
      </c>
      <c r="CQ73" s="38">
        <v>6</v>
      </c>
      <c r="CR73" s="38">
        <v>12</v>
      </c>
      <c r="CS73" s="38">
        <v>4</v>
      </c>
      <c r="CT73" s="38">
        <v>4</v>
      </c>
      <c r="CU73" s="52">
        <v>3</v>
      </c>
      <c r="CV73" s="52">
        <v>5</v>
      </c>
      <c r="CW73" s="52">
        <v>3</v>
      </c>
      <c r="CX73" s="52">
        <v>3</v>
      </c>
    </row>
    <row r="74" spans="1:102">
      <c r="A74" s="9" t="s">
        <v>139</v>
      </c>
      <c r="B74" s="8" t="s">
        <v>140</v>
      </c>
      <c r="C74" s="36">
        <v>2633</v>
      </c>
      <c r="D74" s="36">
        <v>3183</v>
      </c>
      <c r="E74" s="36">
        <v>5373</v>
      </c>
      <c r="F74" s="36">
        <v>4629</v>
      </c>
      <c r="G74" s="36">
        <v>4793</v>
      </c>
      <c r="H74" s="36">
        <v>5834</v>
      </c>
      <c r="I74" s="36">
        <v>7324</v>
      </c>
      <c r="J74" s="36">
        <v>9403</v>
      </c>
      <c r="K74" s="36">
        <v>10467</v>
      </c>
      <c r="L74" s="36">
        <v>10430</v>
      </c>
      <c r="M74" s="36">
        <v>16464</v>
      </c>
      <c r="N74" s="36">
        <v>12878</v>
      </c>
      <c r="O74" s="36">
        <v>16627</v>
      </c>
      <c r="P74" s="36">
        <v>22339</v>
      </c>
      <c r="Q74" s="36">
        <v>21677</v>
      </c>
      <c r="R74" s="36">
        <v>20655</v>
      </c>
      <c r="S74" s="37">
        <v>16281</v>
      </c>
      <c r="T74" s="37">
        <v>11030</v>
      </c>
      <c r="U74" s="37">
        <v>9713</v>
      </c>
      <c r="V74" s="37">
        <v>11924</v>
      </c>
      <c r="W74" s="53">
        <v>706</v>
      </c>
      <c r="X74" s="38">
        <v>713</v>
      </c>
      <c r="Y74" s="38">
        <v>602</v>
      </c>
      <c r="Z74" s="38">
        <v>612</v>
      </c>
      <c r="AA74" s="38">
        <v>587</v>
      </c>
      <c r="AB74" s="38">
        <v>702</v>
      </c>
      <c r="AC74" s="38">
        <v>847</v>
      </c>
      <c r="AD74" s="38">
        <v>1047</v>
      </c>
      <c r="AE74" s="38">
        <v>1207</v>
      </c>
      <c r="AF74" s="38">
        <v>1251</v>
      </c>
      <c r="AG74" s="38">
        <v>1294</v>
      </c>
      <c r="AH74" s="38">
        <v>1621</v>
      </c>
      <c r="AI74" s="38">
        <v>1320</v>
      </c>
      <c r="AJ74" s="38">
        <v>1064</v>
      </c>
      <c r="AK74" s="38">
        <v>1192</v>
      </c>
      <c r="AL74" s="38">
        <v>1053</v>
      </c>
      <c r="AM74" s="38">
        <v>1054</v>
      </c>
      <c r="AN74" s="38">
        <v>1257</v>
      </c>
      <c r="AO74" s="38">
        <v>1233</v>
      </c>
      <c r="AP74" s="38">
        <v>1249</v>
      </c>
      <c r="AQ74" s="38">
        <v>1782</v>
      </c>
      <c r="AR74" s="38">
        <v>1423</v>
      </c>
      <c r="AS74" s="38">
        <v>1358</v>
      </c>
      <c r="AT74" s="38">
        <v>1271</v>
      </c>
      <c r="AU74" s="38">
        <v>1566</v>
      </c>
      <c r="AV74" s="38">
        <v>1687</v>
      </c>
      <c r="AW74" s="38">
        <v>1984</v>
      </c>
      <c r="AX74" s="38">
        <v>2087</v>
      </c>
      <c r="AY74" s="38">
        <v>2109</v>
      </c>
      <c r="AZ74" s="38">
        <v>1981</v>
      </c>
      <c r="BA74" s="38">
        <v>2540</v>
      </c>
      <c r="BB74" s="38">
        <v>2773</v>
      </c>
      <c r="BC74" s="38">
        <v>2458</v>
      </c>
      <c r="BD74" s="38">
        <v>2853</v>
      </c>
      <c r="BE74" s="38">
        <v>2797</v>
      </c>
      <c r="BF74" s="38">
        <v>2359</v>
      </c>
      <c r="BG74" s="38">
        <v>2205</v>
      </c>
      <c r="BH74" s="38">
        <v>2580</v>
      </c>
      <c r="BI74" s="38">
        <v>2561</v>
      </c>
      <c r="BJ74" s="38">
        <v>3084</v>
      </c>
      <c r="BK74" s="38">
        <v>3399</v>
      </c>
      <c r="BL74" s="38">
        <v>4593</v>
      </c>
      <c r="BM74" s="38">
        <v>5103</v>
      </c>
      <c r="BN74" s="38">
        <v>3369</v>
      </c>
      <c r="BO74" s="38">
        <v>2973</v>
      </c>
      <c r="BP74" s="38">
        <v>2745</v>
      </c>
      <c r="BQ74" s="38">
        <v>3312</v>
      </c>
      <c r="BR74" s="38">
        <v>3848</v>
      </c>
      <c r="BS74" s="38">
        <v>3805</v>
      </c>
      <c r="BT74" s="38">
        <v>4093</v>
      </c>
      <c r="BU74" s="38">
        <v>4172</v>
      </c>
      <c r="BV74" s="38">
        <v>4557</v>
      </c>
      <c r="BW74" s="38">
        <v>5733</v>
      </c>
      <c r="BX74" s="38">
        <v>6063</v>
      </c>
      <c r="BY74" s="38">
        <v>5360</v>
      </c>
      <c r="BZ74" s="38">
        <v>5183</v>
      </c>
      <c r="CA74" s="38">
        <v>6207</v>
      </c>
      <c r="CB74" s="38">
        <v>5437</v>
      </c>
      <c r="CC74" s="38">
        <v>5531</v>
      </c>
      <c r="CD74" s="38">
        <v>4502</v>
      </c>
      <c r="CE74" s="38">
        <v>5969</v>
      </c>
      <c r="CF74" s="38">
        <v>5323</v>
      </c>
      <c r="CG74" s="38">
        <v>5129</v>
      </c>
      <c r="CH74" s="38">
        <v>4234</v>
      </c>
      <c r="CI74" s="38">
        <v>4750</v>
      </c>
      <c r="CJ74" s="38">
        <v>4568</v>
      </c>
      <c r="CK74" s="38">
        <v>3766</v>
      </c>
      <c r="CL74" s="38">
        <v>3197</v>
      </c>
      <c r="CM74" s="38">
        <v>2526</v>
      </c>
      <c r="CN74" s="38">
        <v>2964</v>
      </c>
      <c r="CO74" s="38">
        <v>3019</v>
      </c>
      <c r="CP74" s="38">
        <v>2522</v>
      </c>
      <c r="CQ74" s="38">
        <v>1965</v>
      </c>
      <c r="CR74" s="38">
        <v>2330</v>
      </c>
      <c r="CS74" s="38">
        <v>2517</v>
      </c>
      <c r="CT74" s="38">
        <v>2901</v>
      </c>
      <c r="CU74" s="52">
        <v>2998</v>
      </c>
      <c r="CV74" s="52">
        <v>2917</v>
      </c>
      <c r="CW74" s="52">
        <v>2983</v>
      </c>
      <c r="CX74" s="52">
        <v>3026</v>
      </c>
    </row>
    <row r="75" spans="1:102">
      <c r="A75" s="1" t="s">
        <v>141</v>
      </c>
      <c r="B75" s="6" t="s">
        <v>142</v>
      </c>
      <c r="C75" s="37">
        <v>16194</v>
      </c>
      <c r="D75" s="37">
        <v>16644</v>
      </c>
      <c r="E75" s="37">
        <v>17811</v>
      </c>
      <c r="F75" s="37">
        <v>18322</v>
      </c>
      <c r="G75" s="37">
        <v>18255</v>
      </c>
      <c r="H75" s="37">
        <v>19348</v>
      </c>
      <c r="I75" s="37">
        <v>19218</v>
      </c>
      <c r="J75" s="37">
        <v>20305</v>
      </c>
      <c r="K75" s="37">
        <v>22846</v>
      </c>
      <c r="L75" s="37">
        <v>23260</v>
      </c>
      <c r="M75" s="37">
        <v>25533</v>
      </c>
      <c r="N75" s="37">
        <v>25592</v>
      </c>
      <c r="O75" s="37">
        <v>27534</v>
      </c>
      <c r="P75" s="37">
        <v>29663</v>
      </c>
      <c r="Q75" s="37">
        <v>28364</v>
      </c>
      <c r="R75" s="37">
        <v>26762</v>
      </c>
      <c r="S75" s="37">
        <v>25538</v>
      </c>
      <c r="T75" s="37">
        <v>26415</v>
      </c>
      <c r="U75" s="37">
        <v>24961</v>
      </c>
      <c r="V75" s="37">
        <v>28267</v>
      </c>
      <c r="W75" s="53">
        <v>4201</v>
      </c>
      <c r="X75" s="38">
        <v>4100</v>
      </c>
      <c r="Y75" s="38">
        <v>3968</v>
      </c>
      <c r="Z75" s="38">
        <v>3925</v>
      </c>
      <c r="AA75" s="38">
        <v>4030</v>
      </c>
      <c r="AB75" s="38">
        <v>4010</v>
      </c>
      <c r="AC75" s="38">
        <v>4293</v>
      </c>
      <c r="AD75" s="38">
        <v>4311</v>
      </c>
      <c r="AE75" s="38">
        <v>4223</v>
      </c>
      <c r="AF75" s="38">
        <v>4450</v>
      </c>
      <c r="AG75" s="38">
        <v>4427</v>
      </c>
      <c r="AH75" s="38">
        <v>4711</v>
      </c>
      <c r="AI75" s="38">
        <v>4884</v>
      </c>
      <c r="AJ75" s="38">
        <v>4675</v>
      </c>
      <c r="AK75" s="38">
        <v>4393</v>
      </c>
      <c r="AL75" s="38">
        <v>4370</v>
      </c>
      <c r="AM75" s="38">
        <v>4450</v>
      </c>
      <c r="AN75" s="38">
        <v>4672</v>
      </c>
      <c r="AO75" s="38">
        <v>4602</v>
      </c>
      <c r="AP75" s="38">
        <v>4531</v>
      </c>
      <c r="AQ75" s="38">
        <v>4990</v>
      </c>
      <c r="AR75" s="38">
        <v>4744</v>
      </c>
      <c r="AS75" s="38">
        <v>4782</v>
      </c>
      <c r="AT75" s="38">
        <v>4832</v>
      </c>
      <c r="AU75" s="38">
        <v>4721</v>
      </c>
      <c r="AV75" s="38">
        <v>4740</v>
      </c>
      <c r="AW75" s="38">
        <v>4689</v>
      </c>
      <c r="AX75" s="38">
        <v>5068</v>
      </c>
      <c r="AY75" s="38">
        <v>4819</v>
      </c>
      <c r="AZ75" s="38">
        <v>5026</v>
      </c>
      <c r="BA75" s="38">
        <v>5122</v>
      </c>
      <c r="BB75" s="38">
        <v>5338</v>
      </c>
      <c r="BC75" s="38">
        <v>5461</v>
      </c>
      <c r="BD75" s="38">
        <v>5745</v>
      </c>
      <c r="BE75" s="38">
        <v>5786</v>
      </c>
      <c r="BF75" s="38">
        <v>5854</v>
      </c>
      <c r="BG75" s="38">
        <v>5833</v>
      </c>
      <c r="BH75" s="38">
        <v>5965</v>
      </c>
      <c r="BI75" s="38">
        <v>5730</v>
      </c>
      <c r="BJ75" s="38">
        <v>5732</v>
      </c>
      <c r="BK75" s="38">
        <v>6136</v>
      </c>
      <c r="BL75" s="38">
        <v>6571</v>
      </c>
      <c r="BM75" s="38">
        <v>6652</v>
      </c>
      <c r="BN75" s="38">
        <v>6174</v>
      </c>
      <c r="BO75" s="38">
        <v>6124</v>
      </c>
      <c r="BP75" s="38">
        <v>5852</v>
      </c>
      <c r="BQ75" s="38">
        <v>6829</v>
      </c>
      <c r="BR75" s="38">
        <v>6787</v>
      </c>
      <c r="BS75" s="38">
        <v>6416</v>
      </c>
      <c r="BT75" s="38">
        <v>6721</v>
      </c>
      <c r="BU75" s="38">
        <v>6869</v>
      </c>
      <c r="BV75" s="38">
        <v>7528</v>
      </c>
      <c r="BW75" s="38">
        <v>7240</v>
      </c>
      <c r="BX75" s="38">
        <v>7693</v>
      </c>
      <c r="BY75" s="38">
        <v>7469</v>
      </c>
      <c r="BZ75" s="38">
        <v>7261</v>
      </c>
      <c r="CA75" s="38">
        <v>7363</v>
      </c>
      <c r="CB75" s="38">
        <v>6957</v>
      </c>
      <c r="CC75" s="38">
        <v>7286</v>
      </c>
      <c r="CD75" s="38">
        <v>6758</v>
      </c>
      <c r="CE75" s="38">
        <v>6735</v>
      </c>
      <c r="CF75" s="38">
        <v>6820</v>
      </c>
      <c r="CG75" s="38">
        <v>6699</v>
      </c>
      <c r="CH75" s="38">
        <v>6508</v>
      </c>
      <c r="CI75" s="38">
        <v>6632</v>
      </c>
      <c r="CJ75" s="38">
        <v>6402</v>
      </c>
      <c r="CK75" s="38">
        <v>6082</v>
      </c>
      <c r="CL75" s="38">
        <v>6419</v>
      </c>
      <c r="CM75" s="38">
        <v>6177</v>
      </c>
      <c r="CN75" s="38">
        <v>7606</v>
      </c>
      <c r="CO75" s="38">
        <v>6653</v>
      </c>
      <c r="CP75" s="38">
        <v>5979</v>
      </c>
      <c r="CQ75" s="38">
        <v>6441</v>
      </c>
      <c r="CR75" s="38">
        <v>6108</v>
      </c>
      <c r="CS75" s="38">
        <v>6243</v>
      </c>
      <c r="CT75" s="38">
        <v>6169</v>
      </c>
      <c r="CU75" s="52">
        <v>6488</v>
      </c>
      <c r="CV75" s="52">
        <v>7582</v>
      </c>
      <c r="CW75" s="52">
        <v>7442</v>
      </c>
      <c r="CX75" s="52">
        <v>6755</v>
      </c>
    </row>
    <row r="76" spans="1:102">
      <c r="A76" s="9" t="s">
        <v>143</v>
      </c>
      <c r="B76" s="6"/>
      <c r="C76" s="37">
        <v>1099</v>
      </c>
      <c r="D76" s="37">
        <v>1098</v>
      </c>
      <c r="E76" s="37">
        <v>1467</v>
      </c>
      <c r="F76" s="37">
        <v>1584</v>
      </c>
      <c r="G76" s="37">
        <v>1340</v>
      </c>
      <c r="H76" s="37">
        <v>1442</v>
      </c>
      <c r="I76" s="37">
        <v>1473</v>
      </c>
      <c r="J76" s="37">
        <v>1513</v>
      </c>
      <c r="K76" s="37">
        <v>2079</v>
      </c>
      <c r="L76" s="37">
        <v>2503</v>
      </c>
      <c r="M76" s="37">
        <v>2762</v>
      </c>
      <c r="N76" s="37">
        <v>2676</v>
      </c>
      <c r="O76" s="37">
        <v>3382</v>
      </c>
      <c r="P76" s="37">
        <v>2745</v>
      </c>
      <c r="Q76" s="37">
        <v>2702</v>
      </c>
      <c r="R76" s="37">
        <v>2431</v>
      </c>
      <c r="S76" s="37">
        <v>1738</v>
      </c>
      <c r="T76" s="37">
        <v>1894</v>
      </c>
      <c r="U76" s="37">
        <v>1998</v>
      </c>
      <c r="V76" s="37">
        <v>2581</v>
      </c>
      <c r="W76" s="53">
        <v>276</v>
      </c>
      <c r="X76" s="38">
        <v>271</v>
      </c>
      <c r="Y76" s="38">
        <v>278</v>
      </c>
      <c r="Z76" s="38">
        <v>274</v>
      </c>
      <c r="AA76" s="38">
        <v>253</v>
      </c>
      <c r="AB76" s="38">
        <v>268</v>
      </c>
      <c r="AC76" s="38">
        <v>283</v>
      </c>
      <c r="AD76" s="38">
        <v>294</v>
      </c>
      <c r="AE76" s="38">
        <v>327</v>
      </c>
      <c r="AF76" s="38">
        <v>366</v>
      </c>
      <c r="AG76" s="38">
        <v>361</v>
      </c>
      <c r="AH76" s="38">
        <v>413</v>
      </c>
      <c r="AI76" s="38">
        <v>453</v>
      </c>
      <c r="AJ76" s="38">
        <v>419</v>
      </c>
      <c r="AK76" s="38">
        <v>395</v>
      </c>
      <c r="AL76" s="38">
        <v>317</v>
      </c>
      <c r="AM76" s="38">
        <v>300</v>
      </c>
      <c r="AN76" s="38">
        <v>326</v>
      </c>
      <c r="AO76" s="38">
        <v>383</v>
      </c>
      <c r="AP76" s="38">
        <v>331</v>
      </c>
      <c r="AQ76" s="38">
        <v>427</v>
      </c>
      <c r="AR76" s="38">
        <v>311</v>
      </c>
      <c r="AS76" s="38">
        <v>327</v>
      </c>
      <c r="AT76" s="38">
        <v>377</v>
      </c>
      <c r="AU76" s="38">
        <v>376</v>
      </c>
      <c r="AV76" s="38">
        <v>352</v>
      </c>
      <c r="AW76" s="38">
        <v>359</v>
      </c>
      <c r="AX76" s="38">
        <v>386</v>
      </c>
      <c r="AY76" s="38">
        <v>320</v>
      </c>
      <c r="AZ76" s="38">
        <v>365</v>
      </c>
      <c r="BA76" s="38">
        <v>384</v>
      </c>
      <c r="BB76" s="38">
        <v>444</v>
      </c>
      <c r="BC76" s="38">
        <v>466</v>
      </c>
      <c r="BD76" s="38">
        <v>556</v>
      </c>
      <c r="BE76" s="38">
        <v>497</v>
      </c>
      <c r="BF76" s="38">
        <v>560</v>
      </c>
      <c r="BG76" s="38">
        <v>601</v>
      </c>
      <c r="BH76" s="38">
        <v>682</v>
      </c>
      <c r="BI76" s="38">
        <v>663</v>
      </c>
      <c r="BJ76" s="38">
        <v>557</v>
      </c>
      <c r="BK76" s="38">
        <v>616</v>
      </c>
      <c r="BL76" s="38">
        <v>663</v>
      </c>
      <c r="BM76" s="38">
        <v>868</v>
      </c>
      <c r="BN76" s="38">
        <v>615</v>
      </c>
      <c r="BO76" s="38">
        <v>795</v>
      </c>
      <c r="BP76" s="38">
        <v>575</v>
      </c>
      <c r="BQ76" s="38">
        <v>673</v>
      </c>
      <c r="BR76" s="38">
        <v>633</v>
      </c>
      <c r="BS76" s="38">
        <v>783</v>
      </c>
      <c r="BT76" s="38">
        <v>839</v>
      </c>
      <c r="BU76" s="38">
        <v>865</v>
      </c>
      <c r="BV76" s="38">
        <v>895</v>
      </c>
      <c r="BW76" s="38">
        <v>742</v>
      </c>
      <c r="BX76" s="38">
        <v>703</v>
      </c>
      <c r="BY76" s="38">
        <v>643</v>
      </c>
      <c r="BZ76" s="38">
        <v>657</v>
      </c>
      <c r="CA76" s="38">
        <v>673</v>
      </c>
      <c r="CB76" s="38">
        <v>694</v>
      </c>
      <c r="CC76" s="38">
        <v>672</v>
      </c>
      <c r="CD76" s="38">
        <v>663</v>
      </c>
      <c r="CE76" s="38">
        <v>683</v>
      </c>
      <c r="CF76" s="38">
        <v>583</v>
      </c>
      <c r="CG76" s="38">
        <v>600</v>
      </c>
      <c r="CH76" s="38">
        <v>565</v>
      </c>
      <c r="CI76" s="38">
        <v>415</v>
      </c>
      <c r="CJ76" s="38">
        <v>439</v>
      </c>
      <c r="CK76" s="38">
        <v>424</v>
      </c>
      <c r="CL76" s="38">
        <v>460</v>
      </c>
      <c r="CM76" s="38">
        <v>482</v>
      </c>
      <c r="CN76" s="38">
        <v>483</v>
      </c>
      <c r="CO76" s="38">
        <v>508</v>
      </c>
      <c r="CP76" s="38">
        <v>421</v>
      </c>
      <c r="CQ76" s="38">
        <v>640</v>
      </c>
      <c r="CR76" s="38">
        <v>436</v>
      </c>
      <c r="CS76" s="38">
        <v>463</v>
      </c>
      <c r="CT76" s="38">
        <v>459</v>
      </c>
      <c r="CU76" s="52">
        <v>343</v>
      </c>
      <c r="CV76" s="52">
        <v>890</v>
      </c>
      <c r="CW76" s="52">
        <v>867</v>
      </c>
      <c r="CX76" s="52">
        <v>481</v>
      </c>
    </row>
    <row r="77" spans="1:102">
      <c r="A77" s="13" t="s">
        <v>144</v>
      </c>
      <c r="B77" s="6" t="s">
        <v>145</v>
      </c>
      <c r="C77" s="37">
        <v>21</v>
      </c>
      <c r="D77" s="37">
        <v>15</v>
      </c>
      <c r="E77" s="37">
        <v>13</v>
      </c>
      <c r="F77" s="37">
        <v>12</v>
      </c>
      <c r="G77" s="37">
        <v>16</v>
      </c>
      <c r="H77" s="37">
        <v>17</v>
      </c>
      <c r="I77" s="37">
        <v>16</v>
      </c>
      <c r="J77" s="37">
        <v>16</v>
      </c>
      <c r="K77" s="37">
        <v>20</v>
      </c>
      <c r="L77" s="37">
        <v>21</v>
      </c>
      <c r="M77" s="37">
        <v>22</v>
      </c>
      <c r="N77" s="37">
        <v>25</v>
      </c>
      <c r="O77" s="37">
        <v>27</v>
      </c>
      <c r="P77" s="37">
        <v>27</v>
      </c>
      <c r="Q77" s="37">
        <v>33</v>
      </c>
      <c r="R77" s="37">
        <v>31</v>
      </c>
      <c r="S77" s="37">
        <v>33</v>
      </c>
      <c r="T77" s="37">
        <v>30</v>
      </c>
      <c r="U77" s="37">
        <v>27</v>
      </c>
      <c r="V77" s="37">
        <v>27</v>
      </c>
      <c r="W77" s="53">
        <v>6</v>
      </c>
      <c r="X77" s="38">
        <v>7</v>
      </c>
      <c r="Y77" s="38">
        <v>5</v>
      </c>
      <c r="Z77" s="38">
        <v>3</v>
      </c>
      <c r="AA77" s="38">
        <v>4</v>
      </c>
      <c r="AB77" s="38">
        <v>4</v>
      </c>
      <c r="AC77" s="38">
        <v>3</v>
      </c>
      <c r="AD77" s="38">
        <v>4</v>
      </c>
      <c r="AE77" s="38">
        <v>3</v>
      </c>
      <c r="AF77" s="38">
        <v>4</v>
      </c>
      <c r="AG77" s="38">
        <v>4</v>
      </c>
      <c r="AH77" s="38">
        <v>2</v>
      </c>
      <c r="AI77" s="38">
        <v>3</v>
      </c>
      <c r="AJ77" s="38">
        <v>3</v>
      </c>
      <c r="AK77" s="38">
        <v>3</v>
      </c>
      <c r="AL77" s="38">
        <v>3</v>
      </c>
      <c r="AM77" s="38">
        <v>3</v>
      </c>
      <c r="AN77" s="38">
        <v>4</v>
      </c>
      <c r="AO77" s="38">
        <v>5</v>
      </c>
      <c r="AP77" s="38">
        <v>4</v>
      </c>
      <c r="AQ77" s="38">
        <v>5</v>
      </c>
      <c r="AR77" s="38">
        <v>5</v>
      </c>
      <c r="AS77" s="38">
        <v>4</v>
      </c>
      <c r="AT77" s="38">
        <v>3</v>
      </c>
      <c r="AU77" s="38">
        <v>4</v>
      </c>
      <c r="AV77" s="38">
        <v>4</v>
      </c>
      <c r="AW77" s="38">
        <v>4</v>
      </c>
      <c r="AX77" s="38">
        <v>4</v>
      </c>
      <c r="AY77" s="38">
        <v>3</v>
      </c>
      <c r="AZ77" s="38">
        <v>4</v>
      </c>
      <c r="BA77" s="38">
        <v>4</v>
      </c>
      <c r="BB77" s="38">
        <v>5</v>
      </c>
      <c r="BC77" s="38">
        <v>5</v>
      </c>
      <c r="BD77" s="38">
        <v>6</v>
      </c>
      <c r="BE77" s="38">
        <v>4</v>
      </c>
      <c r="BF77" s="38">
        <v>5</v>
      </c>
      <c r="BG77" s="38">
        <v>4</v>
      </c>
      <c r="BH77" s="38">
        <v>5</v>
      </c>
      <c r="BI77" s="38">
        <v>7</v>
      </c>
      <c r="BJ77" s="38">
        <v>5</v>
      </c>
      <c r="BK77" s="38">
        <v>6</v>
      </c>
      <c r="BL77" s="38">
        <v>5</v>
      </c>
      <c r="BM77" s="38">
        <v>6</v>
      </c>
      <c r="BN77" s="38">
        <v>5</v>
      </c>
      <c r="BO77" s="38">
        <v>5</v>
      </c>
      <c r="BP77" s="38">
        <v>8</v>
      </c>
      <c r="BQ77" s="38">
        <v>6</v>
      </c>
      <c r="BR77" s="38">
        <v>6</v>
      </c>
      <c r="BS77" s="38">
        <v>7</v>
      </c>
      <c r="BT77" s="38">
        <v>6</v>
      </c>
      <c r="BU77" s="38">
        <v>7</v>
      </c>
      <c r="BV77" s="38">
        <v>7</v>
      </c>
      <c r="BW77" s="38">
        <v>7</v>
      </c>
      <c r="BX77" s="38">
        <v>8</v>
      </c>
      <c r="BY77" s="38">
        <v>6</v>
      </c>
      <c r="BZ77" s="38">
        <v>6</v>
      </c>
      <c r="CA77" s="38">
        <v>10</v>
      </c>
      <c r="CB77" s="38">
        <v>6</v>
      </c>
      <c r="CC77" s="38">
        <v>8</v>
      </c>
      <c r="CD77" s="38">
        <v>9</v>
      </c>
      <c r="CE77" s="38">
        <v>8</v>
      </c>
      <c r="CF77" s="38">
        <v>8</v>
      </c>
      <c r="CG77" s="38">
        <v>8</v>
      </c>
      <c r="CH77" s="38">
        <v>7</v>
      </c>
      <c r="CI77" s="38">
        <v>6</v>
      </c>
      <c r="CJ77" s="38">
        <v>8</v>
      </c>
      <c r="CK77" s="38">
        <v>8</v>
      </c>
      <c r="CL77" s="38">
        <v>11</v>
      </c>
      <c r="CM77" s="38">
        <v>7</v>
      </c>
      <c r="CN77" s="38">
        <v>7</v>
      </c>
      <c r="CO77" s="38">
        <v>7</v>
      </c>
      <c r="CP77" s="38">
        <v>9</v>
      </c>
      <c r="CQ77" s="38">
        <v>7</v>
      </c>
      <c r="CR77" s="38">
        <v>7</v>
      </c>
      <c r="CS77" s="38">
        <v>7</v>
      </c>
      <c r="CT77" s="38">
        <v>6</v>
      </c>
      <c r="CU77" s="52">
        <v>5</v>
      </c>
      <c r="CV77" s="52">
        <v>8</v>
      </c>
      <c r="CW77" s="52">
        <v>7</v>
      </c>
      <c r="CX77" s="52">
        <v>7</v>
      </c>
    </row>
    <row r="78" spans="1:102">
      <c r="A78" s="13" t="s">
        <v>146</v>
      </c>
      <c r="B78" s="6" t="s">
        <v>147</v>
      </c>
      <c r="C78" s="37">
        <v>923</v>
      </c>
      <c r="D78" s="37">
        <v>953</v>
      </c>
      <c r="E78" s="37">
        <v>1312</v>
      </c>
      <c r="F78" s="37">
        <v>1421</v>
      </c>
      <c r="G78" s="37">
        <v>1188</v>
      </c>
      <c r="H78" s="37">
        <v>1280</v>
      </c>
      <c r="I78" s="37">
        <v>1311</v>
      </c>
      <c r="J78" s="37">
        <v>1359</v>
      </c>
      <c r="K78" s="37">
        <v>1911</v>
      </c>
      <c r="L78" s="37">
        <v>2303</v>
      </c>
      <c r="M78" s="37">
        <v>2401</v>
      </c>
      <c r="N78" s="37">
        <v>2406</v>
      </c>
      <c r="O78" s="37">
        <v>3140</v>
      </c>
      <c r="P78" s="37">
        <v>2477</v>
      </c>
      <c r="Q78" s="37">
        <v>2388</v>
      </c>
      <c r="R78" s="37">
        <v>2085</v>
      </c>
      <c r="S78" s="37">
        <v>1365</v>
      </c>
      <c r="T78" s="37">
        <v>1465</v>
      </c>
      <c r="U78" s="37">
        <v>1657</v>
      </c>
      <c r="V78" s="37">
        <v>2194</v>
      </c>
      <c r="W78" s="53">
        <v>232</v>
      </c>
      <c r="X78" s="38">
        <v>222</v>
      </c>
      <c r="Y78" s="38">
        <v>236</v>
      </c>
      <c r="Z78" s="38">
        <v>233</v>
      </c>
      <c r="AA78" s="38">
        <v>216</v>
      </c>
      <c r="AB78" s="38">
        <v>237</v>
      </c>
      <c r="AC78" s="38">
        <v>247</v>
      </c>
      <c r="AD78" s="38">
        <v>253</v>
      </c>
      <c r="AE78" s="38">
        <v>285</v>
      </c>
      <c r="AF78" s="38">
        <v>324</v>
      </c>
      <c r="AG78" s="38">
        <v>324</v>
      </c>
      <c r="AH78" s="38">
        <v>379</v>
      </c>
      <c r="AI78" s="38">
        <v>415</v>
      </c>
      <c r="AJ78" s="38">
        <v>377</v>
      </c>
      <c r="AK78" s="38">
        <v>356</v>
      </c>
      <c r="AL78" s="38">
        <v>273</v>
      </c>
      <c r="AM78" s="38">
        <v>264</v>
      </c>
      <c r="AN78" s="38">
        <v>291</v>
      </c>
      <c r="AO78" s="38">
        <v>340</v>
      </c>
      <c r="AP78" s="38">
        <v>293</v>
      </c>
      <c r="AQ78" s="38">
        <v>391</v>
      </c>
      <c r="AR78" s="38">
        <v>272</v>
      </c>
      <c r="AS78" s="38">
        <v>283</v>
      </c>
      <c r="AT78" s="38">
        <v>334</v>
      </c>
      <c r="AU78" s="38">
        <v>337</v>
      </c>
      <c r="AV78" s="38">
        <v>313</v>
      </c>
      <c r="AW78" s="38">
        <v>322</v>
      </c>
      <c r="AX78" s="38">
        <v>339</v>
      </c>
      <c r="AY78" s="38">
        <v>283</v>
      </c>
      <c r="AZ78" s="38">
        <v>320</v>
      </c>
      <c r="BA78" s="38">
        <v>347</v>
      </c>
      <c r="BB78" s="38">
        <v>409</v>
      </c>
      <c r="BC78" s="38">
        <v>427</v>
      </c>
      <c r="BD78" s="38">
        <v>506</v>
      </c>
      <c r="BE78" s="38">
        <v>460</v>
      </c>
      <c r="BF78" s="38">
        <v>518</v>
      </c>
      <c r="BG78" s="38">
        <v>556</v>
      </c>
      <c r="BH78" s="38">
        <v>633</v>
      </c>
      <c r="BI78" s="38">
        <v>606</v>
      </c>
      <c r="BJ78" s="38">
        <v>508</v>
      </c>
      <c r="BK78" s="38">
        <v>543</v>
      </c>
      <c r="BL78" s="38">
        <v>596</v>
      </c>
      <c r="BM78" s="38">
        <v>734</v>
      </c>
      <c r="BN78" s="38">
        <v>528</v>
      </c>
      <c r="BO78" s="38">
        <v>743</v>
      </c>
      <c r="BP78" s="38">
        <v>505</v>
      </c>
      <c r="BQ78" s="38">
        <v>600</v>
      </c>
      <c r="BR78" s="38">
        <v>558</v>
      </c>
      <c r="BS78" s="38">
        <v>728</v>
      </c>
      <c r="BT78" s="38">
        <v>774</v>
      </c>
      <c r="BU78" s="38">
        <v>796</v>
      </c>
      <c r="BV78" s="38">
        <v>842</v>
      </c>
      <c r="BW78" s="38">
        <v>677</v>
      </c>
      <c r="BX78" s="38">
        <v>620</v>
      </c>
      <c r="BY78" s="38">
        <v>580</v>
      </c>
      <c r="BZ78" s="38">
        <v>600</v>
      </c>
      <c r="CA78" s="38">
        <v>609</v>
      </c>
      <c r="CB78" s="38">
        <v>623</v>
      </c>
      <c r="CC78" s="38">
        <v>603</v>
      </c>
      <c r="CD78" s="38">
        <v>553</v>
      </c>
      <c r="CE78" s="38">
        <v>597</v>
      </c>
      <c r="CF78" s="38">
        <v>500</v>
      </c>
      <c r="CG78" s="38">
        <v>501</v>
      </c>
      <c r="CH78" s="38">
        <v>487</v>
      </c>
      <c r="CI78" s="38">
        <v>342</v>
      </c>
      <c r="CJ78" s="38">
        <v>365</v>
      </c>
      <c r="CK78" s="38">
        <v>316</v>
      </c>
      <c r="CL78" s="38">
        <v>342</v>
      </c>
      <c r="CM78" s="38">
        <v>387</v>
      </c>
      <c r="CN78" s="38">
        <v>383</v>
      </c>
      <c r="CO78" s="38">
        <v>406</v>
      </c>
      <c r="CP78" s="38">
        <v>289</v>
      </c>
      <c r="CQ78" s="38">
        <v>567</v>
      </c>
      <c r="CR78" s="38">
        <v>345</v>
      </c>
      <c r="CS78" s="38">
        <v>367</v>
      </c>
      <c r="CT78" s="38">
        <v>378</v>
      </c>
      <c r="CU78" s="52">
        <v>265</v>
      </c>
      <c r="CV78" s="52">
        <v>767</v>
      </c>
      <c r="CW78" s="52">
        <v>771</v>
      </c>
      <c r="CX78" s="52">
        <v>391</v>
      </c>
    </row>
    <row r="79" spans="1:102">
      <c r="A79" s="13" t="s">
        <v>148</v>
      </c>
      <c r="B79" s="6" t="s">
        <v>149</v>
      </c>
      <c r="C79" s="37">
        <v>155</v>
      </c>
      <c r="D79" s="37">
        <v>130</v>
      </c>
      <c r="E79" s="37">
        <v>142</v>
      </c>
      <c r="F79" s="37">
        <v>151</v>
      </c>
      <c r="G79" s="37">
        <v>136</v>
      </c>
      <c r="H79" s="37">
        <v>145</v>
      </c>
      <c r="I79" s="37">
        <v>146</v>
      </c>
      <c r="J79" s="37">
        <v>138</v>
      </c>
      <c r="K79" s="37">
        <v>148</v>
      </c>
      <c r="L79" s="37">
        <v>179</v>
      </c>
      <c r="M79" s="37">
        <v>339</v>
      </c>
      <c r="N79" s="37">
        <v>245</v>
      </c>
      <c r="O79" s="37">
        <v>215</v>
      </c>
      <c r="P79" s="37">
        <v>241</v>
      </c>
      <c r="Q79" s="37">
        <v>281</v>
      </c>
      <c r="R79" s="37">
        <v>315</v>
      </c>
      <c r="S79" s="37">
        <v>340</v>
      </c>
      <c r="T79" s="37">
        <v>399</v>
      </c>
      <c r="U79" s="37">
        <v>314</v>
      </c>
      <c r="V79" s="37">
        <v>360</v>
      </c>
      <c r="W79" s="53">
        <v>38</v>
      </c>
      <c r="X79" s="38">
        <v>42</v>
      </c>
      <c r="Y79" s="38">
        <v>37</v>
      </c>
      <c r="Z79" s="38">
        <v>38</v>
      </c>
      <c r="AA79" s="38">
        <v>33</v>
      </c>
      <c r="AB79" s="38">
        <v>27</v>
      </c>
      <c r="AC79" s="38">
        <v>33</v>
      </c>
      <c r="AD79" s="38">
        <v>37</v>
      </c>
      <c r="AE79" s="38">
        <v>39</v>
      </c>
      <c r="AF79" s="38">
        <v>38</v>
      </c>
      <c r="AG79" s="38">
        <v>33</v>
      </c>
      <c r="AH79" s="38">
        <v>32</v>
      </c>
      <c r="AI79" s="38">
        <v>35</v>
      </c>
      <c r="AJ79" s="38">
        <v>39</v>
      </c>
      <c r="AK79" s="38">
        <v>36</v>
      </c>
      <c r="AL79" s="38">
        <v>41</v>
      </c>
      <c r="AM79" s="38">
        <v>33</v>
      </c>
      <c r="AN79" s="38">
        <v>31</v>
      </c>
      <c r="AO79" s="38">
        <v>38</v>
      </c>
      <c r="AP79" s="38">
        <v>34</v>
      </c>
      <c r="AQ79" s="38">
        <v>31</v>
      </c>
      <c r="AR79" s="38">
        <v>34</v>
      </c>
      <c r="AS79" s="38">
        <v>40</v>
      </c>
      <c r="AT79" s="38">
        <v>40</v>
      </c>
      <c r="AU79" s="38">
        <v>35</v>
      </c>
      <c r="AV79" s="38">
        <v>35</v>
      </c>
      <c r="AW79" s="38">
        <v>33</v>
      </c>
      <c r="AX79" s="38">
        <v>43</v>
      </c>
      <c r="AY79" s="38">
        <v>34</v>
      </c>
      <c r="AZ79" s="38">
        <v>41</v>
      </c>
      <c r="BA79" s="38">
        <v>33</v>
      </c>
      <c r="BB79" s="38">
        <v>30</v>
      </c>
      <c r="BC79" s="38">
        <v>34</v>
      </c>
      <c r="BD79" s="38">
        <v>44</v>
      </c>
      <c r="BE79" s="38">
        <v>33</v>
      </c>
      <c r="BF79" s="38">
        <v>37</v>
      </c>
      <c r="BG79" s="38">
        <v>41</v>
      </c>
      <c r="BH79" s="38">
        <v>44</v>
      </c>
      <c r="BI79" s="38">
        <v>50</v>
      </c>
      <c r="BJ79" s="38">
        <v>44</v>
      </c>
      <c r="BK79" s="38">
        <v>67</v>
      </c>
      <c r="BL79" s="38">
        <v>62</v>
      </c>
      <c r="BM79" s="38">
        <v>128</v>
      </c>
      <c r="BN79" s="38">
        <v>82</v>
      </c>
      <c r="BO79" s="38">
        <v>47</v>
      </c>
      <c r="BP79" s="38">
        <v>62</v>
      </c>
      <c r="BQ79" s="38">
        <v>67</v>
      </c>
      <c r="BR79" s="38">
        <v>69</v>
      </c>
      <c r="BS79" s="38">
        <v>48</v>
      </c>
      <c r="BT79" s="38">
        <v>59</v>
      </c>
      <c r="BU79" s="38">
        <v>62</v>
      </c>
      <c r="BV79" s="38">
        <v>46</v>
      </c>
      <c r="BW79" s="38">
        <v>58</v>
      </c>
      <c r="BX79" s="38">
        <v>75</v>
      </c>
      <c r="BY79" s="38">
        <v>57</v>
      </c>
      <c r="BZ79" s="38">
        <v>51</v>
      </c>
      <c r="CA79" s="38">
        <v>54</v>
      </c>
      <c r="CB79" s="38">
        <v>65</v>
      </c>
      <c r="CC79" s="38">
        <v>61</v>
      </c>
      <c r="CD79" s="38">
        <v>101</v>
      </c>
      <c r="CE79" s="38">
        <v>78</v>
      </c>
      <c r="CF79" s="38">
        <v>75</v>
      </c>
      <c r="CG79" s="38">
        <v>91</v>
      </c>
      <c r="CH79" s="38">
        <v>71</v>
      </c>
      <c r="CI79" s="38">
        <v>67</v>
      </c>
      <c r="CJ79" s="38">
        <v>66</v>
      </c>
      <c r="CK79" s="38">
        <v>100</v>
      </c>
      <c r="CL79" s="38">
        <v>107</v>
      </c>
      <c r="CM79" s="38">
        <v>88</v>
      </c>
      <c r="CN79" s="38">
        <v>93</v>
      </c>
      <c r="CO79" s="38">
        <v>95</v>
      </c>
      <c r="CP79" s="38">
        <v>123</v>
      </c>
      <c r="CQ79" s="38">
        <v>66</v>
      </c>
      <c r="CR79" s="38">
        <v>84</v>
      </c>
      <c r="CS79" s="38">
        <v>89</v>
      </c>
      <c r="CT79" s="38">
        <v>75</v>
      </c>
      <c r="CU79" s="52">
        <v>73</v>
      </c>
      <c r="CV79" s="52">
        <v>115</v>
      </c>
      <c r="CW79" s="52">
        <v>89</v>
      </c>
      <c r="CX79" s="52">
        <v>83</v>
      </c>
    </row>
    <row r="80" spans="1:102">
      <c r="A80" s="9" t="s">
        <v>150</v>
      </c>
      <c r="B80" s="6"/>
      <c r="C80" s="37">
        <v>7391</v>
      </c>
      <c r="D80" s="37">
        <v>7826</v>
      </c>
      <c r="E80" s="37">
        <v>8343</v>
      </c>
      <c r="F80" s="37">
        <v>8720</v>
      </c>
      <c r="G80" s="37">
        <v>8300</v>
      </c>
      <c r="H80" s="37">
        <v>8659</v>
      </c>
      <c r="I80" s="37">
        <v>8727</v>
      </c>
      <c r="J80" s="37">
        <v>9487</v>
      </c>
      <c r="K80" s="37">
        <v>11194</v>
      </c>
      <c r="L80" s="37">
        <v>10813</v>
      </c>
      <c r="M80" s="37">
        <v>11825</v>
      </c>
      <c r="N80" s="37">
        <v>12026</v>
      </c>
      <c r="O80" s="37">
        <v>12449</v>
      </c>
      <c r="P80" s="37">
        <v>13748</v>
      </c>
      <c r="Q80" s="37">
        <v>13048</v>
      </c>
      <c r="R80" s="37">
        <v>11130</v>
      </c>
      <c r="S80" s="37">
        <v>10152</v>
      </c>
      <c r="T80" s="37">
        <v>12013</v>
      </c>
      <c r="U80" s="37">
        <v>9923</v>
      </c>
      <c r="V80" s="37">
        <v>11031</v>
      </c>
      <c r="W80" s="53">
        <v>1942</v>
      </c>
      <c r="X80" s="38">
        <v>1892</v>
      </c>
      <c r="Y80" s="38">
        <v>1791</v>
      </c>
      <c r="Z80" s="38">
        <v>1766</v>
      </c>
      <c r="AA80" s="38">
        <v>1890</v>
      </c>
      <c r="AB80" s="38">
        <v>1867</v>
      </c>
      <c r="AC80" s="38">
        <v>2029</v>
      </c>
      <c r="AD80" s="38">
        <v>2040</v>
      </c>
      <c r="AE80" s="38">
        <v>1926</v>
      </c>
      <c r="AF80" s="38">
        <v>2129</v>
      </c>
      <c r="AG80" s="38">
        <v>2042</v>
      </c>
      <c r="AH80" s="38">
        <v>2246</v>
      </c>
      <c r="AI80" s="38">
        <v>2391</v>
      </c>
      <c r="AJ80" s="38">
        <v>2215</v>
      </c>
      <c r="AK80" s="38">
        <v>2065</v>
      </c>
      <c r="AL80" s="38">
        <v>2049</v>
      </c>
      <c r="AM80" s="38">
        <v>2075</v>
      </c>
      <c r="AN80" s="38">
        <v>2132</v>
      </c>
      <c r="AO80" s="38">
        <v>2038</v>
      </c>
      <c r="AP80" s="38">
        <v>2055</v>
      </c>
      <c r="AQ80" s="38">
        <v>2259</v>
      </c>
      <c r="AR80" s="38">
        <v>2130</v>
      </c>
      <c r="AS80" s="38">
        <v>2106</v>
      </c>
      <c r="AT80" s="38">
        <v>2164</v>
      </c>
      <c r="AU80" s="38">
        <v>2116</v>
      </c>
      <c r="AV80" s="38">
        <v>2134</v>
      </c>
      <c r="AW80" s="38">
        <v>2064</v>
      </c>
      <c r="AX80" s="38">
        <v>2413</v>
      </c>
      <c r="AY80" s="38">
        <v>2291</v>
      </c>
      <c r="AZ80" s="38">
        <v>2353</v>
      </c>
      <c r="BA80" s="38">
        <v>2381</v>
      </c>
      <c r="BB80" s="38">
        <v>2462</v>
      </c>
      <c r="BC80" s="38">
        <v>2649</v>
      </c>
      <c r="BD80" s="38">
        <v>2829</v>
      </c>
      <c r="BE80" s="38">
        <v>2880</v>
      </c>
      <c r="BF80" s="38">
        <v>2836</v>
      </c>
      <c r="BG80" s="38">
        <v>2744</v>
      </c>
      <c r="BH80" s="38">
        <v>2818</v>
      </c>
      <c r="BI80" s="38">
        <v>2618</v>
      </c>
      <c r="BJ80" s="38">
        <v>2633</v>
      </c>
      <c r="BK80" s="38">
        <v>2897</v>
      </c>
      <c r="BL80" s="38">
        <v>3080</v>
      </c>
      <c r="BM80" s="38">
        <v>2970</v>
      </c>
      <c r="BN80" s="38">
        <v>2878</v>
      </c>
      <c r="BO80" s="38">
        <v>2685</v>
      </c>
      <c r="BP80" s="38">
        <v>2654</v>
      </c>
      <c r="BQ80" s="38">
        <v>3475</v>
      </c>
      <c r="BR80" s="38">
        <v>3212</v>
      </c>
      <c r="BS80" s="38">
        <v>2777</v>
      </c>
      <c r="BT80" s="38">
        <v>3018</v>
      </c>
      <c r="BU80" s="38">
        <v>3040</v>
      </c>
      <c r="BV80" s="38">
        <v>3614</v>
      </c>
      <c r="BW80" s="38">
        <v>3229</v>
      </c>
      <c r="BX80" s="38">
        <v>3677</v>
      </c>
      <c r="BY80" s="38">
        <v>3509</v>
      </c>
      <c r="BZ80" s="38">
        <v>3333</v>
      </c>
      <c r="CA80" s="38">
        <v>3511</v>
      </c>
      <c r="CB80" s="38">
        <v>3141</v>
      </c>
      <c r="CC80" s="38">
        <v>3455</v>
      </c>
      <c r="CD80" s="38">
        <v>2941</v>
      </c>
      <c r="CE80" s="38">
        <v>2807</v>
      </c>
      <c r="CF80" s="38">
        <v>2921</v>
      </c>
      <c r="CG80" s="38">
        <v>2758</v>
      </c>
      <c r="CH80" s="38">
        <v>2644</v>
      </c>
      <c r="CI80" s="38">
        <v>2740</v>
      </c>
      <c r="CJ80" s="38">
        <v>2507</v>
      </c>
      <c r="CK80" s="38">
        <v>2321</v>
      </c>
      <c r="CL80" s="38">
        <v>2581</v>
      </c>
      <c r="CM80" s="38">
        <v>2494</v>
      </c>
      <c r="CN80" s="38">
        <v>4000</v>
      </c>
      <c r="CO80" s="38">
        <v>3019</v>
      </c>
      <c r="CP80" s="38">
        <v>2500</v>
      </c>
      <c r="CQ80" s="38">
        <v>2635</v>
      </c>
      <c r="CR80" s="38">
        <v>2458</v>
      </c>
      <c r="CS80" s="38">
        <v>2564</v>
      </c>
      <c r="CT80" s="38">
        <v>2266</v>
      </c>
      <c r="CU80" s="52">
        <v>2587</v>
      </c>
      <c r="CV80" s="52">
        <v>2964</v>
      </c>
      <c r="CW80" s="52">
        <v>2880</v>
      </c>
      <c r="CX80" s="52">
        <v>2600</v>
      </c>
    </row>
    <row r="81" spans="1:102">
      <c r="A81" s="13" t="s">
        <v>151</v>
      </c>
      <c r="B81" s="6" t="s">
        <v>152</v>
      </c>
      <c r="C81" s="37">
        <v>4586</v>
      </c>
      <c r="D81" s="37">
        <v>5144</v>
      </c>
      <c r="E81" s="37">
        <v>5451</v>
      </c>
      <c r="F81" s="37">
        <v>5812</v>
      </c>
      <c r="G81" s="37">
        <v>5329</v>
      </c>
      <c r="H81" s="37">
        <v>5681</v>
      </c>
      <c r="I81" s="37">
        <v>5685</v>
      </c>
      <c r="J81" s="37">
        <v>6218</v>
      </c>
      <c r="K81" s="37">
        <v>7690</v>
      </c>
      <c r="L81" s="37">
        <v>7411</v>
      </c>
      <c r="M81" s="37">
        <v>8212</v>
      </c>
      <c r="N81" s="37">
        <v>8744</v>
      </c>
      <c r="O81" s="37">
        <v>8374</v>
      </c>
      <c r="P81" s="37">
        <v>9144</v>
      </c>
      <c r="Q81" s="37">
        <v>8772</v>
      </c>
      <c r="R81" s="37">
        <v>7251</v>
      </c>
      <c r="S81" s="37">
        <v>6318</v>
      </c>
      <c r="T81" s="37">
        <v>8554</v>
      </c>
      <c r="U81" s="37">
        <v>6281</v>
      </c>
      <c r="V81" s="37">
        <v>6692</v>
      </c>
      <c r="W81" s="53">
        <v>1194</v>
      </c>
      <c r="X81" s="38">
        <v>1184</v>
      </c>
      <c r="Y81" s="38">
        <v>1108</v>
      </c>
      <c r="Z81" s="38">
        <v>1100</v>
      </c>
      <c r="AA81" s="38">
        <v>1254</v>
      </c>
      <c r="AB81" s="38">
        <v>1222</v>
      </c>
      <c r="AC81" s="38">
        <v>1347</v>
      </c>
      <c r="AD81" s="38">
        <v>1321</v>
      </c>
      <c r="AE81" s="38">
        <v>1225</v>
      </c>
      <c r="AF81" s="38">
        <v>1414</v>
      </c>
      <c r="AG81" s="38">
        <v>1320</v>
      </c>
      <c r="AH81" s="38">
        <v>1492</v>
      </c>
      <c r="AI81" s="38">
        <v>1615</v>
      </c>
      <c r="AJ81" s="38">
        <v>1480</v>
      </c>
      <c r="AK81" s="38">
        <v>1359</v>
      </c>
      <c r="AL81" s="38">
        <v>1358</v>
      </c>
      <c r="AM81" s="38">
        <v>1378</v>
      </c>
      <c r="AN81" s="38">
        <v>1366</v>
      </c>
      <c r="AO81" s="38">
        <v>1263</v>
      </c>
      <c r="AP81" s="38">
        <v>1322</v>
      </c>
      <c r="AQ81" s="38">
        <v>1499</v>
      </c>
      <c r="AR81" s="38">
        <v>1396</v>
      </c>
      <c r="AS81" s="38">
        <v>1375</v>
      </c>
      <c r="AT81" s="38">
        <v>1411</v>
      </c>
      <c r="AU81" s="38">
        <v>1379</v>
      </c>
      <c r="AV81" s="38">
        <v>1398</v>
      </c>
      <c r="AW81" s="38">
        <v>1321</v>
      </c>
      <c r="AX81" s="38">
        <v>1587</v>
      </c>
      <c r="AY81" s="38">
        <v>1527</v>
      </c>
      <c r="AZ81" s="38">
        <v>1533</v>
      </c>
      <c r="BA81" s="38">
        <v>1549</v>
      </c>
      <c r="BB81" s="38">
        <v>1609</v>
      </c>
      <c r="BC81" s="38">
        <v>1793</v>
      </c>
      <c r="BD81" s="38">
        <v>1962</v>
      </c>
      <c r="BE81" s="38">
        <v>2022</v>
      </c>
      <c r="BF81" s="38">
        <v>1913</v>
      </c>
      <c r="BG81" s="38">
        <v>1890</v>
      </c>
      <c r="BH81" s="38">
        <v>1956</v>
      </c>
      <c r="BI81" s="38">
        <v>1770</v>
      </c>
      <c r="BJ81" s="38">
        <v>1795</v>
      </c>
      <c r="BK81" s="38">
        <v>1987</v>
      </c>
      <c r="BL81" s="38">
        <v>2152</v>
      </c>
      <c r="BM81" s="38">
        <v>2040</v>
      </c>
      <c r="BN81" s="38">
        <v>2033</v>
      </c>
      <c r="BO81" s="38">
        <v>1911</v>
      </c>
      <c r="BP81" s="38">
        <v>1852</v>
      </c>
      <c r="BQ81" s="38">
        <v>2662</v>
      </c>
      <c r="BR81" s="38">
        <v>2319</v>
      </c>
      <c r="BS81" s="38">
        <v>1906</v>
      </c>
      <c r="BT81" s="38">
        <v>1977</v>
      </c>
      <c r="BU81" s="38">
        <v>1979</v>
      </c>
      <c r="BV81" s="38">
        <v>2512</v>
      </c>
      <c r="BW81" s="38">
        <v>2081</v>
      </c>
      <c r="BX81" s="38">
        <v>2486</v>
      </c>
      <c r="BY81" s="38">
        <v>2341</v>
      </c>
      <c r="BZ81" s="38">
        <v>2236</v>
      </c>
      <c r="CA81" s="38">
        <v>2408</v>
      </c>
      <c r="CB81" s="38">
        <v>2061</v>
      </c>
      <c r="CC81" s="38">
        <v>2365</v>
      </c>
      <c r="CD81" s="38">
        <v>1938</v>
      </c>
      <c r="CE81" s="38">
        <v>1809</v>
      </c>
      <c r="CF81" s="38">
        <v>1946</v>
      </c>
      <c r="CG81" s="38">
        <v>1779</v>
      </c>
      <c r="CH81" s="38">
        <v>1717</v>
      </c>
      <c r="CI81" s="38">
        <v>1736</v>
      </c>
      <c r="CJ81" s="38">
        <v>1547</v>
      </c>
      <c r="CK81" s="38">
        <v>1396</v>
      </c>
      <c r="CL81" s="38">
        <v>1639</v>
      </c>
      <c r="CM81" s="38">
        <v>1579</v>
      </c>
      <c r="CN81" s="38">
        <v>3132</v>
      </c>
      <c r="CO81" s="38">
        <v>2177</v>
      </c>
      <c r="CP81" s="38">
        <v>1665</v>
      </c>
      <c r="CQ81" s="38">
        <v>1761</v>
      </c>
      <c r="CR81" s="38">
        <v>1580</v>
      </c>
      <c r="CS81" s="38">
        <v>1654</v>
      </c>
      <c r="CT81" s="38">
        <v>1286</v>
      </c>
      <c r="CU81" s="52">
        <v>1566</v>
      </c>
      <c r="CV81" s="52">
        <v>1831</v>
      </c>
      <c r="CW81" s="52">
        <v>1741</v>
      </c>
      <c r="CX81" s="52">
        <v>1554</v>
      </c>
    </row>
    <row r="82" spans="1:102">
      <c r="A82" s="13" t="s">
        <v>153</v>
      </c>
      <c r="B82" s="6" t="s">
        <v>154</v>
      </c>
      <c r="C82" s="37">
        <v>1830</v>
      </c>
      <c r="D82" s="37">
        <v>1804</v>
      </c>
      <c r="E82" s="37">
        <v>1926</v>
      </c>
      <c r="F82" s="37">
        <v>1951</v>
      </c>
      <c r="G82" s="37">
        <v>2061</v>
      </c>
      <c r="H82" s="37">
        <v>2078</v>
      </c>
      <c r="I82" s="37">
        <v>2184</v>
      </c>
      <c r="J82" s="37">
        <v>2459</v>
      </c>
      <c r="K82" s="37">
        <v>2605</v>
      </c>
      <c r="L82" s="37">
        <v>2587</v>
      </c>
      <c r="M82" s="37">
        <v>2701</v>
      </c>
      <c r="N82" s="37">
        <v>2422</v>
      </c>
      <c r="O82" s="37">
        <v>3041</v>
      </c>
      <c r="P82" s="37">
        <v>3401</v>
      </c>
      <c r="Q82" s="37">
        <v>3150</v>
      </c>
      <c r="R82" s="37">
        <v>2965</v>
      </c>
      <c r="S82" s="37">
        <v>3003</v>
      </c>
      <c r="T82" s="37">
        <v>2816</v>
      </c>
      <c r="U82" s="37">
        <v>2994</v>
      </c>
      <c r="V82" s="37">
        <v>3579</v>
      </c>
      <c r="W82" s="53">
        <v>485</v>
      </c>
      <c r="X82" s="38">
        <v>461</v>
      </c>
      <c r="Y82" s="38">
        <v>445</v>
      </c>
      <c r="Z82" s="38">
        <v>439</v>
      </c>
      <c r="AA82" s="38">
        <v>438</v>
      </c>
      <c r="AB82" s="38">
        <v>437</v>
      </c>
      <c r="AC82" s="38">
        <v>446</v>
      </c>
      <c r="AD82" s="38">
        <v>483</v>
      </c>
      <c r="AE82" s="38">
        <v>466</v>
      </c>
      <c r="AF82" s="38">
        <v>474</v>
      </c>
      <c r="AG82" s="38">
        <v>484</v>
      </c>
      <c r="AH82" s="38">
        <v>502</v>
      </c>
      <c r="AI82" s="38">
        <v>504</v>
      </c>
      <c r="AJ82" s="38">
        <v>495</v>
      </c>
      <c r="AK82" s="38">
        <v>484</v>
      </c>
      <c r="AL82" s="38">
        <v>468</v>
      </c>
      <c r="AM82" s="38">
        <v>477</v>
      </c>
      <c r="AN82" s="38">
        <v>532</v>
      </c>
      <c r="AO82" s="38">
        <v>534</v>
      </c>
      <c r="AP82" s="38">
        <v>518</v>
      </c>
      <c r="AQ82" s="38">
        <v>527</v>
      </c>
      <c r="AR82" s="38">
        <v>506</v>
      </c>
      <c r="AS82" s="38">
        <v>505</v>
      </c>
      <c r="AT82" s="38">
        <v>540</v>
      </c>
      <c r="AU82" s="38">
        <v>518</v>
      </c>
      <c r="AV82" s="38">
        <v>522</v>
      </c>
      <c r="AW82" s="38">
        <v>535</v>
      </c>
      <c r="AX82" s="38">
        <v>609</v>
      </c>
      <c r="AY82" s="38">
        <v>563</v>
      </c>
      <c r="AZ82" s="38">
        <v>620</v>
      </c>
      <c r="BA82" s="38">
        <v>632</v>
      </c>
      <c r="BB82" s="38">
        <v>644</v>
      </c>
      <c r="BC82" s="38">
        <v>642</v>
      </c>
      <c r="BD82" s="38">
        <v>643</v>
      </c>
      <c r="BE82" s="38">
        <v>638</v>
      </c>
      <c r="BF82" s="38">
        <v>682</v>
      </c>
      <c r="BG82" s="38">
        <v>628</v>
      </c>
      <c r="BH82" s="38">
        <v>654</v>
      </c>
      <c r="BI82" s="38">
        <v>659</v>
      </c>
      <c r="BJ82" s="38">
        <v>646</v>
      </c>
      <c r="BK82" s="38">
        <v>697</v>
      </c>
      <c r="BL82" s="38">
        <v>704</v>
      </c>
      <c r="BM82" s="38">
        <v>691</v>
      </c>
      <c r="BN82" s="38">
        <v>609</v>
      </c>
      <c r="BO82" s="38">
        <v>585</v>
      </c>
      <c r="BP82" s="38">
        <v>583</v>
      </c>
      <c r="BQ82" s="38">
        <v>598</v>
      </c>
      <c r="BR82" s="38">
        <v>656</v>
      </c>
      <c r="BS82" s="38">
        <v>624</v>
      </c>
      <c r="BT82" s="38">
        <v>763</v>
      </c>
      <c r="BU82" s="38">
        <v>806</v>
      </c>
      <c r="BV82" s="38">
        <v>848</v>
      </c>
      <c r="BW82" s="38">
        <v>854</v>
      </c>
      <c r="BX82" s="38">
        <v>890</v>
      </c>
      <c r="BY82" s="38">
        <v>861</v>
      </c>
      <c r="BZ82" s="38">
        <v>796</v>
      </c>
      <c r="CA82" s="38">
        <v>800</v>
      </c>
      <c r="CB82" s="38">
        <v>780</v>
      </c>
      <c r="CC82" s="38">
        <v>804</v>
      </c>
      <c r="CD82" s="38">
        <v>766</v>
      </c>
      <c r="CE82" s="38">
        <v>753</v>
      </c>
      <c r="CF82" s="38">
        <v>745</v>
      </c>
      <c r="CG82" s="38">
        <v>759</v>
      </c>
      <c r="CH82" s="38">
        <v>708</v>
      </c>
      <c r="CI82" s="38">
        <v>779</v>
      </c>
      <c r="CJ82" s="38">
        <v>757</v>
      </c>
      <c r="CK82" s="38">
        <v>724</v>
      </c>
      <c r="CL82" s="38">
        <v>743</v>
      </c>
      <c r="CM82" s="38">
        <v>735</v>
      </c>
      <c r="CN82" s="38">
        <v>719</v>
      </c>
      <c r="CO82" s="38">
        <v>682</v>
      </c>
      <c r="CP82" s="38">
        <v>681</v>
      </c>
      <c r="CQ82" s="38">
        <v>715</v>
      </c>
      <c r="CR82" s="38">
        <v>716</v>
      </c>
      <c r="CS82" s="38">
        <v>752</v>
      </c>
      <c r="CT82" s="38">
        <v>811</v>
      </c>
      <c r="CU82" s="52">
        <v>840</v>
      </c>
      <c r="CV82" s="52">
        <v>936</v>
      </c>
      <c r="CW82" s="52">
        <v>951</v>
      </c>
      <c r="CX82" s="52">
        <v>852</v>
      </c>
    </row>
    <row r="83" spans="1:102">
      <c r="A83" s="13" t="s">
        <v>155</v>
      </c>
      <c r="B83" s="6" t="s">
        <v>156</v>
      </c>
      <c r="C83" s="37">
        <v>245</v>
      </c>
      <c r="D83" s="37">
        <v>236</v>
      </c>
      <c r="E83" s="37">
        <v>258</v>
      </c>
      <c r="F83" s="37">
        <v>261</v>
      </c>
      <c r="G83" s="37">
        <v>241</v>
      </c>
      <c r="H83" s="37">
        <v>219</v>
      </c>
      <c r="I83" s="37">
        <v>231</v>
      </c>
      <c r="J83" s="37">
        <v>264</v>
      </c>
      <c r="K83" s="37">
        <v>321</v>
      </c>
      <c r="L83" s="37">
        <v>329</v>
      </c>
      <c r="M83" s="37">
        <v>425</v>
      </c>
      <c r="N83" s="37">
        <v>352</v>
      </c>
      <c r="O83" s="37">
        <v>421</v>
      </c>
      <c r="P83" s="37">
        <v>550</v>
      </c>
      <c r="Q83" s="37">
        <v>499</v>
      </c>
      <c r="R83" s="37">
        <v>377</v>
      </c>
      <c r="S83" s="37">
        <v>286</v>
      </c>
      <c r="T83" s="37">
        <v>209</v>
      </c>
      <c r="U83" s="37">
        <v>214</v>
      </c>
      <c r="V83" s="37">
        <v>298</v>
      </c>
      <c r="W83" s="53">
        <v>59</v>
      </c>
      <c r="X83" s="38">
        <v>66</v>
      </c>
      <c r="Y83" s="38">
        <v>57</v>
      </c>
      <c r="Z83" s="38">
        <v>63</v>
      </c>
      <c r="AA83" s="38">
        <v>59</v>
      </c>
      <c r="AB83" s="38">
        <v>58</v>
      </c>
      <c r="AC83" s="38">
        <v>59</v>
      </c>
      <c r="AD83" s="38">
        <v>60</v>
      </c>
      <c r="AE83" s="38">
        <v>66</v>
      </c>
      <c r="AF83" s="38">
        <v>63</v>
      </c>
      <c r="AG83" s="38">
        <v>61</v>
      </c>
      <c r="AH83" s="38">
        <v>68</v>
      </c>
      <c r="AI83" s="38">
        <v>70</v>
      </c>
      <c r="AJ83" s="38">
        <v>65</v>
      </c>
      <c r="AK83" s="38">
        <v>60</v>
      </c>
      <c r="AL83" s="38">
        <v>66</v>
      </c>
      <c r="AM83" s="38">
        <v>58</v>
      </c>
      <c r="AN83" s="38">
        <v>58</v>
      </c>
      <c r="AO83" s="38">
        <v>65</v>
      </c>
      <c r="AP83" s="38">
        <v>60</v>
      </c>
      <c r="AQ83" s="38">
        <v>63</v>
      </c>
      <c r="AR83" s="38">
        <v>56</v>
      </c>
      <c r="AS83" s="38">
        <v>52</v>
      </c>
      <c r="AT83" s="38">
        <v>48</v>
      </c>
      <c r="AU83" s="38">
        <v>57</v>
      </c>
      <c r="AV83" s="38">
        <v>58</v>
      </c>
      <c r="AW83" s="38">
        <v>55</v>
      </c>
      <c r="AX83" s="38">
        <v>61</v>
      </c>
      <c r="AY83" s="38">
        <v>60</v>
      </c>
      <c r="AZ83" s="38">
        <v>65</v>
      </c>
      <c r="BA83" s="38">
        <v>67</v>
      </c>
      <c r="BB83" s="38">
        <v>72</v>
      </c>
      <c r="BC83" s="38">
        <v>75</v>
      </c>
      <c r="BD83" s="38">
        <v>79</v>
      </c>
      <c r="BE83" s="38">
        <v>70</v>
      </c>
      <c r="BF83" s="38">
        <v>97</v>
      </c>
      <c r="BG83" s="38">
        <v>85</v>
      </c>
      <c r="BH83" s="38">
        <v>89</v>
      </c>
      <c r="BI83" s="38">
        <v>75</v>
      </c>
      <c r="BJ83" s="38">
        <v>80</v>
      </c>
      <c r="BK83" s="38">
        <v>95</v>
      </c>
      <c r="BL83" s="38">
        <v>100</v>
      </c>
      <c r="BM83" s="38">
        <v>115</v>
      </c>
      <c r="BN83" s="38">
        <v>115</v>
      </c>
      <c r="BO83" s="38">
        <v>83</v>
      </c>
      <c r="BP83" s="38">
        <v>84</v>
      </c>
      <c r="BQ83" s="38">
        <v>89</v>
      </c>
      <c r="BR83" s="38">
        <v>96</v>
      </c>
      <c r="BS83" s="38">
        <v>107</v>
      </c>
      <c r="BT83" s="38">
        <v>124</v>
      </c>
      <c r="BU83" s="38">
        <v>103</v>
      </c>
      <c r="BV83" s="38">
        <v>87</v>
      </c>
      <c r="BW83" s="38">
        <v>135</v>
      </c>
      <c r="BX83" s="38">
        <v>136</v>
      </c>
      <c r="BY83" s="38">
        <v>145</v>
      </c>
      <c r="BZ83" s="38">
        <v>134</v>
      </c>
      <c r="CA83" s="38">
        <v>140</v>
      </c>
      <c r="CB83" s="38">
        <v>133</v>
      </c>
      <c r="CC83" s="38">
        <v>125</v>
      </c>
      <c r="CD83" s="38">
        <v>101</v>
      </c>
      <c r="CE83" s="38">
        <v>110</v>
      </c>
      <c r="CF83" s="38">
        <v>99</v>
      </c>
      <c r="CG83" s="38">
        <v>81</v>
      </c>
      <c r="CH83" s="38">
        <v>87</v>
      </c>
      <c r="CI83" s="38">
        <v>74</v>
      </c>
      <c r="CJ83" s="38">
        <v>65</v>
      </c>
      <c r="CK83" s="38">
        <v>73</v>
      </c>
      <c r="CL83" s="38">
        <v>71</v>
      </c>
      <c r="CM83" s="38">
        <v>61</v>
      </c>
      <c r="CN83" s="38">
        <v>42</v>
      </c>
      <c r="CO83" s="38">
        <v>55</v>
      </c>
      <c r="CP83" s="38">
        <v>51</v>
      </c>
      <c r="CQ83" s="38">
        <v>50</v>
      </c>
      <c r="CR83" s="38">
        <v>53</v>
      </c>
      <c r="CS83" s="38">
        <v>52</v>
      </c>
      <c r="CT83" s="38">
        <v>59</v>
      </c>
      <c r="CU83" s="52">
        <v>80</v>
      </c>
      <c r="CV83" s="52">
        <v>78</v>
      </c>
      <c r="CW83" s="52">
        <v>71</v>
      </c>
      <c r="CX83" s="52">
        <v>69</v>
      </c>
    </row>
    <row r="84" spans="1:102">
      <c r="A84" s="13" t="s">
        <v>157</v>
      </c>
      <c r="B84" s="6" t="s">
        <v>158</v>
      </c>
      <c r="C84" s="37">
        <v>730</v>
      </c>
      <c r="D84" s="37">
        <v>642</v>
      </c>
      <c r="E84" s="37">
        <v>708</v>
      </c>
      <c r="F84" s="37">
        <v>696</v>
      </c>
      <c r="G84" s="37">
        <v>669</v>
      </c>
      <c r="H84" s="37">
        <v>681</v>
      </c>
      <c r="I84" s="37">
        <v>627</v>
      </c>
      <c r="J84" s="37">
        <v>546</v>
      </c>
      <c r="K84" s="37">
        <v>578</v>
      </c>
      <c r="L84" s="37">
        <v>486</v>
      </c>
      <c r="M84" s="37">
        <v>487</v>
      </c>
      <c r="N84" s="37">
        <v>508</v>
      </c>
      <c r="O84" s="37">
        <v>613</v>
      </c>
      <c r="P84" s="37">
        <v>653</v>
      </c>
      <c r="Q84" s="37">
        <v>627</v>
      </c>
      <c r="R84" s="37">
        <v>537</v>
      </c>
      <c r="S84" s="37">
        <v>545</v>
      </c>
      <c r="T84" s="37">
        <v>434</v>
      </c>
      <c r="U84" s="37">
        <v>434</v>
      </c>
      <c r="V84" s="37">
        <v>462</v>
      </c>
      <c r="W84" s="53">
        <v>204</v>
      </c>
      <c r="X84" s="38">
        <v>181</v>
      </c>
      <c r="Y84" s="38">
        <v>181</v>
      </c>
      <c r="Z84" s="38">
        <v>164</v>
      </c>
      <c r="AA84" s="38">
        <v>139</v>
      </c>
      <c r="AB84" s="38">
        <v>150</v>
      </c>
      <c r="AC84" s="38">
        <v>177</v>
      </c>
      <c r="AD84" s="38">
        <v>176</v>
      </c>
      <c r="AE84" s="38">
        <v>169</v>
      </c>
      <c r="AF84" s="38">
        <v>178</v>
      </c>
      <c r="AG84" s="38">
        <v>177</v>
      </c>
      <c r="AH84" s="38">
        <v>184</v>
      </c>
      <c r="AI84" s="38">
        <v>202</v>
      </c>
      <c r="AJ84" s="38">
        <v>175</v>
      </c>
      <c r="AK84" s="38">
        <v>162</v>
      </c>
      <c r="AL84" s="38">
        <v>157</v>
      </c>
      <c r="AM84" s="38">
        <v>162</v>
      </c>
      <c r="AN84" s="38">
        <v>176</v>
      </c>
      <c r="AO84" s="38">
        <v>176</v>
      </c>
      <c r="AP84" s="38">
        <v>155</v>
      </c>
      <c r="AQ84" s="38">
        <v>170</v>
      </c>
      <c r="AR84" s="38">
        <v>172</v>
      </c>
      <c r="AS84" s="38">
        <v>174</v>
      </c>
      <c r="AT84" s="38">
        <v>165</v>
      </c>
      <c r="AU84" s="38">
        <v>162</v>
      </c>
      <c r="AV84" s="38">
        <v>156</v>
      </c>
      <c r="AW84" s="38">
        <v>153</v>
      </c>
      <c r="AX84" s="38">
        <v>156</v>
      </c>
      <c r="AY84" s="38">
        <v>141</v>
      </c>
      <c r="AZ84" s="38">
        <v>135</v>
      </c>
      <c r="BA84" s="38">
        <v>133</v>
      </c>
      <c r="BB84" s="38">
        <v>137</v>
      </c>
      <c r="BC84" s="38">
        <v>139</v>
      </c>
      <c r="BD84" s="38">
        <v>145</v>
      </c>
      <c r="BE84" s="38">
        <v>150</v>
      </c>
      <c r="BF84" s="38">
        <v>144</v>
      </c>
      <c r="BG84" s="38">
        <v>141</v>
      </c>
      <c r="BH84" s="38">
        <v>119</v>
      </c>
      <c r="BI84" s="38">
        <v>114</v>
      </c>
      <c r="BJ84" s="38">
        <v>112</v>
      </c>
      <c r="BK84" s="38">
        <v>118</v>
      </c>
      <c r="BL84" s="38">
        <v>124</v>
      </c>
      <c r="BM84" s="38">
        <v>124</v>
      </c>
      <c r="BN84" s="38">
        <v>121</v>
      </c>
      <c r="BO84" s="38">
        <v>106</v>
      </c>
      <c r="BP84" s="38">
        <v>135</v>
      </c>
      <c r="BQ84" s="38">
        <v>126</v>
      </c>
      <c r="BR84" s="38">
        <v>141</v>
      </c>
      <c r="BS84" s="38">
        <v>140</v>
      </c>
      <c r="BT84" s="38">
        <v>154</v>
      </c>
      <c r="BU84" s="38">
        <v>152</v>
      </c>
      <c r="BV84" s="38">
        <v>167</v>
      </c>
      <c r="BW84" s="38">
        <v>159</v>
      </c>
      <c r="BX84" s="38">
        <v>165</v>
      </c>
      <c r="BY84" s="38">
        <v>162</v>
      </c>
      <c r="BZ84" s="38">
        <v>167</v>
      </c>
      <c r="CA84" s="38">
        <v>163</v>
      </c>
      <c r="CB84" s="38">
        <v>167</v>
      </c>
      <c r="CC84" s="38">
        <v>161</v>
      </c>
      <c r="CD84" s="38">
        <v>136</v>
      </c>
      <c r="CE84" s="38">
        <v>135</v>
      </c>
      <c r="CF84" s="38">
        <v>131</v>
      </c>
      <c r="CG84" s="38">
        <v>139</v>
      </c>
      <c r="CH84" s="38">
        <v>132</v>
      </c>
      <c r="CI84" s="38">
        <v>151</v>
      </c>
      <c r="CJ84" s="38">
        <v>138</v>
      </c>
      <c r="CK84" s="38">
        <v>128</v>
      </c>
      <c r="CL84" s="38">
        <v>128</v>
      </c>
      <c r="CM84" s="38">
        <v>119</v>
      </c>
      <c r="CN84" s="38">
        <v>107</v>
      </c>
      <c r="CO84" s="38">
        <v>105</v>
      </c>
      <c r="CP84" s="38">
        <v>103</v>
      </c>
      <c r="CQ84" s="38">
        <v>109</v>
      </c>
      <c r="CR84" s="38">
        <v>109</v>
      </c>
      <c r="CS84" s="38">
        <v>106</v>
      </c>
      <c r="CT84" s="38">
        <v>110</v>
      </c>
      <c r="CU84" s="52">
        <v>101</v>
      </c>
      <c r="CV84" s="52">
        <v>119</v>
      </c>
      <c r="CW84" s="52">
        <v>117</v>
      </c>
      <c r="CX84" s="52">
        <v>125</v>
      </c>
    </row>
    <row r="85" spans="1:102">
      <c r="A85" s="9" t="s">
        <v>159</v>
      </c>
      <c r="B85" s="6"/>
      <c r="C85" s="37">
        <v>1657</v>
      </c>
      <c r="D85" s="37">
        <v>1591</v>
      </c>
      <c r="E85" s="37">
        <v>1553</v>
      </c>
      <c r="F85" s="37">
        <v>1484</v>
      </c>
      <c r="G85" s="37">
        <v>1492</v>
      </c>
      <c r="H85" s="37">
        <v>1470</v>
      </c>
      <c r="I85" s="37">
        <v>1396</v>
      </c>
      <c r="J85" s="37">
        <v>1381</v>
      </c>
      <c r="K85" s="37">
        <v>1279</v>
      </c>
      <c r="L85" s="37">
        <v>1331</v>
      </c>
      <c r="M85" s="37">
        <v>1518</v>
      </c>
      <c r="N85" s="37">
        <v>1535</v>
      </c>
      <c r="O85" s="37">
        <v>1679</v>
      </c>
      <c r="P85" s="37">
        <v>1925</v>
      </c>
      <c r="Q85" s="37">
        <v>1716</v>
      </c>
      <c r="R85" s="37">
        <v>1810</v>
      </c>
      <c r="S85" s="37">
        <v>1719</v>
      </c>
      <c r="T85" s="37">
        <v>1644</v>
      </c>
      <c r="U85" s="37">
        <v>1770</v>
      </c>
      <c r="V85" s="37">
        <v>2018</v>
      </c>
      <c r="W85" s="53">
        <v>425</v>
      </c>
      <c r="X85" s="38">
        <v>415</v>
      </c>
      <c r="Y85" s="38">
        <v>411</v>
      </c>
      <c r="Z85" s="38">
        <v>406</v>
      </c>
      <c r="AA85" s="38">
        <v>403</v>
      </c>
      <c r="AB85" s="38">
        <v>389</v>
      </c>
      <c r="AC85" s="38">
        <v>421</v>
      </c>
      <c r="AD85" s="38">
        <v>378</v>
      </c>
      <c r="AE85" s="38">
        <v>383</v>
      </c>
      <c r="AF85" s="38">
        <v>385</v>
      </c>
      <c r="AG85" s="38">
        <v>388</v>
      </c>
      <c r="AH85" s="38">
        <v>397</v>
      </c>
      <c r="AI85" s="38">
        <v>384</v>
      </c>
      <c r="AJ85" s="38">
        <v>387</v>
      </c>
      <c r="AK85" s="38">
        <v>359</v>
      </c>
      <c r="AL85" s="38">
        <v>354</v>
      </c>
      <c r="AM85" s="38">
        <v>376</v>
      </c>
      <c r="AN85" s="38">
        <v>374</v>
      </c>
      <c r="AO85" s="38">
        <v>357</v>
      </c>
      <c r="AP85" s="38">
        <v>385</v>
      </c>
      <c r="AQ85" s="38">
        <v>390</v>
      </c>
      <c r="AR85" s="38">
        <v>385</v>
      </c>
      <c r="AS85" s="38">
        <v>353</v>
      </c>
      <c r="AT85" s="38">
        <v>342</v>
      </c>
      <c r="AU85" s="38">
        <v>349</v>
      </c>
      <c r="AV85" s="38">
        <v>344</v>
      </c>
      <c r="AW85" s="38">
        <v>351</v>
      </c>
      <c r="AX85" s="38">
        <v>352</v>
      </c>
      <c r="AY85" s="38">
        <v>330</v>
      </c>
      <c r="AZ85" s="38">
        <v>349</v>
      </c>
      <c r="BA85" s="38">
        <v>348</v>
      </c>
      <c r="BB85" s="38">
        <v>354</v>
      </c>
      <c r="BC85" s="38">
        <v>334</v>
      </c>
      <c r="BD85" s="38">
        <v>317</v>
      </c>
      <c r="BE85" s="38">
        <v>316</v>
      </c>
      <c r="BF85" s="38">
        <v>312</v>
      </c>
      <c r="BG85" s="38">
        <v>329</v>
      </c>
      <c r="BH85" s="38">
        <v>341</v>
      </c>
      <c r="BI85" s="38">
        <v>319</v>
      </c>
      <c r="BJ85" s="38">
        <v>342</v>
      </c>
      <c r="BK85" s="38">
        <v>376</v>
      </c>
      <c r="BL85" s="38">
        <v>386</v>
      </c>
      <c r="BM85" s="38">
        <v>393</v>
      </c>
      <c r="BN85" s="38">
        <v>363</v>
      </c>
      <c r="BO85" s="38">
        <v>354</v>
      </c>
      <c r="BP85" s="38">
        <v>374</v>
      </c>
      <c r="BQ85" s="38">
        <v>383</v>
      </c>
      <c r="BR85" s="38">
        <v>424</v>
      </c>
      <c r="BS85" s="38">
        <v>390</v>
      </c>
      <c r="BT85" s="38">
        <v>397</v>
      </c>
      <c r="BU85" s="38">
        <v>441</v>
      </c>
      <c r="BV85" s="38">
        <v>451</v>
      </c>
      <c r="BW85" s="38">
        <v>480</v>
      </c>
      <c r="BX85" s="38">
        <v>471</v>
      </c>
      <c r="BY85" s="38">
        <v>496</v>
      </c>
      <c r="BZ85" s="38">
        <v>478</v>
      </c>
      <c r="CA85" s="38">
        <v>438</v>
      </c>
      <c r="CB85" s="38">
        <v>412</v>
      </c>
      <c r="CC85" s="38">
        <v>430</v>
      </c>
      <c r="CD85" s="38">
        <v>436</v>
      </c>
      <c r="CE85" s="38">
        <v>435</v>
      </c>
      <c r="CF85" s="38">
        <v>455</v>
      </c>
      <c r="CG85" s="38">
        <v>464</v>
      </c>
      <c r="CH85" s="38">
        <v>456</v>
      </c>
      <c r="CI85" s="38">
        <v>465</v>
      </c>
      <c r="CJ85" s="38">
        <v>428</v>
      </c>
      <c r="CK85" s="38">
        <v>422</v>
      </c>
      <c r="CL85" s="38">
        <v>404</v>
      </c>
      <c r="CM85" s="38">
        <v>416</v>
      </c>
      <c r="CN85" s="38">
        <v>440</v>
      </c>
      <c r="CO85" s="38">
        <v>407</v>
      </c>
      <c r="CP85" s="38">
        <v>381</v>
      </c>
      <c r="CQ85" s="38">
        <v>409</v>
      </c>
      <c r="CR85" s="38">
        <v>429</v>
      </c>
      <c r="CS85" s="38">
        <v>432</v>
      </c>
      <c r="CT85" s="38">
        <v>500</v>
      </c>
      <c r="CU85" s="52">
        <v>508</v>
      </c>
      <c r="CV85" s="52">
        <v>458</v>
      </c>
      <c r="CW85" s="52">
        <v>513</v>
      </c>
      <c r="CX85" s="52">
        <v>539</v>
      </c>
    </row>
    <row r="86" spans="1:102">
      <c r="A86" s="13" t="s">
        <v>160</v>
      </c>
      <c r="B86" s="6" t="s">
        <v>161</v>
      </c>
      <c r="C86" s="37">
        <v>892</v>
      </c>
      <c r="D86" s="37">
        <v>835</v>
      </c>
      <c r="E86" s="37">
        <v>848</v>
      </c>
      <c r="F86" s="37">
        <v>803</v>
      </c>
      <c r="G86" s="37">
        <v>806</v>
      </c>
      <c r="H86" s="37">
        <v>796</v>
      </c>
      <c r="I86" s="37">
        <v>767</v>
      </c>
      <c r="J86" s="37">
        <v>761</v>
      </c>
      <c r="K86" s="37">
        <v>723</v>
      </c>
      <c r="L86" s="37">
        <v>759</v>
      </c>
      <c r="M86" s="37">
        <v>803</v>
      </c>
      <c r="N86" s="37">
        <v>718</v>
      </c>
      <c r="O86" s="37">
        <v>830</v>
      </c>
      <c r="P86" s="37">
        <v>943</v>
      </c>
      <c r="Q86" s="37">
        <v>752</v>
      </c>
      <c r="R86" s="37">
        <v>779</v>
      </c>
      <c r="S86" s="37">
        <v>793</v>
      </c>
      <c r="T86" s="37">
        <v>705</v>
      </c>
      <c r="U86" s="37">
        <v>811</v>
      </c>
      <c r="V86" s="37">
        <v>1002</v>
      </c>
      <c r="W86" s="53">
        <v>234</v>
      </c>
      <c r="X86" s="38">
        <v>230</v>
      </c>
      <c r="Y86" s="38">
        <v>220</v>
      </c>
      <c r="Z86" s="38">
        <v>208</v>
      </c>
      <c r="AA86" s="38">
        <v>206</v>
      </c>
      <c r="AB86" s="38">
        <v>197</v>
      </c>
      <c r="AC86" s="38">
        <v>213</v>
      </c>
      <c r="AD86" s="38">
        <v>219</v>
      </c>
      <c r="AE86" s="38">
        <v>204</v>
      </c>
      <c r="AF86" s="38">
        <v>209</v>
      </c>
      <c r="AG86" s="38">
        <v>223</v>
      </c>
      <c r="AH86" s="38">
        <v>212</v>
      </c>
      <c r="AI86" s="38">
        <v>224</v>
      </c>
      <c r="AJ86" s="38">
        <v>205</v>
      </c>
      <c r="AK86" s="38">
        <v>188</v>
      </c>
      <c r="AL86" s="38">
        <v>186</v>
      </c>
      <c r="AM86" s="38">
        <v>189</v>
      </c>
      <c r="AN86" s="38">
        <v>209</v>
      </c>
      <c r="AO86" s="38">
        <v>205</v>
      </c>
      <c r="AP86" s="38">
        <v>203</v>
      </c>
      <c r="AQ86" s="38">
        <v>209</v>
      </c>
      <c r="AR86" s="38">
        <v>199</v>
      </c>
      <c r="AS86" s="38">
        <v>194</v>
      </c>
      <c r="AT86" s="38">
        <v>194</v>
      </c>
      <c r="AU86" s="38">
        <v>193</v>
      </c>
      <c r="AV86" s="38">
        <v>192</v>
      </c>
      <c r="AW86" s="38">
        <v>193</v>
      </c>
      <c r="AX86" s="38">
        <v>189</v>
      </c>
      <c r="AY86" s="38">
        <v>179</v>
      </c>
      <c r="AZ86" s="38">
        <v>187</v>
      </c>
      <c r="BA86" s="38">
        <v>192</v>
      </c>
      <c r="BB86" s="38">
        <v>203</v>
      </c>
      <c r="BC86" s="38">
        <v>191</v>
      </c>
      <c r="BD86" s="38">
        <v>187</v>
      </c>
      <c r="BE86" s="38">
        <v>177</v>
      </c>
      <c r="BF86" s="38">
        <v>168</v>
      </c>
      <c r="BG86" s="38">
        <v>189</v>
      </c>
      <c r="BH86" s="38">
        <v>197</v>
      </c>
      <c r="BI86" s="38">
        <v>182</v>
      </c>
      <c r="BJ86" s="38">
        <v>191</v>
      </c>
      <c r="BK86" s="38">
        <v>208</v>
      </c>
      <c r="BL86" s="38">
        <v>211</v>
      </c>
      <c r="BM86" s="38">
        <v>205</v>
      </c>
      <c r="BN86" s="38">
        <v>179</v>
      </c>
      <c r="BO86" s="38">
        <v>160</v>
      </c>
      <c r="BP86" s="38">
        <v>169</v>
      </c>
      <c r="BQ86" s="38">
        <v>182</v>
      </c>
      <c r="BR86" s="38">
        <v>207</v>
      </c>
      <c r="BS86" s="38">
        <v>191</v>
      </c>
      <c r="BT86" s="38">
        <v>188</v>
      </c>
      <c r="BU86" s="38">
        <v>226</v>
      </c>
      <c r="BV86" s="38">
        <v>225</v>
      </c>
      <c r="BW86" s="38">
        <v>240</v>
      </c>
      <c r="BX86" s="38">
        <v>234</v>
      </c>
      <c r="BY86" s="38">
        <v>243</v>
      </c>
      <c r="BZ86" s="38">
        <v>226</v>
      </c>
      <c r="CA86" s="38">
        <v>193</v>
      </c>
      <c r="CB86" s="38">
        <v>196</v>
      </c>
      <c r="CC86" s="38">
        <v>177</v>
      </c>
      <c r="CD86" s="38">
        <v>186</v>
      </c>
      <c r="CE86" s="38">
        <v>189</v>
      </c>
      <c r="CF86" s="38">
        <v>195</v>
      </c>
      <c r="CG86" s="38">
        <v>192</v>
      </c>
      <c r="CH86" s="38">
        <v>203</v>
      </c>
      <c r="CI86" s="38">
        <v>222</v>
      </c>
      <c r="CJ86" s="38">
        <v>195</v>
      </c>
      <c r="CK86" s="38">
        <v>199</v>
      </c>
      <c r="CL86" s="38">
        <v>177</v>
      </c>
      <c r="CM86" s="38">
        <v>183</v>
      </c>
      <c r="CN86" s="38">
        <v>185</v>
      </c>
      <c r="CO86" s="38">
        <v>163</v>
      </c>
      <c r="CP86" s="38">
        <v>174</v>
      </c>
      <c r="CQ86" s="38">
        <v>179</v>
      </c>
      <c r="CR86" s="38">
        <v>195</v>
      </c>
      <c r="CS86" s="38">
        <v>202</v>
      </c>
      <c r="CT86" s="38">
        <v>235</v>
      </c>
      <c r="CU86" s="52">
        <v>235</v>
      </c>
      <c r="CV86" s="52">
        <v>236</v>
      </c>
      <c r="CW86" s="52">
        <v>253</v>
      </c>
      <c r="CX86" s="52">
        <v>278</v>
      </c>
    </row>
    <row r="87" spans="1:102">
      <c r="A87" s="13" t="s">
        <v>162</v>
      </c>
      <c r="B87" s="6" t="s">
        <v>163</v>
      </c>
      <c r="C87" s="37">
        <v>765</v>
      </c>
      <c r="D87" s="37">
        <v>756</v>
      </c>
      <c r="E87" s="37">
        <v>705</v>
      </c>
      <c r="F87" s="37">
        <v>681</v>
      </c>
      <c r="G87" s="37">
        <v>686</v>
      </c>
      <c r="H87" s="37">
        <v>674</v>
      </c>
      <c r="I87" s="37">
        <v>629</v>
      </c>
      <c r="J87" s="37">
        <v>620</v>
      </c>
      <c r="K87" s="37">
        <v>556</v>
      </c>
      <c r="L87" s="37">
        <v>572</v>
      </c>
      <c r="M87" s="37">
        <v>715</v>
      </c>
      <c r="N87" s="37">
        <v>817</v>
      </c>
      <c r="O87" s="37">
        <v>849</v>
      </c>
      <c r="P87" s="37">
        <v>982</v>
      </c>
      <c r="Q87" s="37">
        <v>964</v>
      </c>
      <c r="R87" s="37">
        <v>1031</v>
      </c>
      <c r="S87" s="37">
        <v>926</v>
      </c>
      <c r="T87" s="37">
        <v>939</v>
      </c>
      <c r="U87" s="37">
        <v>959</v>
      </c>
      <c r="V87" s="37">
        <v>1016</v>
      </c>
      <c r="W87" s="53">
        <v>191</v>
      </c>
      <c r="X87" s="38">
        <v>185</v>
      </c>
      <c r="Y87" s="38">
        <v>191</v>
      </c>
      <c r="Z87" s="38">
        <v>198</v>
      </c>
      <c r="AA87" s="38">
        <v>197</v>
      </c>
      <c r="AB87" s="38">
        <v>192</v>
      </c>
      <c r="AC87" s="38">
        <v>208</v>
      </c>
      <c r="AD87" s="38">
        <v>159</v>
      </c>
      <c r="AE87" s="38">
        <v>179</v>
      </c>
      <c r="AF87" s="38">
        <v>176</v>
      </c>
      <c r="AG87" s="38">
        <v>165</v>
      </c>
      <c r="AH87" s="38">
        <v>185</v>
      </c>
      <c r="AI87" s="38">
        <v>160</v>
      </c>
      <c r="AJ87" s="38">
        <v>182</v>
      </c>
      <c r="AK87" s="38">
        <v>171</v>
      </c>
      <c r="AL87" s="38">
        <v>168</v>
      </c>
      <c r="AM87" s="38">
        <v>187</v>
      </c>
      <c r="AN87" s="38">
        <v>165</v>
      </c>
      <c r="AO87" s="38">
        <v>152</v>
      </c>
      <c r="AP87" s="38">
        <v>182</v>
      </c>
      <c r="AQ87" s="38">
        <v>181</v>
      </c>
      <c r="AR87" s="38">
        <v>186</v>
      </c>
      <c r="AS87" s="38">
        <v>159</v>
      </c>
      <c r="AT87" s="38">
        <v>148</v>
      </c>
      <c r="AU87" s="38">
        <v>156</v>
      </c>
      <c r="AV87" s="38">
        <v>152</v>
      </c>
      <c r="AW87" s="38">
        <v>158</v>
      </c>
      <c r="AX87" s="38">
        <v>163</v>
      </c>
      <c r="AY87" s="38">
        <v>151</v>
      </c>
      <c r="AZ87" s="38">
        <v>162</v>
      </c>
      <c r="BA87" s="38">
        <v>156</v>
      </c>
      <c r="BB87" s="38">
        <v>151</v>
      </c>
      <c r="BC87" s="38">
        <v>143</v>
      </c>
      <c r="BD87" s="38">
        <v>130</v>
      </c>
      <c r="BE87" s="38">
        <v>139</v>
      </c>
      <c r="BF87" s="38">
        <v>144</v>
      </c>
      <c r="BG87" s="38">
        <v>140</v>
      </c>
      <c r="BH87" s="38">
        <v>144</v>
      </c>
      <c r="BI87" s="38">
        <v>137</v>
      </c>
      <c r="BJ87" s="38">
        <v>151</v>
      </c>
      <c r="BK87" s="38">
        <v>168</v>
      </c>
      <c r="BL87" s="38">
        <v>175</v>
      </c>
      <c r="BM87" s="38">
        <v>188</v>
      </c>
      <c r="BN87" s="38">
        <v>184</v>
      </c>
      <c r="BO87" s="38">
        <v>194</v>
      </c>
      <c r="BP87" s="38">
        <v>205</v>
      </c>
      <c r="BQ87" s="38">
        <v>201</v>
      </c>
      <c r="BR87" s="38">
        <v>217</v>
      </c>
      <c r="BS87" s="38">
        <v>199</v>
      </c>
      <c r="BT87" s="38">
        <v>209</v>
      </c>
      <c r="BU87" s="38">
        <v>215</v>
      </c>
      <c r="BV87" s="38">
        <v>226</v>
      </c>
      <c r="BW87" s="38">
        <v>240</v>
      </c>
      <c r="BX87" s="38">
        <v>237</v>
      </c>
      <c r="BY87" s="38">
        <v>253</v>
      </c>
      <c r="BZ87" s="38">
        <v>252</v>
      </c>
      <c r="CA87" s="38">
        <v>245</v>
      </c>
      <c r="CB87" s="38">
        <v>216</v>
      </c>
      <c r="CC87" s="38">
        <v>253</v>
      </c>
      <c r="CD87" s="38">
        <v>250</v>
      </c>
      <c r="CE87" s="38">
        <v>246</v>
      </c>
      <c r="CF87" s="38">
        <v>260</v>
      </c>
      <c r="CG87" s="38">
        <v>272</v>
      </c>
      <c r="CH87" s="38">
        <v>253</v>
      </c>
      <c r="CI87" s="38">
        <v>243</v>
      </c>
      <c r="CJ87" s="38">
        <v>233</v>
      </c>
      <c r="CK87" s="38">
        <v>223</v>
      </c>
      <c r="CL87" s="38">
        <v>227</v>
      </c>
      <c r="CM87" s="38">
        <v>233</v>
      </c>
      <c r="CN87" s="38">
        <v>255</v>
      </c>
      <c r="CO87" s="38">
        <v>244</v>
      </c>
      <c r="CP87" s="38">
        <v>207</v>
      </c>
      <c r="CQ87" s="38">
        <v>230</v>
      </c>
      <c r="CR87" s="38">
        <v>234</v>
      </c>
      <c r="CS87" s="38">
        <v>230</v>
      </c>
      <c r="CT87" s="38">
        <v>265</v>
      </c>
      <c r="CU87" s="52">
        <v>273</v>
      </c>
      <c r="CV87" s="52">
        <v>222</v>
      </c>
      <c r="CW87" s="52">
        <v>260</v>
      </c>
      <c r="CX87" s="52">
        <v>261</v>
      </c>
    </row>
    <row r="88" spans="1:102">
      <c r="A88" s="9" t="s">
        <v>164</v>
      </c>
      <c r="B88" s="6" t="s">
        <v>165</v>
      </c>
      <c r="C88" s="37">
        <v>766</v>
      </c>
      <c r="D88" s="37">
        <v>799</v>
      </c>
      <c r="E88" s="37">
        <v>823</v>
      </c>
      <c r="F88" s="37">
        <v>818</v>
      </c>
      <c r="G88" s="37">
        <v>865</v>
      </c>
      <c r="H88" s="37">
        <v>916</v>
      </c>
      <c r="I88" s="37">
        <v>954</v>
      </c>
      <c r="J88" s="37">
        <v>959</v>
      </c>
      <c r="K88" s="37">
        <v>989</v>
      </c>
      <c r="L88" s="37">
        <v>1049</v>
      </c>
      <c r="M88" s="37">
        <v>1212</v>
      </c>
      <c r="N88" s="37">
        <v>1093</v>
      </c>
      <c r="O88" s="37">
        <v>1262</v>
      </c>
      <c r="P88" s="37">
        <v>1382</v>
      </c>
      <c r="Q88" s="37">
        <v>1348</v>
      </c>
      <c r="R88" s="37">
        <v>1337</v>
      </c>
      <c r="S88" s="37">
        <v>1415</v>
      </c>
      <c r="T88" s="37">
        <v>1308</v>
      </c>
      <c r="U88" s="37">
        <v>1362</v>
      </c>
      <c r="V88" s="37">
        <v>1491</v>
      </c>
      <c r="W88" s="53">
        <v>197</v>
      </c>
      <c r="X88" s="38">
        <v>190</v>
      </c>
      <c r="Y88" s="38">
        <v>190</v>
      </c>
      <c r="Z88" s="38">
        <v>189</v>
      </c>
      <c r="AA88" s="38">
        <v>197</v>
      </c>
      <c r="AB88" s="38">
        <v>201</v>
      </c>
      <c r="AC88" s="38">
        <v>198</v>
      </c>
      <c r="AD88" s="38">
        <v>203</v>
      </c>
      <c r="AE88" s="38">
        <v>200</v>
      </c>
      <c r="AF88" s="38">
        <v>206</v>
      </c>
      <c r="AG88" s="38">
        <v>212</v>
      </c>
      <c r="AH88" s="38">
        <v>205</v>
      </c>
      <c r="AI88" s="38">
        <v>212</v>
      </c>
      <c r="AJ88" s="38">
        <v>205</v>
      </c>
      <c r="AK88" s="38">
        <v>197</v>
      </c>
      <c r="AL88" s="38">
        <v>204</v>
      </c>
      <c r="AM88" s="38">
        <v>219</v>
      </c>
      <c r="AN88" s="38">
        <v>210</v>
      </c>
      <c r="AO88" s="38">
        <v>226</v>
      </c>
      <c r="AP88" s="38">
        <v>210</v>
      </c>
      <c r="AQ88" s="38">
        <v>220</v>
      </c>
      <c r="AR88" s="38">
        <v>222</v>
      </c>
      <c r="AS88" s="38">
        <v>237</v>
      </c>
      <c r="AT88" s="38">
        <v>237</v>
      </c>
      <c r="AU88" s="38">
        <v>235</v>
      </c>
      <c r="AV88" s="38">
        <v>240</v>
      </c>
      <c r="AW88" s="38">
        <v>236</v>
      </c>
      <c r="AX88" s="38">
        <v>243</v>
      </c>
      <c r="AY88" s="38">
        <v>234</v>
      </c>
      <c r="AZ88" s="38">
        <v>242</v>
      </c>
      <c r="BA88" s="38">
        <v>237</v>
      </c>
      <c r="BB88" s="38">
        <v>246</v>
      </c>
      <c r="BC88" s="38">
        <v>247</v>
      </c>
      <c r="BD88" s="38">
        <v>244</v>
      </c>
      <c r="BE88" s="38">
        <v>245</v>
      </c>
      <c r="BF88" s="38">
        <v>253</v>
      </c>
      <c r="BG88" s="38">
        <v>256</v>
      </c>
      <c r="BH88" s="38">
        <v>256</v>
      </c>
      <c r="BI88" s="38">
        <v>266</v>
      </c>
      <c r="BJ88" s="38">
        <v>271</v>
      </c>
      <c r="BK88" s="38">
        <v>288</v>
      </c>
      <c r="BL88" s="38">
        <v>314</v>
      </c>
      <c r="BM88" s="38">
        <v>319</v>
      </c>
      <c r="BN88" s="38">
        <v>291</v>
      </c>
      <c r="BO88" s="38">
        <v>263</v>
      </c>
      <c r="BP88" s="38">
        <v>265</v>
      </c>
      <c r="BQ88" s="38">
        <v>266</v>
      </c>
      <c r="BR88" s="38">
        <v>299</v>
      </c>
      <c r="BS88" s="38">
        <v>296</v>
      </c>
      <c r="BT88" s="38">
        <v>320</v>
      </c>
      <c r="BU88" s="38">
        <v>321</v>
      </c>
      <c r="BV88" s="38">
        <v>325</v>
      </c>
      <c r="BW88" s="38">
        <v>340</v>
      </c>
      <c r="BX88" s="38">
        <v>355</v>
      </c>
      <c r="BY88" s="38">
        <v>339</v>
      </c>
      <c r="BZ88" s="38">
        <v>348</v>
      </c>
      <c r="CA88" s="38">
        <v>347</v>
      </c>
      <c r="CB88" s="38">
        <v>334</v>
      </c>
      <c r="CC88" s="38">
        <v>335</v>
      </c>
      <c r="CD88" s="38">
        <v>332</v>
      </c>
      <c r="CE88" s="38">
        <v>336</v>
      </c>
      <c r="CF88" s="38">
        <v>326</v>
      </c>
      <c r="CG88" s="38">
        <v>346</v>
      </c>
      <c r="CH88" s="38">
        <v>329</v>
      </c>
      <c r="CI88" s="38">
        <v>360</v>
      </c>
      <c r="CJ88" s="38">
        <v>359</v>
      </c>
      <c r="CK88" s="38">
        <v>346</v>
      </c>
      <c r="CL88" s="38">
        <v>350</v>
      </c>
      <c r="CM88" s="38">
        <v>345</v>
      </c>
      <c r="CN88" s="38">
        <v>326</v>
      </c>
      <c r="CO88" s="38">
        <v>318</v>
      </c>
      <c r="CP88" s="38">
        <v>319</v>
      </c>
      <c r="CQ88" s="38">
        <v>340</v>
      </c>
      <c r="CR88" s="38">
        <v>331</v>
      </c>
      <c r="CS88" s="38">
        <v>339</v>
      </c>
      <c r="CT88" s="38">
        <v>352</v>
      </c>
      <c r="CU88" s="52">
        <v>363</v>
      </c>
      <c r="CV88" s="52">
        <v>375</v>
      </c>
      <c r="CW88" s="52">
        <v>370</v>
      </c>
      <c r="CX88" s="52">
        <v>383</v>
      </c>
    </row>
    <row r="89" spans="1:102">
      <c r="A89" s="9" t="s">
        <v>166</v>
      </c>
      <c r="B89" s="6" t="s">
        <v>167</v>
      </c>
      <c r="C89" s="37">
        <v>2123</v>
      </c>
      <c r="D89" s="37">
        <v>2127</v>
      </c>
      <c r="E89" s="37">
        <v>2254</v>
      </c>
      <c r="F89" s="37">
        <v>2343</v>
      </c>
      <c r="G89" s="37">
        <v>2454</v>
      </c>
      <c r="H89" s="37">
        <v>2723</v>
      </c>
      <c r="I89" s="37">
        <v>2755</v>
      </c>
      <c r="J89" s="37">
        <v>2857</v>
      </c>
      <c r="K89" s="37">
        <v>3046</v>
      </c>
      <c r="L89" s="37">
        <v>3289</v>
      </c>
      <c r="M89" s="37">
        <v>3488</v>
      </c>
      <c r="N89" s="37">
        <v>3694</v>
      </c>
      <c r="O89" s="37">
        <v>3757</v>
      </c>
      <c r="P89" s="37">
        <v>4296</v>
      </c>
      <c r="Q89" s="37">
        <v>4243</v>
      </c>
      <c r="R89" s="37">
        <v>4629</v>
      </c>
      <c r="S89" s="37">
        <v>4628</v>
      </c>
      <c r="T89" s="37">
        <v>4304</v>
      </c>
      <c r="U89" s="37">
        <v>4817</v>
      </c>
      <c r="V89" s="37">
        <v>5330</v>
      </c>
      <c r="W89" s="53">
        <v>557</v>
      </c>
      <c r="X89" s="38">
        <v>540</v>
      </c>
      <c r="Y89" s="38">
        <v>521</v>
      </c>
      <c r="Z89" s="38">
        <v>505</v>
      </c>
      <c r="AA89" s="38">
        <v>505</v>
      </c>
      <c r="AB89" s="38">
        <v>518</v>
      </c>
      <c r="AC89" s="38">
        <v>545</v>
      </c>
      <c r="AD89" s="38">
        <v>559</v>
      </c>
      <c r="AE89" s="38">
        <v>548</v>
      </c>
      <c r="AF89" s="38">
        <v>551</v>
      </c>
      <c r="AG89" s="38">
        <v>572</v>
      </c>
      <c r="AH89" s="38">
        <v>583</v>
      </c>
      <c r="AI89" s="38">
        <v>593</v>
      </c>
      <c r="AJ89" s="38">
        <v>597</v>
      </c>
      <c r="AK89" s="38">
        <v>572</v>
      </c>
      <c r="AL89" s="38">
        <v>581</v>
      </c>
      <c r="AM89" s="38">
        <v>596</v>
      </c>
      <c r="AN89" s="38">
        <v>610</v>
      </c>
      <c r="AO89" s="38">
        <v>618</v>
      </c>
      <c r="AP89" s="38">
        <v>630</v>
      </c>
      <c r="AQ89" s="38">
        <v>673</v>
      </c>
      <c r="AR89" s="38">
        <v>684</v>
      </c>
      <c r="AS89" s="38">
        <v>674</v>
      </c>
      <c r="AT89" s="38">
        <v>692</v>
      </c>
      <c r="AU89" s="38">
        <v>684</v>
      </c>
      <c r="AV89" s="38">
        <v>682</v>
      </c>
      <c r="AW89" s="38">
        <v>695</v>
      </c>
      <c r="AX89" s="38">
        <v>694</v>
      </c>
      <c r="AY89" s="38">
        <v>684</v>
      </c>
      <c r="AZ89" s="38">
        <v>722</v>
      </c>
      <c r="BA89" s="38">
        <v>728</v>
      </c>
      <c r="BB89" s="38">
        <v>723</v>
      </c>
      <c r="BC89" s="38">
        <v>732</v>
      </c>
      <c r="BD89" s="38">
        <v>757</v>
      </c>
      <c r="BE89" s="38">
        <v>766</v>
      </c>
      <c r="BF89" s="38">
        <v>791</v>
      </c>
      <c r="BG89" s="38">
        <v>814</v>
      </c>
      <c r="BH89" s="38">
        <v>808</v>
      </c>
      <c r="BI89" s="38">
        <v>830</v>
      </c>
      <c r="BJ89" s="38">
        <v>837</v>
      </c>
      <c r="BK89" s="38">
        <v>824</v>
      </c>
      <c r="BL89" s="38">
        <v>891</v>
      </c>
      <c r="BM89" s="38">
        <v>888</v>
      </c>
      <c r="BN89" s="38">
        <v>885</v>
      </c>
      <c r="BO89" s="38">
        <v>912</v>
      </c>
      <c r="BP89" s="38">
        <v>884</v>
      </c>
      <c r="BQ89" s="38">
        <v>930</v>
      </c>
      <c r="BR89" s="38">
        <v>968</v>
      </c>
      <c r="BS89" s="38">
        <v>946</v>
      </c>
      <c r="BT89" s="38">
        <v>940</v>
      </c>
      <c r="BU89" s="38">
        <v>932</v>
      </c>
      <c r="BV89" s="38">
        <v>939</v>
      </c>
      <c r="BW89" s="38">
        <v>1048</v>
      </c>
      <c r="BX89" s="38">
        <v>1056</v>
      </c>
      <c r="BY89" s="38">
        <v>1096</v>
      </c>
      <c r="BZ89" s="38">
        <v>1096</v>
      </c>
      <c r="CA89" s="38">
        <v>1042</v>
      </c>
      <c r="CB89" s="38">
        <v>1059</v>
      </c>
      <c r="CC89" s="38">
        <v>1048</v>
      </c>
      <c r="CD89" s="38">
        <v>1094</v>
      </c>
      <c r="CE89" s="38">
        <v>1143</v>
      </c>
      <c r="CF89" s="38">
        <v>1163</v>
      </c>
      <c r="CG89" s="38">
        <v>1189</v>
      </c>
      <c r="CH89" s="38">
        <v>1134</v>
      </c>
      <c r="CI89" s="38">
        <v>1191</v>
      </c>
      <c r="CJ89" s="38">
        <v>1198</v>
      </c>
      <c r="CK89" s="38">
        <v>1112</v>
      </c>
      <c r="CL89" s="38">
        <v>1127</v>
      </c>
      <c r="CM89" s="38">
        <v>1088</v>
      </c>
      <c r="CN89" s="38">
        <v>1073</v>
      </c>
      <c r="CO89" s="38">
        <v>1073</v>
      </c>
      <c r="CP89" s="38">
        <v>1070</v>
      </c>
      <c r="CQ89" s="38">
        <v>1137</v>
      </c>
      <c r="CR89" s="38">
        <v>1176</v>
      </c>
      <c r="CS89" s="38">
        <v>1198</v>
      </c>
      <c r="CT89" s="38">
        <v>1306</v>
      </c>
      <c r="CU89" s="52">
        <v>1247</v>
      </c>
      <c r="CV89" s="52">
        <v>1412</v>
      </c>
      <c r="CW89" s="52">
        <v>1342</v>
      </c>
      <c r="CX89" s="52">
        <v>1329</v>
      </c>
    </row>
    <row r="90" spans="1:102">
      <c r="A90" s="9" t="s">
        <v>168</v>
      </c>
      <c r="B90" s="6" t="s">
        <v>169</v>
      </c>
      <c r="C90" s="37">
        <v>3158</v>
      </c>
      <c r="D90" s="37">
        <v>3203</v>
      </c>
      <c r="E90" s="37">
        <v>3371</v>
      </c>
      <c r="F90" s="37">
        <v>3373</v>
      </c>
      <c r="G90" s="37">
        <v>3804</v>
      </c>
      <c r="H90" s="37">
        <v>4138</v>
      </c>
      <c r="I90" s="37">
        <v>3913</v>
      </c>
      <c r="J90" s="37">
        <v>4108</v>
      </c>
      <c r="K90" s="37">
        <v>4259</v>
      </c>
      <c r="L90" s="37">
        <v>4275</v>
      </c>
      <c r="M90" s="37">
        <v>4728</v>
      </c>
      <c r="N90" s="37">
        <v>4568</v>
      </c>
      <c r="O90" s="37">
        <v>5005</v>
      </c>
      <c r="P90" s="37">
        <v>5567</v>
      </c>
      <c r="Q90" s="37">
        <v>5307</v>
      </c>
      <c r="R90" s="37">
        <v>5425</v>
      </c>
      <c r="S90" s="37">
        <v>5886</v>
      </c>
      <c r="T90" s="37">
        <v>5252</v>
      </c>
      <c r="U90" s="37">
        <v>5091</v>
      </c>
      <c r="V90" s="37">
        <v>5816</v>
      </c>
      <c r="W90" s="53">
        <v>804</v>
      </c>
      <c r="X90" s="38">
        <v>794</v>
      </c>
      <c r="Y90" s="38">
        <v>774</v>
      </c>
      <c r="Z90" s="38">
        <v>786</v>
      </c>
      <c r="AA90" s="38">
        <v>781</v>
      </c>
      <c r="AB90" s="38">
        <v>768</v>
      </c>
      <c r="AC90" s="38">
        <v>819</v>
      </c>
      <c r="AD90" s="38">
        <v>835</v>
      </c>
      <c r="AE90" s="38">
        <v>838</v>
      </c>
      <c r="AF90" s="38">
        <v>813</v>
      </c>
      <c r="AG90" s="38">
        <v>853</v>
      </c>
      <c r="AH90" s="38">
        <v>867</v>
      </c>
      <c r="AI90" s="38">
        <v>851</v>
      </c>
      <c r="AJ90" s="38">
        <v>850</v>
      </c>
      <c r="AK90" s="38">
        <v>806</v>
      </c>
      <c r="AL90" s="38">
        <v>866</v>
      </c>
      <c r="AM90" s="38">
        <v>883</v>
      </c>
      <c r="AN90" s="38">
        <v>1020</v>
      </c>
      <c r="AO90" s="38">
        <v>979</v>
      </c>
      <c r="AP90" s="38">
        <v>922</v>
      </c>
      <c r="AQ90" s="38">
        <v>1023</v>
      </c>
      <c r="AR90" s="38">
        <v>1011</v>
      </c>
      <c r="AS90" s="38">
        <v>1085</v>
      </c>
      <c r="AT90" s="38">
        <v>1019</v>
      </c>
      <c r="AU90" s="38">
        <v>960</v>
      </c>
      <c r="AV90" s="38">
        <v>987</v>
      </c>
      <c r="AW90" s="38">
        <v>984</v>
      </c>
      <c r="AX90" s="38">
        <v>982</v>
      </c>
      <c r="AY90" s="38">
        <v>961</v>
      </c>
      <c r="AZ90" s="38">
        <v>993</v>
      </c>
      <c r="BA90" s="38">
        <v>1045</v>
      </c>
      <c r="BB90" s="38">
        <v>1109</v>
      </c>
      <c r="BC90" s="38">
        <v>1033</v>
      </c>
      <c r="BD90" s="38">
        <v>1039</v>
      </c>
      <c r="BE90" s="38">
        <v>1084</v>
      </c>
      <c r="BF90" s="38">
        <v>1103</v>
      </c>
      <c r="BG90" s="38">
        <v>1090</v>
      </c>
      <c r="BH90" s="38">
        <v>1060</v>
      </c>
      <c r="BI90" s="38">
        <v>1032</v>
      </c>
      <c r="BJ90" s="38">
        <v>1093</v>
      </c>
      <c r="BK90" s="38">
        <v>1135</v>
      </c>
      <c r="BL90" s="38">
        <v>1237</v>
      </c>
      <c r="BM90" s="38">
        <v>1212</v>
      </c>
      <c r="BN90" s="38">
        <v>1144</v>
      </c>
      <c r="BO90" s="38">
        <v>1117</v>
      </c>
      <c r="BP90" s="38">
        <v>1101</v>
      </c>
      <c r="BQ90" s="38">
        <v>1099</v>
      </c>
      <c r="BR90" s="38">
        <v>1251</v>
      </c>
      <c r="BS90" s="38">
        <v>1224</v>
      </c>
      <c r="BT90" s="38">
        <v>1206</v>
      </c>
      <c r="BU90" s="38">
        <v>1272</v>
      </c>
      <c r="BV90" s="38">
        <v>1303</v>
      </c>
      <c r="BW90" s="38">
        <v>1401</v>
      </c>
      <c r="BX90" s="38">
        <v>1430</v>
      </c>
      <c r="BY90" s="38">
        <v>1386</v>
      </c>
      <c r="BZ90" s="38">
        <v>1350</v>
      </c>
      <c r="CA90" s="38">
        <v>1353</v>
      </c>
      <c r="CB90" s="38">
        <v>1317</v>
      </c>
      <c r="CC90" s="38">
        <v>1345</v>
      </c>
      <c r="CD90" s="38">
        <v>1292</v>
      </c>
      <c r="CE90" s="38">
        <v>1329</v>
      </c>
      <c r="CF90" s="38">
        <v>1373</v>
      </c>
      <c r="CG90" s="38">
        <v>1343</v>
      </c>
      <c r="CH90" s="38">
        <v>1380</v>
      </c>
      <c r="CI90" s="38">
        <v>1462</v>
      </c>
      <c r="CJ90" s="38">
        <v>1471</v>
      </c>
      <c r="CK90" s="38">
        <v>1456</v>
      </c>
      <c r="CL90" s="38">
        <v>1497</v>
      </c>
      <c r="CM90" s="38">
        <v>1351</v>
      </c>
      <c r="CN90" s="38">
        <v>1283</v>
      </c>
      <c r="CO90" s="38">
        <v>1329</v>
      </c>
      <c r="CP90" s="38">
        <v>1289</v>
      </c>
      <c r="CQ90" s="38">
        <v>1280</v>
      </c>
      <c r="CR90" s="38">
        <v>1278</v>
      </c>
      <c r="CS90" s="38">
        <v>1246</v>
      </c>
      <c r="CT90" s="38">
        <v>1287</v>
      </c>
      <c r="CU90" s="52">
        <v>1440</v>
      </c>
      <c r="CV90" s="52">
        <v>1482</v>
      </c>
      <c r="CW90" s="52">
        <v>1471</v>
      </c>
      <c r="CX90" s="52">
        <v>1423</v>
      </c>
    </row>
    <row r="91" spans="1:102">
      <c r="A91" s="1" t="s">
        <v>170</v>
      </c>
      <c r="B91" s="8" t="s">
        <v>171</v>
      </c>
      <c r="C91" s="36">
        <v>6213</v>
      </c>
      <c r="D91" s="36">
        <v>6689</v>
      </c>
      <c r="E91" s="36">
        <v>7642</v>
      </c>
      <c r="F91" s="36">
        <v>9410</v>
      </c>
      <c r="G91" s="36">
        <v>10510</v>
      </c>
      <c r="H91" s="36">
        <v>12222</v>
      </c>
      <c r="I91" s="36">
        <v>12654</v>
      </c>
      <c r="J91" s="36">
        <v>12782</v>
      </c>
      <c r="K91" s="36">
        <v>14390</v>
      </c>
      <c r="L91" s="36">
        <v>15045</v>
      </c>
      <c r="M91" s="36">
        <v>17947</v>
      </c>
      <c r="N91" s="36">
        <v>21218</v>
      </c>
      <c r="O91" s="36">
        <v>23354</v>
      </c>
      <c r="P91" s="36">
        <v>23715</v>
      </c>
      <c r="Q91" s="36">
        <v>23977</v>
      </c>
      <c r="R91" s="36">
        <v>21111</v>
      </c>
      <c r="S91" s="37">
        <v>21507</v>
      </c>
      <c r="T91" s="37">
        <v>24877</v>
      </c>
      <c r="U91" s="37">
        <v>25913</v>
      </c>
      <c r="V91" s="37">
        <v>27332</v>
      </c>
      <c r="W91" s="53">
        <v>1587</v>
      </c>
      <c r="X91" s="38">
        <v>1488</v>
      </c>
      <c r="Y91" s="38">
        <v>1499</v>
      </c>
      <c r="Z91" s="38">
        <v>1639</v>
      </c>
      <c r="AA91" s="38">
        <v>1632</v>
      </c>
      <c r="AB91" s="38">
        <v>1569</v>
      </c>
      <c r="AC91" s="38">
        <v>1748</v>
      </c>
      <c r="AD91" s="38">
        <v>1740</v>
      </c>
      <c r="AE91" s="38">
        <v>1837</v>
      </c>
      <c r="AF91" s="38">
        <v>1809</v>
      </c>
      <c r="AG91" s="38">
        <v>1962</v>
      </c>
      <c r="AH91" s="38">
        <v>2034</v>
      </c>
      <c r="AI91" s="38">
        <v>2217</v>
      </c>
      <c r="AJ91" s="38">
        <v>2307</v>
      </c>
      <c r="AK91" s="38">
        <v>2302</v>
      </c>
      <c r="AL91" s="38">
        <v>2584</v>
      </c>
      <c r="AM91" s="38">
        <v>2697</v>
      </c>
      <c r="AN91" s="38">
        <v>2713</v>
      </c>
      <c r="AO91" s="38">
        <v>2581</v>
      </c>
      <c r="AP91" s="38">
        <v>2519</v>
      </c>
      <c r="AQ91" s="38">
        <v>2718</v>
      </c>
      <c r="AR91" s="38">
        <v>3178</v>
      </c>
      <c r="AS91" s="38">
        <v>3123</v>
      </c>
      <c r="AT91" s="38">
        <v>3203</v>
      </c>
      <c r="AU91" s="38">
        <v>3152</v>
      </c>
      <c r="AV91" s="38">
        <v>2995</v>
      </c>
      <c r="AW91" s="38">
        <v>3190</v>
      </c>
      <c r="AX91" s="38">
        <v>3317</v>
      </c>
      <c r="AY91" s="38">
        <v>2902</v>
      </c>
      <c r="AZ91" s="38">
        <v>3226</v>
      </c>
      <c r="BA91" s="38">
        <v>3273</v>
      </c>
      <c r="BB91" s="38">
        <v>3381</v>
      </c>
      <c r="BC91" s="38">
        <v>3664</v>
      </c>
      <c r="BD91" s="38">
        <v>3582</v>
      </c>
      <c r="BE91" s="38">
        <v>3555</v>
      </c>
      <c r="BF91" s="38">
        <v>3589</v>
      </c>
      <c r="BG91" s="38">
        <v>3625</v>
      </c>
      <c r="BH91" s="38">
        <v>3734</v>
      </c>
      <c r="BI91" s="38">
        <v>3941</v>
      </c>
      <c r="BJ91" s="38">
        <v>3745</v>
      </c>
      <c r="BK91" s="38">
        <v>4043</v>
      </c>
      <c r="BL91" s="38">
        <v>4438</v>
      </c>
      <c r="BM91" s="38">
        <v>4663</v>
      </c>
      <c r="BN91" s="38">
        <v>4803</v>
      </c>
      <c r="BO91" s="38">
        <v>5367</v>
      </c>
      <c r="BP91" s="38">
        <v>5165</v>
      </c>
      <c r="BQ91" s="38">
        <v>5236</v>
      </c>
      <c r="BR91" s="38">
        <v>5450</v>
      </c>
      <c r="BS91" s="38">
        <v>5635</v>
      </c>
      <c r="BT91" s="38">
        <v>6340</v>
      </c>
      <c r="BU91" s="38">
        <v>6046</v>
      </c>
      <c r="BV91" s="38">
        <v>5333</v>
      </c>
      <c r="BW91" s="38">
        <v>5722</v>
      </c>
      <c r="BX91" s="38">
        <v>5515</v>
      </c>
      <c r="BY91" s="38">
        <v>5956</v>
      </c>
      <c r="BZ91" s="38">
        <v>6522</v>
      </c>
      <c r="CA91" s="38">
        <v>6403</v>
      </c>
      <c r="CB91" s="38">
        <v>5508</v>
      </c>
      <c r="CC91" s="38">
        <v>5848</v>
      </c>
      <c r="CD91" s="38">
        <v>6218</v>
      </c>
      <c r="CE91" s="38">
        <v>5198</v>
      </c>
      <c r="CF91" s="38">
        <v>5629</v>
      </c>
      <c r="CG91" s="38">
        <v>4781</v>
      </c>
      <c r="CH91" s="38">
        <v>5503</v>
      </c>
      <c r="CI91" s="38">
        <v>5160</v>
      </c>
      <c r="CJ91" s="38">
        <v>5080</v>
      </c>
      <c r="CK91" s="38">
        <v>5659</v>
      </c>
      <c r="CL91" s="38">
        <v>5608</v>
      </c>
      <c r="CM91" s="38">
        <v>6442</v>
      </c>
      <c r="CN91" s="38">
        <v>6282</v>
      </c>
      <c r="CO91" s="38">
        <v>6269</v>
      </c>
      <c r="CP91" s="38">
        <v>5885</v>
      </c>
      <c r="CQ91" s="38">
        <v>6011</v>
      </c>
      <c r="CR91" s="38">
        <v>6550</v>
      </c>
      <c r="CS91" s="38">
        <v>6480</v>
      </c>
      <c r="CT91" s="38">
        <v>6872</v>
      </c>
      <c r="CU91" s="52">
        <v>7147</v>
      </c>
      <c r="CV91" s="52">
        <v>7245</v>
      </c>
      <c r="CW91" s="52">
        <v>6224</v>
      </c>
      <c r="CX91" s="52">
        <v>6716</v>
      </c>
    </row>
    <row r="92" spans="1:102">
      <c r="A92" s="9" t="s">
        <v>172</v>
      </c>
      <c r="B92" s="8" t="s">
        <v>173</v>
      </c>
      <c r="C92" s="36">
        <v>981</v>
      </c>
      <c r="D92" s="36">
        <v>1038</v>
      </c>
      <c r="E92" s="36">
        <v>1091</v>
      </c>
      <c r="F92" s="36">
        <v>1114</v>
      </c>
      <c r="G92" s="36">
        <v>1316</v>
      </c>
      <c r="H92" s="36">
        <v>1259</v>
      </c>
      <c r="I92" s="36">
        <v>1186</v>
      </c>
      <c r="J92" s="36">
        <v>1341</v>
      </c>
      <c r="K92" s="36">
        <v>1275</v>
      </c>
      <c r="L92" s="36">
        <v>1221</v>
      </c>
      <c r="M92" s="36">
        <v>1423</v>
      </c>
      <c r="N92" s="36">
        <v>1861</v>
      </c>
      <c r="O92" s="36">
        <v>2113</v>
      </c>
      <c r="P92" s="36">
        <v>2917</v>
      </c>
      <c r="Q92" s="36">
        <v>3230</v>
      </c>
      <c r="R92" s="36">
        <v>1742</v>
      </c>
      <c r="S92" s="37">
        <v>1276</v>
      </c>
      <c r="T92" s="37">
        <v>1559</v>
      </c>
      <c r="U92" s="37">
        <v>1850</v>
      </c>
      <c r="V92" s="37">
        <v>2232</v>
      </c>
      <c r="W92" s="53">
        <v>248</v>
      </c>
      <c r="X92" s="38">
        <v>236</v>
      </c>
      <c r="Y92" s="38">
        <v>246</v>
      </c>
      <c r="Z92" s="38">
        <v>251</v>
      </c>
      <c r="AA92" s="38">
        <v>274</v>
      </c>
      <c r="AB92" s="38">
        <v>235</v>
      </c>
      <c r="AC92" s="38">
        <v>277</v>
      </c>
      <c r="AD92" s="38">
        <v>252</v>
      </c>
      <c r="AE92" s="38">
        <v>258</v>
      </c>
      <c r="AF92" s="38">
        <v>278</v>
      </c>
      <c r="AG92" s="38">
        <v>283</v>
      </c>
      <c r="AH92" s="38">
        <v>272</v>
      </c>
      <c r="AI92" s="38">
        <v>276</v>
      </c>
      <c r="AJ92" s="38">
        <v>276</v>
      </c>
      <c r="AK92" s="38">
        <v>270</v>
      </c>
      <c r="AL92" s="38">
        <v>292</v>
      </c>
      <c r="AM92" s="38">
        <v>334</v>
      </c>
      <c r="AN92" s="38">
        <v>388</v>
      </c>
      <c r="AO92" s="38">
        <v>312</v>
      </c>
      <c r="AP92" s="38">
        <v>282</v>
      </c>
      <c r="AQ92" s="38">
        <v>279</v>
      </c>
      <c r="AR92" s="38">
        <v>336</v>
      </c>
      <c r="AS92" s="38">
        <v>320</v>
      </c>
      <c r="AT92" s="38">
        <v>324</v>
      </c>
      <c r="AU92" s="38">
        <v>296</v>
      </c>
      <c r="AV92" s="38">
        <v>257</v>
      </c>
      <c r="AW92" s="38">
        <v>316</v>
      </c>
      <c r="AX92" s="38">
        <v>317</v>
      </c>
      <c r="AY92" s="38">
        <v>335</v>
      </c>
      <c r="AZ92" s="38">
        <v>313</v>
      </c>
      <c r="BA92" s="38">
        <v>345</v>
      </c>
      <c r="BB92" s="38">
        <v>348</v>
      </c>
      <c r="BC92" s="38">
        <v>324</v>
      </c>
      <c r="BD92" s="38">
        <v>332</v>
      </c>
      <c r="BE92" s="38">
        <v>336</v>
      </c>
      <c r="BF92" s="38">
        <v>283</v>
      </c>
      <c r="BG92" s="38">
        <v>281</v>
      </c>
      <c r="BH92" s="38">
        <v>326</v>
      </c>
      <c r="BI92" s="38">
        <v>315</v>
      </c>
      <c r="BJ92" s="38">
        <v>299</v>
      </c>
      <c r="BK92" s="38">
        <v>342</v>
      </c>
      <c r="BL92" s="38">
        <v>366</v>
      </c>
      <c r="BM92" s="38">
        <v>362</v>
      </c>
      <c r="BN92" s="38">
        <v>353</v>
      </c>
      <c r="BO92" s="38">
        <v>414</v>
      </c>
      <c r="BP92" s="38">
        <v>419</v>
      </c>
      <c r="BQ92" s="38">
        <v>421</v>
      </c>
      <c r="BR92" s="38">
        <v>607</v>
      </c>
      <c r="BS92" s="38">
        <v>431</v>
      </c>
      <c r="BT92" s="38">
        <v>647</v>
      </c>
      <c r="BU92" s="38">
        <v>615</v>
      </c>
      <c r="BV92" s="38">
        <v>420</v>
      </c>
      <c r="BW92" s="38">
        <v>551</v>
      </c>
      <c r="BX92" s="38">
        <v>541</v>
      </c>
      <c r="BY92" s="38">
        <v>905</v>
      </c>
      <c r="BZ92" s="38">
        <v>920</v>
      </c>
      <c r="CA92" s="38">
        <v>909</v>
      </c>
      <c r="CB92" s="38">
        <v>578</v>
      </c>
      <c r="CC92" s="38">
        <v>616</v>
      </c>
      <c r="CD92" s="38">
        <v>1127</v>
      </c>
      <c r="CE92" s="38">
        <v>418</v>
      </c>
      <c r="CF92" s="38">
        <v>465</v>
      </c>
      <c r="CG92" s="38">
        <v>347</v>
      </c>
      <c r="CH92" s="38">
        <v>512</v>
      </c>
      <c r="CI92" s="38">
        <v>277</v>
      </c>
      <c r="CJ92" s="38">
        <v>301</v>
      </c>
      <c r="CK92" s="38">
        <v>386</v>
      </c>
      <c r="CL92" s="38">
        <v>312</v>
      </c>
      <c r="CM92" s="38">
        <v>448</v>
      </c>
      <c r="CN92" s="38">
        <v>397</v>
      </c>
      <c r="CO92" s="38">
        <v>313</v>
      </c>
      <c r="CP92" s="38">
        <v>402</v>
      </c>
      <c r="CQ92" s="38">
        <v>412</v>
      </c>
      <c r="CR92" s="38">
        <v>542</v>
      </c>
      <c r="CS92" s="38">
        <v>431</v>
      </c>
      <c r="CT92" s="38">
        <v>465</v>
      </c>
      <c r="CU92" s="52">
        <v>551</v>
      </c>
      <c r="CV92" s="52">
        <v>569</v>
      </c>
      <c r="CW92" s="52">
        <v>576</v>
      </c>
      <c r="CX92" s="52">
        <v>536</v>
      </c>
    </row>
    <row r="93" spans="1:102">
      <c r="A93" s="9" t="s">
        <v>174</v>
      </c>
      <c r="B93" s="8" t="s">
        <v>175</v>
      </c>
      <c r="C93" s="36">
        <v>5232</v>
      </c>
      <c r="D93" s="36">
        <v>5651</v>
      </c>
      <c r="E93" s="36">
        <v>6551</v>
      </c>
      <c r="F93" s="36">
        <v>8296</v>
      </c>
      <c r="G93" s="36">
        <v>9194</v>
      </c>
      <c r="H93" s="36">
        <v>10963</v>
      </c>
      <c r="I93" s="36">
        <v>11468</v>
      </c>
      <c r="J93" s="36">
        <v>11441</v>
      </c>
      <c r="K93" s="36">
        <v>13115</v>
      </c>
      <c r="L93" s="36">
        <v>13824</v>
      </c>
      <c r="M93" s="36">
        <v>16524</v>
      </c>
      <c r="N93" s="36">
        <v>19357</v>
      </c>
      <c r="O93" s="36">
        <v>21241</v>
      </c>
      <c r="P93" s="36">
        <v>20798</v>
      </c>
      <c r="Q93" s="36">
        <v>20747</v>
      </c>
      <c r="R93" s="36">
        <v>19369</v>
      </c>
      <c r="S93" s="37">
        <v>20231</v>
      </c>
      <c r="T93" s="37">
        <v>23318</v>
      </c>
      <c r="U93" s="37">
        <v>24063</v>
      </c>
      <c r="V93" s="37">
        <v>25100</v>
      </c>
      <c r="W93" s="53">
        <v>1339</v>
      </c>
      <c r="X93" s="38">
        <v>1252</v>
      </c>
      <c r="Y93" s="38">
        <v>1253</v>
      </c>
      <c r="Z93" s="38">
        <v>1388</v>
      </c>
      <c r="AA93" s="38">
        <v>1358</v>
      </c>
      <c r="AB93" s="38">
        <v>1334</v>
      </c>
      <c r="AC93" s="38">
        <v>1471</v>
      </c>
      <c r="AD93" s="38">
        <v>1488</v>
      </c>
      <c r="AE93" s="38">
        <v>1579</v>
      </c>
      <c r="AF93" s="38">
        <v>1530</v>
      </c>
      <c r="AG93" s="38">
        <v>1680</v>
      </c>
      <c r="AH93" s="38">
        <v>1762</v>
      </c>
      <c r="AI93" s="38">
        <v>1941</v>
      </c>
      <c r="AJ93" s="38">
        <v>2031</v>
      </c>
      <c r="AK93" s="38">
        <v>2031</v>
      </c>
      <c r="AL93" s="38">
        <v>2293</v>
      </c>
      <c r="AM93" s="38">
        <v>2363</v>
      </c>
      <c r="AN93" s="38">
        <v>2325</v>
      </c>
      <c r="AO93" s="38">
        <v>2268</v>
      </c>
      <c r="AP93" s="38">
        <v>2238</v>
      </c>
      <c r="AQ93" s="38">
        <v>2440</v>
      </c>
      <c r="AR93" s="38">
        <v>2841</v>
      </c>
      <c r="AS93" s="38">
        <v>2803</v>
      </c>
      <c r="AT93" s="38">
        <v>2879</v>
      </c>
      <c r="AU93" s="38">
        <v>2856</v>
      </c>
      <c r="AV93" s="38">
        <v>2738</v>
      </c>
      <c r="AW93" s="38">
        <v>2874</v>
      </c>
      <c r="AX93" s="38">
        <v>3000</v>
      </c>
      <c r="AY93" s="38">
        <v>2567</v>
      </c>
      <c r="AZ93" s="38">
        <v>2913</v>
      </c>
      <c r="BA93" s="38">
        <v>2928</v>
      </c>
      <c r="BB93" s="38">
        <v>3033</v>
      </c>
      <c r="BC93" s="38">
        <v>3340</v>
      </c>
      <c r="BD93" s="38">
        <v>3250</v>
      </c>
      <c r="BE93" s="38">
        <v>3219</v>
      </c>
      <c r="BF93" s="38">
        <v>3306</v>
      </c>
      <c r="BG93" s="38">
        <v>3344</v>
      </c>
      <c r="BH93" s="38">
        <v>3408</v>
      </c>
      <c r="BI93" s="38">
        <v>3626</v>
      </c>
      <c r="BJ93" s="38">
        <v>3446</v>
      </c>
      <c r="BK93" s="38">
        <v>3701</v>
      </c>
      <c r="BL93" s="38">
        <v>4072</v>
      </c>
      <c r="BM93" s="38">
        <v>4302</v>
      </c>
      <c r="BN93" s="38">
        <v>4449</v>
      </c>
      <c r="BO93" s="38">
        <v>4953</v>
      </c>
      <c r="BP93" s="38">
        <v>4745</v>
      </c>
      <c r="BQ93" s="38">
        <v>4815</v>
      </c>
      <c r="BR93" s="38">
        <v>4844</v>
      </c>
      <c r="BS93" s="38">
        <v>5204</v>
      </c>
      <c r="BT93" s="38">
        <v>5693</v>
      </c>
      <c r="BU93" s="38">
        <v>5431</v>
      </c>
      <c r="BV93" s="38">
        <v>4913</v>
      </c>
      <c r="BW93" s="38">
        <v>5171</v>
      </c>
      <c r="BX93" s="38">
        <v>4974</v>
      </c>
      <c r="BY93" s="38">
        <v>5052</v>
      </c>
      <c r="BZ93" s="38">
        <v>5601</v>
      </c>
      <c r="CA93" s="38">
        <v>5493</v>
      </c>
      <c r="CB93" s="38">
        <v>4932</v>
      </c>
      <c r="CC93" s="38">
        <v>5231</v>
      </c>
      <c r="CD93" s="38">
        <v>5091</v>
      </c>
      <c r="CE93" s="38">
        <v>4780</v>
      </c>
      <c r="CF93" s="38">
        <v>5165</v>
      </c>
      <c r="CG93" s="38">
        <v>4434</v>
      </c>
      <c r="CH93" s="38">
        <v>4990</v>
      </c>
      <c r="CI93" s="38">
        <v>4884</v>
      </c>
      <c r="CJ93" s="38">
        <v>4778</v>
      </c>
      <c r="CK93" s="38">
        <v>5273</v>
      </c>
      <c r="CL93" s="38">
        <v>5296</v>
      </c>
      <c r="CM93" s="38">
        <v>5992</v>
      </c>
      <c r="CN93" s="38">
        <v>5886</v>
      </c>
      <c r="CO93" s="38">
        <v>5956</v>
      </c>
      <c r="CP93" s="38">
        <v>5484</v>
      </c>
      <c r="CQ93" s="38">
        <v>5599</v>
      </c>
      <c r="CR93" s="38">
        <v>6007</v>
      </c>
      <c r="CS93" s="38">
        <v>6049</v>
      </c>
      <c r="CT93" s="38">
        <v>6408</v>
      </c>
      <c r="CU93" s="52">
        <v>6596</v>
      </c>
      <c r="CV93" s="52">
        <v>6676</v>
      </c>
      <c r="CW93" s="52">
        <v>5648</v>
      </c>
      <c r="CX93" s="52">
        <v>6180</v>
      </c>
    </row>
    <row r="94" spans="1:102">
      <c r="A94" s="1" t="s">
        <v>176</v>
      </c>
      <c r="B94" s="10" t="s">
        <v>177</v>
      </c>
      <c r="C94" s="36">
        <v>4220</v>
      </c>
      <c r="D94" s="36">
        <v>4045</v>
      </c>
      <c r="E94" s="36">
        <v>4129</v>
      </c>
      <c r="F94" s="36">
        <v>4022</v>
      </c>
      <c r="G94" s="36">
        <v>4013</v>
      </c>
      <c r="H94" s="36">
        <v>4463</v>
      </c>
      <c r="I94" s="36">
        <v>4485</v>
      </c>
      <c r="J94" s="36">
        <v>4734</v>
      </c>
      <c r="K94" s="36">
        <v>4920</v>
      </c>
      <c r="L94" s="36">
        <v>5400</v>
      </c>
      <c r="M94" s="36">
        <v>5606</v>
      </c>
      <c r="N94" s="36">
        <v>5228</v>
      </c>
      <c r="O94" s="36">
        <v>5981</v>
      </c>
      <c r="P94" s="36">
        <v>6843</v>
      </c>
      <c r="Q94" s="36">
        <v>6417</v>
      </c>
      <c r="R94" s="36">
        <v>6710</v>
      </c>
      <c r="S94" s="37">
        <v>7115</v>
      </c>
      <c r="T94" s="37">
        <v>6964</v>
      </c>
      <c r="U94" s="37">
        <v>7380</v>
      </c>
      <c r="V94" s="37">
        <v>7964</v>
      </c>
      <c r="W94" s="53">
        <v>1046</v>
      </c>
      <c r="X94" s="38">
        <v>1047</v>
      </c>
      <c r="Y94" s="38">
        <v>1057</v>
      </c>
      <c r="Z94" s="38">
        <v>1070</v>
      </c>
      <c r="AA94" s="38">
        <v>1001</v>
      </c>
      <c r="AB94" s="38">
        <v>999</v>
      </c>
      <c r="AC94" s="38">
        <v>1028</v>
      </c>
      <c r="AD94" s="38">
        <v>1017</v>
      </c>
      <c r="AE94" s="38">
        <v>1048</v>
      </c>
      <c r="AF94" s="38">
        <v>1023</v>
      </c>
      <c r="AG94" s="38">
        <v>1026</v>
      </c>
      <c r="AH94" s="38">
        <v>1032</v>
      </c>
      <c r="AI94" s="38">
        <v>1058</v>
      </c>
      <c r="AJ94" s="38">
        <v>1002</v>
      </c>
      <c r="AK94" s="38">
        <v>982</v>
      </c>
      <c r="AL94" s="38">
        <v>980</v>
      </c>
      <c r="AM94" s="38">
        <v>960</v>
      </c>
      <c r="AN94" s="38">
        <v>1003</v>
      </c>
      <c r="AO94" s="38">
        <v>1027</v>
      </c>
      <c r="AP94" s="38">
        <v>1023</v>
      </c>
      <c r="AQ94" s="38">
        <v>1093</v>
      </c>
      <c r="AR94" s="38">
        <v>1129</v>
      </c>
      <c r="AS94" s="38">
        <v>1117</v>
      </c>
      <c r="AT94" s="38">
        <v>1124</v>
      </c>
      <c r="AU94" s="38">
        <v>1094</v>
      </c>
      <c r="AV94" s="38">
        <v>1107</v>
      </c>
      <c r="AW94" s="38">
        <v>1135</v>
      </c>
      <c r="AX94" s="38">
        <v>1149</v>
      </c>
      <c r="AY94" s="38">
        <v>1130</v>
      </c>
      <c r="AZ94" s="38">
        <v>1196</v>
      </c>
      <c r="BA94" s="38">
        <v>1189</v>
      </c>
      <c r="BB94" s="38">
        <v>1219</v>
      </c>
      <c r="BC94" s="38">
        <v>1195</v>
      </c>
      <c r="BD94" s="38">
        <v>1214</v>
      </c>
      <c r="BE94" s="38">
        <v>1239</v>
      </c>
      <c r="BF94" s="38">
        <v>1272</v>
      </c>
      <c r="BG94" s="38">
        <v>1311</v>
      </c>
      <c r="BH94" s="38">
        <v>1389</v>
      </c>
      <c r="BI94" s="38">
        <v>1337</v>
      </c>
      <c r="BJ94" s="38">
        <v>1363</v>
      </c>
      <c r="BK94" s="38">
        <v>1375</v>
      </c>
      <c r="BL94" s="38">
        <v>1437</v>
      </c>
      <c r="BM94" s="38">
        <v>1421</v>
      </c>
      <c r="BN94" s="38">
        <v>1373</v>
      </c>
      <c r="BO94" s="38">
        <v>1289</v>
      </c>
      <c r="BP94" s="38">
        <v>1275</v>
      </c>
      <c r="BQ94" s="38">
        <v>1277</v>
      </c>
      <c r="BR94" s="38">
        <v>1387</v>
      </c>
      <c r="BS94" s="38">
        <v>1400</v>
      </c>
      <c r="BT94" s="38">
        <v>1507</v>
      </c>
      <c r="BU94" s="38">
        <v>1501</v>
      </c>
      <c r="BV94" s="38">
        <v>1573</v>
      </c>
      <c r="BW94" s="38">
        <v>1686</v>
      </c>
      <c r="BX94" s="38">
        <v>1715</v>
      </c>
      <c r="BY94" s="38">
        <v>1724</v>
      </c>
      <c r="BZ94" s="38">
        <v>1718</v>
      </c>
      <c r="CA94" s="38">
        <v>1611</v>
      </c>
      <c r="CB94" s="38">
        <v>1581</v>
      </c>
      <c r="CC94" s="38">
        <v>1640</v>
      </c>
      <c r="CD94" s="38">
        <v>1585</v>
      </c>
      <c r="CE94" s="38">
        <v>1639</v>
      </c>
      <c r="CF94" s="38">
        <v>1697</v>
      </c>
      <c r="CG94" s="38">
        <v>1702</v>
      </c>
      <c r="CH94" s="38">
        <v>1672</v>
      </c>
      <c r="CI94" s="38">
        <v>1790</v>
      </c>
      <c r="CJ94" s="38">
        <v>1820</v>
      </c>
      <c r="CK94" s="38">
        <v>1757</v>
      </c>
      <c r="CL94" s="38">
        <v>1748</v>
      </c>
      <c r="CM94" s="38">
        <v>1764</v>
      </c>
      <c r="CN94" s="38">
        <v>1749</v>
      </c>
      <c r="CO94" s="38">
        <v>1720</v>
      </c>
      <c r="CP94" s="38">
        <v>1729</v>
      </c>
      <c r="CQ94" s="38">
        <v>1757</v>
      </c>
      <c r="CR94" s="38">
        <v>1802</v>
      </c>
      <c r="CS94" s="38">
        <v>1874</v>
      </c>
      <c r="CT94" s="38">
        <v>1947</v>
      </c>
      <c r="CU94" s="52">
        <v>1925</v>
      </c>
      <c r="CV94" s="52">
        <v>1938</v>
      </c>
      <c r="CW94" s="52">
        <v>2025</v>
      </c>
      <c r="CX94" s="52">
        <v>2076</v>
      </c>
    </row>
    <row r="95" spans="1:102">
      <c r="A95" s="9" t="s">
        <v>178</v>
      </c>
      <c r="B95" s="10" t="s">
        <v>179</v>
      </c>
      <c r="C95" s="36">
        <v>1533</v>
      </c>
      <c r="D95" s="36">
        <v>1360</v>
      </c>
      <c r="E95" s="36">
        <v>1368</v>
      </c>
      <c r="F95" s="36">
        <v>1222</v>
      </c>
      <c r="G95" s="36">
        <v>1180</v>
      </c>
      <c r="H95" s="36">
        <v>1354</v>
      </c>
      <c r="I95" s="36">
        <v>1349</v>
      </c>
      <c r="J95" s="36">
        <v>1374</v>
      </c>
      <c r="K95" s="36">
        <v>1433</v>
      </c>
      <c r="L95" s="36">
        <v>1540</v>
      </c>
      <c r="M95" s="36">
        <v>1619</v>
      </c>
      <c r="N95" s="36">
        <v>1507</v>
      </c>
      <c r="O95" s="36">
        <v>1738</v>
      </c>
      <c r="P95" s="36">
        <v>2118</v>
      </c>
      <c r="Q95" s="36">
        <v>1920</v>
      </c>
      <c r="R95" s="36">
        <v>1960</v>
      </c>
      <c r="S95" s="37">
        <v>1934</v>
      </c>
      <c r="T95" s="37">
        <v>1826</v>
      </c>
      <c r="U95" s="37">
        <v>1831</v>
      </c>
      <c r="V95" s="37">
        <v>1939</v>
      </c>
      <c r="W95" s="53">
        <v>364</v>
      </c>
      <c r="X95" s="38">
        <v>375</v>
      </c>
      <c r="Y95" s="38">
        <v>391</v>
      </c>
      <c r="Z95" s="38">
        <v>403</v>
      </c>
      <c r="AA95" s="38">
        <v>343</v>
      </c>
      <c r="AB95" s="38">
        <v>341</v>
      </c>
      <c r="AC95" s="38">
        <v>343</v>
      </c>
      <c r="AD95" s="38">
        <v>333</v>
      </c>
      <c r="AE95" s="38">
        <v>355</v>
      </c>
      <c r="AF95" s="38">
        <v>334</v>
      </c>
      <c r="AG95" s="38">
        <v>335</v>
      </c>
      <c r="AH95" s="38">
        <v>344</v>
      </c>
      <c r="AI95" s="38">
        <v>331</v>
      </c>
      <c r="AJ95" s="38">
        <v>309</v>
      </c>
      <c r="AK95" s="38">
        <v>291</v>
      </c>
      <c r="AL95" s="38">
        <v>291</v>
      </c>
      <c r="AM95" s="38">
        <v>282</v>
      </c>
      <c r="AN95" s="38">
        <v>296</v>
      </c>
      <c r="AO95" s="38">
        <v>298</v>
      </c>
      <c r="AP95" s="38">
        <v>304</v>
      </c>
      <c r="AQ95" s="38">
        <v>322</v>
      </c>
      <c r="AR95" s="38">
        <v>354</v>
      </c>
      <c r="AS95" s="38">
        <v>337</v>
      </c>
      <c r="AT95" s="38">
        <v>341</v>
      </c>
      <c r="AU95" s="38">
        <v>333</v>
      </c>
      <c r="AV95" s="38">
        <v>333</v>
      </c>
      <c r="AW95" s="38">
        <v>343</v>
      </c>
      <c r="AX95" s="38">
        <v>340</v>
      </c>
      <c r="AY95" s="38">
        <v>324</v>
      </c>
      <c r="AZ95" s="38">
        <v>354</v>
      </c>
      <c r="BA95" s="38">
        <v>347</v>
      </c>
      <c r="BB95" s="38">
        <v>349</v>
      </c>
      <c r="BC95" s="38">
        <v>341</v>
      </c>
      <c r="BD95" s="38">
        <v>343</v>
      </c>
      <c r="BE95" s="38">
        <v>371</v>
      </c>
      <c r="BF95" s="38">
        <v>378</v>
      </c>
      <c r="BG95" s="38">
        <v>363</v>
      </c>
      <c r="BH95" s="38">
        <v>386</v>
      </c>
      <c r="BI95" s="38">
        <v>385</v>
      </c>
      <c r="BJ95" s="38">
        <v>406</v>
      </c>
      <c r="BK95" s="38">
        <v>385</v>
      </c>
      <c r="BL95" s="38">
        <v>425</v>
      </c>
      <c r="BM95" s="38">
        <v>412</v>
      </c>
      <c r="BN95" s="38">
        <v>397</v>
      </c>
      <c r="BO95" s="38">
        <v>367</v>
      </c>
      <c r="BP95" s="38">
        <v>359</v>
      </c>
      <c r="BQ95" s="38">
        <v>368</v>
      </c>
      <c r="BR95" s="38">
        <v>413</v>
      </c>
      <c r="BS95" s="38">
        <v>400</v>
      </c>
      <c r="BT95" s="38">
        <v>428</v>
      </c>
      <c r="BU95" s="38">
        <v>436</v>
      </c>
      <c r="BV95" s="38">
        <v>474</v>
      </c>
      <c r="BW95" s="38">
        <v>500</v>
      </c>
      <c r="BX95" s="38">
        <v>540</v>
      </c>
      <c r="BY95" s="38">
        <v>536</v>
      </c>
      <c r="BZ95" s="38">
        <v>542</v>
      </c>
      <c r="CA95" s="38">
        <v>491</v>
      </c>
      <c r="CB95" s="38">
        <v>472</v>
      </c>
      <c r="CC95" s="38">
        <v>487</v>
      </c>
      <c r="CD95" s="38">
        <v>470</v>
      </c>
      <c r="CE95" s="38">
        <v>458</v>
      </c>
      <c r="CF95" s="38">
        <v>505</v>
      </c>
      <c r="CG95" s="38">
        <v>520</v>
      </c>
      <c r="CH95" s="38">
        <v>477</v>
      </c>
      <c r="CI95" s="38">
        <v>477</v>
      </c>
      <c r="CJ95" s="38">
        <v>495</v>
      </c>
      <c r="CK95" s="38">
        <v>497</v>
      </c>
      <c r="CL95" s="38">
        <v>465</v>
      </c>
      <c r="CM95" s="38">
        <v>471</v>
      </c>
      <c r="CN95" s="38">
        <v>457</v>
      </c>
      <c r="CO95" s="38">
        <v>459</v>
      </c>
      <c r="CP95" s="38">
        <v>439</v>
      </c>
      <c r="CQ95" s="38">
        <v>441</v>
      </c>
      <c r="CR95" s="38">
        <v>458</v>
      </c>
      <c r="CS95" s="38">
        <v>447</v>
      </c>
      <c r="CT95" s="38">
        <v>485</v>
      </c>
      <c r="CU95" s="52">
        <v>461</v>
      </c>
      <c r="CV95" s="52">
        <v>468</v>
      </c>
      <c r="CW95" s="52">
        <v>499</v>
      </c>
      <c r="CX95" s="52">
        <v>511</v>
      </c>
    </row>
    <row r="96" spans="1:102">
      <c r="A96" s="9" t="s">
        <v>180</v>
      </c>
      <c r="B96" s="6" t="s">
        <v>181</v>
      </c>
      <c r="C96" s="37">
        <v>2687</v>
      </c>
      <c r="D96" s="37">
        <v>2685</v>
      </c>
      <c r="E96" s="37">
        <v>2761</v>
      </c>
      <c r="F96" s="37">
        <v>2800</v>
      </c>
      <c r="G96" s="37">
        <v>2833</v>
      </c>
      <c r="H96" s="37">
        <v>3109</v>
      </c>
      <c r="I96" s="37">
        <v>3136</v>
      </c>
      <c r="J96" s="37">
        <v>3360</v>
      </c>
      <c r="K96" s="37">
        <v>3487</v>
      </c>
      <c r="L96" s="37">
        <v>3860</v>
      </c>
      <c r="M96" s="37">
        <v>3987</v>
      </c>
      <c r="N96" s="37">
        <v>3721</v>
      </c>
      <c r="O96" s="37">
        <v>4243</v>
      </c>
      <c r="P96" s="37">
        <v>4725</v>
      </c>
      <c r="Q96" s="37">
        <v>4497</v>
      </c>
      <c r="R96" s="37">
        <v>4750</v>
      </c>
      <c r="S96" s="37">
        <v>5181</v>
      </c>
      <c r="T96" s="37">
        <v>5138</v>
      </c>
      <c r="U96" s="37">
        <v>5549</v>
      </c>
      <c r="V96" s="37">
        <v>6025</v>
      </c>
      <c r="W96" s="53">
        <v>682</v>
      </c>
      <c r="X96" s="38">
        <v>672</v>
      </c>
      <c r="Y96" s="38">
        <v>666</v>
      </c>
      <c r="Z96" s="38">
        <v>667</v>
      </c>
      <c r="AA96" s="38">
        <v>658</v>
      </c>
      <c r="AB96" s="38">
        <v>658</v>
      </c>
      <c r="AC96" s="38">
        <v>685</v>
      </c>
      <c r="AD96" s="38">
        <v>684</v>
      </c>
      <c r="AE96" s="38">
        <v>693</v>
      </c>
      <c r="AF96" s="38">
        <v>689</v>
      </c>
      <c r="AG96" s="38">
        <v>691</v>
      </c>
      <c r="AH96" s="38">
        <v>688</v>
      </c>
      <c r="AI96" s="38">
        <v>727</v>
      </c>
      <c r="AJ96" s="38">
        <v>693</v>
      </c>
      <c r="AK96" s="38">
        <v>691</v>
      </c>
      <c r="AL96" s="38">
        <v>689</v>
      </c>
      <c r="AM96" s="38">
        <v>678</v>
      </c>
      <c r="AN96" s="38">
        <v>707</v>
      </c>
      <c r="AO96" s="38">
        <v>729</v>
      </c>
      <c r="AP96" s="38">
        <v>719</v>
      </c>
      <c r="AQ96" s="38">
        <v>771</v>
      </c>
      <c r="AR96" s="38">
        <v>775</v>
      </c>
      <c r="AS96" s="38">
        <v>780</v>
      </c>
      <c r="AT96" s="38">
        <v>783</v>
      </c>
      <c r="AU96" s="38">
        <v>761</v>
      </c>
      <c r="AV96" s="38">
        <v>774</v>
      </c>
      <c r="AW96" s="38">
        <v>792</v>
      </c>
      <c r="AX96" s="38">
        <v>809</v>
      </c>
      <c r="AY96" s="38">
        <v>806</v>
      </c>
      <c r="AZ96" s="38">
        <v>843</v>
      </c>
      <c r="BA96" s="38">
        <v>842</v>
      </c>
      <c r="BB96" s="38">
        <v>869</v>
      </c>
      <c r="BC96" s="38">
        <v>855</v>
      </c>
      <c r="BD96" s="38">
        <v>869</v>
      </c>
      <c r="BE96" s="38">
        <v>868</v>
      </c>
      <c r="BF96" s="38">
        <v>895</v>
      </c>
      <c r="BG96" s="38">
        <v>948</v>
      </c>
      <c r="BH96" s="38">
        <v>1003</v>
      </c>
      <c r="BI96" s="38">
        <v>952</v>
      </c>
      <c r="BJ96" s="38">
        <v>957</v>
      </c>
      <c r="BK96" s="38">
        <v>990</v>
      </c>
      <c r="BL96" s="38">
        <v>1012</v>
      </c>
      <c r="BM96" s="38">
        <v>1009</v>
      </c>
      <c r="BN96" s="38">
        <v>976</v>
      </c>
      <c r="BO96" s="38">
        <v>922</v>
      </c>
      <c r="BP96" s="38">
        <v>916</v>
      </c>
      <c r="BQ96" s="38">
        <v>909</v>
      </c>
      <c r="BR96" s="38">
        <v>974</v>
      </c>
      <c r="BS96" s="38">
        <v>999</v>
      </c>
      <c r="BT96" s="38">
        <v>1078</v>
      </c>
      <c r="BU96" s="38">
        <v>1066</v>
      </c>
      <c r="BV96" s="38">
        <v>1100</v>
      </c>
      <c r="BW96" s="38">
        <v>1186</v>
      </c>
      <c r="BX96" s="38">
        <v>1175</v>
      </c>
      <c r="BY96" s="38">
        <v>1188</v>
      </c>
      <c r="BZ96" s="38">
        <v>1176</v>
      </c>
      <c r="CA96" s="38">
        <v>1121</v>
      </c>
      <c r="CB96" s="38">
        <v>1107</v>
      </c>
      <c r="CC96" s="38">
        <v>1154</v>
      </c>
      <c r="CD96" s="38">
        <v>1115</v>
      </c>
      <c r="CE96" s="38">
        <v>1181</v>
      </c>
      <c r="CF96" s="38">
        <v>1192</v>
      </c>
      <c r="CG96" s="38">
        <v>1182</v>
      </c>
      <c r="CH96" s="38">
        <v>1195</v>
      </c>
      <c r="CI96" s="38">
        <v>1314</v>
      </c>
      <c r="CJ96" s="38">
        <v>1324</v>
      </c>
      <c r="CK96" s="38">
        <v>1260</v>
      </c>
      <c r="CL96" s="38">
        <v>1283</v>
      </c>
      <c r="CM96" s="38">
        <v>1293</v>
      </c>
      <c r="CN96" s="38">
        <v>1293</v>
      </c>
      <c r="CO96" s="38">
        <v>1260</v>
      </c>
      <c r="CP96" s="38">
        <v>1290</v>
      </c>
      <c r="CQ96" s="38">
        <v>1316</v>
      </c>
      <c r="CR96" s="38">
        <v>1344</v>
      </c>
      <c r="CS96" s="38">
        <v>1427</v>
      </c>
      <c r="CT96" s="38">
        <v>1462</v>
      </c>
      <c r="CU96" s="52">
        <v>1464</v>
      </c>
      <c r="CV96" s="52">
        <v>1470</v>
      </c>
      <c r="CW96" s="52">
        <v>1526</v>
      </c>
      <c r="CX96" s="52">
        <v>1565</v>
      </c>
    </row>
    <row r="97" spans="1:102">
      <c r="A97" s="1" t="s">
        <v>182</v>
      </c>
      <c r="B97" s="11" t="s">
        <v>183</v>
      </c>
      <c r="C97" s="39">
        <v>2032</v>
      </c>
      <c r="D97" s="39">
        <v>1896</v>
      </c>
      <c r="E97" s="39">
        <v>1934</v>
      </c>
      <c r="F97" s="39">
        <v>1891</v>
      </c>
      <c r="G97" s="39">
        <v>1797</v>
      </c>
      <c r="H97" s="39">
        <v>1912</v>
      </c>
      <c r="I97" s="39">
        <v>2056</v>
      </c>
      <c r="J97" s="39">
        <v>2076</v>
      </c>
      <c r="K97" s="39">
        <v>2140</v>
      </c>
      <c r="L97" s="39">
        <v>2219</v>
      </c>
      <c r="M97" s="39">
        <v>2316</v>
      </c>
      <c r="N97" s="39">
        <v>1869</v>
      </c>
      <c r="O97" s="39">
        <v>2090</v>
      </c>
      <c r="P97" s="39">
        <v>2264</v>
      </c>
      <c r="Q97" s="39">
        <v>2143</v>
      </c>
      <c r="R97" s="39">
        <v>2118</v>
      </c>
      <c r="S97" s="37">
        <v>2304</v>
      </c>
      <c r="T97" s="37">
        <v>2210</v>
      </c>
      <c r="U97" s="37">
        <v>2349</v>
      </c>
      <c r="V97" s="37">
        <v>2624</v>
      </c>
      <c r="W97" s="53">
        <v>537</v>
      </c>
      <c r="X97" s="38">
        <v>505</v>
      </c>
      <c r="Y97" s="38">
        <v>498</v>
      </c>
      <c r="Z97" s="38">
        <v>492</v>
      </c>
      <c r="AA97" s="38">
        <v>463</v>
      </c>
      <c r="AB97" s="38">
        <v>464</v>
      </c>
      <c r="AC97" s="38">
        <v>486</v>
      </c>
      <c r="AD97" s="38">
        <v>483</v>
      </c>
      <c r="AE97" s="38">
        <v>483</v>
      </c>
      <c r="AF97" s="38">
        <v>480</v>
      </c>
      <c r="AG97" s="38">
        <v>474</v>
      </c>
      <c r="AH97" s="38">
        <v>497</v>
      </c>
      <c r="AI97" s="38">
        <v>498</v>
      </c>
      <c r="AJ97" s="38">
        <v>492</v>
      </c>
      <c r="AK97" s="38">
        <v>467</v>
      </c>
      <c r="AL97" s="38">
        <v>434</v>
      </c>
      <c r="AM97" s="38">
        <v>441</v>
      </c>
      <c r="AN97" s="38">
        <v>450</v>
      </c>
      <c r="AO97" s="38">
        <v>454</v>
      </c>
      <c r="AP97" s="38">
        <v>452</v>
      </c>
      <c r="AQ97" s="38">
        <v>466</v>
      </c>
      <c r="AR97" s="38">
        <v>477</v>
      </c>
      <c r="AS97" s="38">
        <v>474</v>
      </c>
      <c r="AT97" s="38">
        <v>495</v>
      </c>
      <c r="AU97" s="38">
        <v>496</v>
      </c>
      <c r="AV97" s="38">
        <v>520</v>
      </c>
      <c r="AW97" s="38">
        <v>516</v>
      </c>
      <c r="AX97" s="38">
        <v>524</v>
      </c>
      <c r="AY97" s="38">
        <v>500</v>
      </c>
      <c r="AZ97" s="38">
        <v>529</v>
      </c>
      <c r="BA97" s="38">
        <v>524</v>
      </c>
      <c r="BB97" s="38">
        <v>523</v>
      </c>
      <c r="BC97" s="38">
        <v>520</v>
      </c>
      <c r="BD97" s="38">
        <v>526</v>
      </c>
      <c r="BE97" s="38">
        <v>540</v>
      </c>
      <c r="BF97" s="38">
        <v>554</v>
      </c>
      <c r="BG97" s="38">
        <v>560</v>
      </c>
      <c r="BH97" s="38">
        <v>551</v>
      </c>
      <c r="BI97" s="38">
        <v>548</v>
      </c>
      <c r="BJ97" s="38">
        <v>560</v>
      </c>
      <c r="BK97" s="38">
        <v>575</v>
      </c>
      <c r="BL97" s="38">
        <v>610</v>
      </c>
      <c r="BM97" s="38">
        <v>578</v>
      </c>
      <c r="BN97" s="38">
        <v>553</v>
      </c>
      <c r="BO97" s="38">
        <v>462</v>
      </c>
      <c r="BP97" s="38">
        <v>438</v>
      </c>
      <c r="BQ97" s="38">
        <v>460</v>
      </c>
      <c r="BR97" s="38">
        <v>509</v>
      </c>
      <c r="BS97" s="38">
        <v>506</v>
      </c>
      <c r="BT97" s="38">
        <v>531</v>
      </c>
      <c r="BU97" s="38">
        <v>527</v>
      </c>
      <c r="BV97" s="38">
        <v>526</v>
      </c>
      <c r="BW97" s="38">
        <v>561</v>
      </c>
      <c r="BX97" s="38">
        <v>564</v>
      </c>
      <c r="BY97" s="38">
        <v>572</v>
      </c>
      <c r="BZ97" s="38">
        <v>567</v>
      </c>
      <c r="CA97" s="38">
        <v>568</v>
      </c>
      <c r="CB97" s="38">
        <v>537</v>
      </c>
      <c r="CC97" s="38">
        <v>524</v>
      </c>
      <c r="CD97" s="38">
        <v>514</v>
      </c>
      <c r="CE97" s="38">
        <v>525</v>
      </c>
      <c r="CF97" s="38">
        <v>538</v>
      </c>
      <c r="CG97" s="38">
        <v>532</v>
      </c>
      <c r="CH97" s="38">
        <v>523</v>
      </c>
      <c r="CI97" s="38">
        <v>563</v>
      </c>
      <c r="CJ97" s="38">
        <v>588</v>
      </c>
      <c r="CK97" s="38">
        <v>574</v>
      </c>
      <c r="CL97" s="38">
        <v>579</v>
      </c>
      <c r="CM97" s="38">
        <v>569</v>
      </c>
      <c r="CN97" s="38">
        <v>549</v>
      </c>
      <c r="CO97" s="38">
        <v>550</v>
      </c>
      <c r="CP97" s="38">
        <v>542</v>
      </c>
      <c r="CQ97" s="38">
        <v>550</v>
      </c>
      <c r="CR97" s="38">
        <v>581</v>
      </c>
      <c r="CS97" s="38">
        <v>589</v>
      </c>
      <c r="CT97" s="38">
        <v>629</v>
      </c>
      <c r="CU97" s="52">
        <v>639</v>
      </c>
      <c r="CV97" s="52">
        <v>648</v>
      </c>
      <c r="CW97" s="52">
        <v>656</v>
      </c>
      <c r="CX97" s="52">
        <v>681</v>
      </c>
    </row>
    <row r="98" spans="1:102">
      <c r="A98" s="9" t="s">
        <v>184</v>
      </c>
      <c r="B98" s="6"/>
      <c r="C98" s="37">
        <v>1791</v>
      </c>
      <c r="D98" s="37">
        <v>1657</v>
      </c>
      <c r="E98" s="37">
        <v>1717</v>
      </c>
      <c r="F98" s="37">
        <v>1681</v>
      </c>
      <c r="G98" s="37">
        <v>1596</v>
      </c>
      <c r="H98" s="37">
        <v>1697</v>
      </c>
      <c r="I98" s="37">
        <v>1757</v>
      </c>
      <c r="J98" s="37">
        <v>1742</v>
      </c>
      <c r="K98" s="37">
        <v>1818</v>
      </c>
      <c r="L98" s="37">
        <v>1912</v>
      </c>
      <c r="M98" s="37">
        <v>2002</v>
      </c>
      <c r="N98" s="37">
        <v>1664</v>
      </c>
      <c r="O98" s="37">
        <v>1889</v>
      </c>
      <c r="P98" s="37">
        <v>2064</v>
      </c>
      <c r="Q98" s="37">
        <v>1946</v>
      </c>
      <c r="R98" s="37">
        <v>1916</v>
      </c>
      <c r="S98" s="37">
        <v>2090</v>
      </c>
      <c r="T98" s="37">
        <v>2007</v>
      </c>
      <c r="U98" s="37">
        <v>2134</v>
      </c>
      <c r="V98" s="37">
        <v>2371</v>
      </c>
      <c r="W98" s="53">
        <v>470</v>
      </c>
      <c r="X98" s="38">
        <v>451</v>
      </c>
      <c r="Y98" s="38">
        <v>436</v>
      </c>
      <c r="Z98" s="38">
        <v>434</v>
      </c>
      <c r="AA98" s="38">
        <v>406</v>
      </c>
      <c r="AB98" s="38">
        <v>405</v>
      </c>
      <c r="AC98" s="38">
        <v>421</v>
      </c>
      <c r="AD98" s="38">
        <v>425</v>
      </c>
      <c r="AE98" s="38">
        <v>427</v>
      </c>
      <c r="AF98" s="38">
        <v>426</v>
      </c>
      <c r="AG98" s="38">
        <v>421</v>
      </c>
      <c r="AH98" s="38">
        <v>443</v>
      </c>
      <c r="AI98" s="38">
        <v>443</v>
      </c>
      <c r="AJ98" s="38">
        <v>436</v>
      </c>
      <c r="AK98" s="38">
        <v>417</v>
      </c>
      <c r="AL98" s="38">
        <v>385</v>
      </c>
      <c r="AM98" s="38">
        <v>392</v>
      </c>
      <c r="AN98" s="38">
        <v>399</v>
      </c>
      <c r="AO98" s="38">
        <v>403</v>
      </c>
      <c r="AP98" s="38">
        <v>402</v>
      </c>
      <c r="AQ98" s="38">
        <v>416</v>
      </c>
      <c r="AR98" s="38">
        <v>419</v>
      </c>
      <c r="AS98" s="38">
        <v>421</v>
      </c>
      <c r="AT98" s="38">
        <v>441</v>
      </c>
      <c r="AU98" s="38">
        <v>423</v>
      </c>
      <c r="AV98" s="38">
        <v>443</v>
      </c>
      <c r="AW98" s="38">
        <v>439</v>
      </c>
      <c r="AX98" s="38">
        <v>452</v>
      </c>
      <c r="AY98" s="38">
        <v>426</v>
      </c>
      <c r="AZ98" s="38">
        <v>445</v>
      </c>
      <c r="BA98" s="38">
        <v>435</v>
      </c>
      <c r="BB98" s="38">
        <v>436</v>
      </c>
      <c r="BC98" s="38">
        <v>440</v>
      </c>
      <c r="BD98" s="38">
        <v>448</v>
      </c>
      <c r="BE98" s="38">
        <v>456</v>
      </c>
      <c r="BF98" s="38">
        <v>474</v>
      </c>
      <c r="BG98" s="38">
        <v>482</v>
      </c>
      <c r="BH98" s="38">
        <v>470</v>
      </c>
      <c r="BI98" s="38">
        <v>473</v>
      </c>
      <c r="BJ98" s="38">
        <v>487</v>
      </c>
      <c r="BK98" s="38">
        <v>496</v>
      </c>
      <c r="BL98" s="38">
        <v>528</v>
      </c>
      <c r="BM98" s="38">
        <v>503</v>
      </c>
      <c r="BN98" s="38">
        <v>475</v>
      </c>
      <c r="BO98" s="38">
        <v>415</v>
      </c>
      <c r="BP98" s="38">
        <v>391</v>
      </c>
      <c r="BQ98" s="38">
        <v>409</v>
      </c>
      <c r="BR98" s="38">
        <v>449</v>
      </c>
      <c r="BS98" s="38">
        <v>454</v>
      </c>
      <c r="BT98" s="38">
        <v>479</v>
      </c>
      <c r="BU98" s="38">
        <v>474</v>
      </c>
      <c r="BV98" s="38">
        <v>482</v>
      </c>
      <c r="BW98" s="38">
        <v>511</v>
      </c>
      <c r="BX98" s="38">
        <v>517</v>
      </c>
      <c r="BY98" s="38">
        <v>516</v>
      </c>
      <c r="BZ98" s="38">
        <v>520</v>
      </c>
      <c r="CA98" s="38">
        <v>512</v>
      </c>
      <c r="CB98" s="38">
        <v>490</v>
      </c>
      <c r="CC98" s="38">
        <v>481</v>
      </c>
      <c r="CD98" s="38">
        <v>463</v>
      </c>
      <c r="CE98" s="38">
        <v>479</v>
      </c>
      <c r="CF98" s="38">
        <v>486</v>
      </c>
      <c r="CG98" s="38">
        <v>481</v>
      </c>
      <c r="CH98" s="38">
        <v>470</v>
      </c>
      <c r="CI98" s="38">
        <v>509</v>
      </c>
      <c r="CJ98" s="38">
        <v>536</v>
      </c>
      <c r="CK98" s="38">
        <v>516</v>
      </c>
      <c r="CL98" s="38">
        <v>529</v>
      </c>
      <c r="CM98" s="38">
        <v>519</v>
      </c>
      <c r="CN98" s="38">
        <v>493</v>
      </c>
      <c r="CO98" s="38">
        <v>503</v>
      </c>
      <c r="CP98" s="38">
        <v>492</v>
      </c>
      <c r="CQ98" s="38">
        <v>501</v>
      </c>
      <c r="CR98" s="38">
        <v>529</v>
      </c>
      <c r="CS98" s="38">
        <v>533</v>
      </c>
      <c r="CT98" s="38">
        <v>571</v>
      </c>
      <c r="CU98" s="52">
        <v>571</v>
      </c>
      <c r="CV98" s="52">
        <v>589</v>
      </c>
      <c r="CW98" s="52">
        <v>595</v>
      </c>
      <c r="CX98" s="52">
        <v>616</v>
      </c>
    </row>
    <row r="99" spans="1:102">
      <c r="A99" s="13" t="s">
        <v>185</v>
      </c>
      <c r="B99" s="8" t="s">
        <v>186</v>
      </c>
      <c r="C99" s="36">
        <v>601</v>
      </c>
      <c r="D99" s="36">
        <v>574</v>
      </c>
      <c r="E99" s="36">
        <v>632</v>
      </c>
      <c r="F99" s="36">
        <v>646</v>
      </c>
      <c r="G99" s="36">
        <v>658</v>
      </c>
      <c r="H99" s="36">
        <v>725</v>
      </c>
      <c r="I99" s="36">
        <v>745</v>
      </c>
      <c r="J99" s="36">
        <v>651</v>
      </c>
      <c r="K99" s="36">
        <v>658</v>
      </c>
      <c r="L99" s="36">
        <v>737</v>
      </c>
      <c r="M99" s="36">
        <v>768</v>
      </c>
      <c r="N99" s="36">
        <v>663</v>
      </c>
      <c r="O99" s="36">
        <v>757</v>
      </c>
      <c r="P99" s="36">
        <v>828</v>
      </c>
      <c r="Q99" s="36">
        <v>742</v>
      </c>
      <c r="R99" s="36">
        <v>727</v>
      </c>
      <c r="S99" s="37">
        <v>755</v>
      </c>
      <c r="T99" s="37">
        <v>755</v>
      </c>
      <c r="U99" s="37">
        <v>850</v>
      </c>
      <c r="V99" s="37">
        <v>922</v>
      </c>
      <c r="W99" s="53">
        <v>157</v>
      </c>
      <c r="X99" s="38">
        <v>153</v>
      </c>
      <c r="Y99" s="38">
        <v>140</v>
      </c>
      <c r="Z99" s="38">
        <v>151</v>
      </c>
      <c r="AA99" s="38">
        <v>137</v>
      </c>
      <c r="AB99" s="38">
        <v>135</v>
      </c>
      <c r="AC99" s="38">
        <v>149</v>
      </c>
      <c r="AD99" s="38">
        <v>153</v>
      </c>
      <c r="AE99" s="38">
        <v>159</v>
      </c>
      <c r="AF99" s="38">
        <v>152</v>
      </c>
      <c r="AG99" s="38">
        <v>157</v>
      </c>
      <c r="AH99" s="38">
        <v>164</v>
      </c>
      <c r="AI99" s="38">
        <v>167</v>
      </c>
      <c r="AJ99" s="38">
        <v>172</v>
      </c>
      <c r="AK99" s="38">
        <v>161</v>
      </c>
      <c r="AL99" s="38">
        <v>146</v>
      </c>
      <c r="AM99" s="38">
        <v>158</v>
      </c>
      <c r="AN99" s="38">
        <v>164</v>
      </c>
      <c r="AO99" s="38">
        <v>165</v>
      </c>
      <c r="AP99" s="38">
        <v>171</v>
      </c>
      <c r="AQ99" s="38">
        <v>179</v>
      </c>
      <c r="AR99" s="38">
        <v>172</v>
      </c>
      <c r="AS99" s="38">
        <v>183</v>
      </c>
      <c r="AT99" s="38">
        <v>191</v>
      </c>
      <c r="AU99" s="38">
        <v>182</v>
      </c>
      <c r="AV99" s="38">
        <v>193</v>
      </c>
      <c r="AW99" s="38">
        <v>186</v>
      </c>
      <c r="AX99" s="38">
        <v>184</v>
      </c>
      <c r="AY99" s="38">
        <v>163</v>
      </c>
      <c r="AZ99" s="38">
        <v>170</v>
      </c>
      <c r="BA99" s="38">
        <v>163</v>
      </c>
      <c r="BB99" s="38">
        <v>155</v>
      </c>
      <c r="BC99" s="38">
        <v>153</v>
      </c>
      <c r="BD99" s="38">
        <v>161</v>
      </c>
      <c r="BE99" s="38">
        <v>165</v>
      </c>
      <c r="BF99" s="38">
        <v>179</v>
      </c>
      <c r="BG99" s="38">
        <v>185</v>
      </c>
      <c r="BH99" s="38">
        <v>182</v>
      </c>
      <c r="BI99" s="38">
        <v>181</v>
      </c>
      <c r="BJ99" s="38">
        <v>189</v>
      </c>
      <c r="BK99" s="38">
        <v>191</v>
      </c>
      <c r="BL99" s="38">
        <v>208</v>
      </c>
      <c r="BM99" s="38">
        <v>190</v>
      </c>
      <c r="BN99" s="38">
        <v>179</v>
      </c>
      <c r="BO99" s="38">
        <v>165</v>
      </c>
      <c r="BP99" s="38">
        <v>157</v>
      </c>
      <c r="BQ99" s="38">
        <v>166</v>
      </c>
      <c r="BR99" s="38">
        <v>175</v>
      </c>
      <c r="BS99" s="38">
        <v>185</v>
      </c>
      <c r="BT99" s="38">
        <v>193</v>
      </c>
      <c r="BU99" s="38">
        <v>188</v>
      </c>
      <c r="BV99" s="38">
        <v>191</v>
      </c>
      <c r="BW99" s="38">
        <v>208</v>
      </c>
      <c r="BX99" s="38">
        <v>206</v>
      </c>
      <c r="BY99" s="38">
        <v>206</v>
      </c>
      <c r="BZ99" s="38">
        <v>208</v>
      </c>
      <c r="CA99" s="38">
        <v>199</v>
      </c>
      <c r="CB99" s="38">
        <v>184</v>
      </c>
      <c r="CC99" s="38">
        <v>181</v>
      </c>
      <c r="CD99" s="38">
        <v>178</v>
      </c>
      <c r="CE99" s="38">
        <v>187</v>
      </c>
      <c r="CF99" s="38">
        <v>184</v>
      </c>
      <c r="CG99" s="38">
        <v>183</v>
      </c>
      <c r="CH99" s="38">
        <v>173</v>
      </c>
      <c r="CI99" s="38">
        <v>181</v>
      </c>
      <c r="CJ99" s="38">
        <v>189</v>
      </c>
      <c r="CK99" s="38">
        <v>185</v>
      </c>
      <c r="CL99" s="38">
        <v>200</v>
      </c>
      <c r="CM99" s="38">
        <v>191</v>
      </c>
      <c r="CN99" s="38">
        <v>186</v>
      </c>
      <c r="CO99" s="38">
        <v>190</v>
      </c>
      <c r="CP99" s="38">
        <v>188</v>
      </c>
      <c r="CQ99" s="38">
        <v>204</v>
      </c>
      <c r="CR99" s="38">
        <v>211</v>
      </c>
      <c r="CS99" s="38">
        <v>216</v>
      </c>
      <c r="CT99" s="38">
        <v>219</v>
      </c>
      <c r="CU99" s="52">
        <v>225</v>
      </c>
      <c r="CV99" s="52">
        <v>227</v>
      </c>
      <c r="CW99" s="52">
        <v>232</v>
      </c>
      <c r="CX99" s="52">
        <v>238</v>
      </c>
    </row>
    <row r="100" spans="1:102">
      <c r="A100" s="13" t="s">
        <v>187</v>
      </c>
      <c r="B100" s="8" t="s">
        <v>188</v>
      </c>
      <c r="C100" s="36">
        <v>251</v>
      </c>
      <c r="D100" s="36">
        <v>229</v>
      </c>
      <c r="E100" s="36">
        <v>232</v>
      </c>
      <c r="F100" s="36">
        <v>224</v>
      </c>
      <c r="G100" s="36">
        <v>188</v>
      </c>
      <c r="H100" s="36">
        <v>194</v>
      </c>
      <c r="I100" s="36">
        <v>191</v>
      </c>
      <c r="J100" s="36">
        <v>190</v>
      </c>
      <c r="K100" s="36">
        <v>204</v>
      </c>
      <c r="L100" s="36">
        <v>220</v>
      </c>
      <c r="M100" s="36">
        <v>229</v>
      </c>
      <c r="N100" s="36">
        <v>181</v>
      </c>
      <c r="O100" s="36">
        <v>196</v>
      </c>
      <c r="P100" s="36">
        <v>205</v>
      </c>
      <c r="Q100" s="36">
        <v>190</v>
      </c>
      <c r="R100" s="36">
        <v>172</v>
      </c>
      <c r="S100" s="37">
        <v>172</v>
      </c>
      <c r="T100" s="37">
        <v>160</v>
      </c>
      <c r="U100" s="37">
        <v>159</v>
      </c>
      <c r="V100" s="37">
        <v>193</v>
      </c>
      <c r="W100" s="53">
        <v>68</v>
      </c>
      <c r="X100" s="38">
        <v>66</v>
      </c>
      <c r="Y100" s="38">
        <v>60</v>
      </c>
      <c r="Z100" s="38">
        <v>57</v>
      </c>
      <c r="AA100" s="38">
        <v>56</v>
      </c>
      <c r="AB100" s="38">
        <v>58</v>
      </c>
      <c r="AC100" s="38">
        <v>56</v>
      </c>
      <c r="AD100" s="38">
        <v>59</v>
      </c>
      <c r="AE100" s="38">
        <v>59</v>
      </c>
      <c r="AF100" s="38">
        <v>60</v>
      </c>
      <c r="AG100" s="38">
        <v>57</v>
      </c>
      <c r="AH100" s="38">
        <v>56</v>
      </c>
      <c r="AI100" s="38">
        <v>62</v>
      </c>
      <c r="AJ100" s="38">
        <v>61</v>
      </c>
      <c r="AK100" s="38">
        <v>54</v>
      </c>
      <c r="AL100" s="38">
        <v>47</v>
      </c>
      <c r="AM100" s="38">
        <v>45</v>
      </c>
      <c r="AN100" s="38">
        <v>47</v>
      </c>
      <c r="AO100" s="38">
        <v>48</v>
      </c>
      <c r="AP100" s="38">
        <v>48</v>
      </c>
      <c r="AQ100" s="38">
        <v>49</v>
      </c>
      <c r="AR100" s="38">
        <v>50</v>
      </c>
      <c r="AS100" s="38">
        <v>45</v>
      </c>
      <c r="AT100" s="38">
        <v>50</v>
      </c>
      <c r="AU100" s="38">
        <v>48</v>
      </c>
      <c r="AV100" s="38">
        <v>49</v>
      </c>
      <c r="AW100" s="38">
        <v>46</v>
      </c>
      <c r="AX100" s="38">
        <v>48</v>
      </c>
      <c r="AY100" s="38">
        <v>46</v>
      </c>
      <c r="AZ100" s="38">
        <v>50</v>
      </c>
      <c r="BA100" s="38">
        <v>47</v>
      </c>
      <c r="BB100" s="38">
        <v>47</v>
      </c>
      <c r="BC100" s="38">
        <v>51</v>
      </c>
      <c r="BD100" s="38">
        <v>50</v>
      </c>
      <c r="BE100" s="38">
        <v>50</v>
      </c>
      <c r="BF100" s="38">
        <v>53</v>
      </c>
      <c r="BG100" s="38">
        <v>57</v>
      </c>
      <c r="BH100" s="38">
        <v>55</v>
      </c>
      <c r="BI100" s="38">
        <v>53</v>
      </c>
      <c r="BJ100" s="38">
        <v>55</v>
      </c>
      <c r="BK100" s="38">
        <v>57</v>
      </c>
      <c r="BL100" s="38">
        <v>61</v>
      </c>
      <c r="BM100" s="38">
        <v>56</v>
      </c>
      <c r="BN100" s="38">
        <v>55</v>
      </c>
      <c r="BO100" s="38">
        <v>42</v>
      </c>
      <c r="BP100" s="38">
        <v>43</v>
      </c>
      <c r="BQ100" s="38">
        <v>43</v>
      </c>
      <c r="BR100" s="38">
        <v>53</v>
      </c>
      <c r="BS100" s="38">
        <v>47</v>
      </c>
      <c r="BT100" s="38">
        <v>51</v>
      </c>
      <c r="BU100" s="38">
        <v>53</v>
      </c>
      <c r="BV100" s="38">
        <v>45</v>
      </c>
      <c r="BW100" s="38">
        <v>52</v>
      </c>
      <c r="BX100" s="38">
        <v>56</v>
      </c>
      <c r="BY100" s="38">
        <v>50</v>
      </c>
      <c r="BZ100" s="38">
        <v>47</v>
      </c>
      <c r="CA100" s="38">
        <v>50</v>
      </c>
      <c r="CB100" s="38">
        <v>52</v>
      </c>
      <c r="CC100" s="38">
        <v>43</v>
      </c>
      <c r="CD100" s="38">
        <v>45</v>
      </c>
      <c r="CE100" s="38">
        <v>42</v>
      </c>
      <c r="CF100" s="38">
        <v>47</v>
      </c>
      <c r="CG100" s="38">
        <v>43</v>
      </c>
      <c r="CH100" s="38">
        <v>40</v>
      </c>
      <c r="CI100" s="38">
        <v>43</v>
      </c>
      <c r="CJ100" s="38">
        <v>45</v>
      </c>
      <c r="CK100" s="38">
        <v>43</v>
      </c>
      <c r="CL100" s="38">
        <v>41</v>
      </c>
      <c r="CM100" s="38">
        <v>43</v>
      </c>
      <c r="CN100" s="38">
        <v>41</v>
      </c>
      <c r="CO100" s="38">
        <v>38</v>
      </c>
      <c r="CP100" s="38">
        <v>38</v>
      </c>
      <c r="CQ100" s="38">
        <v>37</v>
      </c>
      <c r="CR100" s="38">
        <v>42</v>
      </c>
      <c r="CS100" s="38">
        <v>38</v>
      </c>
      <c r="CT100" s="38">
        <v>42</v>
      </c>
      <c r="CU100" s="52">
        <v>44</v>
      </c>
      <c r="CV100" s="52">
        <v>51</v>
      </c>
      <c r="CW100" s="52">
        <v>50</v>
      </c>
      <c r="CX100" s="52">
        <v>48</v>
      </c>
    </row>
    <row r="101" spans="1:102">
      <c r="A101" s="13" t="s">
        <v>189</v>
      </c>
      <c r="B101" s="8" t="s">
        <v>190</v>
      </c>
      <c r="C101" s="36">
        <v>45</v>
      </c>
      <c r="D101" s="36">
        <v>44</v>
      </c>
      <c r="E101" s="36">
        <v>45</v>
      </c>
      <c r="F101" s="36">
        <v>39</v>
      </c>
      <c r="G101" s="36">
        <v>39</v>
      </c>
      <c r="H101" s="36">
        <v>39</v>
      </c>
      <c r="I101" s="36">
        <v>43</v>
      </c>
      <c r="J101" s="36">
        <v>56</v>
      </c>
      <c r="K101" s="36">
        <v>57</v>
      </c>
      <c r="L101" s="36">
        <v>59</v>
      </c>
      <c r="M101" s="36">
        <v>53</v>
      </c>
      <c r="N101" s="36">
        <v>30</v>
      </c>
      <c r="O101" s="36">
        <v>28</v>
      </c>
      <c r="P101" s="36">
        <v>33</v>
      </c>
      <c r="Q101" s="36">
        <v>31</v>
      </c>
      <c r="R101" s="36">
        <v>30</v>
      </c>
      <c r="S101" s="37">
        <v>31</v>
      </c>
      <c r="T101" s="37">
        <v>31</v>
      </c>
      <c r="U101" s="37">
        <v>36</v>
      </c>
      <c r="V101" s="37">
        <v>39</v>
      </c>
      <c r="W101" s="53">
        <v>11</v>
      </c>
      <c r="X101" s="38">
        <v>12</v>
      </c>
      <c r="Y101" s="38">
        <v>11</v>
      </c>
      <c r="Z101" s="38">
        <v>11</v>
      </c>
      <c r="AA101" s="38">
        <v>11</v>
      </c>
      <c r="AB101" s="38">
        <v>10</v>
      </c>
      <c r="AC101" s="38">
        <v>11</v>
      </c>
      <c r="AD101" s="38">
        <v>12</v>
      </c>
      <c r="AE101" s="38">
        <v>11</v>
      </c>
      <c r="AF101" s="38">
        <v>11</v>
      </c>
      <c r="AG101" s="38">
        <v>12</v>
      </c>
      <c r="AH101" s="38">
        <v>11</v>
      </c>
      <c r="AI101" s="38">
        <v>11</v>
      </c>
      <c r="AJ101" s="38">
        <v>9</v>
      </c>
      <c r="AK101" s="38">
        <v>10</v>
      </c>
      <c r="AL101" s="38">
        <v>9</v>
      </c>
      <c r="AM101" s="38">
        <v>9</v>
      </c>
      <c r="AN101" s="38">
        <v>9</v>
      </c>
      <c r="AO101" s="38">
        <v>11</v>
      </c>
      <c r="AP101" s="38">
        <v>10</v>
      </c>
      <c r="AQ101" s="38">
        <v>9</v>
      </c>
      <c r="AR101" s="38">
        <v>10</v>
      </c>
      <c r="AS101" s="38">
        <v>10</v>
      </c>
      <c r="AT101" s="38">
        <v>10</v>
      </c>
      <c r="AU101" s="38">
        <v>9</v>
      </c>
      <c r="AV101" s="38">
        <v>11</v>
      </c>
      <c r="AW101" s="38">
        <v>11</v>
      </c>
      <c r="AX101" s="38">
        <v>12</v>
      </c>
      <c r="AY101" s="38">
        <v>11</v>
      </c>
      <c r="AZ101" s="38">
        <v>15</v>
      </c>
      <c r="BA101" s="38">
        <v>15</v>
      </c>
      <c r="BB101" s="38">
        <v>15</v>
      </c>
      <c r="BC101" s="38">
        <v>13</v>
      </c>
      <c r="BD101" s="38">
        <v>15</v>
      </c>
      <c r="BE101" s="38">
        <v>14</v>
      </c>
      <c r="BF101" s="38">
        <v>15</v>
      </c>
      <c r="BG101" s="38">
        <v>13</v>
      </c>
      <c r="BH101" s="38">
        <v>14</v>
      </c>
      <c r="BI101" s="38">
        <v>15</v>
      </c>
      <c r="BJ101" s="38">
        <v>17</v>
      </c>
      <c r="BK101" s="38">
        <v>16</v>
      </c>
      <c r="BL101" s="38">
        <v>14</v>
      </c>
      <c r="BM101" s="38">
        <v>14</v>
      </c>
      <c r="BN101" s="38">
        <v>9</v>
      </c>
      <c r="BO101" s="38">
        <v>7</v>
      </c>
      <c r="BP101" s="38">
        <v>7</v>
      </c>
      <c r="BQ101" s="38">
        <v>7</v>
      </c>
      <c r="BR101" s="38">
        <v>9</v>
      </c>
      <c r="BS101" s="38">
        <v>6</v>
      </c>
      <c r="BT101" s="38">
        <v>8</v>
      </c>
      <c r="BU101" s="38">
        <v>7</v>
      </c>
      <c r="BV101" s="38">
        <v>7</v>
      </c>
      <c r="BW101" s="38">
        <v>9</v>
      </c>
      <c r="BX101" s="38">
        <v>7</v>
      </c>
      <c r="BY101" s="38">
        <v>8</v>
      </c>
      <c r="BZ101" s="38">
        <v>9</v>
      </c>
      <c r="CA101" s="38">
        <v>8</v>
      </c>
      <c r="CB101" s="38">
        <v>8</v>
      </c>
      <c r="CC101" s="38">
        <v>8</v>
      </c>
      <c r="CD101" s="38">
        <v>7</v>
      </c>
      <c r="CE101" s="38">
        <v>8</v>
      </c>
      <c r="CF101" s="38">
        <v>8</v>
      </c>
      <c r="CG101" s="38">
        <v>7</v>
      </c>
      <c r="CH101" s="38">
        <v>7</v>
      </c>
      <c r="CI101" s="38">
        <v>7</v>
      </c>
      <c r="CJ101" s="38">
        <v>9</v>
      </c>
      <c r="CK101" s="38">
        <v>7</v>
      </c>
      <c r="CL101" s="38">
        <v>8</v>
      </c>
      <c r="CM101" s="38">
        <v>7</v>
      </c>
      <c r="CN101" s="38">
        <v>7</v>
      </c>
      <c r="CO101" s="38">
        <v>9</v>
      </c>
      <c r="CP101" s="38">
        <v>8</v>
      </c>
      <c r="CQ101" s="38">
        <v>7</v>
      </c>
      <c r="CR101" s="38">
        <v>9</v>
      </c>
      <c r="CS101" s="38">
        <v>9</v>
      </c>
      <c r="CT101" s="38">
        <v>11</v>
      </c>
      <c r="CU101" s="52">
        <v>10</v>
      </c>
      <c r="CV101" s="52">
        <v>11</v>
      </c>
      <c r="CW101" s="52">
        <v>9</v>
      </c>
      <c r="CX101" s="52">
        <v>9</v>
      </c>
    </row>
    <row r="102" spans="1:102">
      <c r="A102" s="13" t="s">
        <v>191</v>
      </c>
      <c r="B102" s="8" t="s">
        <v>192</v>
      </c>
      <c r="C102" s="36">
        <v>454</v>
      </c>
      <c r="D102" s="36">
        <v>405</v>
      </c>
      <c r="E102" s="36">
        <v>410</v>
      </c>
      <c r="F102" s="36">
        <v>378</v>
      </c>
      <c r="G102" s="36">
        <v>345</v>
      </c>
      <c r="H102" s="36">
        <v>339</v>
      </c>
      <c r="I102" s="36">
        <v>327</v>
      </c>
      <c r="J102" s="36">
        <v>311</v>
      </c>
      <c r="K102" s="36">
        <v>332</v>
      </c>
      <c r="L102" s="36">
        <v>310</v>
      </c>
      <c r="M102" s="36">
        <v>305</v>
      </c>
      <c r="N102" s="36">
        <v>248</v>
      </c>
      <c r="O102" s="36">
        <v>270</v>
      </c>
      <c r="P102" s="36">
        <v>275</v>
      </c>
      <c r="Q102" s="36">
        <v>268</v>
      </c>
      <c r="R102" s="36">
        <v>277</v>
      </c>
      <c r="S102" s="37">
        <v>312</v>
      </c>
      <c r="T102" s="37">
        <v>298</v>
      </c>
      <c r="U102" s="37">
        <v>312</v>
      </c>
      <c r="V102" s="37">
        <v>349</v>
      </c>
      <c r="W102" s="53">
        <v>120</v>
      </c>
      <c r="X102" s="38">
        <v>108</v>
      </c>
      <c r="Y102" s="38">
        <v>116</v>
      </c>
      <c r="Z102" s="38">
        <v>110</v>
      </c>
      <c r="AA102" s="38">
        <v>101</v>
      </c>
      <c r="AB102" s="38">
        <v>102</v>
      </c>
      <c r="AC102" s="38">
        <v>103</v>
      </c>
      <c r="AD102" s="38">
        <v>99</v>
      </c>
      <c r="AE102" s="38">
        <v>100</v>
      </c>
      <c r="AF102" s="38">
        <v>100</v>
      </c>
      <c r="AG102" s="38">
        <v>102</v>
      </c>
      <c r="AH102" s="38">
        <v>108</v>
      </c>
      <c r="AI102" s="38">
        <v>100</v>
      </c>
      <c r="AJ102" s="38">
        <v>96</v>
      </c>
      <c r="AK102" s="38">
        <v>92</v>
      </c>
      <c r="AL102" s="38">
        <v>90</v>
      </c>
      <c r="AM102" s="38">
        <v>89</v>
      </c>
      <c r="AN102" s="38">
        <v>88</v>
      </c>
      <c r="AO102" s="38">
        <v>87</v>
      </c>
      <c r="AP102" s="38">
        <v>81</v>
      </c>
      <c r="AQ102" s="38">
        <v>87</v>
      </c>
      <c r="AR102" s="38">
        <v>86</v>
      </c>
      <c r="AS102" s="38">
        <v>84</v>
      </c>
      <c r="AT102" s="38">
        <v>82</v>
      </c>
      <c r="AU102" s="38">
        <v>79</v>
      </c>
      <c r="AV102" s="38">
        <v>83</v>
      </c>
      <c r="AW102" s="38">
        <v>81</v>
      </c>
      <c r="AX102" s="38">
        <v>84</v>
      </c>
      <c r="AY102" s="38">
        <v>78</v>
      </c>
      <c r="AZ102" s="38">
        <v>80</v>
      </c>
      <c r="BA102" s="38">
        <v>76</v>
      </c>
      <c r="BB102" s="38">
        <v>77</v>
      </c>
      <c r="BC102" s="38">
        <v>81</v>
      </c>
      <c r="BD102" s="38">
        <v>81</v>
      </c>
      <c r="BE102" s="38">
        <v>87</v>
      </c>
      <c r="BF102" s="38">
        <v>83</v>
      </c>
      <c r="BG102" s="38">
        <v>82</v>
      </c>
      <c r="BH102" s="38">
        <v>74</v>
      </c>
      <c r="BI102" s="38">
        <v>77</v>
      </c>
      <c r="BJ102" s="38">
        <v>77</v>
      </c>
      <c r="BK102" s="38">
        <v>77</v>
      </c>
      <c r="BL102" s="38">
        <v>78</v>
      </c>
      <c r="BM102" s="38">
        <v>77</v>
      </c>
      <c r="BN102" s="38">
        <v>73</v>
      </c>
      <c r="BO102" s="38">
        <v>63</v>
      </c>
      <c r="BP102" s="38">
        <v>59</v>
      </c>
      <c r="BQ102" s="38">
        <v>59</v>
      </c>
      <c r="BR102" s="38">
        <v>67</v>
      </c>
      <c r="BS102" s="38">
        <v>59</v>
      </c>
      <c r="BT102" s="38">
        <v>65</v>
      </c>
      <c r="BU102" s="38">
        <v>68</v>
      </c>
      <c r="BV102" s="38">
        <v>78</v>
      </c>
      <c r="BW102" s="38">
        <v>71</v>
      </c>
      <c r="BX102" s="38">
        <v>69</v>
      </c>
      <c r="BY102" s="38">
        <v>69</v>
      </c>
      <c r="BZ102" s="38">
        <v>66</v>
      </c>
      <c r="CA102" s="38">
        <v>71</v>
      </c>
      <c r="CB102" s="38">
        <v>64</v>
      </c>
      <c r="CC102" s="38">
        <v>69</v>
      </c>
      <c r="CD102" s="38">
        <v>64</v>
      </c>
      <c r="CE102" s="38">
        <v>71</v>
      </c>
      <c r="CF102" s="38">
        <v>72</v>
      </c>
      <c r="CG102" s="38">
        <v>67</v>
      </c>
      <c r="CH102" s="38">
        <v>67</v>
      </c>
      <c r="CI102" s="38">
        <v>74</v>
      </c>
      <c r="CJ102" s="38">
        <v>82</v>
      </c>
      <c r="CK102" s="38">
        <v>78</v>
      </c>
      <c r="CL102" s="38">
        <v>78</v>
      </c>
      <c r="CM102" s="38">
        <v>79</v>
      </c>
      <c r="CN102" s="38">
        <v>73</v>
      </c>
      <c r="CO102" s="38">
        <v>75</v>
      </c>
      <c r="CP102" s="38">
        <v>71</v>
      </c>
      <c r="CQ102" s="38">
        <v>73</v>
      </c>
      <c r="CR102" s="38">
        <v>74</v>
      </c>
      <c r="CS102" s="38">
        <v>76</v>
      </c>
      <c r="CT102" s="38">
        <v>89</v>
      </c>
      <c r="CU102" s="52">
        <v>86</v>
      </c>
      <c r="CV102" s="52">
        <v>84</v>
      </c>
      <c r="CW102" s="52">
        <v>89</v>
      </c>
      <c r="CX102" s="52">
        <v>90</v>
      </c>
    </row>
    <row r="103" spans="1:102">
      <c r="A103" s="13" t="s">
        <v>193</v>
      </c>
      <c r="B103" s="14" t="s">
        <v>194</v>
      </c>
      <c r="C103" s="40">
        <v>15</v>
      </c>
      <c r="D103" s="40">
        <v>16</v>
      </c>
      <c r="E103" s="40">
        <v>15</v>
      </c>
      <c r="F103" s="40">
        <v>13</v>
      </c>
      <c r="G103" s="40">
        <v>14</v>
      </c>
      <c r="H103" s="40">
        <v>19</v>
      </c>
      <c r="I103" s="40">
        <v>21</v>
      </c>
      <c r="J103" s="40">
        <v>27</v>
      </c>
      <c r="K103" s="40">
        <v>22</v>
      </c>
      <c r="L103" s="40">
        <v>24</v>
      </c>
      <c r="M103" s="40">
        <v>22</v>
      </c>
      <c r="N103" s="40">
        <v>22</v>
      </c>
      <c r="O103" s="40">
        <v>21</v>
      </c>
      <c r="P103" s="40">
        <v>18</v>
      </c>
      <c r="Q103" s="40">
        <v>17</v>
      </c>
      <c r="R103" s="40">
        <v>20</v>
      </c>
      <c r="S103" s="37">
        <v>26</v>
      </c>
      <c r="T103" s="37">
        <v>32</v>
      </c>
      <c r="U103" s="37">
        <v>18</v>
      </c>
      <c r="V103" s="37">
        <v>18</v>
      </c>
      <c r="W103" s="53">
        <v>3</v>
      </c>
      <c r="X103" s="38">
        <v>4</v>
      </c>
      <c r="Y103" s="38">
        <v>4</v>
      </c>
      <c r="Z103" s="38">
        <v>4</v>
      </c>
      <c r="AA103" s="38">
        <v>3</v>
      </c>
      <c r="AB103" s="38">
        <v>5</v>
      </c>
      <c r="AC103" s="38">
        <v>4</v>
      </c>
      <c r="AD103" s="38">
        <v>4</v>
      </c>
      <c r="AE103" s="38">
        <v>4</v>
      </c>
      <c r="AF103" s="38">
        <v>4</v>
      </c>
      <c r="AG103" s="38">
        <v>3</v>
      </c>
      <c r="AH103" s="38">
        <v>4</v>
      </c>
      <c r="AI103" s="38">
        <v>3</v>
      </c>
      <c r="AJ103" s="38">
        <v>2</v>
      </c>
      <c r="AK103" s="38">
        <v>4</v>
      </c>
      <c r="AL103" s="38">
        <v>4</v>
      </c>
      <c r="AM103" s="38">
        <v>3</v>
      </c>
      <c r="AN103" s="38">
        <v>3</v>
      </c>
      <c r="AO103" s="38">
        <v>4</v>
      </c>
      <c r="AP103" s="38">
        <v>4</v>
      </c>
      <c r="AQ103" s="38">
        <v>4</v>
      </c>
      <c r="AR103" s="38">
        <v>3</v>
      </c>
      <c r="AS103" s="38">
        <v>4</v>
      </c>
      <c r="AT103" s="38">
        <v>8</v>
      </c>
      <c r="AU103" s="38">
        <v>5</v>
      </c>
      <c r="AV103" s="38">
        <v>5</v>
      </c>
      <c r="AW103" s="38">
        <v>5</v>
      </c>
      <c r="AX103" s="38">
        <v>6</v>
      </c>
      <c r="AY103" s="38">
        <v>5</v>
      </c>
      <c r="AZ103" s="38">
        <v>7</v>
      </c>
      <c r="BA103" s="38">
        <v>5</v>
      </c>
      <c r="BB103" s="38">
        <v>10</v>
      </c>
      <c r="BC103" s="38">
        <v>5</v>
      </c>
      <c r="BD103" s="38">
        <v>5</v>
      </c>
      <c r="BE103" s="38">
        <v>6</v>
      </c>
      <c r="BF103" s="38">
        <v>6</v>
      </c>
      <c r="BG103" s="38">
        <v>5</v>
      </c>
      <c r="BH103" s="38">
        <v>6</v>
      </c>
      <c r="BI103" s="38">
        <v>8</v>
      </c>
      <c r="BJ103" s="38">
        <v>5</v>
      </c>
      <c r="BK103" s="38">
        <v>7</v>
      </c>
      <c r="BL103" s="38">
        <v>4</v>
      </c>
      <c r="BM103" s="38">
        <v>5</v>
      </c>
      <c r="BN103" s="38">
        <v>6</v>
      </c>
      <c r="BO103" s="38">
        <v>7</v>
      </c>
      <c r="BP103" s="38">
        <v>6</v>
      </c>
      <c r="BQ103" s="38">
        <v>4</v>
      </c>
      <c r="BR103" s="38">
        <v>5</v>
      </c>
      <c r="BS103" s="38">
        <v>5</v>
      </c>
      <c r="BT103" s="38">
        <v>7</v>
      </c>
      <c r="BU103" s="38">
        <v>4</v>
      </c>
      <c r="BV103" s="38">
        <v>5</v>
      </c>
      <c r="BW103" s="38">
        <v>4</v>
      </c>
      <c r="BX103" s="38">
        <v>5</v>
      </c>
      <c r="BY103" s="38">
        <v>5</v>
      </c>
      <c r="BZ103" s="38">
        <v>4</v>
      </c>
      <c r="CA103" s="38">
        <v>3</v>
      </c>
      <c r="CB103" s="38">
        <v>4</v>
      </c>
      <c r="CC103" s="38">
        <v>5</v>
      </c>
      <c r="CD103" s="38">
        <v>5</v>
      </c>
      <c r="CE103" s="38">
        <v>4</v>
      </c>
      <c r="CF103" s="38">
        <v>6</v>
      </c>
      <c r="CG103" s="38">
        <v>5</v>
      </c>
      <c r="CH103" s="38">
        <v>5</v>
      </c>
      <c r="CI103" s="38">
        <v>7</v>
      </c>
      <c r="CJ103" s="38">
        <v>6</v>
      </c>
      <c r="CK103" s="38">
        <v>7</v>
      </c>
      <c r="CL103" s="38">
        <v>6</v>
      </c>
      <c r="CM103" s="38">
        <v>9</v>
      </c>
      <c r="CN103" s="38">
        <v>7</v>
      </c>
      <c r="CO103" s="38">
        <v>8</v>
      </c>
      <c r="CP103" s="38">
        <v>8</v>
      </c>
      <c r="CQ103" s="38">
        <v>4</v>
      </c>
      <c r="CR103" s="38">
        <v>4</v>
      </c>
      <c r="CS103" s="38">
        <v>4</v>
      </c>
      <c r="CT103" s="38">
        <v>6</v>
      </c>
      <c r="CU103" s="52">
        <v>5</v>
      </c>
      <c r="CV103" s="52">
        <v>4</v>
      </c>
      <c r="CW103" s="52">
        <v>5</v>
      </c>
      <c r="CX103" s="52">
        <v>4</v>
      </c>
    </row>
    <row r="104" spans="1:102">
      <c r="A104" s="13" t="s">
        <v>195</v>
      </c>
      <c r="B104" s="8" t="s">
        <v>196</v>
      </c>
      <c r="C104" s="36">
        <v>425</v>
      </c>
      <c r="D104" s="36">
        <v>389</v>
      </c>
      <c r="E104" s="36">
        <v>383</v>
      </c>
      <c r="F104" s="36">
        <v>381</v>
      </c>
      <c r="G104" s="36">
        <v>352</v>
      </c>
      <c r="H104" s="36">
        <v>381</v>
      </c>
      <c r="I104" s="36">
        <v>430</v>
      </c>
      <c r="J104" s="36">
        <v>507</v>
      </c>
      <c r="K104" s="36">
        <v>545</v>
      </c>
      <c r="L104" s="36">
        <v>562</v>
      </c>
      <c r="M104" s="36">
        <v>625</v>
      </c>
      <c r="N104" s="36">
        <v>520</v>
      </c>
      <c r="O104" s="36">
        <v>617</v>
      </c>
      <c r="P104" s="36">
        <v>705</v>
      </c>
      <c r="Q104" s="36">
        <v>698</v>
      </c>
      <c r="R104" s="36">
        <v>690</v>
      </c>
      <c r="S104" s="37">
        <v>794</v>
      </c>
      <c r="T104" s="37">
        <v>731</v>
      </c>
      <c r="U104" s="37">
        <v>759</v>
      </c>
      <c r="V104" s="37">
        <v>850</v>
      </c>
      <c r="W104" s="53">
        <v>111</v>
      </c>
      <c r="X104" s="38">
        <v>108</v>
      </c>
      <c r="Y104" s="38">
        <v>105</v>
      </c>
      <c r="Z104" s="38">
        <v>101</v>
      </c>
      <c r="AA104" s="38">
        <v>98</v>
      </c>
      <c r="AB104" s="38">
        <v>95</v>
      </c>
      <c r="AC104" s="38">
        <v>98</v>
      </c>
      <c r="AD104" s="38">
        <v>98</v>
      </c>
      <c r="AE104" s="38">
        <v>94</v>
      </c>
      <c r="AF104" s="38">
        <v>99</v>
      </c>
      <c r="AG104" s="38">
        <v>90</v>
      </c>
      <c r="AH104" s="38">
        <v>100</v>
      </c>
      <c r="AI104" s="38">
        <v>100</v>
      </c>
      <c r="AJ104" s="38">
        <v>96</v>
      </c>
      <c r="AK104" s="38">
        <v>96</v>
      </c>
      <c r="AL104" s="38">
        <v>89</v>
      </c>
      <c r="AM104" s="38">
        <v>88</v>
      </c>
      <c r="AN104" s="38">
        <v>88</v>
      </c>
      <c r="AO104" s="38">
        <v>88</v>
      </c>
      <c r="AP104" s="38">
        <v>88</v>
      </c>
      <c r="AQ104" s="38">
        <v>88</v>
      </c>
      <c r="AR104" s="38">
        <v>98</v>
      </c>
      <c r="AS104" s="38">
        <v>95</v>
      </c>
      <c r="AT104" s="38">
        <v>100</v>
      </c>
      <c r="AU104" s="38">
        <v>100</v>
      </c>
      <c r="AV104" s="38">
        <v>102</v>
      </c>
      <c r="AW104" s="38">
        <v>110</v>
      </c>
      <c r="AX104" s="38">
        <v>118</v>
      </c>
      <c r="AY104" s="38">
        <v>123</v>
      </c>
      <c r="AZ104" s="38">
        <v>123</v>
      </c>
      <c r="BA104" s="38">
        <v>129</v>
      </c>
      <c r="BB104" s="38">
        <v>132</v>
      </c>
      <c r="BC104" s="38">
        <v>137</v>
      </c>
      <c r="BD104" s="38">
        <v>136</v>
      </c>
      <c r="BE104" s="38">
        <v>134</v>
      </c>
      <c r="BF104" s="38">
        <v>138</v>
      </c>
      <c r="BG104" s="38">
        <v>140</v>
      </c>
      <c r="BH104" s="38">
        <v>139</v>
      </c>
      <c r="BI104" s="38">
        <v>139</v>
      </c>
      <c r="BJ104" s="38">
        <v>144</v>
      </c>
      <c r="BK104" s="38">
        <v>148</v>
      </c>
      <c r="BL104" s="38">
        <v>163</v>
      </c>
      <c r="BM104" s="38">
        <v>161</v>
      </c>
      <c r="BN104" s="38">
        <v>153</v>
      </c>
      <c r="BO104" s="38">
        <v>131</v>
      </c>
      <c r="BP104" s="38">
        <v>119</v>
      </c>
      <c r="BQ104" s="38">
        <v>130</v>
      </c>
      <c r="BR104" s="38">
        <v>140</v>
      </c>
      <c r="BS104" s="38">
        <v>152</v>
      </c>
      <c r="BT104" s="38">
        <v>155</v>
      </c>
      <c r="BU104" s="38">
        <v>154</v>
      </c>
      <c r="BV104" s="38">
        <v>156</v>
      </c>
      <c r="BW104" s="38">
        <v>167</v>
      </c>
      <c r="BX104" s="38">
        <v>174</v>
      </c>
      <c r="BY104" s="38">
        <v>178</v>
      </c>
      <c r="BZ104" s="38">
        <v>186</v>
      </c>
      <c r="CA104" s="38">
        <v>181</v>
      </c>
      <c r="CB104" s="38">
        <v>178</v>
      </c>
      <c r="CC104" s="38">
        <v>175</v>
      </c>
      <c r="CD104" s="38">
        <v>164</v>
      </c>
      <c r="CE104" s="38">
        <v>167</v>
      </c>
      <c r="CF104" s="38">
        <v>169</v>
      </c>
      <c r="CG104" s="38">
        <v>176</v>
      </c>
      <c r="CH104" s="38">
        <v>178</v>
      </c>
      <c r="CI104" s="38">
        <v>197</v>
      </c>
      <c r="CJ104" s="38">
        <v>205</v>
      </c>
      <c r="CK104" s="38">
        <v>196</v>
      </c>
      <c r="CL104" s="38">
        <v>196</v>
      </c>
      <c r="CM104" s="38">
        <v>190</v>
      </c>
      <c r="CN104" s="38">
        <v>179</v>
      </c>
      <c r="CO104" s="38">
        <v>183</v>
      </c>
      <c r="CP104" s="38">
        <v>179</v>
      </c>
      <c r="CQ104" s="38">
        <v>176</v>
      </c>
      <c r="CR104" s="38">
        <v>189</v>
      </c>
      <c r="CS104" s="38">
        <v>190</v>
      </c>
      <c r="CT104" s="38">
        <v>204</v>
      </c>
      <c r="CU104" s="52">
        <v>201</v>
      </c>
      <c r="CV104" s="52">
        <v>211</v>
      </c>
      <c r="CW104" s="52">
        <v>211</v>
      </c>
      <c r="CX104" s="52">
        <v>227</v>
      </c>
    </row>
    <row r="105" spans="1:102">
      <c r="A105" s="9" t="s">
        <v>197</v>
      </c>
      <c r="B105" s="8"/>
      <c r="C105" s="36">
        <v>241</v>
      </c>
      <c r="D105" s="36">
        <v>239</v>
      </c>
      <c r="E105" s="36">
        <v>217</v>
      </c>
      <c r="F105" s="36">
        <v>210</v>
      </c>
      <c r="G105" s="36">
        <v>201</v>
      </c>
      <c r="H105" s="36">
        <v>215</v>
      </c>
      <c r="I105" s="36">
        <v>299</v>
      </c>
      <c r="J105" s="36">
        <v>334</v>
      </c>
      <c r="K105" s="36">
        <v>322</v>
      </c>
      <c r="L105" s="36">
        <v>307</v>
      </c>
      <c r="M105" s="36">
        <v>314</v>
      </c>
      <c r="N105" s="36">
        <v>205</v>
      </c>
      <c r="O105" s="36">
        <v>201</v>
      </c>
      <c r="P105" s="36">
        <v>200</v>
      </c>
      <c r="Q105" s="36">
        <v>197</v>
      </c>
      <c r="R105" s="36">
        <v>202</v>
      </c>
      <c r="S105" s="36">
        <v>214</v>
      </c>
      <c r="T105" s="36">
        <v>203</v>
      </c>
      <c r="U105" s="36">
        <v>215</v>
      </c>
      <c r="V105" s="37">
        <v>253</v>
      </c>
      <c r="W105" s="53">
        <v>67</v>
      </c>
      <c r="X105" s="38">
        <v>54</v>
      </c>
      <c r="Y105" s="38">
        <v>62</v>
      </c>
      <c r="Z105" s="38">
        <v>58</v>
      </c>
      <c r="AA105" s="38">
        <v>57</v>
      </c>
      <c r="AB105" s="38">
        <v>59</v>
      </c>
      <c r="AC105" s="38">
        <v>65</v>
      </c>
      <c r="AD105" s="38">
        <v>58</v>
      </c>
      <c r="AE105" s="38">
        <v>56</v>
      </c>
      <c r="AF105" s="38">
        <v>54</v>
      </c>
      <c r="AG105" s="38">
        <v>53</v>
      </c>
      <c r="AH105" s="38">
        <v>54</v>
      </c>
      <c r="AI105" s="38">
        <v>55</v>
      </c>
      <c r="AJ105" s="38">
        <v>56</v>
      </c>
      <c r="AK105" s="38">
        <v>50</v>
      </c>
      <c r="AL105" s="38">
        <v>49</v>
      </c>
      <c r="AM105" s="38">
        <v>49</v>
      </c>
      <c r="AN105" s="38">
        <v>51</v>
      </c>
      <c r="AO105" s="38">
        <v>51</v>
      </c>
      <c r="AP105" s="38">
        <v>50</v>
      </c>
      <c r="AQ105" s="38">
        <v>51</v>
      </c>
      <c r="AR105" s="38">
        <v>57</v>
      </c>
      <c r="AS105" s="38">
        <v>53</v>
      </c>
      <c r="AT105" s="38">
        <v>54</v>
      </c>
      <c r="AU105" s="38">
        <v>73</v>
      </c>
      <c r="AV105" s="38">
        <v>77</v>
      </c>
      <c r="AW105" s="38">
        <v>76</v>
      </c>
      <c r="AX105" s="38">
        <v>73</v>
      </c>
      <c r="AY105" s="38">
        <v>75</v>
      </c>
      <c r="AZ105" s="38">
        <v>84</v>
      </c>
      <c r="BA105" s="38">
        <v>89</v>
      </c>
      <c r="BB105" s="38">
        <v>86</v>
      </c>
      <c r="BC105" s="38">
        <v>80</v>
      </c>
      <c r="BD105" s="38">
        <v>79</v>
      </c>
      <c r="BE105" s="38">
        <v>83</v>
      </c>
      <c r="BF105" s="38">
        <v>80</v>
      </c>
      <c r="BG105" s="38">
        <v>78</v>
      </c>
      <c r="BH105" s="38">
        <v>81</v>
      </c>
      <c r="BI105" s="38">
        <v>75</v>
      </c>
      <c r="BJ105" s="38">
        <v>73</v>
      </c>
      <c r="BK105" s="38">
        <v>79</v>
      </c>
      <c r="BL105" s="38">
        <v>82</v>
      </c>
      <c r="BM105" s="38">
        <v>75</v>
      </c>
      <c r="BN105" s="38">
        <v>78</v>
      </c>
      <c r="BO105" s="38">
        <v>47</v>
      </c>
      <c r="BP105" s="38">
        <v>48</v>
      </c>
      <c r="BQ105" s="38">
        <v>51</v>
      </c>
      <c r="BR105" s="38">
        <v>59</v>
      </c>
      <c r="BS105" s="38">
        <v>51</v>
      </c>
      <c r="BT105" s="38">
        <v>54</v>
      </c>
      <c r="BU105" s="38">
        <v>52</v>
      </c>
      <c r="BV105" s="38">
        <v>44</v>
      </c>
      <c r="BW105" s="38">
        <v>50</v>
      </c>
      <c r="BX105" s="38">
        <v>47</v>
      </c>
      <c r="BY105" s="38">
        <v>56</v>
      </c>
      <c r="BZ105" s="38">
        <v>47</v>
      </c>
      <c r="CA105" s="38">
        <v>56</v>
      </c>
      <c r="CB105" s="38">
        <v>47</v>
      </c>
      <c r="CC105" s="38">
        <v>44</v>
      </c>
      <c r="CD105" s="38">
        <v>50</v>
      </c>
      <c r="CE105" s="38">
        <v>45</v>
      </c>
      <c r="CF105" s="38">
        <v>53</v>
      </c>
      <c r="CG105" s="38">
        <v>51</v>
      </c>
      <c r="CH105" s="38">
        <v>53</v>
      </c>
      <c r="CI105" s="38">
        <v>54</v>
      </c>
      <c r="CJ105" s="38">
        <v>51</v>
      </c>
      <c r="CK105" s="38">
        <v>58</v>
      </c>
      <c r="CL105" s="38">
        <v>51</v>
      </c>
      <c r="CM105" s="38">
        <v>51</v>
      </c>
      <c r="CN105" s="38">
        <v>55</v>
      </c>
      <c r="CO105" s="38">
        <v>47</v>
      </c>
      <c r="CP105" s="38">
        <v>50</v>
      </c>
      <c r="CQ105" s="38">
        <v>49</v>
      </c>
      <c r="CR105" s="38">
        <v>52</v>
      </c>
      <c r="CS105" s="38">
        <v>56</v>
      </c>
      <c r="CT105" s="38">
        <v>58</v>
      </c>
      <c r="CU105" s="52">
        <v>68</v>
      </c>
      <c r="CV105" s="52">
        <v>60</v>
      </c>
      <c r="CW105" s="52">
        <v>60</v>
      </c>
      <c r="CX105" s="52">
        <v>65</v>
      </c>
    </row>
    <row r="106" spans="1:102">
      <c r="A106" s="13" t="s">
        <v>198</v>
      </c>
      <c r="B106" s="8" t="s">
        <v>199</v>
      </c>
      <c r="C106" s="36">
        <v>74</v>
      </c>
      <c r="D106" s="36">
        <v>78</v>
      </c>
      <c r="E106" s="36">
        <v>64</v>
      </c>
      <c r="F106" s="36">
        <v>64</v>
      </c>
      <c r="G106" s="36">
        <v>59</v>
      </c>
      <c r="H106" s="36">
        <v>64</v>
      </c>
      <c r="I106" s="36">
        <v>70</v>
      </c>
      <c r="J106" s="36">
        <v>77</v>
      </c>
      <c r="K106" s="36">
        <v>98</v>
      </c>
      <c r="L106" s="36">
        <v>94</v>
      </c>
      <c r="M106" s="36">
        <v>81</v>
      </c>
      <c r="N106" s="36">
        <v>64</v>
      </c>
      <c r="O106" s="36">
        <v>75</v>
      </c>
      <c r="P106" s="36">
        <v>88</v>
      </c>
      <c r="Q106" s="36">
        <v>91</v>
      </c>
      <c r="R106" s="36">
        <v>87</v>
      </c>
      <c r="S106" s="37">
        <v>89</v>
      </c>
      <c r="T106" s="37">
        <v>89</v>
      </c>
      <c r="U106" s="37">
        <v>91</v>
      </c>
      <c r="V106" s="37">
        <v>113</v>
      </c>
      <c r="W106" s="53">
        <v>20</v>
      </c>
      <c r="X106" s="38">
        <v>17</v>
      </c>
      <c r="Y106" s="38">
        <v>19</v>
      </c>
      <c r="Z106" s="38">
        <v>18</v>
      </c>
      <c r="AA106" s="38">
        <v>19</v>
      </c>
      <c r="AB106" s="38">
        <v>18</v>
      </c>
      <c r="AC106" s="38">
        <v>22</v>
      </c>
      <c r="AD106" s="38">
        <v>19</v>
      </c>
      <c r="AE106" s="38">
        <v>19</v>
      </c>
      <c r="AF106" s="38">
        <v>16</v>
      </c>
      <c r="AG106" s="38">
        <v>14</v>
      </c>
      <c r="AH106" s="38">
        <v>15</v>
      </c>
      <c r="AI106" s="38">
        <v>16</v>
      </c>
      <c r="AJ106" s="38">
        <v>18</v>
      </c>
      <c r="AK106" s="38">
        <v>16</v>
      </c>
      <c r="AL106" s="38">
        <v>14</v>
      </c>
      <c r="AM106" s="38">
        <v>14</v>
      </c>
      <c r="AN106" s="38">
        <v>14</v>
      </c>
      <c r="AO106" s="38">
        <v>16</v>
      </c>
      <c r="AP106" s="38">
        <v>15</v>
      </c>
      <c r="AQ106" s="38">
        <v>14</v>
      </c>
      <c r="AR106" s="38">
        <v>18</v>
      </c>
      <c r="AS106" s="38">
        <v>16</v>
      </c>
      <c r="AT106" s="38">
        <v>16</v>
      </c>
      <c r="AU106" s="38">
        <v>16</v>
      </c>
      <c r="AV106" s="38">
        <v>19</v>
      </c>
      <c r="AW106" s="38">
        <v>18</v>
      </c>
      <c r="AX106" s="38">
        <v>17</v>
      </c>
      <c r="AY106" s="38">
        <v>15</v>
      </c>
      <c r="AZ106" s="38">
        <v>20</v>
      </c>
      <c r="BA106" s="38">
        <v>22</v>
      </c>
      <c r="BB106" s="38">
        <v>20</v>
      </c>
      <c r="BC106" s="38">
        <v>24</v>
      </c>
      <c r="BD106" s="38">
        <v>27</v>
      </c>
      <c r="BE106" s="38">
        <v>23</v>
      </c>
      <c r="BF106" s="38">
        <v>24</v>
      </c>
      <c r="BG106" s="38">
        <v>24</v>
      </c>
      <c r="BH106" s="38">
        <v>25</v>
      </c>
      <c r="BI106" s="38">
        <v>24</v>
      </c>
      <c r="BJ106" s="38">
        <v>21</v>
      </c>
      <c r="BK106" s="38">
        <v>20</v>
      </c>
      <c r="BL106" s="38">
        <v>25</v>
      </c>
      <c r="BM106" s="38">
        <v>20</v>
      </c>
      <c r="BN106" s="38">
        <v>16</v>
      </c>
      <c r="BO106" s="38">
        <v>13</v>
      </c>
      <c r="BP106" s="38">
        <v>14</v>
      </c>
      <c r="BQ106" s="38">
        <v>17</v>
      </c>
      <c r="BR106" s="38">
        <v>20</v>
      </c>
      <c r="BS106" s="38">
        <v>17</v>
      </c>
      <c r="BT106" s="38">
        <v>20</v>
      </c>
      <c r="BU106" s="38">
        <v>21</v>
      </c>
      <c r="BV106" s="38">
        <v>17</v>
      </c>
      <c r="BW106" s="38">
        <v>22</v>
      </c>
      <c r="BX106" s="38">
        <v>23</v>
      </c>
      <c r="BY106" s="38">
        <v>24</v>
      </c>
      <c r="BZ106" s="38">
        <v>19</v>
      </c>
      <c r="CA106" s="38">
        <v>23</v>
      </c>
      <c r="CB106" s="38">
        <v>24</v>
      </c>
      <c r="CC106" s="38">
        <v>21</v>
      </c>
      <c r="CD106" s="38">
        <v>23</v>
      </c>
      <c r="CE106" s="38">
        <v>23</v>
      </c>
      <c r="CF106" s="38">
        <v>21</v>
      </c>
      <c r="CG106" s="38">
        <v>23</v>
      </c>
      <c r="CH106" s="38">
        <v>20</v>
      </c>
      <c r="CI106" s="38">
        <v>19</v>
      </c>
      <c r="CJ106" s="38">
        <v>24</v>
      </c>
      <c r="CK106" s="38">
        <v>25</v>
      </c>
      <c r="CL106" s="38">
        <v>21</v>
      </c>
      <c r="CM106" s="38">
        <v>24</v>
      </c>
      <c r="CN106" s="38">
        <v>24</v>
      </c>
      <c r="CO106" s="38">
        <v>20</v>
      </c>
      <c r="CP106" s="38">
        <v>21</v>
      </c>
      <c r="CQ106" s="38">
        <v>23</v>
      </c>
      <c r="CR106" s="38">
        <v>22</v>
      </c>
      <c r="CS106" s="38">
        <v>23</v>
      </c>
      <c r="CT106" s="38">
        <v>23</v>
      </c>
      <c r="CU106" s="52">
        <v>26</v>
      </c>
      <c r="CV106" s="52">
        <v>31</v>
      </c>
      <c r="CW106" s="52">
        <v>27</v>
      </c>
      <c r="CX106" s="52">
        <v>29</v>
      </c>
    </row>
    <row r="107" spans="1:102">
      <c r="A107" s="13" t="s">
        <v>200</v>
      </c>
      <c r="B107" s="8" t="s">
        <v>201</v>
      </c>
      <c r="C107" s="36">
        <v>167</v>
      </c>
      <c r="D107" s="36">
        <v>161</v>
      </c>
      <c r="E107" s="36">
        <v>153</v>
      </c>
      <c r="F107" s="36">
        <v>146</v>
      </c>
      <c r="G107" s="36">
        <v>142</v>
      </c>
      <c r="H107" s="36">
        <v>151</v>
      </c>
      <c r="I107" s="36">
        <v>229</v>
      </c>
      <c r="J107" s="36">
        <v>257</v>
      </c>
      <c r="K107" s="36">
        <v>224</v>
      </c>
      <c r="L107" s="36">
        <v>213</v>
      </c>
      <c r="M107" s="36">
        <v>233</v>
      </c>
      <c r="N107" s="36">
        <v>141</v>
      </c>
      <c r="O107" s="36">
        <v>126</v>
      </c>
      <c r="P107" s="36">
        <v>112</v>
      </c>
      <c r="Q107" s="36">
        <v>106</v>
      </c>
      <c r="R107" s="36">
        <v>115</v>
      </c>
      <c r="S107" s="37">
        <v>125</v>
      </c>
      <c r="T107" s="37">
        <v>114</v>
      </c>
      <c r="U107" s="37">
        <v>124</v>
      </c>
      <c r="V107" s="37">
        <v>140</v>
      </c>
      <c r="W107" s="53">
        <v>47</v>
      </c>
      <c r="X107" s="38">
        <v>37</v>
      </c>
      <c r="Y107" s="38">
        <v>43</v>
      </c>
      <c r="Z107" s="38">
        <v>40</v>
      </c>
      <c r="AA107" s="38">
        <v>38</v>
      </c>
      <c r="AB107" s="38">
        <v>41</v>
      </c>
      <c r="AC107" s="38">
        <v>43</v>
      </c>
      <c r="AD107" s="38">
        <v>39</v>
      </c>
      <c r="AE107" s="38">
        <v>37</v>
      </c>
      <c r="AF107" s="38">
        <v>38</v>
      </c>
      <c r="AG107" s="38">
        <v>39</v>
      </c>
      <c r="AH107" s="38">
        <v>39</v>
      </c>
      <c r="AI107" s="38">
        <v>39</v>
      </c>
      <c r="AJ107" s="38">
        <v>38</v>
      </c>
      <c r="AK107" s="38">
        <v>34</v>
      </c>
      <c r="AL107" s="38">
        <v>35</v>
      </c>
      <c r="AM107" s="38">
        <v>35</v>
      </c>
      <c r="AN107" s="38">
        <v>37</v>
      </c>
      <c r="AO107" s="38">
        <v>35</v>
      </c>
      <c r="AP107" s="38">
        <v>35</v>
      </c>
      <c r="AQ107" s="38">
        <v>37</v>
      </c>
      <c r="AR107" s="38">
        <v>39</v>
      </c>
      <c r="AS107" s="38">
        <v>37</v>
      </c>
      <c r="AT107" s="38">
        <v>38</v>
      </c>
      <c r="AU107" s="38">
        <v>57</v>
      </c>
      <c r="AV107" s="38">
        <v>58</v>
      </c>
      <c r="AW107" s="38">
        <v>58</v>
      </c>
      <c r="AX107" s="38">
        <v>56</v>
      </c>
      <c r="AY107" s="38">
        <v>60</v>
      </c>
      <c r="AZ107" s="38">
        <v>64</v>
      </c>
      <c r="BA107" s="38">
        <v>67</v>
      </c>
      <c r="BB107" s="38">
        <v>66</v>
      </c>
      <c r="BC107" s="38">
        <v>56</v>
      </c>
      <c r="BD107" s="38">
        <v>52</v>
      </c>
      <c r="BE107" s="38">
        <v>60</v>
      </c>
      <c r="BF107" s="38">
        <v>56</v>
      </c>
      <c r="BG107" s="38">
        <v>54</v>
      </c>
      <c r="BH107" s="38">
        <v>56</v>
      </c>
      <c r="BI107" s="38">
        <v>51</v>
      </c>
      <c r="BJ107" s="38">
        <v>52</v>
      </c>
      <c r="BK107" s="38">
        <v>59</v>
      </c>
      <c r="BL107" s="38">
        <v>57</v>
      </c>
      <c r="BM107" s="38">
        <v>55</v>
      </c>
      <c r="BN107" s="38">
        <v>62</v>
      </c>
      <c r="BO107" s="38">
        <v>34</v>
      </c>
      <c r="BP107" s="38">
        <v>34</v>
      </c>
      <c r="BQ107" s="38">
        <v>34</v>
      </c>
      <c r="BR107" s="38">
        <v>39</v>
      </c>
      <c r="BS107" s="38">
        <v>34</v>
      </c>
      <c r="BT107" s="38">
        <v>34</v>
      </c>
      <c r="BU107" s="38">
        <v>31</v>
      </c>
      <c r="BV107" s="38">
        <v>27</v>
      </c>
      <c r="BW107" s="38">
        <v>28</v>
      </c>
      <c r="BX107" s="38">
        <v>24</v>
      </c>
      <c r="BY107" s="38">
        <v>32</v>
      </c>
      <c r="BZ107" s="38">
        <v>28</v>
      </c>
      <c r="CA107" s="38">
        <v>33</v>
      </c>
      <c r="CB107" s="38">
        <v>23</v>
      </c>
      <c r="CC107" s="38">
        <v>23</v>
      </c>
      <c r="CD107" s="38">
        <v>27</v>
      </c>
      <c r="CE107" s="38">
        <v>22</v>
      </c>
      <c r="CF107" s="38">
        <v>32</v>
      </c>
      <c r="CG107" s="38">
        <v>28</v>
      </c>
      <c r="CH107" s="38">
        <v>33</v>
      </c>
      <c r="CI107" s="38">
        <v>35</v>
      </c>
      <c r="CJ107" s="38">
        <v>27</v>
      </c>
      <c r="CK107" s="38">
        <v>33</v>
      </c>
      <c r="CL107" s="38">
        <v>30</v>
      </c>
      <c r="CM107" s="38">
        <v>27</v>
      </c>
      <c r="CN107" s="38">
        <v>31</v>
      </c>
      <c r="CO107" s="38">
        <v>27</v>
      </c>
      <c r="CP107" s="38">
        <v>29</v>
      </c>
      <c r="CQ107" s="38">
        <v>26</v>
      </c>
      <c r="CR107" s="38">
        <v>30</v>
      </c>
      <c r="CS107" s="38">
        <v>33</v>
      </c>
      <c r="CT107" s="38">
        <v>35</v>
      </c>
      <c r="CU107" s="52">
        <v>42</v>
      </c>
      <c r="CV107" s="52">
        <v>29</v>
      </c>
      <c r="CW107" s="52">
        <v>33</v>
      </c>
      <c r="CX107" s="52">
        <v>36</v>
      </c>
    </row>
    <row r="108" spans="1:102">
      <c r="A108" s="1" t="s">
        <v>202</v>
      </c>
      <c r="B108" s="12" t="s">
        <v>203</v>
      </c>
      <c r="C108" s="36">
        <v>6056</v>
      </c>
      <c r="D108" s="36">
        <v>5205</v>
      </c>
      <c r="E108" s="36">
        <v>6601</v>
      </c>
      <c r="F108" s="36">
        <v>6285</v>
      </c>
      <c r="G108" s="36">
        <v>5741</v>
      </c>
      <c r="H108" s="36">
        <v>6147</v>
      </c>
      <c r="I108" s="36">
        <v>8457</v>
      </c>
      <c r="J108" s="36">
        <v>9603</v>
      </c>
      <c r="K108" s="36">
        <v>11090</v>
      </c>
      <c r="L108" s="36">
        <v>14311</v>
      </c>
      <c r="M108" s="36">
        <v>16493</v>
      </c>
      <c r="N108" s="36">
        <v>9651</v>
      </c>
      <c r="O108" s="36">
        <v>12728</v>
      </c>
      <c r="P108" s="36">
        <v>18018</v>
      </c>
      <c r="Q108" s="36">
        <v>15451</v>
      </c>
      <c r="R108" s="36">
        <v>16762</v>
      </c>
      <c r="S108" s="37">
        <v>18113</v>
      </c>
      <c r="T108" s="37">
        <v>16966</v>
      </c>
      <c r="U108" s="37">
        <v>14669</v>
      </c>
      <c r="V108" s="37">
        <v>15589</v>
      </c>
      <c r="W108" s="53">
        <v>1609</v>
      </c>
      <c r="X108" s="38">
        <v>1540</v>
      </c>
      <c r="Y108" s="38">
        <v>1506</v>
      </c>
      <c r="Z108" s="38">
        <v>1401</v>
      </c>
      <c r="AA108" s="38">
        <v>1261</v>
      </c>
      <c r="AB108" s="38">
        <v>1419</v>
      </c>
      <c r="AC108" s="38">
        <v>1226</v>
      </c>
      <c r="AD108" s="38">
        <v>1299</v>
      </c>
      <c r="AE108" s="38">
        <v>1580</v>
      </c>
      <c r="AF108" s="38">
        <v>1605</v>
      </c>
      <c r="AG108" s="38">
        <v>1640</v>
      </c>
      <c r="AH108" s="38">
        <v>1776</v>
      </c>
      <c r="AI108" s="38">
        <v>1849</v>
      </c>
      <c r="AJ108" s="38">
        <v>1595</v>
      </c>
      <c r="AK108" s="38">
        <v>1455</v>
      </c>
      <c r="AL108" s="38">
        <v>1386</v>
      </c>
      <c r="AM108" s="38">
        <v>1350</v>
      </c>
      <c r="AN108" s="38">
        <v>1414</v>
      </c>
      <c r="AO108" s="38">
        <v>1502</v>
      </c>
      <c r="AP108" s="38">
        <v>1475</v>
      </c>
      <c r="AQ108" s="38">
        <v>1406</v>
      </c>
      <c r="AR108" s="38">
        <v>1579</v>
      </c>
      <c r="AS108" s="38">
        <v>1544</v>
      </c>
      <c r="AT108" s="38">
        <v>1618</v>
      </c>
      <c r="AU108" s="38">
        <v>1704</v>
      </c>
      <c r="AV108" s="38">
        <v>2225</v>
      </c>
      <c r="AW108" s="38">
        <v>2090</v>
      </c>
      <c r="AX108" s="38">
        <v>2438</v>
      </c>
      <c r="AY108" s="38">
        <v>2381</v>
      </c>
      <c r="AZ108" s="38">
        <v>2508</v>
      </c>
      <c r="BA108" s="38">
        <v>2326</v>
      </c>
      <c r="BB108" s="38">
        <v>2388</v>
      </c>
      <c r="BC108" s="38">
        <v>2452</v>
      </c>
      <c r="BD108" s="38">
        <v>2575</v>
      </c>
      <c r="BE108" s="38">
        <v>2672</v>
      </c>
      <c r="BF108" s="38">
        <v>3391</v>
      </c>
      <c r="BG108" s="38">
        <v>3084</v>
      </c>
      <c r="BH108" s="38">
        <v>3902</v>
      </c>
      <c r="BI108" s="38">
        <v>3213</v>
      </c>
      <c r="BJ108" s="38">
        <v>4112</v>
      </c>
      <c r="BK108" s="38">
        <v>3585</v>
      </c>
      <c r="BL108" s="38">
        <v>4606</v>
      </c>
      <c r="BM108" s="38">
        <v>4669</v>
      </c>
      <c r="BN108" s="38">
        <v>3633</v>
      </c>
      <c r="BO108" s="38">
        <v>2337</v>
      </c>
      <c r="BP108" s="38">
        <v>2241</v>
      </c>
      <c r="BQ108" s="38">
        <v>2276</v>
      </c>
      <c r="BR108" s="38">
        <v>2797</v>
      </c>
      <c r="BS108" s="38">
        <v>3007</v>
      </c>
      <c r="BT108" s="38">
        <v>3321</v>
      </c>
      <c r="BU108" s="38">
        <v>3018</v>
      </c>
      <c r="BV108" s="38">
        <v>3382</v>
      </c>
      <c r="BW108" s="38">
        <v>5592</v>
      </c>
      <c r="BX108" s="38">
        <v>4392</v>
      </c>
      <c r="BY108" s="38">
        <v>3900</v>
      </c>
      <c r="BZ108" s="38">
        <v>4134</v>
      </c>
      <c r="CA108" s="38">
        <v>5118</v>
      </c>
      <c r="CB108" s="38">
        <v>3179</v>
      </c>
      <c r="CC108" s="38">
        <v>3431</v>
      </c>
      <c r="CD108" s="38">
        <v>3723</v>
      </c>
      <c r="CE108" s="38">
        <v>4363</v>
      </c>
      <c r="CF108" s="38">
        <v>4541</v>
      </c>
      <c r="CG108" s="38">
        <v>4615</v>
      </c>
      <c r="CH108" s="38">
        <v>3243</v>
      </c>
      <c r="CI108" s="38">
        <v>3759</v>
      </c>
      <c r="CJ108" s="38">
        <v>5094</v>
      </c>
      <c r="CK108" s="38">
        <v>4316</v>
      </c>
      <c r="CL108" s="38">
        <v>4944</v>
      </c>
      <c r="CM108" s="38">
        <v>3937</v>
      </c>
      <c r="CN108" s="38">
        <v>3671</v>
      </c>
      <c r="CO108" s="38">
        <v>4005</v>
      </c>
      <c r="CP108" s="38">
        <v>5352</v>
      </c>
      <c r="CQ108" s="38">
        <v>3490</v>
      </c>
      <c r="CR108" s="38">
        <v>3617</v>
      </c>
      <c r="CS108" s="38">
        <v>2652</v>
      </c>
      <c r="CT108" s="38">
        <v>4910</v>
      </c>
      <c r="CU108" s="52">
        <v>3612</v>
      </c>
      <c r="CV108" s="52">
        <v>4081</v>
      </c>
      <c r="CW108" s="52">
        <v>3974</v>
      </c>
      <c r="CX108" s="52">
        <v>3922</v>
      </c>
    </row>
    <row r="109" spans="1:102">
      <c r="A109" s="9" t="s">
        <v>204</v>
      </c>
      <c r="B109" s="6"/>
      <c r="C109" s="37">
        <v>3261</v>
      </c>
      <c r="D109" s="37">
        <v>2525</v>
      </c>
      <c r="E109" s="37">
        <v>2807</v>
      </c>
      <c r="F109" s="37">
        <v>2789</v>
      </c>
      <c r="G109" s="37">
        <v>2883</v>
      </c>
      <c r="H109" s="37">
        <v>3269</v>
      </c>
      <c r="I109" s="37">
        <v>4219</v>
      </c>
      <c r="J109" s="37">
        <v>5143</v>
      </c>
      <c r="K109" s="37">
        <v>5151</v>
      </c>
      <c r="L109" s="37">
        <v>6070</v>
      </c>
      <c r="M109" s="37">
        <v>6932</v>
      </c>
      <c r="N109" s="37">
        <v>4662</v>
      </c>
      <c r="O109" s="37">
        <v>5137</v>
      </c>
      <c r="P109" s="37">
        <v>6201</v>
      </c>
      <c r="Q109" s="37">
        <v>5794</v>
      </c>
      <c r="R109" s="37">
        <v>6116</v>
      </c>
      <c r="S109" s="37">
        <v>6147</v>
      </c>
      <c r="T109" s="37">
        <v>4802</v>
      </c>
      <c r="U109" s="37">
        <v>3731</v>
      </c>
      <c r="V109" s="37">
        <v>4428</v>
      </c>
      <c r="W109" s="53">
        <v>893</v>
      </c>
      <c r="X109" s="38">
        <v>819</v>
      </c>
      <c r="Y109" s="38">
        <v>823</v>
      </c>
      <c r="Z109" s="38">
        <v>726</v>
      </c>
      <c r="AA109" s="38">
        <v>653</v>
      </c>
      <c r="AB109" s="38">
        <v>615</v>
      </c>
      <c r="AC109" s="38">
        <v>618</v>
      </c>
      <c r="AD109" s="38">
        <v>639</v>
      </c>
      <c r="AE109" s="38">
        <v>674</v>
      </c>
      <c r="AF109" s="38">
        <v>703</v>
      </c>
      <c r="AG109" s="38">
        <v>734</v>
      </c>
      <c r="AH109" s="38">
        <v>696</v>
      </c>
      <c r="AI109" s="38">
        <v>722</v>
      </c>
      <c r="AJ109" s="38">
        <v>693</v>
      </c>
      <c r="AK109" s="38">
        <v>690</v>
      </c>
      <c r="AL109" s="38">
        <v>684</v>
      </c>
      <c r="AM109" s="38">
        <v>666</v>
      </c>
      <c r="AN109" s="38">
        <v>723</v>
      </c>
      <c r="AO109" s="38">
        <v>756</v>
      </c>
      <c r="AP109" s="38">
        <v>738</v>
      </c>
      <c r="AQ109" s="38">
        <v>766</v>
      </c>
      <c r="AR109" s="38">
        <v>780</v>
      </c>
      <c r="AS109" s="38">
        <v>828</v>
      </c>
      <c r="AT109" s="38">
        <v>895</v>
      </c>
      <c r="AU109" s="38">
        <v>891</v>
      </c>
      <c r="AV109" s="38">
        <v>991</v>
      </c>
      <c r="AW109" s="38">
        <v>1118</v>
      </c>
      <c r="AX109" s="38">
        <v>1219</v>
      </c>
      <c r="AY109" s="38">
        <v>1328</v>
      </c>
      <c r="AZ109" s="38">
        <v>1332</v>
      </c>
      <c r="BA109" s="38">
        <v>1217</v>
      </c>
      <c r="BB109" s="38">
        <v>1266</v>
      </c>
      <c r="BC109" s="38">
        <v>1266</v>
      </c>
      <c r="BD109" s="38">
        <v>1220</v>
      </c>
      <c r="BE109" s="38">
        <v>1257</v>
      </c>
      <c r="BF109" s="38">
        <v>1408</v>
      </c>
      <c r="BG109" s="38">
        <v>1499</v>
      </c>
      <c r="BH109" s="38">
        <v>1547</v>
      </c>
      <c r="BI109" s="38">
        <v>1498</v>
      </c>
      <c r="BJ109" s="38">
        <v>1526</v>
      </c>
      <c r="BK109" s="38">
        <v>1581</v>
      </c>
      <c r="BL109" s="38">
        <v>1816</v>
      </c>
      <c r="BM109" s="38">
        <v>1912</v>
      </c>
      <c r="BN109" s="38">
        <v>1623</v>
      </c>
      <c r="BO109" s="38">
        <v>1245</v>
      </c>
      <c r="BP109" s="38">
        <v>1046</v>
      </c>
      <c r="BQ109" s="38">
        <v>1112</v>
      </c>
      <c r="BR109" s="38">
        <v>1259</v>
      </c>
      <c r="BS109" s="38">
        <v>1203</v>
      </c>
      <c r="BT109" s="38">
        <v>1370</v>
      </c>
      <c r="BU109" s="38">
        <v>1245</v>
      </c>
      <c r="BV109" s="38">
        <v>1319</v>
      </c>
      <c r="BW109" s="38">
        <v>1640</v>
      </c>
      <c r="BX109" s="38">
        <v>1565</v>
      </c>
      <c r="BY109" s="38">
        <v>1525</v>
      </c>
      <c r="BZ109" s="38">
        <v>1471</v>
      </c>
      <c r="CA109" s="38">
        <v>1353</v>
      </c>
      <c r="CB109" s="38">
        <v>1372</v>
      </c>
      <c r="CC109" s="38">
        <v>1552</v>
      </c>
      <c r="CD109" s="38">
        <v>1517</v>
      </c>
      <c r="CE109" s="38">
        <v>1615</v>
      </c>
      <c r="CF109" s="38">
        <v>1550</v>
      </c>
      <c r="CG109" s="38">
        <v>1480</v>
      </c>
      <c r="CH109" s="38">
        <v>1471</v>
      </c>
      <c r="CI109" s="38">
        <v>1575</v>
      </c>
      <c r="CJ109" s="38">
        <v>1499</v>
      </c>
      <c r="CK109" s="38">
        <v>1549</v>
      </c>
      <c r="CL109" s="38">
        <v>1524</v>
      </c>
      <c r="CM109" s="38">
        <v>1374</v>
      </c>
      <c r="CN109" s="38">
        <v>1304</v>
      </c>
      <c r="CO109" s="38">
        <v>1129</v>
      </c>
      <c r="CP109" s="38">
        <v>995</v>
      </c>
      <c r="CQ109" s="38">
        <v>850</v>
      </c>
      <c r="CR109" s="38">
        <v>922</v>
      </c>
      <c r="CS109" s="38">
        <v>938</v>
      </c>
      <c r="CT109" s="38">
        <v>1021</v>
      </c>
      <c r="CU109" s="52">
        <v>1117</v>
      </c>
      <c r="CV109" s="52">
        <v>1102</v>
      </c>
      <c r="CW109" s="52">
        <v>1073</v>
      </c>
      <c r="CX109" s="52">
        <v>1136</v>
      </c>
    </row>
    <row r="110" spans="1:102">
      <c r="A110" s="13" t="s">
        <v>205</v>
      </c>
      <c r="B110" s="10" t="s">
        <v>206</v>
      </c>
      <c r="C110" s="36">
        <v>2286</v>
      </c>
      <c r="D110" s="36">
        <v>1758</v>
      </c>
      <c r="E110" s="36">
        <v>1951</v>
      </c>
      <c r="F110" s="36">
        <v>1816</v>
      </c>
      <c r="G110" s="36">
        <v>1821</v>
      </c>
      <c r="H110" s="36">
        <v>2203</v>
      </c>
      <c r="I110" s="36">
        <v>3055</v>
      </c>
      <c r="J110" s="36">
        <v>3757</v>
      </c>
      <c r="K110" s="36">
        <v>3627</v>
      </c>
      <c r="L110" s="36">
        <v>4360</v>
      </c>
      <c r="M110" s="36">
        <v>5066</v>
      </c>
      <c r="N110" s="36">
        <v>2970</v>
      </c>
      <c r="O110" s="36">
        <v>3571</v>
      </c>
      <c r="P110" s="36">
        <v>4322</v>
      </c>
      <c r="Q110" s="36">
        <v>3702</v>
      </c>
      <c r="R110" s="36">
        <v>4278</v>
      </c>
      <c r="S110" s="37">
        <v>4359</v>
      </c>
      <c r="T110" s="37">
        <v>3251</v>
      </c>
      <c r="U110" s="37">
        <v>2368</v>
      </c>
      <c r="V110" s="37">
        <v>3078</v>
      </c>
      <c r="W110" s="53">
        <v>641</v>
      </c>
      <c r="X110" s="38">
        <v>574</v>
      </c>
      <c r="Y110" s="38">
        <v>573</v>
      </c>
      <c r="Z110" s="38">
        <v>498</v>
      </c>
      <c r="AA110" s="38">
        <v>461</v>
      </c>
      <c r="AB110" s="38">
        <v>427</v>
      </c>
      <c r="AC110" s="38">
        <v>425</v>
      </c>
      <c r="AD110" s="38">
        <v>445</v>
      </c>
      <c r="AE110" s="38">
        <v>464</v>
      </c>
      <c r="AF110" s="38">
        <v>485</v>
      </c>
      <c r="AG110" s="38">
        <v>522</v>
      </c>
      <c r="AH110" s="38">
        <v>480</v>
      </c>
      <c r="AI110" s="38">
        <v>492</v>
      </c>
      <c r="AJ110" s="38">
        <v>454</v>
      </c>
      <c r="AK110" s="38">
        <v>441</v>
      </c>
      <c r="AL110" s="38">
        <v>429</v>
      </c>
      <c r="AM110" s="38">
        <v>404</v>
      </c>
      <c r="AN110" s="38">
        <v>460</v>
      </c>
      <c r="AO110" s="38">
        <v>462</v>
      </c>
      <c r="AP110" s="38">
        <v>495</v>
      </c>
      <c r="AQ110" s="38">
        <v>500</v>
      </c>
      <c r="AR110" s="38">
        <v>513</v>
      </c>
      <c r="AS110" s="38">
        <v>563</v>
      </c>
      <c r="AT110" s="38">
        <v>627</v>
      </c>
      <c r="AU110" s="38">
        <v>643</v>
      </c>
      <c r="AV110" s="38">
        <v>704</v>
      </c>
      <c r="AW110" s="38">
        <v>808</v>
      </c>
      <c r="AX110" s="38">
        <v>900</v>
      </c>
      <c r="AY110" s="38">
        <v>999</v>
      </c>
      <c r="AZ110" s="38">
        <v>985</v>
      </c>
      <c r="BA110" s="38">
        <v>892</v>
      </c>
      <c r="BB110" s="38">
        <v>881</v>
      </c>
      <c r="BC110" s="38">
        <v>887</v>
      </c>
      <c r="BD110" s="38">
        <v>864</v>
      </c>
      <c r="BE110" s="38">
        <v>871</v>
      </c>
      <c r="BF110" s="38">
        <v>1005</v>
      </c>
      <c r="BG110" s="38">
        <v>1082</v>
      </c>
      <c r="BH110" s="38">
        <v>1122</v>
      </c>
      <c r="BI110" s="38">
        <v>1073</v>
      </c>
      <c r="BJ110" s="38">
        <v>1083</v>
      </c>
      <c r="BK110" s="38">
        <v>1173</v>
      </c>
      <c r="BL110" s="38">
        <v>1350</v>
      </c>
      <c r="BM110" s="38">
        <v>1383</v>
      </c>
      <c r="BN110" s="38">
        <v>1160</v>
      </c>
      <c r="BO110" s="38">
        <v>767</v>
      </c>
      <c r="BP110" s="38">
        <v>635</v>
      </c>
      <c r="BQ110" s="38">
        <v>721</v>
      </c>
      <c r="BR110" s="38">
        <v>847</v>
      </c>
      <c r="BS110" s="38">
        <v>842</v>
      </c>
      <c r="BT110" s="38">
        <v>922</v>
      </c>
      <c r="BU110" s="38">
        <v>868</v>
      </c>
      <c r="BV110" s="38">
        <v>939</v>
      </c>
      <c r="BW110" s="38">
        <v>1174</v>
      </c>
      <c r="BX110" s="38">
        <v>1117</v>
      </c>
      <c r="BY110" s="38">
        <v>1034</v>
      </c>
      <c r="BZ110" s="38">
        <v>997</v>
      </c>
      <c r="CA110" s="38">
        <v>844</v>
      </c>
      <c r="CB110" s="38">
        <v>851</v>
      </c>
      <c r="CC110" s="38">
        <v>1041</v>
      </c>
      <c r="CD110" s="38">
        <v>966</v>
      </c>
      <c r="CE110" s="38">
        <v>1109</v>
      </c>
      <c r="CF110" s="38">
        <v>1055</v>
      </c>
      <c r="CG110" s="38">
        <v>1054</v>
      </c>
      <c r="CH110" s="38">
        <v>1060</v>
      </c>
      <c r="CI110" s="38">
        <v>1146</v>
      </c>
      <c r="CJ110" s="38">
        <v>1077</v>
      </c>
      <c r="CK110" s="38">
        <v>1063</v>
      </c>
      <c r="CL110" s="38">
        <v>1073</v>
      </c>
      <c r="CM110" s="38">
        <v>951</v>
      </c>
      <c r="CN110" s="38">
        <v>901</v>
      </c>
      <c r="CO110" s="38">
        <v>778</v>
      </c>
      <c r="CP110" s="38">
        <v>621</v>
      </c>
      <c r="CQ110" s="38">
        <v>522</v>
      </c>
      <c r="CR110" s="38">
        <v>586</v>
      </c>
      <c r="CS110" s="38">
        <v>572</v>
      </c>
      <c r="CT110" s="38">
        <v>688</v>
      </c>
      <c r="CU110" s="52">
        <v>783</v>
      </c>
      <c r="CV110" s="52">
        <v>759</v>
      </c>
      <c r="CW110" s="52">
        <v>730</v>
      </c>
      <c r="CX110" s="52">
        <v>806</v>
      </c>
    </row>
    <row r="111" spans="1:102">
      <c r="A111" s="13" t="s">
        <v>207</v>
      </c>
      <c r="B111" s="10" t="s">
        <v>208</v>
      </c>
      <c r="C111" s="36">
        <v>536</v>
      </c>
      <c r="D111" s="36">
        <v>389</v>
      </c>
      <c r="E111" s="36">
        <v>414</v>
      </c>
      <c r="F111" s="36">
        <v>546</v>
      </c>
      <c r="G111" s="36">
        <v>694</v>
      </c>
      <c r="H111" s="36">
        <v>662</v>
      </c>
      <c r="I111" s="36">
        <v>667</v>
      </c>
      <c r="J111" s="36">
        <v>879</v>
      </c>
      <c r="K111" s="36">
        <v>1013</v>
      </c>
      <c r="L111" s="36">
        <v>1099</v>
      </c>
      <c r="M111" s="36">
        <v>1242</v>
      </c>
      <c r="N111" s="36">
        <v>1252</v>
      </c>
      <c r="O111" s="36">
        <v>1038</v>
      </c>
      <c r="P111" s="36">
        <v>1216</v>
      </c>
      <c r="Q111" s="36">
        <v>1496</v>
      </c>
      <c r="R111" s="36">
        <v>1280</v>
      </c>
      <c r="S111" s="37">
        <v>1259</v>
      </c>
      <c r="T111" s="37">
        <v>1148</v>
      </c>
      <c r="U111" s="37">
        <v>1003</v>
      </c>
      <c r="V111" s="37">
        <v>932</v>
      </c>
      <c r="W111" s="53">
        <v>140</v>
      </c>
      <c r="X111" s="38">
        <v>137</v>
      </c>
      <c r="Y111" s="38">
        <v>134</v>
      </c>
      <c r="Z111" s="38">
        <v>125</v>
      </c>
      <c r="AA111" s="38">
        <v>98</v>
      </c>
      <c r="AB111" s="38">
        <v>95</v>
      </c>
      <c r="AC111" s="38">
        <v>102</v>
      </c>
      <c r="AD111" s="38">
        <v>94</v>
      </c>
      <c r="AE111" s="38">
        <v>105</v>
      </c>
      <c r="AF111" s="38">
        <v>107</v>
      </c>
      <c r="AG111" s="38">
        <v>103</v>
      </c>
      <c r="AH111" s="38">
        <v>99</v>
      </c>
      <c r="AI111" s="38">
        <v>110</v>
      </c>
      <c r="AJ111" s="38">
        <v>126</v>
      </c>
      <c r="AK111" s="38">
        <v>146</v>
      </c>
      <c r="AL111" s="38">
        <v>164</v>
      </c>
      <c r="AM111" s="38">
        <v>172</v>
      </c>
      <c r="AN111" s="38">
        <v>176</v>
      </c>
      <c r="AO111" s="38">
        <v>196</v>
      </c>
      <c r="AP111" s="38">
        <v>150</v>
      </c>
      <c r="AQ111" s="38">
        <v>169</v>
      </c>
      <c r="AR111" s="38">
        <v>168</v>
      </c>
      <c r="AS111" s="38">
        <v>163</v>
      </c>
      <c r="AT111" s="38">
        <v>162</v>
      </c>
      <c r="AU111" s="38">
        <v>141</v>
      </c>
      <c r="AV111" s="38">
        <v>168</v>
      </c>
      <c r="AW111" s="38">
        <v>178</v>
      </c>
      <c r="AX111" s="38">
        <v>180</v>
      </c>
      <c r="AY111" s="38">
        <v>197</v>
      </c>
      <c r="AZ111" s="38">
        <v>219</v>
      </c>
      <c r="BA111" s="38">
        <v>205</v>
      </c>
      <c r="BB111" s="38">
        <v>258</v>
      </c>
      <c r="BC111" s="38">
        <v>248</v>
      </c>
      <c r="BD111" s="38">
        <v>231</v>
      </c>
      <c r="BE111" s="38">
        <v>262</v>
      </c>
      <c r="BF111" s="38">
        <v>272</v>
      </c>
      <c r="BG111" s="38">
        <v>269</v>
      </c>
      <c r="BH111" s="38">
        <v>267</v>
      </c>
      <c r="BI111" s="38">
        <v>274</v>
      </c>
      <c r="BJ111" s="38">
        <v>289</v>
      </c>
      <c r="BK111" s="38">
        <v>259</v>
      </c>
      <c r="BL111" s="38">
        <v>301</v>
      </c>
      <c r="BM111" s="38">
        <v>361</v>
      </c>
      <c r="BN111" s="38">
        <v>321</v>
      </c>
      <c r="BO111" s="38">
        <v>355</v>
      </c>
      <c r="BP111" s="38">
        <v>311</v>
      </c>
      <c r="BQ111" s="38">
        <v>290</v>
      </c>
      <c r="BR111" s="38">
        <v>296</v>
      </c>
      <c r="BS111" s="38">
        <v>253</v>
      </c>
      <c r="BT111" s="38">
        <v>307</v>
      </c>
      <c r="BU111" s="38">
        <v>231</v>
      </c>
      <c r="BV111" s="38">
        <v>247</v>
      </c>
      <c r="BW111" s="38">
        <v>303</v>
      </c>
      <c r="BX111" s="38">
        <v>288</v>
      </c>
      <c r="BY111" s="38">
        <v>321</v>
      </c>
      <c r="BZ111" s="38">
        <v>304</v>
      </c>
      <c r="CA111" s="38">
        <v>345</v>
      </c>
      <c r="CB111" s="38">
        <v>374</v>
      </c>
      <c r="CC111" s="38">
        <v>361</v>
      </c>
      <c r="CD111" s="38">
        <v>416</v>
      </c>
      <c r="CE111" s="38">
        <v>366</v>
      </c>
      <c r="CF111" s="38">
        <v>350</v>
      </c>
      <c r="CG111" s="38">
        <v>290</v>
      </c>
      <c r="CH111" s="38">
        <v>274</v>
      </c>
      <c r="CI111" s="38">
        <v>290</v>
      </c>
      <c r="CJ111" s="38">
        <v>285</v>
      </c>
      <c r="CK111" s="38">
        <v>362</v>
      </c>
      <c r="CL111" s="38">
        <v>322</v>
      </c>
      <c r="CM111" s="38">
        <v>315</v>
      </c>
      <c r="CN111" s="38">
        <v>300</v>
      </c>
      <c r="CO111" s="38">
        <v>254</v>
      </c>
      <c r="CP111" s="38">
        <v>279</v>
      </c>
      <c r="CQ111" s="38">
        <v>240</v>
      </c>
      <c r="CR111" s="38">
        <v>249</v>
      </c>
      <c r="CS111" s="38">
        <v>274</v>
      </c>
      <c r="CT111" s="38">
        <v>240</v>
      </c>
      <c r="CU111" s="52">
        <v>232</v>
      </c>
      <c r="CV111" s="52">
        <v>237</v>
      </c>
      <c r="CW111" s="52">
        <v>235</v>
      </c>
      <c r="CX111" s="52">
        <v>228</v>
      </c>
    </row>
    <row r="112" spans="1:102">
      <c r="A112" s="13" t="s">
        <v>209</v>
      </c>
      <c r="B112" s="10" t="s">
        <v>210</v>
      </c>
      <c r="C112" s="36">
        <v>439</v>
      </c>
      <c r="D112" s="36">
        <v>378</v>
      </c>
      <c r="E112" s="36">
        <v>442</v>
      </c>
      <c r="F112" s="36">
        <v>427</v>
      </c>
      <c r="G112" s="36">
        <v>368</v>
      </c>
      <c r="H112" s="36">
        <v>404</v>
      </c>
      <c r="I112" s="36">
        <v>497</v>
      </c>
      <c r="J112" s="36">
        <v>507</v>
      </c>
      <c r="K112" s="36">
        <v>511</v>
      </c>
      <c r="L112" s="36">
        <v>611</v>
      </c>
      <c r="M112" s="36">
        <v>624</v>
      </c>
      <c r="N112" s="36">
        <v>440</v>
      </c>
      <c r="O112" s="36">
        <v>528</v>
      </c>
      <c r="P112" s="36">
        <v>663</v>
      </c>
      <c r="Q112" s="36">
        <v>596</v>
      </c>
      <c r="R112" s="36">
        <v>558</v>
      </c>
      <c r="S112" s="37">
        <v>529</v>
      </c>
      <c r="T112" s="37">
        <v>403</v>
      </c>
      <c r="U112" s="37">
        <v>360</v>
      </c>
      <c r="V112" s="37">
        <v>418</v>
      </c>
      <c r="W112" s="53">
        <v>112</v>
      </c>
      <c r="X112" s="38">
        <v>108</v>
      </c>
      <c r="Y112" s="38">
        <v>116</v>
      </c>
      <c r="Z112" s="38">
        <v>103</v>
      </c>
      <c r="AA112" s="38">
        <v>94</v>
      </c>
      <c r="AB112" s="38">
        <v>93</v>
      </c>
      <c r="AC112" s="38">
        <v>91</v>
      </c>
      <c r="AD112" s="38">
        <v>100</v>
      </c>
      <c r="AE112" s="38">
        <v>105</v>
      </c>
      <c r="AF112" s="38">
        <v>111</v>
      </c>
      <c r="AG112" s="38">
        <v>109</v>
      </c>
      <c r="AH112" s="38">
        <v>117</v>
      </c>
      <c r="AI112" s="38">
        <v>120</v>
      </c>
      <c r="AJ112" s="38">
        <v>113</v>
      </c>
      <c r="AK112" s="38">
        <v>103</v>
      </c>
      <c r="AL112" s="38">
        <v>91</v>
      </c>
      <c r="AM112" s="38">
        <v>90</v>
      </c>
      <c r="AN112" s="38">
        <v>87</v>
      </c>
      <c r="AO112" s="38">
        <v>98</v>
      </c>
      <c r="AP112" s="38">
        <v>93</v>
      </c>
      <c r="AQ112" s="38">
        <v>97</v>
      </c>
      <c r="AR112" s="38">
        <v>99</v>
      </c>
      <c r="AS112" s="38">
        <v>102</v>
      </c>
      <c r="AT112" s="38">
        <v>106</v>
      </c>
      <c r="AU112" s="38">
        <v>107</v>
      </c>
      <c r="AV112" s="38">
        <v>119</v>
      </c>
      <c r="AW112" s="38">
        <v>132</v>
      </c>
      <c r="AX112" s="38">
        <v>139</v>
      </c>
      <c r="AY112" s="38">
        <v>132</v>
      </c>
      <c r="AZ112" s="38">
        <v>128</v>
      </c>
      <c r="BA112" s="38">
        <v>120</v>
      </c>
      <c r="BB112" s="38">
        <v>127</v>
      </c>
      <c r="BC112" s="38">
        <v>131</v>
      </c>
      <c r="BD112" s="38">
        <v>125</v>
      </c>
      <c r="BE112" s="38">
        <v>124</v>
      </c>
      <c r="BF112" s="38">
        <v>131</v>
      </c>
      <c r="BG112" s="38">
        <v>148</v>
      </c>
      <c r="BH112" s="38">
        <v>158</v>
      </c>
      <c r="BI112" s="38">
        <v>151</v>
      </c>
      <c r="BJ112" s="38">
        <v>154</v>
      </c>
      <c r="BK112" s="38">
        <v>149</v>
      </c>
      <c r="BL112" s="38">
        <v>165</v>
      </c>
      <c r="BM112" s="38">
        <v>168</v>
      </c>
      <c r="BN112" s="38">
        <v>142</v>
      </c>
      <c r="BO112" s="38">
        <v>123</v>
      </c>
      <c r="BP112" s="38">
        <v>100</v>
      </c>
      <c r="BQ112" s="38">
        <v>101</v>
      </c>
      <c r="BR112" s="38">
        <v>116</v>
      </c>
      <c r="BS112" s="38">
        <v>108</v>
      </c>
      <c r="BT112" s="38">
        <v>141</v>
      </c>
      <c r="BU112" s="38">
        <v>146</v>
      </c>
      <c r="BV112" s="38">
        <v>133</v>
      </c>
      <c r="BW112" s="38">
        <v>163</v>
      </c>
      <c r="BX112" s="38">
        <v>160</v>
      </c>
      <c r="BY112" s="38">
        <v>170</v>
      </c>
      <c r="BZ112" s="38">
        <v>170</v>
      </c>
      <c r="CA112" s="38">
        <v>164</v>
      </c>
      <c r="CB112" s="38">
        <v>147</v>
      </c>
      <c r="CC112" s="38">
        <v>150</v>
      </c>
      <c r="CD112" s="38">
        <v>135</v>
      </c>
      <c r="CE112" s="38">
        <v>140</v>
      </c>
      <c r="CF112" s="38">
        <v>145</v>
      </c>
      <c r="CG112" s="38">
        <v>136</v>
      </c>
      <c r="CH112" s="38">
        <v>137</v>
      </c>
      <c r="CI112" s="38">
        <v>139</v>
      </c>
      <c r="CJ112" s="38">
        <v>137</v>
      </c>
      <c r="CK112" s="38">
        <v>124</v>
      </c>
      <c r="CL112" s="38">
        <v>129</v>
      </c>
      <c r="CM112" s="38">
        <v>108</v>
      </c>
      <c r="CN112" s="38">
        <v>103</v>
      </c>
      <c r="CO112" s="38">
        <v>97</v>
      </c>
      <c r="CP112" s="38">
        <v>95</v>
      </c>
      <c r="CQ112" s="38">
        <v>88</v>
      </c>
      <c r="CR112" s="38">
        <v>87</v>
      </c>
      <c r="CS112" s="38">
        <v>92</v>
      </c>
      <c r="CT112" s="38">
        <v>93</v>
      </c>
      <c r="CU112" s="52">
        <v>102</v>
      </c>
      <c r="CV112" s="52">
        <v>106</v>
      </c>
      <c r="CW112" s="52">
        <v>108</v>
      </c>
      <c r="CX112" s="52">
        <v>102</v>
      </c>
    </row>
    <row r="113" spans="1:102">
      <c r="A113" s="9" t="s">
        <v>211</v>
      </c>
      <c r="B113" s="6"/>
      <c r="C113" s="37">
        <v>2795</v>
      </c>
      <c r="D113" s="37">
        <v>2680</v>
      </c>
      <c r="E113" s="37">
        <v>3794</v>
      </c>
      <c r="F113" s="37">
        <v>3496</v>
      </c>
      <c r="G113" s="37">
        <v>2858</v>
      </c>
      <c r="H113" s="37">
        <v>2878</v>
      </c>
      <c r="I113" s="37">
        <v>4238</v>
      </c>
      <c r="J113" s="37">
        <v>4460</v>
      </c>
      <c r="K113" s="37">
        <v>5939</v>
      </c>
      <c r="L113" s="37">
        <v>8241</v>
      </c>
      <c r="M113" s="37">
        <v>9561</v>
      </c>
      <c r="N113" s="37">
        <v>4989</v>
      </c>
      <c r="O113" s="37">
        <v>7591</v>
      </c>
      <c r="P113" s="37">
        <v>11817</v>
      </c>
      <c r="Q113" s="37">
        <v>9657</v>
      </c>
      <c r="R113" s="37">
        <v>10646</v>
      </c>
      <c r="S113" s="37">
        <v>11966</v>
      </c>
      <c r="T113" s="37">
        <v>12164</v>
      </c>
      <c r="U113" s="37">
        <v>10938</v>
      </c>
      <c r="V113" s="37">
        <v>11161</v>
      </c>
      <c r="W113" s="53">
        <v>716</v>
      </c>
      <c r="X113" s="38">
        <v>721</v>
      </c>
      <c r="Y113" s="38">
        <v>683</v>
      </c>
      <c r="Z113" s="38">
        <v>675</v>
      </c>
      <c r="AA113" s="38">
        <v>608</v>
      </c>
      <c r="AB113" s="38">
        <v>805</v>
      </c>
      <c r="AC113" s="38">
        <v>607</v>
      </c>
      <c r="AD113" s="38">
        <v>660</v>
      </c>
      <c r="AE113" s="38">
        <v>906</v>
      </c>
      <c r="AF113" s="38">
        <v>902</v>
      </c>
      <c r="AG113" s="38">
        <v>906</v>
      </c>
      <c r="AH113" s="38">
        <v>1080</v>
      </c>
      <c r="AI113" s="38">
        <v>1127</v>
      </c>
      <c r="AJ113" s="38">
        <v>902</v>
      </c>
      <c r="AK113" s="38">
        <v>765</v>
      </c>
      <c r="AL113" s="38">
        <v>702</v>
      </c>
      <c r="AM113" s="38">
        <v>685</v>
      </c>
      <c r="AN113" s="38">
        <v>689</v>
      </c>
      <c r="AO113" s="38">
        <v>747</v>
      </c>
      <c r="AP113" s="38">
        <v>737</v>
      </c>
      <c r="AQ113" s="38">
        <v>639</v>
      </c>
      <c r="AR113" s="38">
        <v>800</v>
      </c>
      <c r="AS113" s="38">
        <v>716</v>
      </c>
      <c r="AT113" s="38">
        <v>723</v>
      </c>
      <c r="AU113" s="38">
        <v>813</v>
      </c>
      <c r="AV113" s="38">
        <v>1234</v>
      </c>
      <c r="AW113" s="38">
        <v>971</v>
      </c>
      <c r="AX113" s="38">
        <v>1220</v>
      </c>
      <c r="AY113" s="38">
        <v>1053</v>
      </c>
      <c r="AZ113" s="38">
        <v>1177</v>
      </c>
      <c r="BA113" s="38">
        <v>1109</v>
      </c>
      <c r="BB113" s="38">
        <v>1121</v>
      </c>
      <c r="BC113" s="38">
        <v>1186</v>
      </c>
      <c r="BD113" s="38">
        <v>1354</v>
      </c>
      <c r="BE113" s="38">
        <v>1416</v>
      </c>
      <c r="BF113" s="38">
        <v>1983</v>
      </c>
      <c r="BG113" s="38">
        <v>1585</v>
      </c>
      <c r="BH113" s="38">
        <v>2356</v>
      </c>
      <c r="BI113" s="38">
        <v>1716</v>
      </c>
      <c r="BJ113" s="38">
        <v>2584</v>
      </c>
      <c r="BK113" s="38">
        <v>2003</v>
      </c>
      <c r="BL113" s="38">
        <v>2790</v>
      </c>
      <c r="BM113" s="38">
        <v>2758</v>
      </c>
      <c r="BN113" s="38">
        <v>2010</v>
      </c>
      <c r="BO113" s="38">
        <v>1092</v>
      </c>
      <c r="BP113" s="38">
        <v>1197</v>
      </c>
      <c r="BQ113" s="38">
        <v>1162</v>
      </c>
      <c r="BR113" s="38">
        <v>1538</v>
      </c>
      <c r="BS113" s="38">
        <v>1804</v>
      </c>
      <c r="BT113" s="38">
        <v>1953</v>
      </c>
      <c r="BU113" s="38">
        <v>1773</v>
      </c>
      <c r="BV113" s="38">
        <v>2061</v>
      </c>
      <c r="BW113" s="38">
        <v>3950</v>
      </c>
      <c r="BX113" s="38">
        <v>2827</v>
      </c>
      <c r="BY113" s="38">
        <v>2376</v>
      </c>
      <c r="BZ113" s="38">
        <v>2664</v>
      </c>
      <c r="CA113" s="38">
        <v>3766</v>
      </c>
      <c r="CB113" s="38">
        <v>1806</v>
      </c>
      <c r="CC113" s="38">
        <v>1880</v>
      </c>
      <c r="CD113" s="38">
        <v>2205</v>
      </c>
      <c r="CE113" s="38">
        <v>2747</v>
      </c>
      <c r="CF113" s="38">
        <v>2992</v>
      </c>
      <c r="CG113" s="38">
        <v>3136</v>
      </c>
      <c r="CH113" s="38">
        <v>1771</v>
      </c>
      <c r="CI113" s="38">
        <v>2183</v>
      </c>
      <c r="CJ113" s="38">
        <v>3593</v>
      </c>
      <c r="CK113" s="38">
        <v>2770</v>
      </c>
      <c r="CL113" s="38">
        <v>3420</v>
      </c>
      <c r="CM113" s="38">
        <v>2564</v>
      </c>
      <c r="CN113" s="38">
        <v>2365</v>
      </c>
      <c r="CO113" s="38">
        <v>2877</v>
      </c>
      <c r="CP113" s="38">
        <v>4357</v>
      </c>
      <c r="CQ113" s="38">
        <v>2641</v>
      </c>
      <c r="CR113" s="38">
        <v>2694</v>
      </c>
      <c r="CS113" s="38">
        <v>1714</v>
      </c>
      <c r="CT113" s="38">
        <v>3889</v>
      </c>
      <c r="CU113" s="52">
        <v>2495</v>
      </c>
      <c r="CV113" s="52">
        <v>2979</v>
      </c>
      <c r="CW113" s="52">
        <v>2901</v>
      </c>
      <c r="CX113" s="52">
        <v>2786</v>
      </c>
    </row>
    <row r="114" spans="1:102">
      <c r="A114" s="13" t="s">
        <v>212</v>
      </c>
      <c r="B114" s="10" t="s">
        <v>213</v>
      </c>
      <c r="C114" s="36">
        <v>2660</v>
      </c>
      <c r="D114" s="36">
        <v>2568</v>
      </c>
      <c r="E114" s="36">
        <v>3685</v>
      </c>
      <c r="F114" s="36">
        <v>3398</v>
      </c>
      <c r="G114" s="36">
        <v>2779</v>
      </c>
      <c r="H114" s="36">
        <v>2773</v>
      </c>
      <c r="I114" s="36">
        <v>4148</v>
      </c>
      <c r="J114" s="36">
        <v>4353</v>
      </c>
      <c r="K114" s="36">
        <v>5824</v>
      </c>
      <c r="L114" s="36">
        <v>8143</v>
      </c>
      <c r="M114" s="36">
        <v>9456</v>
      </c>
      <c r="N114" s="36">
        <v>4904</v>
      </c>
      <c r="O114" s="36">
        <v>7503</v>
      </c>
      <c r="P114" s="36">
        <v>11718</v>
      </c>
      <c r="Q114" s="36">
        <v>9552</v>
      </c>
      <c r="R114" s="36">
        <v>10535</v>
      </c>
      <c r="S114" s="37">
        <v>11838</v>
      </c>
      <c r="T114" s="37">
        <v>12055</v>
      </c>
      <c r="U114" s="37">
        <v>10853</v>
      </c>
      <c r="V114" s="37">
        <v>11081</v>
      </c>
      <c r="W114" s="53">
        <v>677</v>
      </c>
      <c r="X114" s="38">
        <v>689</v>
      </c>
      <c r="Y114" s="38">
        <v>650</v>
      </c>
      <c r="Z114" s="38">
        <v>644</v>
      </c>
      <c r="AA114" s="38">
        <v>577</v>
      </c>
      <c r="AB114" s="38">
        <v>778</v>
      </c>
      <c r="AC114" s="38">
        <v>579</v>
      </c>
      <c r="AD114" s="38">
        <v>634</v>
      </c>
      <c r="AE114" s="38">
        <v>877</v>
      </c>
      <c r="AF114" s="38">
        <v>874</v>
      </c>
      <c r="AG114" s="38">
        <v>881</v>
      </c>
      <c r="AH114" s="38">
        <v>1053</v>
      </c>
      <c r="AI114" s="38">
        <v>1103</v>
      </c>
      <c r="AJ114" s="38">
        <v>877</v>
      </c>
      <c r="AK114" s="38">
        <v>739</v>
      </c>
      <c r="AL114" s="38">
        <v>679</v>
      </c>
      <c r="AM114" s="38">
        <v>666</v>
      </c>
      <c r="AN114" s="38">
        <v>668</v>
      </c>
      <c r="AO114" s="38">
        <v>725</v>
      </c>
      <c r="AP114" s="38">
        <v>720</v>
      </c>
      <c r="AQ114" s="38">
        <v>617</v>
      </c>
      <c r="AR114" s="38">
        <v>771</v>
      </c>
      <c r="AS114" s="38">
        <v>688</v>
      </c>
      <c r="AT114" s="38">
        <v>697</v>
      </c>
      <c r="AU114" s="38">
        <v>789</v>
      </c>
      <c r="AV114" s="38">
        <v>1210</v>
      </c>
      <c r="AW114" s="38">
        <v>950</v>
      </c>
      <c r="AX114" s="38">
        <v>1199</v>
      </c>
      <c r="AY114" s="38">
        <v>1029</v>
      </c>
      <c r="AZ114" s="38">
        <v>1151</v>
      </c>
      <c r="BA114" s="38">
        <v>1086</v>
      </c>
      <c r="BB114" s="38">
        <v>1087</v>
      </c>
      <c r="BC114" s="38">
        <v>1153</v>
      </c>
      <c r="BD114" s="38">
        <v>1326</v>
      </c>
      <c r="BE114" s="38">
        <v>1389</v>
      </c>
      <c r="BF114" s="38">
        <v>1956</v>
      </c>
      <c r="BG114" s="38">
        <v>1561</v>
      </c>
      <c r="BH114" s="38">
        <v>2331</v>
      </c>
      <c r="BI114" s="38">
        <v>1689</v>
      </c>
      <c r="BJ114" s="38">
        <v>2562</v>
      </c>
      <c r="BK114" s="38">
        <v>1979</v>
      </c>
      <c r="BL114" s="38">
        <v>2764</v>
      </c>
      <c r="BM114" s="38">
        <v>2737</v>
      </c>
      <c r="BN114" s="38">
        <v>1976</v>
      </c>
      <c r="BO114" s="38">
        <v>1070</v>
      </c>
      <c r="BP114" s="38">
        <v>1178</v>
      </c>
      <c r="BQ114" s="38">
        <v>1141</v>
      </c>
      <c r="BR114" s="38">
        <v>1515</v>
      </c>
      <c r="BS114" s="38">
        <v>1778</v>
      </c>
      <c r="BT114" s="38">
        <v>1930</v>
      </c>
      <c r="BU114" s="38">
        <v>1753</v>
      </c>
      <c r="BV114" s="38">
        <v>2042</v>
      </c>
      <c r="BW114" s="38">
        <v>3926</v>
      </c>
      <c r="BX114" s="38">
        <v>2802</v>
      </c>
      <c r="BY114" s="38">
        <v>2351</v>
      </c>
      <c r="BZ114" s="38">
        <v>2639</v>
      </c>
      <c r="CA114" s="38">
        <v>3741</v>
      </c>
      <c r="CB114" s="38">
        <v>1780</v>
      </c>
      <c r="CC114" s="38">
        <v>1851</v>
      </c>
      <c r="CD114" s="38">
        <v>2180</v>
      </c>
      <c r="CE114" s="38">
        <v>2721</v>
      </c>
      <c r="CF114" s="38">
        <v>2964</v>
      </c>
      <c r="CG114" s="38">
        <v>3106</v>
      </c>
      <c r="CH114" s="38">
        <v>1744</v>
      </c>
      <c r="CI114" s="38">
        <v>2140</v>
      </c>
      <c r="CJ114" s="38">
        <v>3564</v>
      </c>
      <c r="CK114" s="38">
        <v>2742</v>
      </c>
      <c r="CL114" s="38">
        <v>3392</v>
      </c>
      <c r="CM114" s="38">
        <v>2537</v>
      </c>
      <c r="CN114" s="38">
        <v>2339</v>
      </c>
      <c r="CO114" s="38">
        <v>2851</v>
      </c>
      <c r="CP114" s="38">
        <v>4327</v>
      </c>
      <c r="CQ114" s="38">
        <v>2618</v>
      </c>
      <c r="CR114" s="38">
        <v>2672</v>
      </c>
      <c r="CS114" s="38">
        <v>1692</v>
      </c>
      <c r="CT114" s="38">
        <v>3871</v>
      </c>
      <c r="CU114" s="52">
        <v>2475</v>
      </c>
      <c r="CV114" s="52">
        <v>2958</v>
      </c>
      <c r="CW114" s="52">
        <v>2880</v>
      </c>
      <c r="CX114" s="52">
        <v>2768</v>
      </c>
    </row>
    <row r="115" spans="1:102">
      <c r="A115" s="13" t="s">
        <v>214</v>
      </c>
      <c r="B115" s="10" t="s">
        <v>215</v>
      </c>
      <c r="C115" s="36">
        <v>135</v>
      </c>
      <c r="D115" s="36">
        <v>112</v>
      </c>
      <c r="E115" s="36">
        <v>109</v>
      </c>
      <c r="F115" s="36">
        <v>98</v>
      </c>
      <c r="G115" s="36">
        <v>79</v>
      </c>
      <c r="H115" s="36">
        <v>105</v>
      </c>
      <c r="I115" s="36">
        <v>90</v>
      </c>
      <c r="J115" s="36">
        <v>107</v>
      </c>
      <c r="K115" s="36">
        <v>115</v>
      </c>
      <c r="L115" s="36">
        <v>98</v>
      </c>
      <c r="M115" s="36">
        <v>105</v>
      </c>
      <c r="N115" s="36">
        <v>85</v>
      </c>
      <c r="O115" s="36">
        <v>88</v>
      </c>
      <c r="P115" s="36">
        <v>99</v>
      </c>
      <c r="Q115" s="36">
        <v>105</v>
      </c>
      <c r="R115" s="36">
        <v>111</v>
      </c>
      <c r="S115" s="37">
        <v>128</v>
      </c>
      <c r="T115" s="37">
        <v>109</v>
      </c>
      <c r="U115" s="37">
        <v>85</v>
      </c>
      <c r="V115" s="37">
        <v>80</v>
      </c>
      <c r="W115" s="53">
        <v>39</v>
      </c>
      <c r="X115" s="38">
        <v>32</v>
      </c>
      <c r="Y115" s="38">
        <v>33</v>
      </c>
      <c r="Z115" s="38">
        <v>31</v>
      </c>
      <c r="AA115" s="38">
        <v>31</v>
      </c>
      <c r="AB115" s="38">
        <v>27</v>
      </c>
      <c r="AC115" s="38">
        <v>28</v>
      </c>
      <c r="AD115" s="38">
        <v>26</v>
      </c>
      <c r="AE115" s="38">
        <v>29</v>
      </c>
      <c r="AF115" s="38">
        <v>28</v>
      </c>
      <c r="AG115" s="38">
        <v>25</v>
      </c>
      <c r="AH115" s="38">
        <v>27</v>
      </c>
      <c r="AI115" s="38">
        <v>24</v>
      </c>
      <c r="AJ115" s="38">
        <v>25</v>
      </c>
      <c r="AK115" s="38">
        <v>26</v>
      </c>
      <c r="AL115" s="38">
        <v>23</v>
      </c>
      <c r="AM115" s="38">
        <v>19</v>
      </c>
      <c r="AN115" s="38">
        <v>21</v>
      </c>
      <c r="AO115" s="38">
        <v>22</v>
      </c>
      <c r="AP115" s="38">
        <v>17</v>
      </c>
      <c r="AQ115" s="38">
        <v>22</v>
      </c>
      <c r="AR115" s="38">
        <v>29</v>
      </c>
      <c r="AS115" s="38">
        <v>28</v>
      </c>
      <c r="AT115" s="38">
        <v>26</v>
      </c>
      <c r="AU115" s="38">
        <v>24</v>
      </c>
      <c r="AV115" s="38">
        <v>24</v>
      </c>
      <c r="AW115" s="38">
        <v>21</v>
      </c>
      <c r="AX115" s="38">
        <v>21</v>
      </c>
      <c r="AY115" s="38">
        <v>24</v>
      </c>
      <c r="AZ115" s="38">
        <v>26</v>
      </c>
      <c r="BA115" s="38">
        <v>23</v>
      </c>
      <c r="BB115" s="38">
        <v>34</v>
      </c>
      <c r="BC115" s="38">
        <v>33</v>
      </c>
      <c r="BD115" s="38">
        <v>28</v>
      </c>
      <c r="BE115" s="38">
        <v>27</v>
      </c>
      <c r="BF115" s="38">
        <v>27</v>
      </c>
      <c r="BG115" s="38">
        <v>24</v>
      </c>
      <c r="BH115" s="38">
        <v>25</v>
      </c>
      <c r="BI115" s="38">
        <v>27</v>
      </c>
      <c r="BJ115" s="38">
        <v>22</v>
      </c>
      <c r="BK115" s="38">
        <v>24</v>
      </c>
      <c r="BL115" s="38">
        <v>26</v>
      </c>
      <c r="BM115" s="38">
        <v>21</v>
      </c>
      <c r="BN115" s="38">
        <v>34</v>
      </c>
      <c r="BO115" s="38">
        <v>22</v>
      </c>
      <c r="BP115" s="38">
        <v>19</v>
      </c>
      <c r="BQ115" s="38">
        <v>21</v>
      </c>
      <c r="BR115" s="38">
        <v>23</v>
      </c>
      <c r="BS115" s="38">
        <v>26</v>
      </c>
      <c r="BT115" s="38">
        <v>23</v>
      </c>
      <c r="BU115" s="38">
        <v>20</v>
      </c>
      <c r="BV115" s="38">
        <v>19</v>
      </c>
      <c r="BW115" s="38">
        <v>24</v>
      </c>
      <c r="BX115" s="38">
        <v>25</v>
      </c>
      <c r="BY115" s="38">
        <v>25</v>
      </c>
      <c r="BZ115" s="38">
        <v>25</v>
      </c>
      <c r="CA115" s="38">
        <v>25</v>
      </c>
      <c r="CB115" s="38">
        <v>26</v>
      </c>
      <c r="CC115" s="38">
        <v>29</v>
      </c>
      <c r="CD115" s="38">
        <v>25</v>
      </c>
      <c r="CE115" s="38">
        <v>26</v>
      </c>
      <c r="CF115" s="38">
        <v>28</v>
      </c>
      <c r="CG115" s="38">
        <v>30</v>
      </c>
      <c r="CH115" s="38">
        <v>27</v>
      </c>
      <c r="CI115" s="38">
        <v>43</v>
      </c>
      <c r="CJ115" s="38">
        <v>29</v>
      </c>
      <c r="CK115" s="38">
        <v>28</v>
      </c>
      <c r="CL115" s="38">
        <v>28</v>
      </c>
      <c r="CM115" s="38">
        <v>27</v>
      </c>
      <c r="CN115" s="38">
        <v>26</v>
      </c>
      <c r="CO115" s="38">
        <v>26</v>
      </c>
      <c r="CP115" s="38">
        <v>30</v>
      </c>
      <c r="CQ115" s="38">
        <v>23</v>
      </c>
      <c r="CR115" s="38">
        <v>22</v>
      </c>
      <c r="CS115" s="38">
        <v>22</v>
      </c>
      <c r="CT115" s="38">
        <v>18</v>
      </c>
      <c r="CU115" s="52">
        <v>20</v>
      </c>
      <c r="CV115" s="52">
        <v>21</v>
      </c>
      <c r="CW115" s="52">
        <v>21</v>
      </c>
      <c r="CX115" s="52">
        <v>18</v>
      </c>
    </row>
    <row r="116" spans="1:102">
      <c r="A116" s="1" t="s">
        <v>216</v>
      </c>
      <c r="B116" s="8" t="s">
        <v>217</v>
      </c>
      <c r="C116" s="36">
        <v>4391</v>
      </c>
      <c r="D116" s="36">
        <v>4149</v>
      </c>
      <c r="E116" s="36">
        <v>4304</v>
      </c>
      <c r="F116" s="36">
        <v>4305</v>
      </c>
      <c r="G116" s="36">
        <v>4087</v>
      </c>
      <c r="H116" s="36">
        <v>4131</v>
      </c>
      <c r="I116" s="36">
        <v>4240</v>
      </c>
      <c r="J116" s="36">
        <v>4538</v>
      </c>
      <c r="K116" s="36">
        <v>4881</v>
      </c>
      <c r="L116" s="36">
        <v>4866</v>
      </c>
      <c r="M116" s="36">
        <v>5231</v>
      </c>
      <c r="N116" s="36">
        <v>4563</v>
      </c>
      <c r="O116" s="36">
        <v>4772</v>
      </c>
      <c r="P116" s="36">
        <v>5257</v>
      </c>
      <c r="Q116" s="36">
        <v>5281</v>
      </c>
      <c r="R116" s="36">
        <v>5358</v>
      </c>
      <c r="S116" s="37">
        <v>5775</v>
      </c>
      <c r="T116" s="37">
        <v>6598</v>
      </c>
      <c r="U116" s="37">
        <v>6472</v>
      </c>
      <c r="V116" s="37">
        <v>6958</v>
      </c>
      <c r="W116" s="53">
        <v>1076</v>
      </c>
      <c r="X116" s="38">
        <v>1114</v>
      </c>
      <c r="Y116" s="38">
        <v>1115</v>
      </c>
      <c r="Z116" s="38">
        <v>1086</v>
      </c>
      <c r="AA116" s="38">
        <v>1017</v>
      </c>
      <c r="AB116" s="38">
        <v>1004</v>
      </c>
      <c r="AC116" s="38">
        <v>1051</v>
      </c>
      <c r="AD116" s="38">
        <v>1077</v>
      </c>
      <c r="AE116" s="38">
        <v>1027</v>
      </c>
      <c r="AF116" s="38">
        <v>1051</v>
      </c>
      <c r="AG116" s="38">
        <v>1056</v>
      </c>
      <c r="AH116" s="38">
        <v>1170</v>
      </c>
      <c r="AI116" s="38">
        <v>1099</v>
      </c>
      <c r="AJ116" s="38">
        <v>1097</v>
      </c>
      <c r="AK116" s="38">
        <v>1087</v>
      </c>
      <c r="AL116" s="38">
        <v>1022</v>
      </c>
      <c r="AM116" s="38">
        <v>989</v>
      </c>
      <c r="AN116" s="38">
        <v>1027</v>
      </c>
      <c r="AO116" s="38">
        <v>1063</v>
      </c>
      <c r="AP116" s="38">
        <v>1008</v>
      </c>
      <c r="AQ116" s="38">
        <v>1029</v>
      </c>
      <c r="AR116" s="38">
        <v>1045</v>
      </c>
      <c r="AS116" s="38">
        <v>994</v>
      </c>
      <c r="AT116" s="38">
        <v>1063</v>
      </c>
      <c r="AU116" s="38">
        <v>1063</v>
      </c>
      <c r="AV116" s="38">
        <v>1033</v>
      </c>
      <c r="AW116" s="38">
        <v>1069</v>
      </c>
      <c r="AX116" s="38">
        <v>1075</v>
      </c>
      <c r="AY116" s="38">
        <v>1065</v>
      </c>
      <c r="AZ116" s="38">
        <v>1101</v>
      </c>
      <c r="BA116" s="38">
        <v>1108</v>
      </c>
      <c r="BB116" s="38">
        <v>1264</v>
      </c>
      <c r="BC116" s="38">
        <v>1162</v>
      </c>
      <c r="BD116" s="38">
        <v>1183</v>
      </c>
      <c r="BE116" s="38">
        <v>1313</v>
      </c>
      <c r="BF116" s="38">
        <v>1223</v>
      </c>
      <c r="BG116" s="38">
        <v>1244</v>
      </c>
      <c r="BH116" s="38">
        <v>1168</v>
      </c>
      <c r="BI116" s="38">
        <v>1215</v>
      </c>
      <c r="BJ116" s="38">
        <v>1239</v>
      </c>
      <c r="BK116" s="38">
        <v>1254</v>
      </c>
      <c r="BL116" s="38">
        <v>1333</v>
      </c>
      <c r="BM116" s="38">
        <v>1369</v>
      </c>
      <c r="BN116" s="38">
        <v>1275</v>
      </c>
      <c r="BO116" s="38">
        <v>1134</v>
      </c>
      <c r="BP116" s="38">
        <v>1101</v>
      </c>
      <c r="BQ116" s="38">
        <v>1094</v>
      </c>
      <c r="BR116" s="38">
        <v>1234</v>
      </c>
      <c r="BS116" s="38">
        <v>1131</v>
      </c>
      <c r="BT116" s="38">
        <v>1246</v>
      </c>
      <c r="BU116" s="38">
        <v>1174</v>
      </c>
      <c r="BV116" s="38">
        <v>1221</v>
      </c>
      <c r="BW116" s="38">
        <v>1291</v>
      </c>
      <c r="BX116" s="38">
        <v>1267</v>
      </c>
      <c r="BY116" s="38">
        <v>1309</v>
      </c>
      <c r="BZ116" s="38">
        <v>1390</v>
      </c>
      <c r="CA116" s="38">
        <v>1256</v>
      </c>
      <c r="CB116" s="38">
        <v>1266</v>
      </c>
      <c r="CC116" s="38">
        <v>1472</v>
      </c>
      <c r="CD116" s="38">
        <v>1287</v>
      </c>
      <c r="CE116" s="38">
        <v>1146</v>
      </c>
      <c r="CF116" s="38">
        <v>1539</v>
      </c>
      <c r="CG116" s="38">
        <v>1407</v>
      </c>
      <c r="CH116" s="38">
        <v>1266</v>
      </c>
      <c r="CI116" s="38">
        <v>1407</v>
      </c>
      <c r="CJ116" s="38">
        <v>1439</v>
      </c>
      <c r="CK116" s="38">
        <v>1450</v>
      </c>
      <c r="CL116" s="38">
        <v>1479</v>
      </c>
      <c r="CM116" s="38">
        <v>1560</v>
      </c>
      <c r="CN116" s="38">
        <v>2009</v>
      </c>
      <c r="CO116" s="38">
        <v>1491</v>
      </c>
      <c r="CP116" s="38">
        <v>1538</v>
      </c>
      <c r="CQ116" s="38">
        <v>1560</v>
      </c>
      <c r="CR116" s="38">
        <v>1530</v>
      </c>
      <c r="CS116" s="38">
        <v>1644</v>
      </c>
      <c r="CT116" s="38">
        <v>1738</v>
      </c>
      <c r="CU116" s="52">
        <v>1627</v>
      </c>
      <c r="CV116" s="52">
        <v>1686</v>
      </c>
      <c r="CW116" s="52">
        <v>1705</v>
      </c>
      <c r="CX116" s="52">
        <v>1940</v>
      </c>
    </row>
    <row r="117" spans="1:102">
      <c r="A117" s="9" t="s">
        <v>218</v>
      </c>
      <c r="B117" s="3"/>
      <c r="C117" s="36">
        <v>4391</v>
      </c>
      <c r="D117" s="36">
        <v>4149</v>
      </c>
      <c r="E117" s="36">
        <v>4304</v>
      </c>
      <c r="F117" s="36">
        <v>4305</v>
      </c>
      <c r="G117" s="36">
        <v>4087</v>
      </c>
      <c r="H117" s="36">
        <v>4131</v>
      </c>
      <c r="I117" s="36">
        <v>4240</v>
      </c>
      <c r="J117" s="36">
        <v>4538</v>
      </c>
      <c r="K117" s="36">
        <v>4881</v>
      </c>
      <c r="L117" s="36">
        <v>4866</v>
      </c>
      <c r="M117" s="36">
        <v>5231</v>
      </c>
      <c r="N117" s="36">
        <v>4563</v>
      </c>
      <c r="O117" s="36">
        <v>4772</v>
      </c>
      <c r="P117" s="36">
        <v>5257</v>
      </c>
      <c r="Q117" s="36">
        <v>5281</v>
      </c>
      <c r="R117" s="36">
        <v>5358</v>
      </c>
      <c r="S117" s="36">
        <v>5775</v>
      </c>
      <c r="T117" s="36">
        <v>6598</v>
      </c>
      <c r="U117" s="36">
        <v>6472</v>
      </c>
      <c r="V117" s="37">
        <v>5920</v>
      </c>
      <c r="W117" s="53">
        <v>914</v>
      </c>
      <c r="X117" s="38">
        <v>955</v>
      </c>
      <c r="Y117" s="38">
        <v>1017</v>
      </c>
      <c r="Z117" s="38">
        <v>956</v>
      </c>
      <c r="AA117" s="38">
        <v>921</v>
      </c>
      <c r="AB117" s="38">
        <v>930</v>
      </c>
      <c r="AC117" s="38">
        <v>998</v>
      </c>
      <c r="AD117" s="38">
        <v>956</v>
      </c>
      <c r="AE117" s="38">
        <v>939</v>
      </c>
      <c r="AF117" s="38">
        <v>935</v>
      </c>
      <c r="AG117" s="38">
        <v>937</v>
      </c>
      <c r="AH117" s="38">
        <v>978</v>
      </c>
      <c r="AI117" s="38">
        <v>1028</v>
      </c>
      <c r="AJ117" s="38">
        <v>1031</v>
      </c>
      <c r="AK117" s="38">
        <v>1000</v>
      </c>
      <c r="AL117" s="38">
        <v>953</v>
      </c>
      <c r="AM117" s="38">
        <v>937</v>
      </c>
      <c r="AN117" s="38">
        <v>943</v>
      </c>
      <c r="AO117" s="38">
        <v>961</v>
      </c>
      <c r="AP117" s="38">
        <v>965</v>
      </c>
      <c r="AQ117" s="38">
        <v>994</v>
      </c>
      <c r="AR117" s="38">
        <v>990</v>
      </c>
      <c r="AS117" s="38">
        <v>947</v>
      </c>
      <c r="AT117" s="38">
        <v>1015</v>
      </c>
      <c r="AU117" s="38">
        <v>989</v>
      </c>
      <c r="AV117" s="38">
        <v>975</v>
      </c>
      <c r="AW117" s="38">
        <v>1002</v>
      </c>
      <c r="AX117" s="38">
        <v>988</v>
      </c>
      <c r="AY117" s="38">
        <v>979</v>
      </c>
      <c r="AZ117" s="38">
        <v>1035</v>
      </c>
      <c r="BA117" s="38">
        <v>1006</v>
      </c>
      <c r="BB117" s="38">
        <v>1012</v>
      </c>
      <c r="BC117" s="38">
        <v>1028</v>
      </c>
      <c r="BD117" s="38">
        <v>1093</v>
      </c>
      <c r="BE117" s="38">
        <v>1222</v>
      </c>
      <c r="BF117" s="38">
        <v>1135</v>
      </c>
      <c r="BG117" s="38">
        <v>1105</v>
      </c>
      <c r="BH117" s="38">
        <v>1106</v>
      </c>
      <c r="BI117" s="38">
        <v>1153</v>
      </c>
      <c r="BJ117" s="38">
        <v>1176</v>
      </c>
      <c r="BK117" s="38">
        <v>1207</v>
      </c>
      <c r="BL117" s="38">
        <v>1268</v>
      </c>
      <c r="BM117" s="38">
        <v>1258</v>
      </c>
      <c r="BN117" s="38">
        <v>1212</v>
      </c>
      <c r="BO117" s="38">
        <v>1062</v>
      </c>
      <c r="BP117" s="38">
        <v>1043</v>
      </c>
      <c r="BQ117" s="38">
        <v>997</v>
      </c>
      <c r="BR117" s="38">
        <v>1080</v>
      </c>
      <c r="BS117" s="38">
        <v>1042</v>
      </c>
      <c r="BT117" s="38">
        <v>1169</v>
      </c>
      <c r="BU117" s="38">
        <v>1109</v>
      </c>
      <c r="BV117" s="38">
        <v>1131</v>
      </c>
      <c r="BW117" s="38">
        <v>1191</v>
      </c>
      <c r="BX117" s="38">
        <v>1183</v>
      </c>
      <c r="BY117" s="38">
        <v>1196</v>
      </c>
      <c r="BZ117" s="38">
        <v>1222</v>
      </c>
      <c r="CA117" s="38">
        <v>1180</v>
      </c>
      <c r="CB117" s="38">
        <v>1153</v>
      </c>
      <c r="CC117" s="38">
        <v>1220</v>
      </c>
      <c r="CD117" s="38">
        <v>1182</v>
      </c>
      <c r="CE117" s="38">
        <v>1041</v>
      </c>
      <c r="CF117" s="38">
        <v>1184</v>
      </c>
      <c r="CG117" s="38">
        <v>1212</v>
      </c>
      <c r="CH117" s="38">
        <v>1195</v>
      </c>
      <c r="CI117" s="38">
        <v>1334</v>
      </c>
      <c r="CJ117" s="38">
        <v>1353</v>
      </c>
      <c r="CK117" s="38">
        <v>1353</v>
      </c>
      <c r="CL117" s="38">
        <v>1340</v>
      </c>
      <c r="CM117" s="38">
        <v>1389</v>
      </c>
      <c r="CN117" s="38">
        <v>1315</v>
      </c>
      <c r="CO117" s="38">
        <v>1246</v>
      </c>
      <c r="CP117" s="38">
        <v>1294</v>
      </c>
      <c r="CQ117" s="38">
        <v>1320</v>
      </c>
      <c r="CR117" s="38">
        <v>1278</v>
      </c>
      <c r="CS117" s="38">
        <v>1350</v>
      </c>
      <c r="CT117" s="38">
        <v>1455</v>
      </c>
      <c r="CU117" s="52">
        <v>1372</v>
      </c>
      <c r="CV117" s="52">
        <v>1422</v>
      </c>
      <c r="CW117" s="52">
        <v>1562</v>
      </c>
      <c r="CX117" s="52">
        <v>1564</v>
      </c>
    </row>
    <row r="118" spans="1:102">
      <c r="A118" s="9" t="s">
        <v>219</v>
      </c>
      <c r="B118" s="8" t="s">
        <v>220</v>
      </c>
      <c r="C118" s="36">
        <v>543</v>
      </c>
      <c r="D118" s="36">
        <v>492</v>
      </c>
      <c r="E118" s="36">
        <v>388</v>
      </c>
      <c r="F118" s="36">
        <v>444</v>
      </c>
      <c r="G118" s="36">
        <v>402</v>
      </c>
      <c r="H118" s="36">
        <v>520</v>
      </c>
      <c r="I118" s="36">
        <v>447</v>
      </c>
      <c r="J118" s="36">
        <v>477</v>
      </c>
      <c r="K118" s="36">
        <v>557</v>
      </c>
      <c r="L118" s="36">
        <v>562</v>
      </c>
      <c r="M118" s="36">
        <v>702</v>
      </c>
      <c r="N118" s="36">
        <v>570</v>
      </c>
      <c r="O118" s="36">
        <v>519</v>
      </c>
      <c r="P118" s="36">
        <v>526</v>
      </c>
      <c r="Q118" s="36">
        <v>476</v>
      </c>
      <c r="R118" s="36">
        <v>506</v>
      </c>
      <c r="S118" s="37">
        <v>531</v>
      </c>
      <c r="T118" s="37">
        <v>526</v>
      </c>
      <c r="U118" s="37">
        <v>567</v>
      </c>
      <c r="V118" s="37">
        <v>598</v>
      </c>
      <c r="W118" s="53">
        <v>115</v>
      </c>
      <c r="X118" s="38">
        <v>135</v>
      </c>
      <c r="Y118" s="38">
        <v>167</v>
      </c>
      <c r="Z118" s="38">
        <v>126</v>
      </c>
      <c r="AA118" s="38">
        <v>109</v>
      </c>
      <c r="AB118" s="38">
        <v>120</v>
      </c>
      <c r="AC118" s="38">
        <v>158</v>
      </c>
      <c r="AD118" s="38">
        <v>105</v>
      </c>
      <c r="AE118" s="38">
        <v>93</v>
      </c>
      <c r="AF118" s="38">
        <v>103</v>
      </c>
      <c r="AG118" s="38">
        <v>95</v>
      </c>
      <c r="AH118" s="38">
        <v>97</v>
      </c>
      <c r="AI118" s="38">
        <v>114</v>
      </c>
      <c r="AJ118" s="38">
        <v>114</v>
      </c>
      <c r="AK118" s="38">
        <v>114</v>
      </c>
      <c r="AL118" s="38">
        <v>102</v>
      </c>
      <c r="AM118" s="38">
        <v>92</v>
      </c>
      <c r="AN118" s="38">
        <v>92</v>
      </c>
      <c r="AO118" s="38">
        <v>97</v>
      </c>
      <c r="AP118" s="38">
        <v>121</v>
      </c>
      <c r="AQ118" s="38">
        <v>131</v>
      </c>
      <c r="AR118" s="38">
        <v>129</v>
      </c>
      <c r="AS118" s="38">
        <v>127</v>
      </c>
      <c r="AT118" s="38">
        <v>133</v>
      </c>
      <c r="AU118" s="38">
        <v>116</v>
      </c>
      <c r="AV118" s="38">
        <v>109</v>
      </c>
      <c r="AW118" s="38">
        <v>106</v>
      </c>
      <c r="AX118" s="38">
        <v>116</v>
      </c>
      <c r="AY118" s="38">
        <v>115</v>
      </c>
      <c r="AZ118" s="38">
        <v>121</v>
      </c>
      <c r="BA118" s="38">
        <v>130</v>
      </c>
      <c r="BB118" s="38">
        <v>111</v>
      </c>
      <c r="BC118" s="38">
        <v>124</v>
      </c>
      <c r="BD118" s="38">
        <v>131</v>
      </c>
      <c r="BE118" s="38">
        <v>142</v>
      </c>
      <c r="BF118" s="38">
        <v>160</v>
      </c>
      <c r="BG118" s="38">
        <v>133</v>
      </c>
      <c r="BH118" s="38">
        <v>143</v>
      </c>
      <c r="BI118" s="38">
        <v>135</v>
      </c>
      <c r="BJ118" s="38">
        <v>151</v>
      </c>
      <c r="BK118" s="38">
        <v>178</v>
      </c>
      <c r="BL118" s="38">
        <v>178</v>
      </c>
      <c r="BM118" s="38">
        <v>172</v>
      </c>
      <c r="BN118" s="38">
        <v>174</v>
      </c>
      <c r="BO118" s="38">
        <v>123</v>
      </c>
      <c r="BP118" s="38">
        <v>137</v>
      </c>
      <c r="BQ118" s="38">
        <v>152</v>
      </c>
      <c r="BR118" s="38">
        <v>158</v>
      </c>
      <c r="BS118" s="38">
        <v>107</v>
      </c>
      <c r="BT118" s="38">
        <v>155</v>
      </c>
      <c r="BU118" s="38">
        <v>141</v>
      </c>
      <c r="BV118" s="38">
        <v>116</v>
      </c>
      <c r="BW118" s="38">
        <v>132</v>
      </c>
      <c r="BX118" s="38">
        <v>138</v>
      </c>
      <c r="BY118" s="38">
        <v>130</v>
      </c>
      <c r="BZ118" s="38">
        <v>126</v>
      </c>
      <c r="CA118" s="38">
        <v>114</v>
      </c>
      <c r="CB118" s="38">
        <v>115</v>
      </c>
      <c r="CC118" s="38">
        <v>118</v>
      </c>
      <c r="CD118" s="38">
        <v>129</v>
      </c>
      <c r="CE118" s="38">
        <v>115</v>
      </c>
      <c r="CF118" s="38">
        <v>116</v>
      </c>
      <c r="CG118" s="38">
        <v>142</v>
      </c>
      <c r="CH118" s="38">
        <v>133</v>
      </c>
      <c r="CI118" s="38">
        <v>121</v>
      </c>
      <c r="CJ118" s="38">
        <v>146</v>
      </c>
      <c r="CK118" s="38">
        <v>147</v>
      </c>
      <c r="CL118" s="38">
        <v>117</v>
      </c>
      <c r="CM118" s="38">
        <v>122</v>
      </c>
      <c r="CN118" s="38">
        <v>142</v>
      </c>
      <c r="CO118" s="38">
        <v>126</v>
      </c>
      <c r="CP118" s="38">
        <v>136</v>
      </c>
      <c r="CQ118" s="38">
        <v>124</v>
      </c>
      <c r="CR118" s="38">
        <v>139</v>
      </c>
      <c r="CS118" s="38">
        <v>156</v>
      </c>
      <c r="CT118" s="38">
        <v>148</v>
      </c>
      <c r="CU118" s="52">
        <v>140</v>
      </c>
      <c r="CV118" s="52">
        <v>127</v>
      </c>
      <c r="CW118" s="52">
        <v>176</v>
      </c>
      <c r="CX118" s="52">
        <v>155</v>
      </c>
    </row>
    <row r="119" spans="1:102">
      <c r="A119" s="9" t="s">
        <v>221</v>
      </c>
      <c r="B119" s="8" t="s">
        <v>222</v>
      </c>
      <c r="C119" s="36">
        <v>168</v>
      </c>
      <c r="D119" s="36">
        <v>167</v>
      </c>
      <c r="E119" s="36">
        <v>150</v>
      </c>
      <c r="F119" s="36">
        <v>162</v>
      </c>
      <c r="G119" s="36">
        <v>175</v>
      </c>
      <c r="H119" s="36">
        <v>198</v>
      </c>
      <c r="I119" s="36">
        <v>207</v>
      </c>
      <c r="J119" s="36">
        <v>218</v>
      </c>
      <c r="K119" s="36">
        <v>242</v>
      </c>
      <c r="L119" s="36">
        <v>273</v>
      </c>
      <c r="M119" s="36">
        <v>330</v>
      </c>
      <c r="N119" s="36">
        <v>255</v>
      </c>
      <c r="O119" s="36">
        <v>237</v>
      </c>
      <c r="P119" s="36">
        <v>258</v>
      </c>
      <c r="Q119" s="36">
        <v>286</v>
      </c>
      <c r="R119" s="36">
        <v>303</v>
      </c>
      <c r="S119" s="37">
        <v>319</v>
      </c>
      <c r="T119" s="37">
        <v>294</v>
      </c>
      <c r="U119" s="37">
        <v>331</v>
      </c>
      <c r="V119" s="37">
        <v>383</v>
      </c>
      <c r="W119" s="53">
        <v>43</v>
      </c>
      <c r="X119" s="38">
        <v>42</v>
      </c>
      <c r="Y119" s="38">
        <v>42</v>
      </c>
      <c r="Z119" s="38">
        <v>41</v>
      </c>
      <c r="AA119" s="38">
        <v>42</v>
      </c>
      <c r="AB119" s="38">
        <v>48</v>
      </c>
      <c r="AC119" s="38">
        <v>37</v>
      </c>
      <c r="AD119" s="38">
        <v>40</v>
      </c>
      <c r="AE119" s="38">
        <v>48</v>
      </c>
      <c r="AF119" s="38">
        <v>31</v>
      </c>
      <c r="AG119" s="38">
        <v>33</v>
      </c>
      <c r="AH119" s="38">
        <v>38</v>
      </c>
      <c r="AI119" s="38">
        <v>47</v>
      </c>
      <c r="AJ119" s="38">
        <v>41</v>
      </c>
      <c r="AK119" s="38">
        <v>37</v>
      </c>
      <c r="AL119" s="38">
        <v>37</v>
      </c>
      <c r="AM119" s="38">
        <v>40</v>
      </c>
      <c r="AN119" s="38">
        <v>42</v>
      </c>
      <c r="AO119" s="38">
        <v>44</v>
      </c>
      <c r="AP119" s="38">
        <v>49</v>
      </c>
      <c r="AQ119" s="38">
        <v>45</v>
      </c>
      <c r="AR119" s="38">
        <v>51</v>
      </c>
      <c r="AS119" s="38">
        <v>51</v>
      </c>
      <c r="AT119" s="38">
        <v>51</v>
      </c>
      <c r="AU119" s="38">
        <v>53</v>
      </c>
      <c r="AV119" s="38">
        <v>49</v>
      </c>
      <c r="AW119" s="38">
        <v>53</v>
      </c>
      <c r="AX119" s="38">
        <v>52</v>
      </c>
      <c r="AY119" s="38">
        <v>47</v>
      </c>
      <c r="AZ119" s="38">
        <v>57</v>
      </c>
      <c r="BA119" s="38">
        <v>57</v>
      </c>
      <c r="BB119" s="38">
        <v>57</v>
      </c>
      <c r="BC119" s="38">
        <v>59</v>
      </c>
      <c r="BD119" s="38">
        <v>57</v>
      </c>
      <c r="BE119" s="38">
        <v>60</v>
      </c>
      <c r="BF119" s="38">
        <v>66</v>
      </c>
      <c r="BG119" s="38">
        <v>69</v>
      </c>
      <c r="BH119" s="38">
        <v>62</v>
      </c>
      <c r="BI119" s="38">
        <v>68</v>
      </c>
      <c r="BJ119" s="38">
        <v>74</v>
      </c>
      <c r="BK119" s="38">
        <v>76</v>
      </c>
      <c r="BL119" s="38">
        <v>85</v>
      </c>
      <c r="BM119" s="38">
        <v>82</v>
      </c>
      <c r="BN119" s="38">
        <v>87</v>
      </c>
      <c r="BO119" s="38">
        <v>65</v>
      </c>
      <c r="BP119" s="38">
        <v>61</v>
      </c>
      <c r="BQ119" s="38">
        <v>60</v>
      </c>
      <c r="BR119" s="38">
        <v>69</v>
      </c>
      <c r="BS119" s="38">
        <v>59</v>
      </c>
      <c r="BT119" s="38">
        <v>62</v>
      </c>
      <c r="BU119" s="38">
        <v>55</v>
      </c>
      <c r="BV119" s="38">
        <v>61</v>
      </c>
      <c r="BW119" s="38">
        <v>59</v>
      </c>
      <c r="BX119" s="38">
        <v>64</v>
      </c>
      <c r="BY119" s="38">
        <v>66</v>
      </c>
      <c r="BZ119" s="38">
        <v>69</v>
      </c>
      <c r="CA119" s="38">
        <v>68</v>
      </c>
      <c r="CB119" s="38">
        <v>71</v>
      </c>
      <c r="CC119" s="38">
        <v>75</v>
      </c>
      <c r="CD119" s="38">
        <v>72</v>
      </c>
      <c r="CE119" s="38">
        <v>72</v>
      </c>
      <c r="CF119" s="38">
        <v>80</v>
      </c>
      <c r="CG119" s="38">
        <v>73</v>
      </c>
      <c r="CH119" s="38">
        <v>78</v>
      </c>
      <c r="CI119" s="38">
        <v>73</v>
      </c>
      <c r="CJ119" s="38">
        <v>73</v>
      </c>
      <c r="CK119" s="38">
        <v>82</v>
      </c>
      <c r="CL119" s="38">
        <v>91</v>
      </c>
      <c r="CM119" s="38">
        <v>70</v>
      </c>
      <c r="CN119" s="38">
        <v>75</v>
      </c>
      <c r="CO119" s="38">
        <v>77</v>
      </c>
      <c r="CP119" s="38">
        <v>72</v>
      </c>
      <c r="CQ119" s="38">
        <v>81</v>
      </c>
      <c r="CR119" s="38">
        <v>78</v>
      </c>
      <c r="CS119" s="38">
        <v>82</v>
      </c>
      <c r="CT119" s="38">
        <v>90</v>
      </c>
      <c r="CU119" s="52">
        <v>91</v>
      </c>
      <c r="CV119" s="52">
        <v>89</v>
      </c>
      <c r="CW119" s="52">
        <v>100</v>
      </c>
      <c r="CX119" s="52">
        <v>103</v>
      </c>
    </row>
    <row r="120" spans="1:102">
      <c r="A120" s="9" t="s">
        <v>223</v>
      </c>
      <c r="B120" s="8" t="s">
        <v>224</v>
      </c>
      <c r="C120" s="36">
        <v>120</v>
      </c>
      <c r="D120" s="36">
        <v>107</v>
      </c>
      <c r="E120" s="36">
        <v>95</v>
      </c>
      <c r="F120" s="36">
        <v>102</v>
      </c>
      <c r="G120" s="36">
        <v>65</v>
      </c>
      <c r="H120" s="36">
        <v>73</v>
      </c>
      <c r="I120" s="36">
        <v>83</v>
      </c>
      <c r="J120" s="36">
        <v>60</v>
      </c>
      <c r="K120" s="36">
        <v>50</v>
      </c>
      <c r="L120" s="36">
        <v>57</v>
      </c>
      <c r="M120" s="36">
        <v>60</v>
      </c>
      <c r="N120" s="36">
        <v>72</v>
      </c>
      <c r="O120" s="36">
        <v>65</v>
      </c>
      <c r="P120" s="36">
        <v>76</v>
      </c>
      <c r="Q120" s="36">
        <v>68</v>
      </c>
      <c r="R120" s="36">
        <v>81</v>
      </c>
      <c r="S120" s="37">
        <v>65</v>
      </c>
      <c r="T120" s="37">
        <v>70</v>
      </c>
      <c r="U120" s="37">
        <v>72</v>
      </c>
      <c r="V120" s="37">
        <v>69</v>
      </c>
      <c r="W120" s="53">
        <v>51</v>
      </c>
      <c r="X120" s="38">
        <v>25</v>
      </c>
      <c r="Y120" s="38">
        <v>23</v>
      </c>
      <c r="Z120" s="38">
        <v>21</v>
      </c>
      <c r="AA120" s="38">
        <v>21</v>
      </c>
      <c r="AB120" s="38">
        <v>34</v>
      </c>
      <c r="AC120" s="38">
        <v>28</v>
      </c>
      <c r="AD120" s="38">
        <v>24</v>
      </c>
      <c r="AE120" s="38">
        <v>19</v>
      </c>
      <c r="AF120" s="38">
        <v>28</v>
      </c>
      <c r="AG120" s="38">
        <v>23</v>
      </c>
      <c r="AH120" s="38">
        <v>25</v>
      </c>
      <c r="AI120" s="38">
        <v>26</v>
      </c>
      <c r="AJ120" s="38">
        <v>21</v>
      </c>
      <c r="AK120" s="38">
        <v>26</v>
      </c>
      <c r="AL120" s="38">
        <v>29</v>
      </c>
      <c r="AM120" s="38">
        <v>18</v>
      </c>
      <c r="AN120" s="38">
        <v>15</v>
      </c>
      <c r="AO120" s="38">
        <v>19</v>
      </c>
      <c r="AP120" s="38">
        <v>13</v>
      </c>
      <c r="AQ120" s="38">
        <v>22</v>
      </c>
      <c r="AR120" s="38">
        <v>13</v>
      </c>
      <c r="AS120" s="38">
        <v>16</v>
      </c>
      <c r="AT120" s="38">
        <v>22</v>
      </c>
      <c r="AU120" s="38">
        <v>21</v>
      </c>
      <c r="AV120" s="38">
        <v>23</v>
      </c>
      <c r="AW120" s="38">
        <v>24</v>
      </c>
      <c r="AX120" s="38">
        <v>15</v>
      </c>
      <c r="AY120" s="38">
        <v>16</v>
      </c>
      <c r="AZ120" s="38">
        <v>16</v>
      </c>
      <c r="BA120" s="38">
        <v>11</v>
      </c>
      <c r="BB120" s="38">
        <v>17</v>
      </c>
      <c r="BC120" s="38">
        <v>8</v>
      </c>
      <c r="BD120" s="38">
        <v>10</v>
      </c>
      <c r="BE120" s="38">
        <v>14</v>
      </c>
      <c r="BF120" s="38">
        <v>18</v>
      </c>
      <c r="BG120" s="38">
        <v>16</v>
      </c>
      <c r="BH120" s="38">
        <v>14</v>
      </c>
      <c r="BI120" s="38">
        <v>13</v>
      </c>
      <c r="BJ120" s="38">
        <v>14</v>
      </c>
      <c r="BK120" s="38">
        <v>13</v>
      </c>
      <c r="BL120" s="38">
        <v>16</v>
      </c>
      <c r="BM120" s="38">
        <v>14</v>
      </c>
      <c r="BN120" s="38">
        <v>17</v>
      </c>
      <c r="BO120" s="38">
        <v>17</v>
      </c>
      <c r="BP120" s="38">
        <v>15</v>
      </c>
      <c r="BQ120" s="38">
        <v>16</v>
      </c>
      <c r="BR120" s="38">
        <v>24</v>
      </c>
      <c r="BS120" s="38">
        <v>13</v>
      </c>
      <c r="BT120" s="38">
        <v>21</v>
      </c>
      <c r="BU120" s="38">
        <v>13</v>
      </c>
      <c r="BV120" s="38">
        <v>18</v>
      </c>
      <c r="BW120" s="38">
        <v>19</v>
      </c>
      <c r="BX120" s="38">
        <v>16</v>
      </c>
      <c r="BY120" s="38">
        <v>20</v>
      </c>
      <c r="BZ120" s="38">
        <v>21</v>
      </c>
      <c r="CA120" s="38">
        <v>24</v>
      </c>
      <c r="CB120" s="38">
        <v>14</v>
      </c>
      <c r="CC120" s="38">
        <v>17</v>
      </c>
      <c r="CD120" s="38">
        <v>13</v>
      </c>
      <c r="CE120" s="38">
        <v>11</v>
      </c>
      <c r="CF120" s="38">
        <v>34</v>
      </c>
      <c r="CG120" s="38">
        <v>17</v>
      </c>
      <c r="CH120" s="38">
        <v>19</v>
      </c>
      <c r="CI120" s="38">
        <v>12</v>
      </c>
      <c r="CJ120" s="38">
        <v>13</v>
      </c>
      <c r="CK120" s="38">
        <v>16</v>
      </c>
      <c r="CL120" s="38">
        <v>24</v>
      </c>
      <c r="CM120" s="38">
        <v>16</v>
      </c>
      <c r="CN120" s="38">
        <v>13</v>
      </c>
      <c r="CO120" s="38">
        <v>17</v>
      </c>
      <c r="CP120" s="38">
        <v>24</v>
      </c>
      <c r="CQ120" s="38">
        <v>15</v>
      </c>
      <c r="CR120" s="38">
        <v>20</v>
      </c>
      <c r="CS120" s="38">
        <v>19</v>
      </c>
      <c r="CT120" s="38">
        <v>18</v>
      </c>
      <c r="CU120" s="52">
        <v>13</v>
      </c>
      <c r="CV120" s="52">
        <v>15</v>
      </c>
      <c r="CW120" s="52">
        <v>15</v>
      </c>
      <c r="CX120" s="52">
        <v>26</v>
      </c>
    </row>
    <row r="121" spans="1:102">
      <c r="A121" s="9" t="s">
        <v>225</v>
      </c>
      <c r="B121" s="8" t="s">
        <v>226</v>
      </c>
      <c r="C121" s="36">
        <v>549</v>
      </c>
      <c r="D121" s="36">
        <v>344</v>
      </c>
      <c r="E121" s="36">
        <v>515</v>
      </c>
      <c r="F121" s="36">
        <v>293</v>
      </c>
      <c r="G121" s="36">
        <v>281</v>
      </c>
      <c r="H121" s="36">
        <v>185</v>
      </c>
      <c r="I121" s="36">
        <v>286</v>
      </c>
      <c r="J121" s="36">
        <v>506</v>
      </c>
      <c r="K121" s="36">
        <v>403</v>
      </c>
      <c r="L121" s="36">
        <v>326</v>
      </c>
      <c r="M121" s="36">
        <v>286</v>
      </c>
      <c r="N121" s="36">
        <v>381</v>
      </c>
      <c r="O121" s="36">
        <v>321</v>
      </c>
      <c r="P121" s="36">
        <v>465</v>
      </c>
      <c r="Q121" s="36">
        <v>546</v>
      </c>
      <c r="R121" s="36">
        <v>726</v>
      </c>
      <c r="S121" s="37">
        <v>395</v>
      </c>
      <c r="T121" s="37">
        <v>1354</v>
      </c>
      <c r="U121" s="37">
        <v>1069</v>
      </c>
      <c r="V121" s="37">
        <v>1038</v>
      </c>
      <c r="W121" s="53">
        <v>162</v>
      </c>
      <c r="X121" s="38">
        <v>159</v>
      </c>
      <c r="Y121" s="38">
        <v>98</v>
      </c>
      <c r="Z121" s="38">
        <v>130</v>
      </c>
      <c r="AA121" s="38">
        <v>96</v>
      </c>
      <c r="AB121" s="38">
        <v>74</v>
      </c>
      <c r="AC121" s="38">
        <v>53</v>
      </c>
      <c r="AD121" s="38">
        <v>121</v>
      </c>
      <c r="AE121" s="38">
        <v>89</v>
      </c>
      <c r="AF121" s="38">
        <v>115</v>
      </c>
      <c r="AG121" s="38">
        <v>119</v>
      </c>
      <c r="AH121" s="38">
        <v>192</v>
      </c>
      <c r="AI121" s="38">
        <v>71</v>
      </c>
      <c r="AJ121" s="38">
        <v>66</v>
      </c>
      <c r="AK121" s="38">
        <v>87</v>
      </c>
      <c r="AL121" s="38">
        <v>69</v>
      </c>
      <c r="AM121" s="38">
        <v>52</v>
      </c>
      <c r="AN121" s="38">
        <v>85</v>
      </c>
      <c r="AO121" s="38">
        <v>100</v>
      </c>
      <c r="AP121" s="38">
        <v>44</v>
      </c>
      <c r="AQ121" s="38">
        <v>36</v>
      </c>
      <c r="AR121" s="38">
        <v>55</v>
      </c>
      <c r="AS121" s="38">
        <v>46</v>
      </c>
      <c r="AT121" s="38">
        <v>48</v>
      </c>
      <c r="AU121" s="38">
        <v>74</v>
      </c>
      <c r="AV121" s="38">
        <v>59</v>
      </c>
      <c r="AW121" s="38">
        <v>65</v>
      </c>
      <c r="AX121" s="38">
        <v>88</v>
      </c>
      <c r="AY121" s="38">
        <v>87</v>
      </c>
      <c r="AZ121" s="38">
        <v>67</v>
      </c>
      <c r="BA121" s="38">
        <v>101</v>
      </c>
      <c r="BB121" s="38">
        <v>251</v>
      </c>
      <c r="BC121" s="38">
        <v>136</v>
      </c>
      <c r="BD121" s="38">
        <v>89</v>
      </c>
      <c r="BE121" s="38">
        <v>90</v>
      </c>
      <c r="BF121" s="38">
        <v>88</v>
      </c>
      <c r="BG121" s="38">
        <v>139</v>
      </c>
      <c r="BH121" s="38">
        <v>63</v>
      </c>
      <c r="BI121" s="38">
        <v>61</v>
      </c>
      <c r="BJ121" s="38">
        <v>63</v>
      </c>
      <c r="BK121" s="38">
        <v>47</v>
      </c>
      <c r="BL121" s="38">
        <v>65</v>
      </c>
      <c r="BM121" s="38">
        <v>111</v>
      </c>
      <c r="BN121" s="38">
        <v>63</v>
      </c>
      <c r="BO121" s="38">
        <v>72</v>
      </c>
      <c r="BP121" s="38">
        <v>58</v>
      </c>
      <c r="BQ121" s="38">
        <v>97</v>
      </c>
      <c r="BR121" s="38">
        <v>154</v>
      </c>
      <c r="BS121" s="38">
        <v>89</v>
      </c>
      <c r="BT121" s="38">
        <v>77</v>
      </c>
      <c r="BU121" s="38">
        <v>65</v>
      </c>
      <c r="BV121" s="38">
        <v>90</v>
      </c>
      <c r="BW121" s="38">
        <v>100</v>
      </c>
      <c r="BX121" s="38">
        <v>85</v>
      </c>
      <c r="BY121" s="38">
        <v>111</v>
      </c>
      <c r="BZ121" s="38">
        <v>169</v>
      </c>
      <c r="CA121" s="38">
        <v>77</v>
      </c>
      <c r="CB121" s="38">
        <v>113</v>
      </c>
      <c r="CC121" s="38">
        <v>251</v>
      </c>
      <c r="CD121" s="38">
        <v>105</v>
      </c>
      <c r="CE121" s="38">
        <v>105</v>
      </c>
      <c r="CF121" s="38">
        <v>355</v>
      </c>
      <c r="CG121" s="38">
        <v>195</v>
      </c>
      <c r="CH121" s="38">
        <v>71</v>
      </c>
      <c r="CI121" s="38">
        <v>73</v>
      </c>
      <c r="CJ121" s="38">
        <v>87</v>
      </c>
      <c r="CK121" s="38">
        <v>97</v>
      </c>
      <c r="CL121" s="38">
        <v>138</v>
      </c>
      <c r="CM121" s="38">
        <v>171</v>
      </c>
      <c r="CN121" s="38">
        <v>694</v>
      </c>
      <c r="CO121" s="38">
        <v>244</v>
      </c>
      <c r="CP121" s="38">
        <v>245</v>
      </c>
      <c r="CQ121" s="38">
        <v>240</v>
      </c>
      <c r="CR121" s="38">
        <v>252</v>
      </c>
      <c r="CS121" s="38">
        <v>294</v>
      </c>
      <c r="CT121" s="38">
        <v>283</v>
      </c>
      <c r="CU121" s="52">
        <v>255</v>
      </c>
      <c r="CV121" s="52">
        <v>265</v>
      </c>
      <c r="CW121" s="52">
        <v>144</v>
      </c>
      <c r="CX121" s="52">
        <v>374</v>
      </c>
    </row>
    <row r="122" spans="1:102">
      <c r="A122" s="9" t="s">
        <v>227</v>
      </c>
      <c r="B122" s="8" t="s">
        <v>228</v>
      </c>
      <c r="C122" s="36">
        <v>1203</v>
      </c>
      <c r="D122" s="36">
        <v>1351</v>
      </c>
      <c r="E122" s="36">
        <v>1455</v>
      </c>
      <c r="F122" s="36">
        <v>1590</v>
      </c>
      <c r="G122" s="36">
        <v>1524</v>
      </c>
      <c r="H122" s="36">
        <v>1488</v>
      </c>
      <c r="I122" s="36">
        <v>1422</v>
      </c>
      <c r="J122" s="36">
        <v>1373</v>
      </c>
      <c r="K122" s="36">
        <v>1526</v>
      </c>
      <c r="L122" s="36">
        <v>1218</v>
      </c>
      <c r="M122" s="36">
        <v>1261</v>
      </c>
      <c r="N122" s="36">
        <v>1058</v>
      </c>
      <c r="O122" s="36">
        <v>1226</v>
      </c>
      <c r="P122" s="36">
        <v>1274</v>
      </c>
      <c r="Q122" s="36">
        <v>1213</v>
      </c>
      <c r="R122" s="36">
        <v>1293</v>
      </c>
      <c r="S122" s="37">
        <v>1309</v>
      </c>
      <c r="T122" s="37">
        <v>1238</v>
      </c>
      <c r="U122" s="37">
        <v>1267</v>
      </c>
      <c r="V122" s="37">
        <v>1432</v>
      </c>
      <c r="W122" s="53">
        <v>281</v>
      </c>
      <c r="X122" s="38">
        <v>288</v>
      </c>
      <c r="Y122" s="38">
        <v>321</v>
      </c>
      <c r="Z122" s="38">
        <v>313</v>
      </c>
      <c r="AA122" s="38">
        <v>311</v>
      </c>
      <c r="AB122" s="38">
        <v>315</v>
      </c>
      <c r="AC122" s="38">
        <v>346</v>
      </c>
      <c r="AD122" s="38">
        <v>379</v>
      </c>
      <c r="AE122" s="38">
        <v>347</v>
      </c>
      <c r="AF122" s="38">
        <v>360</v>
      </c>
      <c r="AG122" s="38">
        <v>365</v>
      </c>
      <c r="AH122" s="38">
        <v>383</v>
      </c>
      <c r="AI122" s="38">
        <v>397</v>
      </c>
      <c r="AJ122" s="38">
        <v>416</v>
      </c>
      <c r="AK122" s="38">
        <v>401</v>
      </c>
      <c r="AL122" s="38">
        <v>376</v>
      </c>
      <c r="AM122" s="38">
        <v>385</v>
      </c>
      <c r="AN122" s="38">
        <v>383</v>
      </c>
      <c r="AO122" s="38">
        <v>378</v>
      </c>
      <c r="AP122" s="38">
        <v>378</v>
      </c>
      <c r="AQ122" s="38">
        <v>381</v>
      </c>
      <c r="AR122" s="38">
        <v>376</v>
      </c>
      <c r="AS122" s="38">
        <v>350</v>
      </c>
      <c r="AT122" s="38">
        <v>381</v>
      </c>
      <c r="AU122" s="38">
        <v>374</v>
      </c>
      <c r="AV122" s="38">
        <v>351</v>
      </c>
      <c r="AW122" s="38">
        <v>358</v>
      </c>
      <c r="AX122" s="38">
        <v>339</v>
      </c>
      <c r="AY122" s="38">
        <v>338</v>
      </c>
      <c r="AZ122" s="38">
        <v>354</v>
      </c>
      <c r="BA122" s="38">
        <v>343</v>
      </c>
      <c r="BB122" s="38">
        <v>338</v>
      </c>
      <c r="BC122" s="38">
        <v>329</v>
      </c>
      <c r="BD122" s="38">
        <v>389</v>
      </c>
      <c r="BE122" s="38">
        <v>474</v>
      </c>
      <c r="BF122" s="38">
        <v>334</v>
      </c>
      <c r="BG122" s="38">
        <v>312</v>
      </c>
      <c r="BH122" s="38">
        <v>308</v>
      </c>
      <c r="BI122" s="38">
        <v>298</v>
      </c>
      <c r="BJ122" s="38">
        <v>300</v>
      </c>
      <c r="BK122" s="38">
        <v>305</v>
      </c>
      <c r="BL122" s="38">
        <v>318</v>
      </c>
      <c r="BM122" s="38">
        <v>322</v>
      </c>
      <c r="BN122" s="38">
        <v>316</v>
      </c>
      <c r="BO122" s="38">
        <v>280</v>
      </c>
      <c r="BP122" s="38">
        <v>249</v>
      </c>
      <c r="BQ122" s="38">
        <v>245</v>
      </c>
      <c r="BR122" s="38">
        <v>284</v>
      </c>
      <c r="BS122" s="38">
        <v>301</v>
      </c>
      <c r="BT122" s="38">
        <v>315</v>
      </c>
      <c r="BU122" s="38">
        <v>313</v>
      </c>
      <c r="BV122" s="38">
        <v>297</v>
      </c>
      <c r="BW122" s="38">
        <v>317</v>
      </c>
      <c r="BX122" s="38">
        <v>318</v>
      </c>
      <c r="BY122" s="38">
        <v>316</v>
      </c>
      <c r="BZ122" s="38">
        <v>323</v>
      </c>
      <c r="CA122" s="38">
        <v>309</v>
      </c>
      <c r="CB122" s="38">
        <v>301</v>
      </c>
      <c r="CC122" s="38">
        <v>317</v>
      </c>
      <c r="CD122" s="38">
        <v>286</v>
      </c>
      <c r="CE122" s="38">
        <v>289</v>
      </c>
      <c r="CF122" s="38">
        <v>318</v>
      </c>
      <c r="CG122" s="38">
        <v>339</v>
      </c>
      <c r="CH122" s="38">
        <v>347</v>
      </c>
      <c r="CI122" s="38">
        <v>359</v>
      </c>
      <c r="CJ122" s="38">
        <v>323</v>
      </c>
      <c r="CK122" s="38">
        <v>322</v>
      </c>
      <c r="CL122" s="38">
        <v>305</v>
      </c>
      <c r="CM122" s="38">
        <v>324</v>
      </c>
      <c r="CN122" s="38">
        <v>301</v>
      </c>
      <c r="CO122" s="38">
        <v>305</v>
      </c>
      <c r="CP122" s="38">
        <v>308</v>
      </c>
      <c r="CQ122" s="38">
        <v>304</v>
      </c>
      <c r="CR122" s="38">
        <v>313</v>
      </c>
      <c r="CS122" s="38">
        <v>309</v>
      </c>
      <c r="CT122" s="38">
        <v>341</v>
      </c>
      <c r="CU122" s="52">
        <v>329</v>
      </c>
      <c r="CV122" s="52">
        <v>357</v>
      </c>
      <c r="CW122" s="52">
        <v>385</v>
      </c>
      <c r="CX122" s="52">
        <v>361</v>
      </c>
    </row>
    <row r="123" spans="1:102">
      <c r="A123" s="9" t="s">
        <v>229</v>
      </c>
      <c r="B123" s="8" t="s">
        <v>230</v>
      </c>
      <c r="C123" s="36">
        <v>1808</v>
      </c>
      <c r="D123" s="36">
        <v>1688</v>
      </c>
      <c r="E123" s="36">
        <v>1701</v>
      </c>
      <c r="F123" s="36">
        <v>1714</v>
      </c>
      <c r="G123" s="36">
        <v>1640</v>
      </c>
      <c r="H123" s="36">
        <v>1667</v>
      </c>
      <c r="I123" s="36">
        <v>1795</v>
      </c>
      <c r="J123" s="36">
        <v>1904</v>
      </c>
      <c r="K123" s="36">
        <v>2103</v>
      </c>
      <c r="L123" s="36">
        <v>2430</v>
      </c>
      <c r="M123" s="36">
        <v>2592</v>
      </c>
      <c r="N123" s="36">
        <v>2227</v>
      </c>
      <c r="O123" s="36">
        <v>2404</v>
      </c>
      <c r="P123" s="36">
        <v>2658</v>
      </c>
      <c r="Q123" s="36">
        <v>2692</v>
      </c>
      <c r="R123" s="36">
        <v>2449</v>
      </c>
      <c r="S123" s="37">
        <v>3156</v>
      </c>
      <c r="T123" s="37">
        <v>3116</v>
      </c>
      <c r="U123" s="37">
        <v>3166</v>
      </c>
      <c r="V123" s="37">
        <v>3438</v>
      </c>
      <c r="W123" s="53">
        <v>424</v>
      </c>
      <c r="X123" s="38">
        <v>465</v>
      </c>
      <c r="Y123" s="38">
        <v>464</v>
      </c>
      <c r="Z123" s="38">
        <v>455</v>
      </c>
      <c r="AA123" s="38">
        <v>438</v>
      </c>
      <c r="AB123" s="38">
        <v>413</v>
      </c>
      <c r="AC123" s="38">
        <v>429</v>
      </c>
      <c r="AD123" s="38">
        <v>408</v>
      </c>
      <c r="AE123" s="38">
        <v>432</v>
      </c>
      <c r="AF123" s="38">
        <v>413</v>
      </c>
      <c r="AG123" s="38">
        <v>421</v>
      </c>
      <c r="AH123" s="38">
        <v>435</v>
      </c>
      <c r="AI123" s="38">
        <v>444</v>
      </c>
      <c r="AJ123" s="38">
        <v>439</v>
      </c>
      <c r="AK123" s="38">
        <v>422</v>
      </c>
      <c r="AL123" s="38">
        <v>409</v>
      </c>
      <c r="AM123" s="38">
        <v>402</v>
      </c>
      <c r="AN123" s="38">
        <v>411</v>
      </c>
      <c r="AO123" s="38">
        <v>423</v>
      </c>
      <c r="AP123" s="38">
        <v>404</v>
      </c>
      <c r="AQ123" s="38">
        <v>415</v>
      </c>
      <c r="AR123" s="38">
        <v>421</v>
      </c>
      <c r="AS123" s="38">
        <v>403</v>
      </c>
      <c r="AT123" s="38">
        <v>428</v>
      </c>
      <c r="AU123" s="38">
        <v>425</v>
      </c>
      <c r="AV123" s="38">
        <v>443</v>
      </c>
      <c r="AW123" s="38">
        <v>461</v>
      </c>
      <c r="AX123" s="38">
        <v>466</v>
      </c>
      <c r="AY123" s="38">
        <v>463</v>
      </c>
      <c r="AZ123" s="38">
        <v>487</v>
      </c>
      <c r="BA123" s="38">
        <v>465</v>
      </c>
      <c r="BB123" s="38">
        <v>489</v>
      </c>
      <c r="BC123" s="38">
        <v>508</v>
      </c>
      <c r="BD123" s="38">
        <v>506</v>
      </c>
      <c r="BE123" s="38">
        <v>532</v>
      </c>
      <c r="BF123" s="38">
        <v>557</v>
      </c>
      <c r="BG123" s="38">
        <v>575</v>
      </c>
      <c r="BH123" s="38">
        <v>579</v>
      </c>
      <c r="BI123" s="38">
        <v>639</v>
      </c>
      <c r="BJ123" s="38">
        <v>637</v>
      </c>
      <c r="BK123" s="38">
        <v>635</v>
      </c>
      <c r="BL123" s="38">
        <v>671</v>
      </c>
      <c r="BM123" s="38">
        <v>668</v>
      </c>
      <c r="BN123" s="38">
        <v>618</v>
      </c>
      <c r="BO123" s="38">
        <v>577</v>
      </c>
      <c r="BP123" s="38">
        <v>581</v>
      </c>
      <c r="BQ123" s="38">
        <v>524</v>
      </c>
      <c r="BR123" s="38">
        <v>545</v>
      </c>
      <c r="BS123" s="38">
        <v>562</v>
      </c>
      <c r="BT123" s="38">
        <v>616</v>
      </c>
      <c r="BU123" s="38">
        <v>587</v>
      </c>
      <c r="BV123" s="38">
        <v>639</v>
      </c>
      <c r="BW123" s="38">
        <v>664</v>
      </c>
      <c r="BX123" s="38">
        <v>647</v>
      </c>
      <c r="BY123" s="38">
        <v>664</v>
      </c>
      <c r="BZ123" s="38">
        <v>683</v>
      </c>
      <c r="CA123" s="38">
        <v>665</v>
      </c>
      <c r="CB123" s="38">
        <v>652</v>
      </c>
      <c r="CC123" s="38">
        <v>693</v>
      </c>
      <c r="CD123" s="38">
        <v>682</v>
      </c>
      <c r="CE123" s="38">
        <v>554</v>
      </c>
      <c r="CF123" s="38">
        <v>636</v>
      </c>
      <c r="CG123" s="38">
        <v>641</v>
      </c>
      <c r="CH123" s="38">
        <v>618</v>
      </c>
      <c r="CI123" s="38">
        <v>769</v>
      </c>
      <c r="CJ123" s="38">
        <v>798</v>
      </c>
      <c r="CK123" s="38">
        <v>786</v>
      </c>
      <c r="CL123" s="38">
        <v>803</v>
      </c>
      <c r="CM123" s="38">
        <v>857</v>
      </c>
      <c r="CN123" s="38">
        <v>784</v>
      </c>
      <c r="CO123" s="38">
        <v>721</v>
      </c>
      <c r="CP123" s="38">
        <v>754</v>
      </c>
      <c r="CQ123" s="38">
        <v>796</v>
      </c>
      <c r="CR123" s="38">
        <v>728</v>
      </c>
      <c r="CS123" s="38">
        <v>784</v>
      </c>
      <c r="CT123" s="38">
        <v>858</v>
      </c>
      <c r="CU123" s="52">
        <v>799</v>
      </c>
      <c r="CV123" s="52">
        <v>833</v>
      </c>
      <c r="CW123" s="52">
        <v>887</v>
      </c>
      <c r="CX123" s="52">
        <v>919</v>
      </c>
    </row>
    <row r="124" spans="1:102">
      <c r="A124" s="1" t="s">
        <v>231</v>
      </c>
      <c r="B124" s="8" t="s">
        <v>232</v>
      </c>
      <c r="C124" s="36">
        <v>31341</v>
      </c>
      <c r="D124" s="36">
        <v>32830</v>
      </c>
      <c r="E124" s="36">
        <v>38690</v>
      </c>
      <c r="F124" s="36">
        <v>39164</v>
      </c>
      <c r="G124" s="36">
        <v>36671</v>
      </c>
      <c r="H124" s="36">
        <v>28227</v>
      </c>
      <c r="I124" s="36">
        <v>26214</v>
      </c>
      <c r="J124" s="36">
        <v>35438</v>
      </c>
      <c r="K124" s="36">
        <v>52998</v>
      </c>
      <c r="L124" s="36">
        <v>20682</v>
      </c>
      <c r="M124" s="36">
        <v>21902</v>
      </c>
      <c r="N124" s="36">
        <v>22321</v>
      </c>
      <c r="O124" s="36">
        <v>23919</v>
      </c>
      <c r="P124" s="36">
        <v>24149</v>
      </c>
      <c r="Q124" s="36">
        <v>22115</v>
      </c>
      <c r="R124" s="36">
        <v>22466</v>
      </c>
      <c r="S124" s="37">
        <v>23490</v>
      </c>
      <c r="T124" s="37">
        <v>23207</v>
      </c>
      <c r="U124" s="37">
        <v>24816</v>
      </c>
      <c r="V124" s="37">
        <v>26467</v>
      </c>
      <c r="W124" s="53">
        <v>8270</v>
      </c>
      <c r="X124" s="38">
        <v>7854</v>
      </c>
      <c r="Y124" s="38">
        <v>7481</v>
      </c>
      <c r="Z124" s="38">
        <v>7736</v>
      </c>
      <c r="AA124" s="38">
        <v>7775</v>
      </c>
      <c r="AB124" s="38">
        <v>7952</v>
      </c>
      <c r="AC124" s="38">
        <v>8548</v>
      </c>
      <c r="AD124" s="38">
        <v>8555</v>
      </c>
      <c r="AE124" s="38">
        <v>8626</v>
      </c>
      <c r="AF124" s="38">
        <v>9162</v>
      </c>
      <c r="AG124" s="38">
        <v>10168</v>
      </c>
      <c r="AH124" s="38">
        <v>10734</v>
      </c>
      <c r="AI124" s="38">
        <v>10827</v>
      </c>
      <c r="AJ124" s="38">
        <v>9970</v>
      </c>
      <c r="AK124" s="38">
        <v>9281</v>
      </c>
      <c r="AL124" s="38">
        <v>9086</v>
      </c>
      <c r="AM124" s="38">
        <v>9812</v>
      </c>
      <c r="AN124" s="38">
        <v>9962</v>
      </c>
      <c r="AO124" s="38">
        <v>8862</v>
      </c>
      <c r="AP124" s="38">
        <v>8035</v>
      </c>
      <c r="AQ124" s="38">
        <v>8319</v>
      </c>
      <c r="AR124" s="38">
        <v>6832</v>
      </c>
      <c r="AS124" s="38">
        <v>6558</v>
      </c>
      <c r="AT124" s="38">
        <v>6518</v>
      </c>
      <c r="AU124" s="38">
        <v>6225</v>
      </c>
      <c r="AV124" s="38">
        <v>6335</v>
      </c>
      <c r="AW124" s="38">
        <v>6647</v>
      </c>
      <c r="AX124" s="38">
        <v>7007</v>
      </c>
      <c r="AY124" s="38">
        <v>6781</v>
      </c>
      <c r="AZ124" s="38">
        <v>8231</v>
      </c>
      <c r="BA124" s="38">
        <v>9713</v>
      </c>
      <c r="BB124" s="38">
        <v>10713</v>
      </c>
      <c r="BC124" s="38">
        <v>18031</v>
      </c>
      <c r="BD124" s="38">
        <v>21457</v>
      </c>
      <c r="BE124" s="38">
        <v>7615</v>
      </c>
      <c r="BF124" s="38">
        <v>5895</v>
      </c>
      <c r="BG124" s="38">
        <v>5163</v>
      </c>
      <c r="BH124" s="38">
        <v>5109</v>
      </c>
      <c r="BI124" s="38">
        <v>5167</v>
      </c>
      <c r="BJ124" s="38">
        <v>5243</v>
      </c>
      <c r="BK124" s="38">
        <v>5297</v>
      </c>
      <c r="BL124" s="38">
        <v>5548</v>
      </c>
      <c r="BM124" s="38">
        <v>5499</v>
      </c>
      <c r="BN124" s="38">
        <v>5558</v>
      </c>
      <c r="BO124" s="38">
        <v>5679</v>
      </c>
      <c r="BP124" s="38">
        <v>5483</v>
      </c>
      <c r="BQ124" s="38">
        <v>5382</v>
      </c>
      <c r="BR124" s="38">
        <v>5777</v>
      </c>
      <c r="BS124" s="38">
        <v>5892</v>
      </c>
      <c r="BT124" s="38">
        <v>5989</v>
      </c>
      <c r="BU124" s="38">
        <v>6079</v>
      </c>
      <c r="BV124" s="38">
        <v>5959</v>
      </c>
      <c r="BW124" s="38">
        <v>6175</v>
      </c>
      <c r="BX124" s="38">
        <v>5899</v>
      </c>
      <c r="BY124" s="38">
        <v>5770</v>
      </c>
      <c r="BZ124" s="38">
        <v>6305</v>
      </c>
      <c r="CA124" s="38">
        <v>5560</v>
      </c>
      <c r="CB124" s="38">
        <v>5511</v>
      </c>
      <c r="CC124" s="38">
        <v>5552</v>
      </c>
      <c r="CD124" s="38">
        <v>5492</v>
      </c>
      <c r="CE124" s="38">
        <v>5385</v>
      </c>
      <c r="CF124" s="38">
        <v>5921</v>
      </c>
      <c r="CG124" s="38">
        <v>5587</v>
      </c>
      <c r="CH124" s="38">
        <v>5573</v>
      </c>
      <c r="CI124" s="38">
        <v>5992</v>
      </c>
      <c r="CJ124" s="38">
        <v>5872</v>
      </c>
      <c r="CK124" s="38">
        <v>5736</v>
      </c>
      <c r="CL124" s="38">
        <v>5890</v>
      </c>
      <c r="CM124" s="38">
        <v>5827</v>
      </c>
      <c r="CN124" s="38">
        <v>5778</v>
      </c>
      <c r="CO124" s="38">
        <v>5776</v>
      </c>
      <c r="CP124" s="38">
        <v>5827</v>
      </c>
      <c r="CQ124" s="38">
        <v>5851</v>
      </c>
      <c r="CR124" s="38">
        <v>5998</v>
      </c>
      <c r="CS124" s="38">
        <v>6224</v>
      </c>
      <c r="CT124" s="38">
        <v>6743</v>
      </c>
      <c r="CU124" s="52">
        <v>6635</v>
      </c>
      <c r="CV124" s="52">
        <v>6732</v>
      </c>
      <c r="CW124" s="52">
        <v>6572</v>
      </c>
      <c r="CX124" s="52">
        <v>6528</v>
      </c>
    </row>
    <row r="125" spans="1:102">
      <c r="A125" s="9" t="s">
        <v>233</v>
      </c>
      <c r="B125" s="8" t="s">
        <v>234</v>
      </c>
      <c r="C125" s="36">
        <v>5050</v>
      </c>
      <c r="D125" s="36">
        <v>5663</v>
      </c>
      <c r="E125" s="36">
        <v>7880</v>
      </c>
      <c r="F125" s="36">
        <v>8000</v>
      </c>
      <c r="G125" s="36">
        <v>7734</v>
      </c>
      <c r="H125" s="36">
        <v>4440</v>
      </c>
      <c r="I125" s="36">
        <v>4898</v>
      </c>
      <c r="J125" s="36">
        <v>5266</v>
      </c>
      <c r="K125" s="36">
        <v>6028</v>
      </c>
      <c r="L125" s="36">
        <v>2782</v>
      </c>
      <c r="M125" s="36">
        <v>2895</v>
      </c>
      <c r="N125" s="36">
        <v>2658</v>
      </c>
      <c r="O125" s="36">
        <v>3010</v>
      </c>
      <c r="P125" s="36">
        <v>2691</v>
      </c>
      <c r="Q125" s="36">
        <v>2288</v>
      </c>
      <c r="R125" s="36">
        <v>1779</v>
      </c>
      <c r="S125" s="37">
        <v>2052</v>
      </c>
      <c r="T125" s="37">
        <v>2080</v>
      </c>
      <c r="U125" s="37">
        <v>2272</v>
      </c>
      <c r="V125" s="37">
        <v>2146</v>
      </c>
      <c r="W125" s="53">
        <v>1358</v>
      </c>
      <c r="X125" s="38">
        <v>1281</v>
      </c>
      <c r="Y125" s="38">
        <v>1185</v>
      </c>
      <c r="Z125" s="38">
        <v>1226</v>
      </c>
      <c r="AA125" s="38">
        <v>1215</v>
      </c>
      <c r="AB125" s="38">
        <v>1322</v>
      </c>
      <c r="AC125" s="38">
        <v>1493</v>
      </c>
      <c r="AD125" s="38">
        <v>1633</v>
      </c>
      <c r="AE125" s="38">
        <v>1617</v>
      </c>
      <c r="AF125" s="38">
        <v>1820</v>
      </c>
      <c r="AG125" s="38">
        <v>2148</v>
      </c>
      <c r="AH125" s="38">
        <v>2295</v>
      </c>
      <c r="AI125" s="38">
        <v>2180</v>
      </c>
      <c r="AJ125" s="38">
        <v>1910</v>
      </c>
      <c r="AK125" s="38">
        <v>1876</v>
      </c>
      <c r="AL125" s="38">
        <v>2034</v>
      </c>
      <c r="AM125" s="38">
        <v>2397</v>
      </c>
      <c r="AN125" s="38">
        <v>2410</v>
      </c>
      <c r="AO125" s="38">
        <v>1676</v>
      </c>
      <c r="AP125" s="38">
        <v>1251</v>
      </c>
      <c r="AQ125" s="38">
        <v>943</v>
      </c>
      <c r="AR125" s="38">
        <v>1138</v>
      </c>
      <c r="AS125" s="38">
        <v>1156</v>
      </c>
      <c r="AT125" s="38">
        <v>1203</v>
      </c>
      <c r="AU125" s="38">
        <v>1148</v>
      </c>
      <c r="AV125" s="38">
        <v>1202</v>
      </c>
      <c r="AW125" s="38">
        <v>1262</v>
      </c>
      <c r="AX125" s="38">
        <v>1286</v>
      </c>
      <c r="AY125" s="38">
        <v>1130</v>
      </c>
      <c r="AZ125" s="38">
        <v>1240</v>
      </c>
      <c r="BA125" s="38">
        <v>1340</v>
      </c>
      <c r="BB125" s="38">
        <v>1556</v>
      </c>
      <c r="BC125" s="38">
        <v>1818</v>
      </c>
      <c r="BD125" s="38">
        <v>1648</v>
      </c>
      <c r="BE125" s="38">
        <v>1369</v>
      </c>
      <c r="BF125" s="38">
        <v>1193</v>
      </c>
      <c r="BG125" s="38">
        <v>762</v>
      </c>
      <c r="BH125" s="38">
        <v>677</v>
      </c>
      <c r="BI125" s="38">
        <v>666</v>
      </c>
      <c r="BJ125" s="38">
        <v>677</v>
      </c>
      <c r="BK125" s="38">
        <v>678</v>
      </c>
      <c r="BL125" s="38">
        <v>754</v>
      </c>
      <c r="BM125" s="38">
        <v>770</v>
      </c>
      <c r="BN125" s="38">
        <v>693</v>
      </c>
      <c r="BO125" s="38">
        <v>636</v>
      </c>
      <c r="BP125" s="38">
        <v>628</v>
      </c>
      <c r="BQ125" s="38">
        <v>649</v>
      </c>
      <c r="BR125" s="38">
        <v>745</v>
      </c>
      <c r="BS125" s="38">
        <v>783</v>
      </c>
      <c r="BT125" s="38">
        <v>761</v>
      </c>
      <c r="BU125" s="38">
        <v>726</v>
      </c>
      <c r="BV125" s="38">
        <v>740</v>
      </c>
      <c r="BW125" s="38">
        <v>726</v>
      </c>
      <c r="BX125" s="38">
        <v>685</v>
      </c>
      <c r="BY125" s="38">
        <v>606</v>
      </c>
      <c r="BZ125" s="38">
        <v>674</v>
      </c>
      <c r="CA125" s="38">
        <v>563</v>
      </c>
      <c r="CB125" s="38">
        <v>585</v>
      </c>
      <c r="CC125" s="38">
        <v>580</v>
      </c>
      <c r="CD125" s="38">
        <v>560</v>
      </c>
      <c r="CE125" s="38">
        <v>430</v>
      </c>
      <c r="CF125" s="38">
        <v>477</v>
      </c>
      <c r="CG125" s="38">
        <v>442</v>
      </c>
      <c r="CH125" s="38">
        <v>430</v>
      </c>
      <c r="CI125" s="38">
        <v>500</v>
      </c>
      <c r="CJ125" s="38">
        <v>491</v>
      </c>
      <c r="CK125" s="38">
        <v>516</v>
      </c>
      <c r="CL125" s="38">
        <v>545</v>
      </c>
      <c r="CM125" s="38">
        <v>505</v>
      </c>
      <c r="CN125" s="38">
        <v>512</v>
      </c>
      <c r="CO125" s="38">
        <v>500</v>
      </c>
      <c r="CP125" s="38">
        <v>564</v>
      </c>
      <c r="CQ125" s="38">
        <v>522</v>
      </c>
      <c r="CR125" s="38">
        <v>531</v>
      </c>
      <c r="CS125" s="38">
        <v>575</v>
      </c>
      <c r="CT125" s="38">
        <v>644</v>
      </c>
      <c r="CU125" s="52">
        <v>535</v>
      </c>
      <c r="CV125" s="52">
        <v>505</v>
      </c>
      <c r="CW125" s="52">
        <v>571</v>
      </c>
      <c r="CX125" s="52">
        <v>535</v>
      </c>
    </row>
    <row r="126" spans="1:102">
      <c r="A126" s="9" t="s">
        <v>235</v>
      </c>
      <c r="B126" s="8" t="s">
        <v>236</v>
      </c>
      <c r="C126" s="36">
        <v>12173</v>
      </c>
      <c r="D126" s="36">
        <v>13241</v>
      </c>
      <c r="E126" s="36">
        <v>13972</v>
      </c>
      <c r="F126" s="36">
        <v>12866</v>
      </c>
      <c r="G126" s="36">
        <v>10869</v>
      </c>
      <c r="H126" s="36">
        <v>9290</v>
      </c>
      <c r="I126" s="36">
        <v>8405</v>
      </c>
      <c r="J126" s="36">
        <v>9407</v>
      </c>
      <c r="K126" s="36">
        <v>11084</v>
      </c>
      <c r="L126" s="36">
        <v>6169</v>
      </c>
      <c r="M126" s="36">
        <v>5872</v>
      </c>
      <c r="N126" s="36">
        <v>5435</v>
      </c>
      <c r="O126" s="36">
        <v>5358</v>
      </c>
      <c r="P126" s="36">
        <v>4589</v>
      </c>
      <c r="Q126" s="36">
        <v>3852</v>
      </c>
      <c r="R126" s="36">
        <v>3697</v>
      </c>
      <c r="S126" s="37">
        <v>4387</v>
      </c>
      <c r="T126" s="37">
        <v>4467</v>
      </c>
      <c r="U126" s="37">
        <v>4863</v>
      </c>
      <c r="V126" s="37">
        <v>4897</v>
      </c>
      <c r="W126" s="53">
        <v>3074</v>
      </c>
      <c r="X126" s="38">
        <v>3089</v>
      </c>
      <c r="Y126" s="38">
        <v>2988</v>
      </c>
      <c r="Z126" s="38">
        <v>3022</v>
      </c>
      <c r="AA126" s="38">
        <v>3285</v>
      </c>
      <c r="AB126" s="38">
        <v>3285</v>
      </c>
      <c r="AC126" s="38">
        <v>3320</v>
      </c>
      <c r="AD126" s="38">
        <v>3351</v>
      </c>
      <c r="AE126" s="38">
        <v>3161</v>
      </c>
      <c r="AF126" s="38">
        <v>3381</v>
      </c>
      <c r="AG126" s="38">
        <v>3636</v>
      </c>
      <c r="AH126" s="38">
        <v>3794</v>
      </c>
      <c r="AI126" s="38">
        <v>3606</v>
      </c>
      <c r="AJ126" s="38">
        <v>3330</v>
      </c>
      <c r="AK126" s="38">
        <v>3023</v>
      </c>
      <c r="AL126" s="38">
        <v>2907</v>
      </c>
      <c r="AM126" s="38">
        <v>3129</v>
      </c>
      <c r="AN126" s="38">
        <v>2774</v>
      </c>
      <c r="AO126" s="38">
        <v>2640</v>
      </c>
      <c r="AP126" s="38">
        <v>2326</v>
      </c>
      <c r="AQ126" s="38">
        <v>2422</v>
      </c>
      <c r="AR126" s="38">
        <v>2321</v>
      </c>
      <c r="AS126" s="38">
        <v>2297</v>
      </c>
      <c r="AT126" s="38">
        <v>2250</v>
      </c>
      <c r="AU126" s="38">
        <v>2048</v>
      </c>
      <c r="AV126" s="38">
        <v>2050</v>
      </c>
      <c r="AW126" s="38">
        <v>2080</v>
      </c>
      <c r="AX126" s="38">
        <v>2227</v>
      </c>
      <c r="AY126" s="38">
        <v>2002</v>
      </c>
      <c r="AZ126" s="38">
        <v>2191</v>
      </c>
      <c r="BA126" s="38">
        <v>2480</v>
      </c>
      <c r="BB126" s="38">
        <v>2734</v>
      </c>
      <c r="BC126" s="38">
        <v>3463</v>
      </c>
      <c r="BD126" s="38">
        <v>3876</v>
      </c>
      <c r="BE126" s="38">
        <v>1944</v>
      </c>
      <c r="BF126" s="38">
        <v>1801</v>
      </c>
      <c r="BG126" s="38">
        <v>1577</v>
      </c>
      <c r="BH126" s="38">
        <v>1541</v>
      </c>
      <c r="BI126" s="38">
        <v>1539</v>
      </c>
      <c r="BJ126" s="38">
        <v>1512</v>
      </c>
      <c r="BK126" s="38">
        <v>1574</v>
      </c>
      <c r="BL126" s="38">
        <v>1539</v>
      </c>
      <c r="BM126" s="38">
        <v>1404</v>
      </c>
      <c r="BN126" s="38">
        <v>1355</v>
      </c>
      <c r="BO126" s="38">
        <v>1426</v>
      </c>
      <c r="BP126" s="38">
        <v>1361</v>
      </c>
      <c r="BQ126" s="38">
        <v>1255</v>
      </c>
      <c r="BR126" s="38">
        <v>1393</v>
      </c>
      <c r="BS126" s="38">
        <v>1372</v>
      </c>
      <c r="BT126" s="38">
        <v>1321</v>
      </c>
      <c r="BU126" s="38">
        <v>1407</v>
      </c>
      <c r="BV126" s="38">
        <v>1258</v>
      </c>
      <c r="BW126" s="38">
        <v>1268</v>
      </c>
      <c r="BX126" s="38">
        <v>1151</v>
      </c>
      <c r="BY126" s="38">
        <v>1111</v>
      </c>
      <c r="BZ126" s="38">
        <v>1059</v>
      </c>
      <c r="CA126" s="38">
        <v>965</v>
      </c>
      <c r="CB126" s="38">
        <v>991</v>
      </c>
      <c r="CC126" s="38">
        <v>960</v>
      </c>
      <c r="CD126" s="38">
        <v>936</v>
      </c>
      <c r="CE126" s="38">
        <v>850</v>
      </c>
      <c r="CF126" s="38">
        <v>973</v>
      </c>
      <c r="CG126" s="38">
        <v>951</v>
      </c>
      <c r="CH126" s="38">
        <v>923</v>
      </c>
      <c r="CI126" s="38">
        <v>1097</v>
      </c>
      <c r="CJ126" s="38">
        <v>1071</v>
      </c>
      <c r="CK126" s="38">
        <v>1088</v>
      </c>
      <c r="CL126" s="38">
        <v>1131</v>
      </c>
      <c r="CM126" s="38">
        <v>1084</v>
      </c>
      <c r="CN126" s="38">
        <v>1081</v>
      </c>
      <c r="CO126" s="38">
        <v>1138</v>
      </c>
      <c r="CP126" s="38">
        <v>1165</v>
      </c>
      <c r="CQ126" s="38">
        <v>1140</v>
      </c>
      <c r="CR126" s="38">
        <v>1226</v>
      </c>
      <c r="CS126" s="38">
        <v>1204</v>
      </c>
      <c r="CT126" s="38">
        <v>1293</v>
      </c>
      <c r="CU126" s="52">
        <v>1228</v>
      </c>
      <c r="CV126" s="52">
        <v>1211</v>
      </c>
      <c r="CW126" s="52">
        <v>1242</v>
      </c>
      <c r="CX126" s="52">
        <v>1216</v>
      </c>
    </row>
    <row r="127" spans="1:102">
      <c r="A127" s="9" t="s">
        <v>237</v>
      </c>
      <c r="B127" s="8" t="s">
        <v>238</v>
      </c>
      <c r="C127" s="36">
        <v>6694</v>
      </c>
      <c r="D127" s="36">
        <v>6783</v>
      </c>
      <c r="E127" s="36">
        <v>9380</v>
      </c>
      <c r="F127" s="36">
        <v>10510</v>
      </c>
      <c r="G127" s="36">
        <v>10652</v>
      </c>
      <c r="H127" s="36">
        <v>7195</v>
      </c>
      <c r="I127" s="36">
        <v>5274</v>
      </c>
      <c r="J127" s="36">
        <v>12403</v>
      </c>
      <c r="K127" s="36">
        <v>26348</v>
      </c>
      <c r="L127" s="36">
        <v>3273</v>
      </c>
      <c r="M127" s="36">
        <v>3849</v>
      </c>
      <c r="N127" s="36">
        <v>4537</v>
      </c>
      <c r="O127" s="36">
        <v>4861</v>
      </c>
      <c r="P127" s="36">
        <v>5170</v>
      </c>
      <c r="Q127" s="36">
        <v>4512</v>
      </c>
      <c r="R127" s="36">
        <v>4990</v>
      </c>
      <c r="S127" s="37">
        <v>4898</v>
      </c>
      <c r="T127" s="37">
        <v>4277</v>
      </c>
      <c r="U127" s="37">
        <v>4697</v>
      </c>
      <c r="V127" s="37">
        <v>5058</v>
      </c>
      <c r="W127" s="53">
        <v>1896</v>
      </c>
      <c r="X127" s="38">
        <v>1640</v>
      </c>
      <c r="Y127" s="38">
        <v>1516</v>
      </c>
      <c r="Z127" s="38">
        <v>1642</v>
      </c>
      <c r="AA127" s="38">
        <v>1533</v>
      </c>
      <c r="AB127" s="38">
        <v>1613</v>
      </c>
      <c r="AC127" s="38">
        <v>1832</v>
      </c>
      <c r="AD127" s="38">
        <v>1805</v>
      </c>
      <c r="AE127" s="38">
        <v>2035</v>
      </c>
      <c r="AF127" s="38">
        <v>2138</v>
      </c>
      <c r="AG127" s="38">
        <v>2521</v>
      </c>
      <c r="AH127" s="38">
        <v>2686</v>
      </c>
      <c r="AI127" s="38">
        <v>3036</v>
      </c>
      <c r="AJ127" s="38">
        <v>2747</v>
      </c>
      <c r="AK127" s="38">
        <v>2475</v>
      </c>
      <c r="AL127" s="38">
        <v>2252</v>
      </c>
      <c r="AM127" s="38">
        <v>2391</v>
      </c>
      <c r="AN127" s="38">
        <v>2846</v>
      </c>
      <c r="AO127" s="38">
        <v>2653</v>
      </c>
      <c r="AP127" s="38">
        <v>2762</v>
      </c>
      <c r="AQ127" s="38">
        <v>3214</v>
      </c>
      <c r="AR127" s="38">
        <v>1531</v>
      </c>
      <c r="AS127" s="38">
        <v>1241</v>
      </c>
      <c r="AT127" s="38">
        <v>1209</v>
      </c>
      <c r="AU127" s="38">
        <v>1150</v>
      </c>
      <c r="AV127" s="38">
        <v>1213</v>
      </c>
      <c r="AW127" s="38">
        <v>1367</v>
      </c>
      <c r="AX127" s="38">
        <v>1544</v>
      </c>
      <c r="AY127" s="38">
        <v>1759</v>
      </c>
      <c r="AZ127" s="38">
        <v>2751</v>
      </c>
      <c r="BA127" s="38">
        <v>3728</v>
      </c>
      <c r="BB127" s="38">
        <v>4165</v>
      </c>
      <c r="BC127" s="38">
        <v>10357</v>
      </c>
      <c r="BD127" s="38">
        <v>13064</v>
      </c>
      <c r="BE127" s="38">
        <v>2099</v>
      </c>
      <c r="BF127" s="38">
        <v>828</v>
      </c>
      <c r="BG127" s="38">
        <v>764</v>
      </c>
      <c r="BH127" s="38">
        <v>806</v>
      </c>
      <c r="BI127" s="38">
        <v>846</v>
      </c>
      <c r="BJ127" s="38">
        <v>857</v>
      </c>
      <c r="BK127" s="38">
        <v>890</v>
      </c>
      <c r="BL127" s="38">
        <v>925</v>
      </c>
      <c r="BM127" s="38">
        <v>967</v>
      </c>
      <c r="BN127" s="38">
        <v>1067</v>
      </c>
      <c r="BO127" s="38">
        <v>1154</v>
      </c>
      <c r="BP127" s="38">
        <v>1157</v>
      </c>
      <c r="BQ127" s="38">
        <v>1092</v>
      </c>
      <c r="BR127" s="38">
        <v>1134</v>
      </c>
      <c r="BS127" s="38">
        <v>1197</v>
      </c>
      <c r="BT127" s="38">
        <v>1228</v>
      </c>
      <c r="BU127" s="38">
        <v>1230</v>
      </c>
      <c r="BV127" s="38">
        <v>1206</v>
      </c>
      <c r="BW127" s="38">
        <v>1282</v>
      </c>
      <c r="BX127" s="38">
        <v>1210</v>
      </c>
      <c r="BY127" s="38">
        <v>1113</v>
      </c>
      <c r="BZ127" s="38">
        <v>1565</v>
      </c>
      <c r="CA127" s="38">
        <v>1139</v>
      </c>
      <c r="CB127" s="38">
        <v>1093</v>
      </c>
      <c r="CC127" s="38">
        <v>1150</v>
      </c>
      <c r="CD127" s="38">
        <v>1130</v>
      </c>
      <c r="CE127" s="38">
        <v>1222</v>
      </c>
      <c r="CF127" s="38">
        <v>1333</v>
      </c>
      <c r="CG127" s="38">
        <v>1258</v>
      </c>
      <c r="CH127" s="38">
        <v>1177</v>
      </c>
      <c r="CI127" s="38">
        <v>1303</v>
      </c>
      <c r="CJ127" s="38">
        <v>1208</v>
      </c>
      <c r="CK127" s="38">
        <v>1179</v>
      </c>
      <c r="CL127" s="38">
        <v>1208</v>
      </c>
      <c r="CM127" s="38">
        <v>1127</v>
      </c>
      <c r="CN127" s="38">
        <v>1110</v>
      </c>
      <c r="CO127" s="38">
        <v>1022</v>
      </c>
      <c r="CP127" s="38">
        <v>1018</v>
      </c>
      <c r="CQ127" s="38">
        <v>1098</v>
      </c>
      <c r="CR127" s="38">
        <v>1075</v>
      </c>
      <c r="CS127" s="38">
        <v>1207</v>
      </c>
      <c r="CT127" s="38">
        <v>1317</v>
      </c>
      <c r="CU127" s="52">
        <v>1297</v>
      </c>
      <c r="CV127" s="52">
        <v>1392</v>
      </c>
      <c r="CW127" s="52">
        <v>1208</v>
      </c>
      <c r="CX127" s="52">
        <v>1161</v>
      </c>
    </row>
    <row r="128" spans="1:102">
      <c r="A128" s="9" t="s">
        <v>239</v>
      </c>
      <c r="B128" s="8" t="s">
        <v>240</v>
      </c>
      <c r="C128" s="36">
        <v>2106</v>
      </c>
      <c r="D128" s="36">
        <v>1842</v>
      </c>
      <c r="E128" s="36">
        <v>1799</v>
      </c>
      <c r="F128" s="36">
        <v>1703</v>
      </c>
      <c r="G128" s="36">
        <v>1572</v>
      </c>
      <c r="H128" s="36">
        <v>1463</v>
      </c>
      <c r="I128" s="36">
        <v>1673</v>
      </c>
      <c r="J128" s="36">
        <v>1734</v>
      </c>
      <c r="K128" s="36">
        <v>2344</v>
      </c>
      <c r="L128" s="36">
        <v>1800</v>
      </c>
      <c r="M128" s="36">
        <v>1896</v>
      </c>
      <c r="N128" s="36">
        <v>1829</v>
      </c>
      <c r="O128" s="36">
        <v>1891</v>
      </c>
      <c r="P128" s="36">
        <v>1789</v>
      </c>
      <c r="Q128" s="36">
        <v>1458</v>
      </c>
      <c r="R128" s="36">
        <v>1377</v>
      </c>
      <c r="S128" s="37">
        <v>1375</v>
      </c>
      <c r="T128" s="37">
        <v>1338</v>
      </c>
      <c r="U128" s="37">
        <v>1361</v>
      </c>
      <c r="V128" s="37">
        <v>1673</v>
      </c>
      <c r="W128" s="53">
        <v>572</v>
      </c>
      <c r="X128" s="38">
        <v>539</v>
      </c>
      <c r="Y128" s="38">
        <v>483</v>
      </c>
      <c r="Z128" s="38">
        <v>512</v>
      </c>
      <c r="AA128" s="38">
        <v>471</v>
      </c>
      <c r="AB128" s="38">
        <v>457</v>
      </c>
      <c r="AC128" s="38">
        <v>468</v>
      </c>
      <c r="AD128" s="38">
        <v>446</v>
      </c>
      <c r="AE128" s="38">
        <v>463</v>
      </c>
      <c r="AF128" s="38">
        <v>449</v>
      </c>
      <c r="AG128" s="38">
        <v>450</v>
      </c>
      <c r="AH128" s="38">
        <v>437</v>
      </c>
      <c r="AI128" s="38">
        <v>422</v>
      </c>
      <c r="AJ128" s="38">
        <v>431</v>
      </c>
      <c r="AK128" s="38">
        <v>453</v>
      </c>
      <c r="AL128" s="38">
        <v>397</v>
      </c>
      <c r="AM128" s="38">
        <v>420</v>
      </c>
      <c r="AN128" s="38">
        <v>405</v>
      </c>
      <c r="AO128" s="38">
        <v>383</v>
      </c>
      <c r="AP128" s="38">
        <v>364</v>
      </c>
      <c r="AQ128" s="38">
        <v>349</v>
      </c>
      <c r="AR128" s="38">
        <v>377</v>
      </c>
      <c r="AS128" s="38">
        <v>345</v>
      </c>
      <c r="AT128" s="38">
        <v>392</v>
      </c>
      <c r="AU128" s="38">
        <v>418</v>
      </c>
      <c r="AV128" s="38">
        <v>437</v>
      </c>
      <c r="AW128" s="38">
        <v>406</v>
      </c>
      <c r="AX128" s="38">
        <v>412</v>
      </c>
      <c r="AY128" s="38">
        <v>404</v>
      </c>
      <c r="AZ128" s="38">
        <v>394</v>
      </c>
      <c r="BA128" s="38">
        <v>514</v>
      </c>
      <c r="BB128" s="38">
        <v>422</v>
      </c>
      <c r="BC128" s="38">
        <v>544</v>
      </c>
      <c r="BD128" s="38">
        <v>869</v>
      </c>
      <c r="BE128" s="38">
        <v>487</v>
      </c>
      <c r="BF128" s="38">
        <v>444</v>
      </c>
      <c r="BG128" s="38">
        <v>423</v>
      </c>
      <c r="BH128" s="38">
        <v>432</v>
      </c>
      <c r="BI128" s="38">
        <v>486</v>
      </c>
      <c r="BJ128" s="38">
        <v>459</v>
      </c>
      <c r="BK128" s="38">
        <v>436</v>
      </c>
      <c r="BL128" s="38">
        <v>487</v>
      </c>
      <c r="BM128" s="38">
        <v>468</v>
      </c>
      <c r="BN128" s="38">
        <v>505</v>
      </c>
      <c r="BO128" s="38">
        <v>488</v>
      </c>
      <c r="BP128" s="38">
        <v>441</v>
      </c>
      <c r="BQ128" s="38">
        <v>457</v>
      </c>
      <c r="BR128" s="38">
        <v>443</v>
      </c>
      <c r="BS128" s="38">
        <v>478</v>
      </c>
      <c r="BT128" s="38">
        <v>503</v>
      </c>
      <c r="BU128" s="38">
        <v>432</v>
      </c>
      <c r="BV128" s="38">
        <v>478</v>
      </c>
      <c r="BW128" s="38">
        <v>463</v>
      </c>
      <c r="BX128" s="38">
        <v>454</v>
      </c>
      <c r="BY128" s="38">
        <v>430</v>
      </c>
      <c r="BZ128" s="38">
        <v>442</v>
      </c>
      <c r="CA128" s="38">
        <v>410</v>
      </c>
      <c r="CB128" s="38">
        <v>363</v>
      </c>
      <c r="CC128" s="38">
        <v>344</v>
      </c>
      <c r="CD128" s="38">
        <v>341</v>
      </c>
      <c r="CE128" s="38">
        <v>354</v>
      </c>
      <c r="CF128" s="38">
        <v>354</v>
      </c>
      <c r="CG128" s="38">
        <v>343</v>
      </c>
      <c r="CH128" s="38">
        <v>326</v>
      </c>
      <c r="CI128" s="38">
        <v>342</v>
      </c>
      <c r="CJ128" s="38">
        <v>399</v>
      </c>
      <c r="CK128" s="38">
        <v>305</v>
      </c>
      <c r="CL128" s="38">
        <v>329</v>
      </c>
      <c r="CM128" s="38">
        <v>321</v>
      </c>
      <c r="CN128" s="38">
        <v>317</v>
      </c>
      <c r="CO128" s="38">
        <v>365</v>
      </c>
      <c r="CP128" s="38">
        <v>334</v>
      </c>
      <c r="CQ128" s="38">
        <v>318</v>
      </c>
      <c r="CR128" s="38">
        <v>318</v>
      </c>
      <c r="CS128" s="38">
        <v>346</v>
      </c>
      <c r="CT128" s="38">
        <v>379</v>
      </c>
      <c r="CU128" s="52">
        <v>424</v>
      </c>
      <c r="CV128" s="52">
        <v>423</v>
      </c>
      <c r="CW128" s="52">
        <v>401</v>
      </c>
      <c r="CX128" s="52">
        <v>425</v>
      </c>
    </row>
    <row r="129" spans="1:102">
      <c r="A129" s="9" t="s">
        <v>241</v>
      </c>
      <c r="B129" s="8" t="s">
        <v>242</v>
      </c>
      <c r="C129" s="36">
        <v>4244</v>
      </c>
      <c r="D129" s="36">
        <v>4296</v>
      </c>
      <c r="E129" s="36">
        <v>4633</v>
      </c>
      <c r="F129" s="36">
        <v>5054</v>
      </c>
      <c r="G129" s="36">
        <v>4729</v>
      </c>
      <c r="H129" s="36">
        <v>4586</v>
      </c>
      <c r="I129" s="36">
        <v>4697</v>
      </c>
      <c r="J129" s="36">
        <v>4871</v>
      </c>
      <c r="K129" s="36">
        <v>5103</v>
      </c>
      <c r="L129" s="36">
        <v>5274</v>
      </c>
      <c r="M129" s="36">
        <v>5877</v>
      </c>
      <c r="N129" s="36">
        <v>6036</v>
      </c>
      <c r="O129" s="36">
        <v>6750</v>
      </c>
      <c r="P129" s="36">
        <v>7679</v>
      </c>
      <c r="Q129" s="36">
        <v>7746</v>
      </c>
      <c r="R129" s="36">
        <v>8167</v>
      </c>
      <c r="S129" s="37">
        <v>8467</v>
      </c>
      <c r="T129" s="37">
        <v>8623</v>
      </c>
      <c r="U129" s="37">
        <v>8998</v>
      </c>
      <c r="V129" s="37">
        <v>9683</v>
      </c>
      <c r="W129" s="53">
        <v>1102</v>
      </c>
      <c r="X129" s="38">
        <v>1058</v>
      </c>
      <c r="Y129" s="38">
        <v>1043</v>
      </c>
      <c r="Z129" s="38">
        <v>1041</v>
      </c>
      <c r="AA129" s="38">
        <v>1030</v>
      </c>
      <c r="AB129" s="38">
        <v>1026</v>
      </c>
      <c r="AC129" s="38">
        <v>1173</v>
      </c>
      <c r="AD129" s="38">
        <v>1067</v>
      </c>
      <c r="AE129" s="38">
        <v>1099</v>
      </c>
      <c r="AF129" s="38">
        <v>1115</v>
      </c>
      <c r="AG129" s="38">
        <v>1156</v>
      </c>
      <c r="AH129" s="38">
        <v>1263</v>
      </c>
      <c r="AI129" s="38">
        <v>1315</v>
      </c>
      <c r="AJ129" s="38">
        <v>1285</v>
      </c>
      <c r="AK129" s="38">
        <v>1209</v>
      </c>
      <c r="AL129" s="38">
        <v>1245</v>
      </c>
      <c r="AM129" s="38">
        <v>1204</v>
      </c>
      <c r="AN129" s="38">
        <v>1253</v>
      </c>
      <c r="AO129" s="38">
        <v>1210</v>
      </c>
      <c r="AP129" s="38">
        <v>1062</v>
      </c>
      <c r="AQ129" s="38">
        <v>1120</v>
      </c>
      <c r="AR129" s="38">
        <v>1159</v>
      </c>
      <c r="AS129" s="38">
        <v>1168</v>
      </c>
      <c r="AT129" s="38">
        <v>1139</v>
      </c>
      <c r="AU129" s="38">
        <v>1156</v>
      </c>
      <c r="AV129" s="38">
        <v>1135</v>
      </c>
      <c r="AW129" s="38">
        <v>1208</v>
      </c>
      <c r="AX129" s="38">
        <v>1198</v>
      </c>
      <c r="AY129" s="38">
        <v>1132</v>
      </c>
      <c r="AZ129" s="38">
        <v>1190</v>
      </c>
      <c r="BA129" s="38">
        <v>1221</v>
      </c>
      <c r="BB129" s="38">
        <v>1328</v>
      </c>
      <c r="BC129" s="38">
        <v>1276</v>
      </c>
      <c r="BD129" s="38">
        <v>1299</v>
      </c>
      <c r="BE129" s="38">
        <v>1275</v>
      </c>
      <c r="BF129" s="38">
        <v>1253</v>
      </c>
      <c r="BG129" s="38">
        <v>1274</v>
      </c>
      <c r="BH129" s="38">
        <v>1321</v>
      </c>
      <c r="BI129" s="38">
        <v>1316</v>
      </c>
      <c r="BJ129" s="38">
        <v>1363</v>
      </c>
      <c r="BK129" s="38">
        <v>1385</v>
      </c>
      <c r="BL129" s="38">
        <v>1463</v>
      </c>
      <c r="BM129" s="38">
        <v>1499</v>
      </c>
      <c r="BN129" s="38">
        <v>1530</v>
      </c>
      <c r="BO129" s="38">
        <v>1521</v>
      </c>
      <c r="BP129" s="38">
        <v>1453</v>
      </c>
      <c r="BQ129" s="38">
        <v>1506</v>
      </c>
      <c r="BR129" s="38">
        <v>1556</v>
      </c>
      <c r="BS129" s="38">
        <v>1581</v>
      </c>
      <c r="BT129" s="38">
        <v>1675</v>
      </c>
      <c r="BU129" s="38">
        <v>1760</v>
      </c>
      <c r="BV129" s="38">
        <v>1734</v>
      </c>
      <c r="BW129" s="38">
        <v>1884</v>
      </c>
      <c r="BX129" s="38">
        <v>1855</v>
      </c>
      <c r="BY129" s="38">
        <v>1954</v>
      </c>
      <c r="BZ129" s="38">
        <v>1986</v>
      </c>
      <c r="CA129" s="38">
        <v>1942</v>
      </c>
      <c r="CB129" s="38">
        <v>1927</v>
      </c>
      <c r="CC129" s="38">
        <v>1957</v>
      </c>
      <c r="CD129" s="38">
        <v>1920</v>
      </c>
      <c r="CE129" s="38">
        <v>1954</v>
      </c>
      <c r="CF129" s="38">
        <v>2117</v>
      </c>
      <c r="CG129" s="38">
        <v>2010</v>
      </c>
      <c r="CH129" s="38">
        <v>2086</v>
      </c>
      <c r="CI129" s="38">
        <v>2158</v>
      </c>
      <c r="CJ129" s="38">
        <v>2124</v>
      </c>
      <c r="CK129" s="38">
        <v>2080</v>
      </c>
      <c r="CL129" s="38">
        <v>2105</v>
      </c>
      <c r="CM129" s="38">
        <v>2186</v>
      </c>
      <c r="CN129" s="38">
        <v>2149</v>
      </c>
      <c r="CO129" s="38">
        <v>2151</v>
      </c>
      <c r="CP129" s="38">
        <v>2137</v>
      </c>
      <c r="CQ129" s="38">
        <v>2142</v>
      </c>
      <c r="CR129" s="38">
        <v>2219</v>
      </c>
      <c r="CS129" s="38">
        <v>2251</v>
      </c>
      <c r="CT129" s="38">
        <v>2386</v>
      </c>
      <c r="CU129" s="52">
        <v>2415</v>
      </c>
      <c r="CV129" s="52">
        <v>2461</v>
      </c>
      <c r="CW129" s="52">
        <v>2421</v>
      </c>
      <c r="CX129" s="52">
        <v>2386</v>
      </c>
    </row>
    <row r="130" spans="1:102">
      <c r="A130" s="9" t="s">
        <v>243</v>
      </c>
      <c r="B130" s="8" t="s">
        <v>244</v>
      </c>
      <c r="C130" s="36">
        <v>282</v>
      </c>
      <c r="D130" s="36">
        <v>275</v>
      </c>
      <c r="E130" s="36">
        <v>307</v>
      </c>
      <c r="F130" s="36">
        <v>339</v>
      </c>
      <c r="G130" s="36">
        <v>369</v>
      </c>
      <c r="H130" s="36">
        <v>474</v>
      </c>
      <c r="I130" s="36">
        <v>526</v>
      </c>
      <c r="J130" s="36">
        <v>568</v>
      </c>
      <c r="K130" s="36">
        <v>673</v>
      </c>
      <c r="L130" s="36">
        <v>714</v>
      </c>
      <c r="M130" s="36">
        <v>776</v>
      </c>
      <c r="N130" s="36">
        <v>1066</v>
      </c>
      <c r="O130" s="36">
        <v>1145</v>
      </c>
      <c r="P130" s="36">
        <v>1326</v>
      </c>
      <c r="Q130" s="36">
        <v>1330</v>
      </c>
      <c r="R130" s="36">
        <v>1470</v>
      </c>
      <c r="S130" s="37">
        <v>1414</v>
      </c>
      <c r="T130" s="37">
        <v>1473</v>
      </c>
      <c r="U130" s="37">
        <v>1514</v>
      </c>
      <c r="V130" s="37">
        <v>1696</v>
      </c>
      <c r="W130" s="53">
        <v>67</v>
      </c>
      <c r="X130" s="38">
        <v>65</v>
      </c>
      <c r="Y130" s="38">
        <v>81</v>
      </c>
      <c r="Z130" s="38">
        <v>69</v>
      </c>
      <c r="AA130" s="38">
        <v>64</v>
      </c>
      <c r="AB130" s="38">
        <v>64</v>
      </c>
      <c r="AC130" s="38">
        <v>76</v>
      </c>
      <c r="AD130" s="38">
        <v>71</v>
      </c>
      <c r="AE130" s="38">
        <v>65</v>
      </c>
      <c r="AF130" s="38">
        <v>79</v>
      </c>
      <c r="AG130" s="38">
        <v>78</v>
      </c>
      <c r="AH130" s="38">
        <v>85</v>
      </c>
      <c r="AI130" s="38">
        <v>87</v>
      </c>
      <c r="AJ130" s="38">
        <v>80</v>
      </c>
      <c r="AK130" s="38">
        <v>85</v>
      </c>
      <c r="AL130" s="38">
        <v>87</v>
      </c>
      <c r="AM130" s="38">
        <v>95</v>
      </c>
      <c r="AN130" s="38">
        <v>89</v>
      </c>
      <c r="AO130" s="38">
        <v>98</v>
      </c>
      <c r="AP130" s="38">
        <v>87</v>
      </c>
      <c r="AQ130" s="38">
        <v>100</v>
      </c>
      <c r="AR130" s="38">
        <v>126</v>
      </c>
      <c r="AS130" s="38">
        <v>118</v>
      </c>
      <c r="AT130" s="38">
        <v>130</v>
      </c>
      <c r="AU130" s="38">
        <v>120</v>
      </c>
      <c r="AV130" s="38">
        <v>123</v>
      </c>
      <c r="AW130" s="38">
        <v>137</v>
      </c>
      <c r="AX130" s="38">
        <v>146</v>
      </c>
      <c r="AY130" s="38">
        <v>134</v>
      </c>
      <c r="AZ130" s="38">
        <v>143</v>
      </c>
      <c r="BA130" s="38">
        <v>141</v>
      </c>
      <c r="BB130" s="38">
        <v>150</v>
      </c>
      <c r="BC130" s="38">
        <v>158</v>
      </c>
      <c r="BD130" s="38">
        <v>156</v>
      </c>
      <c r="BE130" s="38">
        <v>176</v>
      </c>
      <c r="BF130" s="38">
        <v>183</v>
      </c>
      <c r="BG130" s="38">
        <v>193</v>
      </c>
      <c r="BH130" s="38">
        <v>180</v>
      </c>
      <c r="BI130" s="38">
        <v>153</v>
      </c>
      <c r="BJ130" s="38">
        <v>188</v>
      </c>
      <c r="BK130" s="38">
        <v>167</v>
      </c>
      <c r="BL130" s="38">
        <v>196</v>
      </c>
      <c r="BM130" s="38">
        <v>204</v>
      </c>
      <c r="BN130" s="38">
        <v>209</v>
      </c>
      <c r="BO130" s="38">
        <v>253</v>
      </c>
      <c r="BP130" s="38">
        <v>259</v>
      </c>
      <c r="BQ130" s="38">
        <v>247</v>
      </c>
      <c r="BR130" s="38">
        <v>307</v>
      </c>
      <c r="BS130" s="38">
        <v>276</v>
      </c>
      <c r="BT130" s="38">
        <v>274</v>
      </c>
      <c r="BU130" s="38">
        <v>288</v>
      </c>
      <c r="BV130" s="38">
        <v>307</v>
      </c>
      <c r="BW130" s="38">
        <v>303</v>
      </c>
      <c r="BX130" s="38">
        <v>315</v>
      </c>
      <c r="BY130" s="38">
        <v>342</v>
      </c>
      <c r="BZ130" s="38">
        <v>366</v>
      </c>
      <c r="CA130" s="38">
        <v>319</v>
      </c>
      <c r="CB130" s="38">
        <v>328</v>
      </c>
      <c r="CC130" s="38">
        <v>320</v>
      </c>
      <c r="CD130" s="38">
        <v>363</v>
      </c>
      <c r="CE130" s="38">
        <v>353</v>
      </c>
      <c r="CF130" s="38">
        <v>392</v>
      </c>
      <c r="CG130" s="38">
        <v>342</v>
      </c>
      <c r="CH130" s="38">
        <v>383</v>
      </c>
      <c r="CI130" s="38">
        <v>365</v>
      </c>
      <c r="CJ130" s="38">
        <v>357</v>
      </c>
      <c r="CK130" s="38">
        <v>331</v>
      </c>
      <c r="CL130" s="38">
        <v>361</v>
      </c>
      <c r="CM130" s="38">
        <v>356</v>
      </c>
      <c r="CN130" s="38">
        <v>390</v>
      </c>
      <c r="CO130" s="38">
        <v>372</v>
      </c>
      <c r="CP130" s="38">
        <v>355</v>
      </c>
      <c r="CQ130" s="38">
        <v>354</v>
      </c>
      <c r="CR130" s="38">
        <v>367</v>
      </c>
      <c r="CS130" s="38">
        <v>374</v>
      </c>
      <c r="CT130" s="38">
        <v>419</v>
      </c>
      <c r="CU130" s="52">
        <v>427</v>
      </c>
      <c r="CV130" s="52">
        <v>418</v>
      </c>
      <c r="CW130" s="52">
        <v>396</v>
      </c>
      <c r="CX130" s="52">
        <v>455</v>
      </c>
    </row>
    <row r="131" spans="1:102">
      <c r="A131" s="9" t="s">
        <v>245</v>
      </c>
      <c r="B131" s="6" t="s">
        <v>246</v>
      </c>
      <c r="C131" s="37">
        <v>496</v>
      </c>
      <c r="D131" s="37">
        <v>470</v>
      </c>
      <c r="E131" s="37">
        <v>491</v>
      </c>
      <c r="F131" s="37">
        <v>472</v>
      </c>
      <c r="G131" s="37">
        <v>496</v>
      </c>
      <c r="H131" s="37">
        <v>537</v>
      </c>
      <c r="I131" s="37">
        <v>516</v>
      </c>
      <c r="J131" s="37">
        <v>704</v>
      </c>
      <c r="K131" s="37">
        <v>793</v>
      </c>
      <c r="L131" s="37">
        <v>519</v>
      </c>
      <c r="M131" s="37">
        <v>616</v>
      </c>
      <c r="N131" s="37">
        <v>644</v>
      </c>
      <c r="O131" s="37">
        <v>782</v>
      </c>
      <c r="P131" s="37">
        <v>789</v>
      </c>
      <c r="Q131" s="37">
        <v>779</v>
      </c>
      <c r="R131" s="37">
        <v>852</v>
      </c>
      <c r="S131" s="37">
        <v>777</v>
      </c>
      <c r="T131" s="37">
        <v>860</v>
      </c>
      <c r="U131" s="37">
        <v>985</v>
      </c>
      <c r="V131" s="37">
        <v>1110</v>
      </c>
      <c r="W131" s="53">
        <v>119</v>
      </c>
      <c r="X131" s="38">
        <v>109</v>
      </c>
      <c r="Y131" s="38">
        <v>115</v>
      </c>
      <c r="Z131" s="38">
        <v>153</v>
      </c>
      <c r="AA131" s="38">
        <v>117</v>
      </c>
      <c r="AB131" s="38">
        <v>117</v>
      </c>
      <c r="AC131" s="38">
        <v>118</v>
      </c>
      <c r="AD131" s="38">
        <v>118</v>
      </c>
      <c r="AE131" s="38">
        <v>123</v>
      </c>
      <c r="AF131" s="38">
        <v>121</v>
      </c>
      <c r="AG131" s="38">
        <v>117</v>
      </c>
      <c r="AH131" s="38">
        <v>130</v>
      </c>
      <c r="AI131" s="38">
        <v>122</v>
      </c>
      <c r="AJ131" s="38">
        <v>129</v>
      </c>
      <c r="AK131" s="38">
        <v>112</v>
      </c>
      <c r="AL131" s="38">
        <v>109</v>
      </c>
      <c r="AM131" s="38">
        <v>115</v>
      </c>
      <c r="AN131" s="38">
        <v>120</v>
      </c>
      <c r="AO131" s="38">
        <v>139</v>
      </c>
      <c r="AP131" s="38">
        <v>122</v>
      </c>
      <c r="AQ131" s="38">
        <v>116</v>
      </c>
      <c r="AR131" s="38">
        <v>125</v>
      </c>
      <c r="AS131" s="38">
        <v>153</v>
      </c>
      <c r="AT131" s="38">
        <v>143</v>
      </c>
      <c r="AU131" s="38">
        <v>135</v>
      </c>
      <c r="AV131" s="38">
        <v>112</v>
      </c>
      <c r="AW131" s="38">
        <v>132</v>
      </c>
      <c r="AX131" s="38">
        <v>137</v>
      </c>
      <c r="AY131" s="38">
        <v>167</v>
      </c>
      <c r="AZ131" s="38">
        <v>188</v>
      </c>
      <c r="BA131" s="38">
        <v>152</v>
      </c>
      <c r="BB131" s="38">
        <v>197</v>
      </c>
      <c r="BC131" s="38">
        <v>211</v>
      </c>
      <c r="BD131" s="38">
        <v>251</v>
      </c>
      <c r="BE131" s="38">
        <v>190</v>
      </c>
      <c r="BF131" s="38">
        <v>141</v>
      </c>
      <c r="BG131" s="38">
        <v>130</v>
      </c>
      <c r="BH131" s="38">
        <v>117</v>
      </c>
      <c r="BI131" s="38">
        <v>127</v>
      </c>
      <c r="BJ131" s="38">
        <v>145</v>
      </c>
      <c r="BK131" s="38">
        <v>137</v>
      </c>
      <c r="BL131" s="38">
        <v>155</v>
      </c>
      <c r="BM131" s="38">
        <v>160</v>
      </c>
      <c r="BN131" s="38">
        <v>164</v>
      </c>
      <c r="BO131" s="38">
        <v>168</v>
      </c>
      <c r="BP131" s="38">
        <v>155</v>
      </c>
      <c r="BQ131" s="38">
        <v>151</v>
      </c>
      <c r="BR131" s="38">
        <v>170</v>
      </c>
      <c r="BS131" s="38">
        <v>177</v>
      </c>
      <c r="BT131" s="38">
        <v>196</v>
      </c>
      <c r="BU131" s="38">
        <v>207</v>
      </c>
      <c r="BV131" s="38">
        <v>202</v>
      </c>
      <c r="BW131" s="38">
        <v>222</v>
      </c>
      <c r="BX131" s="38">
        <v>198</v>
      </c>
      <c r="BY131" s="38">
        <v>184</v>
      </c>
      <c r="BZ131" s="38">
        <v>185</v>
      </c>
      <c r="CA131" s="38">
        <v>191</v>
      </c>
      <c r="CB131" s="38">
        <v>185</v>
      </c>
      <c r="CC131" s="38">
        <v>199</v>
      </c>
      <c r="CD131" s="38">
        <v>204</v>
      </c>
      <c r="CE131" s="38">
        <v>189</v>
      </c>
      <c r="CF131" s="38">
        <v>240</v>
      </c>
      <c r="CG131" s="38">
        <v>209</v>
      </c>
      <c r="CH131" s="38">
        <v>214</v>
      </c>
      <c r="CI131" s="38">
        <v>197</v>
      </c>
      <c r="CJ131" s="38">
        <v>190</v>
      </c>
      <c r="CK131" s="38">
        <v>206</v>
      </c>
      <c r="CL131" s="38">
        <v>184</v>
      </c>
      <c r="CM131" s="38">
        <v>225</v>
      </c>
      <c r="CN131" s="38">
        <v>200</v>
      </c>
      <c r="CO131" s="38">
        <v>211</v>
      </c>
      <c r="CP131" s="38">
        <v>224</v>
      </c>
      <c r="CQ131" s="38">
        <v>251</v>
      </c>
      <c r="CR131" s="38">
        <v>236</v>
      </c>
      <c r="CS131" s="38">
        <v>237</v>
      </c>
      <c r="CT131" s="38">
        <v>261</v>
      </c>
      <c r="CU131" s="52">
        <v>256</v>
      </c>
      <c r="CV131" s="52">
        <v>275</v>
      </c>
      <c r="CW131" s="52">
        <v>290</v>
      </c>
      <c r="CX131" s="52">
        <v>289</v>
      </c>
    </row>
    <row r="132" spans="1:102">
      <c r="A132" s="9" t="s">
        <v>247</v>
      </c>
      <c r="B132" s="6" t="s">
        <v>248</v>
      </c>
      <c r="C132" s="37">
        <v>296</v>
      </c>
      <c r="D132" s="37">
        <v>260</v>
      </c>
      <c r="E132" s="37">
        <v>228</v>
      </c>
      <c r="F132" s="37">
        <v>220</v>
      </c>
      <c r="G132" s="37">
        <v>250</v>
      </c>
      <c r="H132" s="37">
        <v>242</v>
      </c>
      <c r="I132" s="37">
        <v>225</v>
      </c>
      <c r="J132" s="37">
        <v>485</v>
      </c>
      <c r="K132" s="37">
        <v>625</v>
      </c>
      <c r="L132" s="37">
        <v>151</v>
      </c>
      <c r="M132" s="37">
        <v>121</v>
      </c>
      <c r="N132" s="37">
        <v>116</v>
      </c>
      <c r="O132" s="37">
        <v>122</v>
      </c>
      <c r="P132" s="37">
        <v>116</v>
      </c>
      <c r="Q132" s="37">
        <v>150</v>
      </c>
      <c r="R132" s="37">
        <v>134</v>
      </c>
      <c r="S132" s="37">
        <v>120</v>
      </c>
      <c r="T132" s="37">
        <v>89</v>
      </c>
      <c r="U132" s="37">
        <v>126</v>
      </c>
      <c r="V132" s="37">
        <v>204</v>
      </c>
      <c r="W132" s="53">
        <v>82</v>
      </c>
      <c r="X132" s="38">
        <v>75</v>
      </c>
      <c r="Y132" s="38">
        <v>69</v>
      </c>
      <c r="Z132" s="38">
        <v>70</v>
      </c>
      <c r="AA132" s="38">
        <v>60</v>
      </c>
      <c r="AB132" s="38">
        <v>69</v>
      </c>
      <c r="AC132" s="38">
        <v>69</v>
      </c>
      <c r="AD132" s="38">
        <v>62</v>
      </c>
      <c r="AE132" s="38">
        <v>63</v>
      </c>
      <c r="AF132" s="38">
        <v>59</v>
      </c>
      <c r="AG132" s="38">
        <v>61</v>
      </c>
      <c r="AH132" s="38">
        <v>45</v>
      </c>
      <c r="AI132" s="38">
        <v>58</v>
      </c>
      <c r="AJ132" s="38">
        <v>56</v>
      </c>
      <c r="AK132" s="38">
        <v>51</v>
      </c>
      <c r="AL132" s="38">
        <v>55</v>
      </c>
      <c r="AM132" s="38">
        <v>60</v>
      </c>
      <c r="AN132" s="38">
        <v>65</v>
      </c>
      <c r="AO132" s="38">
        <v>64</v>
      </c>
      <c r="AP132" s="38">
        <v>61</v>
      </c>
      <c r="AQ132" s="38">
        <v>56</v>
      </c>
      <c r="AR132" s="38">
        <v>56</v>
      </c>
      <c r="AS132" s="38">
        <v>78</v>
      </c>
      <c r="AT132" s="38">
        <v>52</v>
      </c>
      <c r="AU132" s="38">
        <v>51</v>
      </c>
      <c r="AV132" s="38">
        <v>63</v>
      </c>
      <c r="AW132" s="38">
        <v>56</v>
      </c>
      <c r="AX132" s="38">
        <v>55</v>
      </c>
      <c r="AY132" s="38">
        <v>55</v>
      </c>
      <c r="AZ132" s="38">
        <v>130</v>
      </c>
      <c r="BA132" s="38">
        <v>138</v>
      </c>
      <c r="BB132" s="38">
        <v>162</v>
      </c>
      <c r="BC132" s="38">
        <v>204</v>
      </c>
      <c r="BD132" s="38">
        <v>294</v>
      </c>
      <c r="BE132" s="38">
        <v>75</v>
      </c>
      <c r="BF132" s="38">
        <v>52</v>
      </c>
      <c r="BG132" s="38">
        <v>39</v>
      </c>
      <c r="BH132" s="38">
        <v>35</v>
      </c>
      <c r="BI132" s="38">
        <v>34</v>
      </c>
      <c r="BJ132" s="38">
        <v>43</v>
      </c>
      <c r="BK132" s="38">
        <v>30</v>
      </c>
      <c r="BL132" s="38">
        <v>31</v>
      </c>
      <c r="BM132" s="38">
        <v>26</v>
      </c>
      <c r="BN132" s="38">
        <v>34</v>
      </c>
      <c r="BO132" s="38">
        <v>32</v>
      </c>
      <c r="BP132" s="38">
        <v>29</v>
      </c>
      <c r="BQ132" s="38">
        <v>27</v>
      </c>
      <c r="BR132" s="38">
        <v>28</v>
      </c>
      <c r="BS132" s="38">
        <v>28</v>
      </c>
      <c r="BT132" s="38">
        <v>31</v>
      </c>
      <c r="BU132" s="38">
        <v>30</v>
      </c>
      <c r="BV132" s="38">
        <v>33</v>
      </c>
      <c r="BW132" s="38">
        <v>27</v>
      </c>
      <c r="BX132" s="38">
        <v>30</v>
      </c>
      <c r="BY132" s="38">
        <v>29</v>
      </c>
      <c r="BZ132" s="38">
        <v>30</v>
      </c>
      <c r="CA132" s="38">
        <v>33</v>
      </c>
      <c r="CB132" s="38">
        <v>38</v>
      </c>
      <c r="CC132" s="38">
        <v>41</v>
      </c>
      <c r="CD132" s="38">
        <v>38</v>
      </c>
      <c r="CE132" s="38">
        <v>33</v>
      </c>
      <c r="CF132" s="38">
        <v>35</v>
      </c>
      <c r="CG132" s="38">
        <v>32</v>
      </c>
      <c r="CH132" s="38">
        <v>34</v>
      </c>
      <c r="CI132" s="38">
        <v>31</v>
      </c>
      <c r="CJ132" s="38">
        <v>31</v>
      </c>
      <c r="CK132" s="38">
        <v>30</v>
      </c>
      <c r="CL132" s="38">
        <v>28</v>
      </c>
      <c r="CM132" s="38">
        <v>22</v>
      </c>
      <c r="CN132" s="38">
        <v>20</v>
      </c>
      <c r="CO132" s="38">
        <v>17</v>
      </c>
      <c r="CP132" s="38">
        <v>30</v>
      </c>
      <c r="CQ132" s="38">
        <v>26</v>
      </c>
      <c r="CR132" s="38">
        <v>26</v>
      </c>
      <c r="CS132" s="38">
        <v>30</v>
      </c>
      <c r="CT132" s="38">
        <v>44</v>
      </c>
      <c r="CU132" s="52">
        <v>52</v>
      </c>
      <c r="CV132" s="52">
        <v>46</v>
      </c>
      <c r="CW132" s="52">
        <v>45</v>
      </c>
      <c r="CX132" s="52">
        <v>61</v>
      </c>
    </row>
    <row r="133" spans="1:102">
      <c r="A133" s="1" t="s">
        <v>249</v>
      </c>
      <c r="B133" s="8" t="s">
        <v>250</v>
      </c>
      <c r="C133" s="36">
        <v>7169</v>
      </c>
      <c r="D133" s="36">
        <v>7036</v>
      </c>
      <c r="E133" s="36">
        <v>8032</v>
      </c>
      <c r="F133" s="36">
        <v>7616</v>
      </c>
      <c r="G133" s="36">
        <v>6670</v>
      </c>
      <c r="H133" s="36">
        <v>6858</v>
      </c>
      <c r="I133" s="36">
        <v>6806</v>
      </c>
      <c r="J133" s="36">
        <v>6677</v>
      </c>
      <c r="K133" s="36">
        <v>7033</v>
      </c>
      <c r="L133" s="36">
        <v>8141</v>
      </c>
      <c r="M133" s="36">
        <v>8998</v>
      </c>
      <c r="N133" s="36">
        <v>7761</v>
      </c>
      <c r="O133" s="36">
        <v>8869</v>
      </c>
      <c r="P133" s="36">
        <v>10115</v>
      </c>
      <c r="Q133" s="36">
        <v>9814</v>
      </c>
      <c r="R133" s="36">
        <v>9745</v>
      </c>
      <c r="S133" s="37">
        <v>10399</v>
      </c>
      <c r="T133" s="37">
        <v>10224</v>
      </c>
      <c r="U133" s="37">
        <v>10350</v>
      </c>
      <c r="V133" s="37">
        <v>11730</v>
      </c>
      <c r="W133" s="53">
        <v>1788</v>
      </c>
      <c r="X133" s="38">
        <v>1771</v>
      </c>
      <c r="Y133" s="38">
        <v>1793</v>
      </c>
      <c r="Z133" s="38">
        <v>1817</v>
      </c>
      <c r="AA133" s="38">
        <v>1723</v>
      </c>
      <c r="AB133" s="38">
        <v>1685</v>
      </c>
      <c r="AC133" s="38">
        <v>1826</v>
      </c>
      <c r="AD133" s="38">
        <v>1802</v>
      </c>
      <c r="AE133" s="38">
        <v>1940</v>
      </c>
      <c r="AF133" s="38">
        <v>1954</v>
      </c>
      <c r="AG133" s="38">
        <v>2053</v>
      </c>
      <c r="AH133" s="38">
        <v>2085</v>
      </c>
      <c r="AI133" s="38">
        <v>2104</v>
      </c>
      <c r="AJ133" s="38">
        <v>1942</v>
      </c>
      <c r="AK133" s="38">
        <v>1793</v>
      </c>
      <c r="AL133" s="38">
        <v>1777</v>
      </c>
      <c r="AM133" s="38">
        <v>1725</v>
      </c>
      <c r="AN133" s="38">
        <v>1720</v>
      </c>
      <c r="AO133" s="38">
        <v>1634</v>
      </c>
      <c r="AP133" s="38">
        <v>1591</v>
      </c>
      <c r="AQ133" s="38">
        <v>1685</v>
      </c>
      <c r="AR133" s="38">
        <v>1708</v>
      </c>
      <c r="AS133" s="38">
        <v>1696</v>
      </c>
      <c r="AT133" s="38">
        <v>1769</v>
      </c>
      <c r="AU133" s="38">
        <v>1683</v>
      </c>
      <c r="AV133" s="38">
        <v>1703</v>
      </c>
      <c r="AW133" s="38">
        <v>1708</v>
      </c>
      <c r="AX133" s="38">
        <v>1712</v>
      </c>
      <c r="AY133" s="38">
        <v>1567</v>
      </c>
      <c r="AZ133" s="38">
        <v>1703</v>
      </c>
      <c r="BA133" s="38">
        <v>1685</v>
      </c>
      <c r="BB133" s="38">
        <v>1722</v>
      </c>
      <c r="BC133" s="38">
        <v>1730</v>
      </c>
      <c r="BD133" s="38">
        <v>1777</v>
      </c>
      <c r="BE133" s="38">
        <v>1727</v>
      </c>
      <c r="BF133" s="38">
        <v>1799</v>
      </c>
      <c r="BG133" s="38">
        <v>1998</v>
      </c>
      <c r="BH133" s="38">
        <v>2001</v>
      </c>
      <c r="BI133" s="38">
        <v>2062</v>
      </c>
      <c r="BJ133" s="38">
        <v>2080</v>
      </c>
      <c r="BK133" s="38">
        <v>2139</v>
      </c>
      <c r="BL133" s="38">
        <v>2280</v>
      </c>
      <c r="BM133" s="38">
        <v>2275</v>
      </c>
      <c r="BN133" s="38">
        <v>2304</v>
      </c>
      <c r="BO133" s="38">
        <v>2064</v>
      </c>
      <c r="BP133" s="38">
        <v>1924</v>
      </c>
      <c r="BQ133" s="38">
        <v>1827</v>
      </c>
      <c r="BR133" s="38">
        <v>1946</v>
      </c>
      <c r="BS133" s="38">
        <v>2061</v>
      </c>
      <c r="BT133" s="38">
        <v>2201</v>
      </c>
      <c r="BU133" s="38">
        <v>2266</v>
      </c>
      <c r="BV133" s="38">
        <v>2341</v>
      </c>
      <c r="BW133" s="38">
        <v>2558</v>
      </c>
      <c r="BX133" s="38">
        <v>2441</v>
      </c>
      <c r="BY133" s="38">
        <v>2513</v>
      </c>
      <c r="BZ133" s="38">
        <v>2603</v>
      </c>
      <c r="CA133" s="38">
        <v>2559</v>
      </c>
      <c r="CB133" s="38">
        <v>2482</v>
      </c>
      <c r="CC133" s="38">
        <v>2422</v>
      </c>
      <c r="CD133" s="38">
        <v>2351</v>
      </c>
      <c r="CE133" s="38">
        <v>2400</v>
      </c>
      <c r="CF133" s="38">
        <v>2475</v>
      </c>
      <c r="CG133" s="38">
        <v>2466</v>
      </c>
      <c r="CH133" s="38">
        <v>2404</v>
      </c>
      <c r="CI133" s="38">
        <v>2601</v>
      </c>
      <c r="CJ133" s="38">
        <v>2571</v>
      </c>
      <c r="CK133" s="38">
        <v>2545</v>
      </c>
      <c r="CL133" s="38">
        <v>2682</v>
      </c>
      <c r="CM133" s="38">
        <v>2679</v>
      </c>
      <c r="CN133" s="38">
        <v>2634</v>
      </c>
      <c r="CO133" s="38">
        <v>2491</v>
      </c>
      <c r="CP133" s="38">
        <v>2419</v>
      </c>
      <c r="CQ133" s="38">
        <v>2454</v>
      </c>
      <c r="CR133" s="38">
        <v>2530</v>
      </c>
      <c r="CS133" s="38">
        <v>2580</v>
      </c>
      <c r="CT133" s="38">
        <v>2786</v>
      </c>
      <c r="CU133" s="52">
        <v>2892</v>
      </c>
      <c r="CV133" s="52">
        <v>2917</v>
      </c>
      <c r="CW133" s="52">
        <v>2903</v>
      </c>
      <c r="CX133" s="52">
        <v>3018</v>
      </c>
    </row>
    <row r="134" spans="1:102">
      <c r="A134" s="9" t="s">
        <v>1214</v>
      </c>
      <c r="B134" s="8" t="s">
        <v>251</v>
      </c>
      <c r="C134" s="36">
        <v>2400</v>
      </c>
      <c r="D134" s="36">
        <v>2393</v>
      </c>
      <c r="E134" s="36">
        <v>2663</v>
      </c>
      <c r="F134" s="36">
        <v>2647</v>
      </c>
      <c r="G134" s="36">
        <v>2376</v>
      </c>
      <c r="H134" s="36">
        <v>2594</v>
      </c>
      <c r="I134" s="36">
        <v>2652</v>
      </c>
      <c r="J134" s="36">
        <v>2669</v>
      </c>
      <c r="K134" s="36">
        <v>3067</v>
      </c>
      <c r="L134" s="36">
        <v>3282</v>
      </c>
      <c r="M134" s="36">
        <v>3931</v>
      </c>
      <c r="N134" s="36">
        <v>3402</v>
      </c>
      <c r="O134" s="36">
        <v>3752</v>
      </c>
      <c r="P134" s="36">
        <v>4369</v>
      </c>
      <c r="Q134" s="36">
        <v>4343</v>
      </c>
      <c r="R134" s="36">
        <v>4100</v>
      </c>
      <c r="S134" s="37">
        <v>4070</v>
      </c>
      <c r="T134" s="37">
        <v>3926</v>
      </c>
      <c r="U134" s="37">
        <v>4021</v>
      </c>
      <c r="V134" s="37">
        <v>4568</v>
      </c>
      <c r="W134" s="53">
        <v>589</v>
      </c>
      <c r="X134" s="38">
        <v>593</v>
      </c>
      <c r="Y134" s="38">
        <v>593</v>
      </c>
      <c r="Z134" s="38">
        <v>625</v>
      </c>
      <c r="AA134" s="38">
        <v>571</v>
      </c>
      <c r="AB134" s="38">
        <v>574</v>
      </c>
      <c r="AC134" s="38">
        <v>609</v>
      </c>
      <c r="AD134" s="38">
        <v>639</v>
      </c>
      <c r="AE134" s="38">
        <v>671</v>
      </c>
      <c r="AF134" s="38">
        <v>654</v>
      </c>
      <c r="AG134" s="38">
        <v>663</v>
      </c>
      <c r="AH134" s="38">
        <v>675</v>
      </c>
      <c r="AI134" s="38">
        <v>722</v>
      </c>
      <c r="AJ134" s="38">
        <v>690</v>
      </c>
      <c r="AK134" s="38">
        <v>630</v>
      </c>
      <c r="AL134" s="38">
        <v>605</v>
      </c>
      <c r="AM134" s="38">
        <v>577</v>
      </c>
      <c r="AN134" s="38">
        <v>602</v>
      </c>
      <c r="AO134" s="38">
        <v>598</v>
      </c>
      <c r="AP134" s="38">
        <v>599</v>
      </c>
      <c r="AQ134" s="38">
        <v>638</v>
      </c>
      <c r="AR134" s="38">
        <v>645</v>
      </c>
      <c r="AS134" s="38">
        <v>645</v>
      </c>
      <c r="AT134" s="38">
        <v>666</v>
      </c>
      <c r="AU134" s="38">
        <v>629</v>
      </c>
      <c r="AV134" s="38">
        <v>666</v>
      </c>
      <c r="AW134" s="38">
        <v>676</v>
      </c>
      <c r="AX134" s="38">
        <v>681</v>
      </c>
      <c r="AY134" s="38">
        <v>600</v>
      </c>
      <c r="AZ134" s="38">
        <v>676</v>
      </c>
      <c r="BA134" s="38">
        <v>679</v>
      </c>
      <c r="BB134" s="38">
        <v>714</v>
      </c>
      <c r="BC134" s="38">
        <v>760</v>
      </c>
      <c r="BD134" s="38">
        <v>765</v>
      </c>
      <c r="BE134" s="38">
        <v>754</v>
      </c>
      <c r="BF134" s="38">
        <v>788</v>
      </c>
      <c r="BG134" s="38">
        <v>775</v>
      </c>
      <c r="BH134" s="38">
        <v>829</v>
      </c>
      <c r="BI134" s="38">
        <v>830</v>
      </c>
      <c r="BJ134" s="38">
        <v>848</v>
      </c>
      <c r="BK134" s="38">
        <v>896</v>
      </c>
      <c r="BL134" s="38">
        <v>953</v>
      </c>
      <c r="BM134" s="38">
        <v>1002</v>
      </c>
      <c r="BN134" s="38">
        <v>1080</v>
      </c>
      <c r="BO134" s="38">
        <v>944</v>
      </c>
      <c r="BP134" s="38">
        <v>869</v>
      </c>
      <c r="BQ134" s="38">
        <v>796</v>
      </c>
      <c r="BR134" s="38">
        <v>793</v>
      </c>
      <c r="BS134" s="38">
        <v>838</v>
      </c>
      <c r="BT134" s="38">
        <v>926</v>
      </c>
      <c r="BU134" s="38">
        <v>977</v>
      </c>
      <c r="BV134" s="38">
        <v>1011</v>
      </c>
      <c r="BW134" s="38">
        <v>1119</v>
      </c>
      <c r="BX134" s="38">
        <v>1062</v>
      </c>
      <c r="BY134" s="38">
        <v>1071</v>
      </c>
      <c r="BZ134" s="38">
        <v>1117</v>
      </c>
      <c r="CA134" s="38">
        <v>1148</v>
      </c>
      <c r="CB134" s="38">
        <v>1100</v>
      </c>
      <c r="CC134" s="38">
        <v>1064</v>
      </c>
      <c r="CD134" s="38">
        <v>1031</v>
      </c>
      <c r="CE134" s="38">
        <v>1024</v>
      </c>
      <c r="CF134" s="38">
        <v>1062</v>
      </c>
      <c r="CG134" s="38">
        <v>1030</v>
      </c>
      <c r="CH134" s="38">
        <v>984</v>
      </c>
      <c r="CI134" s="38">
        <v>1029</v>
      </c>
      <c r="CJ134" s="38">
        <v>1007</v>
      </c>
      <c r="CK134" s="38">
        <v>1017</v>
      </c>
      <c r="CL134" s="38">
        <v>1017</v>
      </c>
      <c r="CM134" s="38">
        <v>1010</v>
      </c>
      <c r="CN134" s="38">
        <v>1037</v>
      </c>
      <c r="CO134" s="38">
        <v>969</v>
      </c>
      <c r="CP134" s="38">
        <v>910</v>
      </c>
      <c r="CQ134" s="38">
        <v>962</v>
      </c>
      <c r="CR134" s="38">
        <v>977</v>
      </c>
      <c r="CS134" s="38">
        <v>1017</v>
      </c>
      <c r="CT134" s="38">
        <v>1065</v>
      </c>
      <c r="CU134" s="52">
        <v>1140</v>
      </c>
      <c r="CV134" s="52">
        <v>1147</v>
      </c>
      <c r="CW134" s="52">
        <v>1126</v>
      </c>
      <c r="CX134" s="52">
        <v>1155</v>
      </c>
    </row>
    <row r="135" spans="1:102">
      <c r="A135" s="9" t="s">
        <v>252</v>
      </c>
      <c r="B135" s="8" t="s">
        <v>253</v>
      </c>
      <c r="C135" s="36">
        <v>345</v>
      </c>
      <c r="D135" s="36">
        <v>339</v>
      </c>
      <c r="E135" s="36">
        <v>394</v>
      </c>
      <c r="F135" s="36">
        <v>342</v>
      </c>
      <c r="G135" s="36">
        <v>305</v>
      </c>
      <c r="H135" s="36">
        <v>330</v>
      </c>
      <c r="I135" s="36">
        <v>305</v>
      </c>
      <c r="J135" s="36">
        <v>291</v>
      </c>
      <c r="K135" s="36">
        <v>260</v>
      </c>
      <c r="L135" s="36">
        <v>287</v>
      </c>
      <c r="M135" s="36">
        <v>333</v>
      </c>
      <c r="N135" s="36">
        <v>326</v>
      </c>
      <c r="O135" s="36">
        <v>396</v>
      </c>
      <c r="P135" s="36">
        <v>426</v>
      </c>
      <c r="Q135" s="36">
        <v>396</v>
      </c>
      <c r="R135" s="36">
        <v>436</v>
      </c>
      <c r="S135" s="37">
        <v>534</v>
      </c>
      <c r="T135" s="37">
        <v>498</v>
      </c>
      <c r="U135" s="37">
        <v>515</v>
      </c>
      <c r="V135" s="37">
        <v>596</v>
      </c>
      <c r="W135" s="53">
        <v>88</v>
      </c>
      <c r="X135" s="38">
        <v>83</v>
      </c>
      <c r="Y135" s="38">
        <v>86</v>
      </c>
      <c r="Z135" s="38">
        <v>88</v>
      </c>
      <c r="AA135" s="38">
        <v>82</v>
      </c>
      <c r="AB135" s="38">
        <v>82</v>
      </c>
      <c r="AC135" s="38">
        <v>86</v>
      </c>
      <c r="AD135" s="38">
        <v>89</v>
      </c>
      <c r="AE135" s="38">
        <v>101</v>
      </c>
      <c r="AF135" s="38">
        <v>98</v>
      </c>
      <c r="AG135" s="38">
        <v>108</v>
      </c>
      <c r="AH135" s="38">
        <v>87</v>
      </c>
      <c r="AI135" s="38">
        <v>86</v>
      </c>
      <c r="AJ135" s="38">
        <v>89</v>
      </c>
      <c r="AK135" s="38">
        <v>81</v>
      </c>
      <c r="AL135" s="38">
        <v>86</v>
      </c>
      <c r="AM135" s="38">
        <v>78</v>
      </c>
      <c r="AN135" s="38">
        <v>77</v>
      </c>
      <c r="AO135" s="38">
        <v>75</v>
      </c>
      <c r="AP135" s="38">
        <v>75</v>
      </c>
      <c r="AQ135" s="38">
        <v>82</v>
      </c>
      <c r="AR135" s="38">
        <v>85</v>
      </c>
      <c r="AS135" s="38">
        <v>81</v>
      </c>
      <c r="AT135" s="38">
        <v>82</v>
      </c>
      <c r="AU135" s="38">
        <v>78</v>
      </c>
      <c r="AV135" s="38">
        <v>75</v>
      </c>
      <c r="AW135" s="38">
        <v>75</v>
      </c>
      <c r="AX135" s="38">
        <v>77</v>
      </c>
      <c r="AY135" s="38">
        <v>71</v>
      </c>
      <c r="AZ135" s="38">
        <v>69</v>
      </c>
      <c r="BA135" s="38">
        <v>73</v>
      </c>
      <c r="BB135" s="38">
        <v>78</v>
      </c>
      <c r="BC135" s="38">
        <v>69</v>
      </c>
      <c r="BD135" s="38">
        <v>69</v>
      </c>
      <c r="BE135" s="38">
        <v>64</v>
      </c>
      <c r="BF135" s="38">
        <v>58</v>
      </c>
      <c r="BG135" s="38">
        <v>65</v>
      </c>
      <c r="BH135" s="38">
        <v>70</v>
      </c>
      <c r="BI135" s="38">
        <v>73</v>
      </c>
      <c r="BJ135" s="38">
        <v>79</v>
      </c>
      <c r="BK135" s="38">
        <v>76</v>
      </c>
      <c r="BL135" s="38">
        <v>88</v>
      </c>
      <c r="BM135" s="38">
        <v>87</v>
      </c>
      <c r="BN135" s="38">
        <v>82</v>
      </c>
      <c r="BO135" s="38">
        <v>84</v>
      </c>
      <c r="BP135" s="38">
        <v>80</v>
      </c>
      <c r="BQ135" s="38">
        <v>78</v>
      </c>
      <c r="BR135" s="38">
        <v>84</v>
      </c>
      <c r="BS135" s="38">
        <v>90</v>
      </c>
      <c r="BT135" s="38">
        <v>103</v>
      </c>
      <c r="BU135" s="38">
        <v>96</v>
      </c>
      <c r="BV135" s="38">
        <v>107</v>
      </c>
      <c r="BW135" s="38">
        <v>102</v>
      </c>
      <c r="BX135" s="38">
        <v>104</v>
      </c>
      <c r="BY135" s="38">
        <v>107</v>
      </c>
      <c r="BZ135" s="38">
        <v>113</v>
      </c>
      <c r="CA135" s="38">
        <v>101</v>
      </c>
      <c r="CB135" s="38">
        <v>94</v>
      </c>
      <c r="CC135" s="38">
        <v>102</v>
      </c>
      <c r="CD135" s="38">
        <v>99</v>
      </c>
      <c r="CE135" s="38">
        <v>105</v>
      </c>
      <c r="CF135" s="38">
        <v>107</v>
      </c>
      <c r="CG135" s="38">
        <v>111</v>
      </c>
      <c r="CH135" s="38">
        <v>113</v>
      </c>
      <c r="CI135" s="38">
        <v>116</v>
      </c>
      <c r="CJ135" s="38">
        <v>133</v>
      </c>
      <c r="CK135" s="38">
        <v>142</v>
      </c>
      <c r="CL135" s="38">
        <v>143</v>
      </c>
      <c r="CM135" s="38">
        <v>129</v>
      </c>
      <c r="CN135" s="38">
        <v>126</v>
      </c>
      <c r="CO135" s="38">
        <v>122</v>
      </c>
      <c r="CP135" s="38">
        <v>121</v>
      </c>
      <c r="CQ135" s="38">
        <v>120</v>
      </c>
      <c r="CR135" s="38">
        <v>126</v>
      </c>
      <c r="CS135" s="38">
        <v>129</v>
      </c>
      <c r="CT135" s="38">
        <v>140</v>
      </c>
      <c r="CU135" s="52">
        <v>150</v>
      </c>
      <c r="CV135" s="52">
        <v>144</v>
      </c>
      <c r="CW135" s="52">
        <v>155</v>
      </c>
      <c r="CX135" s="52">
        <v>147</v>
      </c>
    </row>
    <row r="136" spans="1:102">
      <c r="A136" s="9" t="s">
        <v>254</v>
      </c>
      <c r="B136" s="8" t="s">
        <v>255</v>
      </c>
      <c r="C136" s="36">
        <v>1415</v>
      </c>
      <c r="D136" s="36">
        <v>1430</v>
      </c>
      <c r="E136" s="36">
        <v>1603</v>
      </c>
      <c r="F136" s="36">
        <v>1554</v>
      </c>
      <c r="G136" s="36">
        <v>1226</v>
      </c>
      <c r="H136" s="36">
        <v>1359</v>
      </c>
      <c r="I136" s="36">
        <v>1389</v>
      </c>
      <c r="J136" s="36">
        <v>1281</v>
      </c>
      <c r="K136" s="36">
        <v>1469</v>
      </c>
      <c r="L136" s="36">
        <v>1528</v>
      </c>
      <c r="M136" s="36">
        <v>1619</v>
      </c>
      <c r="N136" s="36">
        <v>1345</v>
      </c>
      <c r="O136" s="36">
        <v>1632</v>
      </c>
      <c r="P136" s="36">
        <v>1810</v>
      </c>
      <c r="Q136" s="36">
        <v>1757</v>
      </c>
      <c r="R136" s="36">
        <v>1867</v>
      </c>
      <c r="S136" s="37">
        <v>2003</v>
      </c>
      <c r="T136" s="37">
        <v>1991</v>
      </c>
      <c r="U136" s="37">
        <v>2064</v>
      </c>
      <c r="V136" s="37">
        <v>2431</v>
      </c>
      <c r="W136" s="53">
        <v>369</v>
      </c>
      <c r="X136" s="38">
        <v>338</v>
      </c>
      <c r="Y136" s="38">
        <v>351</v>
      </c>
      <c r="Z136" s="38">
        <v>357</v>
      </c>
      <c r="AA136" s="38">
        <v>342</v>
      </c>
      <c r="AB136" s="38">
        <v>362</v>
      </c>
      <c r="AC136" s="38">
        <v>364</v>
      </c>
      <c r="AD136" s="38">
        <v>362</v>
      </c>
      <c r="AE136" s="38">
        <v>386</v>
      </c>
      <c r="AF136" s="38">
        <v>370</v>
      </c>
      <c r="AG136" s="38">
        <v>414</v>
      </c>
      <c r="AH136" s="38">
        <v>433</v>
      </c>
      <c r="AI136" s="38">
        <v>437</v>
      </c>
      <c r="AJ136" s="38">
        <v>402</v>
      </c>
      <c r="AK136" s="38">
        <v>386</v>
      </c>
      <c r="AL136" s="38">
        <v>329</v>
      </c>
      <c r="AM136" s="38">
        <v>311</v>
      </c>
      <c r="AN136" s="38">
        <v>317</v>
      </c>
      <c r="AO136" s="38">
        <v>301</v>
      </c>
      <c r="AP136" s="38">
        <v>297</v>
      </c>
      <c r="AQ136" s="38">
        <v>326</v>
      </c>
      <c r="AR136" s="38">
        <v>339</v>
      </c>
      <c r="AS136" s="38">
        <v>333</v>
      </c>
      <c r="AT136" s="38">
        <v>361</v>
      </c>
      <c r="AU136" s="38">
        <v>342</v>
      </c>
      <c r="AV136" s="38">
        <v>345</v>
      </c>
      <c r="AW136" s="38">
        <v>354</v>
      </c>
      <c r="AX136" s="38">
        <v>348</v>
      </c>
      <c r="AY136" s="38">
        <v>318</v>
      </c>
      <c r="AZ136" s="38">
        <v>334</v>
      </c>
      <c r="BA136" s="38">
        <v>311</v>
      </c>
      <c r="BB136" s="38">
        <v>318</v>
      </c>
      <c r="BC136" s="38">
        <v>348</v>
      </c>
      <c r="BD136" s="38">
        <v>367</v>
      </c>
      <c r="BE136" s="38">
        <v>368</v>
      </c>
      <c r="BF136" s="38">
        <v>386</v>
      </c>
      <c r="BG136" s="38">
        <v>377</v>
      </c>
      <c r="BH136" s="38">
        <v>370</v>
      </c>
      <c r="BI136" s="38">
        <v>392</v>
      </c>
      <c r="BJ136" s="38">
        <v>389</v>
      </c>
      <c r="BK136" s="38">
        <v>416</v>
      </c>
      <c r="BL136" s="38">
        <v>431</v>
      </c>
      <c r="BM136" s="38">
        <v>391</v>
      </c>
      <c r="BN136" s="38">
        <v>381</v>
      </c>
      <c r="BO136" s="38">
        <v>336</v>
      </c>
      <c r="BP136" s="38">
        <v>326</v>
      </c>
      <c r="BQ136" s="38">
        <v>322</v>
      </c>
      <c r="BR136" s="38">
        <v>361</v>
      </c>
      <c r="BS136" s="38">
        <v>389</v>
      </c>
      <c r="BT136" s="38">
        <v>406</v>
      </c>
      <c r="BU136" s="38">
        <v>422</v>
      </c>
      <c r="BV136" s="38">
        <v>415</v>
      </c>
      <c r="BW136" s="38">
        <v>452</v>
      </c>
      <c r="BX136" s="38">
        <v>439</v>
      </c>
      <c r="BY136" s="38">
        <v>456</v>
      </c>
      <c r="BZ136" s="38">
        <v>463</v>
      </c>
      <c r="CA136" s="38">
        <v>454</v>
      </c>
      <c r="CB136" s="38">
        <v>443</v>
      </c>
      <c r="CC136" s="38">
        <v>439</v>
      </c>
      <c r="CD136" s="38">
        <v>421</v>
      </c>
      <c r="CE136" s="38">
        <v>459</v>
      </c>
      <c r="CF136" s="38">
        <v>481</v>
      </c>
      <c r="CG136" s="38">
        <v>472</v>
      </c>
      <c r="CH136" s="38">
        <v>455</v>
      </c>
      <c r="CI136" s="38">
        <v>519</v>
      </c>
      <c r="CJ136" s="38">
        <v>495</v>
      </c>
      <c r="CK136" s="38">
        <v>478</v>
      </c>
      <c r="CL136" s="38">
        <v>511</v>
      </c>
      <c r="CM136" s="38">
        <v>520</v>
      </c>
      <c r="CN136" s="38">
        <v>490</v>
      </c>
      <c r="CO136" s="38">
        <v>491</v>
      </c>
      <c r="CP136" s="38">
        <v>489</v>
      </c>
      <c r="CQ136" s="38">
        <v>489</v>
      </c>
      <c r="CR136" s="38">
        <v>500</v>
      </c>
      <c r="CS136" s="38">
        <v>505</v>
      </c>
      <c r="CT136" s="38">
        <v>570</v>
      </c>
      <c r="CU136" s="52">
        <v>582</v>
      </c>
      <c r="CV136" s="52">
        <v>600</v>
      </c>
      <c r="CW136" s="52">
        <v>607</v>
      </c>
      <c r="CX136" s="52">
        <v>642</v>
      </c>
    </row>
    <row r="137" spans="1:102">
      <c r="A137" s="9" t="s">
        <v>256</v>
      </c>
      <c r="B137" s="8" t="s">
        <v>257</v>
      </c>
      <c r="C137" s="36">
        <v>521</v>
      </c>
      <c r="D137" s="36">
        <v>503</v>
      </c>
      <c r="E137" s="36">
        <v>567</v>
      </c>
      <c r="F137" s="36">
        <v>453</v>
      </c>
      <c r="G137" s="36">
        <v>454</v>
      </c>
      <c r="H137" s="36">
        <v>522</v>
      </c>
      <c r="I137" s="36">
        <v>539</v>
      </c>
      <c r="J137" s="36">
        <v>503</v>
      </c>
      <c r="K137" s="36">
        <v>512</v>
      </c>
      <c r="L137" s="36">
        <v>549</v>
      </c>
      <c r="M137" s="36">
        <v>599</v>
      </c>
      <c r="N137" s="36">
        <v>557</v>
      </c>
      <c r="O137" s="36">
        <v>582</v>
      </c>
      <c r="P137" s="36">
        <v>668</v>
      </c>
      <c r="Q137" s="36">
        <v>668</v>
      </c>
      <c r="R137" s="36">
        <v>697</v>
      </c>
      <c r="S137" s="37">
        <v>788</v>
      </c>
      <c r="T137" s="37">
        <v>812</v>
      </c>
      <c r="U137" s="37">
        <v>850</v>
      </c>
      <c r="V137" s="37">
        <v>931</v>
      </c>
      <c r="W137" s="53">
        <v>126</v>
      </c>
      <c r="X137" s="38">
        <v>126</v>
      </c>
      <c r="Y137" s="38">
        <v>135</v>
      </c>
      <c r="Z137" s="38">
        <v>134</v>
      </c>
      <c r="AA137" s="38">
        <v>124</v>
      </c>
      <c r="AB137" s="38">
        <v>114</v>
      </c>
      <c r="AC137" s="38">
        <v>131</v>
      </c>
      <c r="AD137" s="38">
        <v>134</v>
      </c>
      <c r="AE137" s="38">
        <v>145</v>
      </c>
      <c r="AF137" s="38">
        <v>145</v>
      </c>
      <c r="AG137" s="38">
        <v>142</v>
      </c>
      <c r="AH137" s="38">
        <v>135</v>
      </c>
      <c r="AI137" s="38">
        <v>115</v>
      </c>
      <c r="AJ137" s="38">
        <v>125</v>
      </c>
      <c r="AK137" s="38">
        <v>104</v>
      </c>
      <c r="AL137" s="38">
        <v>109</v>
      </c>
      <c r="AM137" s="38">
        <v>110</v>
      </c>
      <c r="AN137" s="38">
        <v>112</v>
      </c>
      <c r="AO137" s="38">
        <v>113</v>
      </c>
      <c r="AP137" s="38">
        <v>119</v>
      </c>
      <c r="AQ137" s="38">
        <v>129</v>
      </c>
      <c r="AR137" s="38">
        <v>131</v>
      </c>
      <c r="AS137" s="38">
        <v>130</v>
      </c>
      <c r="AT137" s="38">
        <v>132</v>
      </c>
      <c r="AU137" s="38">
        <v>134</v>
      </c>
      <c r="AV137" s="38">
        <v>136</v>
      </c>
      <c r="AW137" s="38">
        <v>142</v>
      </c>
      <c r="AX137" s="38">
        <v>127</v>
      </c>
      <c r="AY137" s="38">
        <v>122</v>
      </c>
      <c r="AZ137" s="38">
        <v>127</v>
      </c>
      <c r="BA137" s="38">
        <v>126</v>
      </c>
      <c r="BB137" s="38">
        <v>128</v>
      </c>
      <c r="BC137" s="38">
        <v>122</v>
      </c>
      <c r="BD137" s="38">
        <v>133</v>
      </c>
      <c r="BE137" s="38">
        <v>125</v>
      </c>
      <c r="BF137" s="38">
        <v>132</v>
      </c>
      <c r="BG137" s="38">
        <v>140</v>
      </c>
      <c r="BH137" s="38">
        <v>132</v>
      </c>
      <c r="BI137" s="38">
        <v>137</v>
      </c>
      <c r="BJ137" s="38">
        <v>140</v>
      </c>
      <c r="BK137" s="38">
        <v>145</v>
      </c>
      <c r="BL137" s="38">
        <v>153</v>
      </c>
      <c r="BM137" s="38">
        <v>152</v>
      </c>
      <c r="BN137" s="38">
        <v>149</v>
      </c>
      <c r="BO137" s="38">
        <v>139</v>
      </c>
      <c r="BP137" s="38">
        <v>135</v>
      </c>
      <c r="BQ137" s="38">
        <v>138</v>
      </c>
      <c r="BR137" s="38">
        <v>145</v>
      </c>
      <c r="BS137" s="38">
        <v>142</v>
      </c>
      <c r="BT137" s="38">
        <v>143</v>
      </c>
      <c r="BU137" s="38">
        <v>147</v>
      </c>
      <c r="BV137" s="38">
        <v>150</v>
      </c>
      <c r="BW137" s="38">
        <v>166</v>
      </c>
      <c r="BX137" s="38">
        <v>163</v>
      </c>
      <c r="BY137" s="38">
        <v>166</v>
      </c>
      <c r="BZ137" s="38">
        <v>173</v>
      </c>
      <c r="CA137" s="38">
        <v>169</v>
      </c>
      <c r="CB137" s="38">
        <v>162</v>
      </c>
      <c r="CC137" s="38">
        <v>174</v>
      </c>
      <c r="CD137" s="38">
        <v>163</v>
      </c>
      <c r="CE137" s="38">
        <v>164</v>
      </c>
      <c r="CF137" s="38">
        <v>178</v>
      </c>
      <c r="CG137" s="38">
        <v>176</v>
      </c>
      <c r="CH137" s="38">
        <v>179</v>
      </c>
      <c r="CI137" s="38">
        <v>193</v>
      </c>
      <c r="CJ137" s="38">
        <v>188</v>
      </c>
      <c r="CK137" s="38">
        <v>193</v>
      </c>
      <c r="CL137" s="38">
        <v>214</v>
      </c>
      <c r="CM137" s="38">
        <v>208</v>
      </c>
      <c r="CN137" s="38">
        <v>205</v>
      </c>
      <c r="CO137" s="38">
        <v>203</v>
      </c>
      <c r="CP137" s="38">
        <v>196</v>
      </c>
      <c r="CQ137" s="38">
        <v>195</v>
      </c>
      <c r="CR137" s="38">
        <v>211</v>
      </c>
      <c r="CS137" s="38">
        <v>210</v>
      </c>
      <c r="CT137" s="38">
        <v>234</v>
      </c>
      <c r="CU137" s="52">
        <v>236</v>
      </c>
      <c r="CV137" s="52">
        <v>231</v>
      </c>
      <c r="CW137" s="52">
        <v>225</v>
      </c>
      <c r="CX137" s="52">
        <v>239</v>
      </c>
    </row>
    <row r="138" spans="1:102">
      <c r="A138" s="9" t="s">
        <v>258</v>
      </c>
      <c r="B138" s="8" t="s">
        <v>259</v>
      </c>
      <c r="C138" s="36">
        <v>798</v>
      </c>
      <c r="D138" s="36">
        <v>741</v>
      </c>
      <c r="E138" s="36">
        <v>722</v>
      </c>
      <c r="F138" s="36">
        <v>704</v>
      </c>
      <c r="G138" s="36">
        <v>691</v>
      </c>
      <c r="H138" s="36">
        <v>729</v>
      </c>
      <c r="I138" s="36">
        <v>687</v>
      </c>
      <c r="J138" s="36">
        <v>703</v>
      </c>
      <c r="K138" s="36">
        <v>727</v>
      </c>
      <c r="L138" s="36">
        <v>713</v>
      </c>
      <c r="M138" s="36">
        <v>748</v>
      </c>
      <c r="N138" s="36">
        <v>629</v>
      </c>
      <c r="O138" s="36">
        <v>673</v>
      </c>
      <c r="P138" s="36">
        <v>746</v>
      </c>
      <c r="Q138" s="36">
        <v>704</v>
      </c>
      <c r="R138" s="36">
        <v>717</v>
      </c>
      <c r="S138" s="37">
        <v>757</v>
      </c>
      <c r="T138" s="37">
        <v>779</v>
      </c>
      <c r="U138" s="37">
        <v>837</v>
      </c>
      <c r="V138" s="37">
        <v>911</v>
      </c>
      <c r="W138" s="53">
        <v>201</v>
      </c>
      <c r="X138" s="38">
        <v>203</v>
      </c>
      <c r="Y138" s="38">
        <v>196</v>
      </c>
      <c r="Z138" s="38">
        <v>198</v>
      </c>
      <c r="AA138" s="38">
        <v>180</v>
      </c>
      <c r="AB138" s="38">
        <v>181</v>
      </c>
      <c r="AC138" s="38">
        <v>195</v>
      </c>
      <c r="AD138" s="38">
        <v>185</v>
      </c>
      <c r="AE138" s="38">
        <v>185</v>
      </c>
      <c r="AF138" s="38">
        <v>184</v>
      </c>
      <c r="AG138" s="38">
        <v>179</v>
      </c>
      <c r="AH138" s="38">
        <v>174</v>
      </c>
      <c r="AI138" s="38">
        <v>178</v>
      </c>
      <c r="AJ138" s="38">
        <v>174</v>
      </c>
      <c r="AK138" s="38">
        <v>175</v>
      </c>
      <c r="AL138" s="38">
        <v>177</v>
      </c>
      <c r="AM138" s="38">
        <v>181</v>
      </c>
      <c r="AN138" s="38">
        <v>179</v>
      </c>
      <c r="AO138" s="38">
        <v>165</v>
      </c>
      <c r="AP138" s="38">
        <v>166</v>
      </c>
      <c r="AQ138" s="38">
        <v>176</v>
      </c>
      <c r="AR138" s="38">
        <v>177</v>
      </c>
      <c r="AS138" s="38">
        <v>184</v>
      </c>
      <c r="AT138" s="38">
        <v>192</v>
      </c>
      <c r="AU138" s="38">
        <v>179</v>
      </c>
      <c r="AV138" s="38">
        <v>169</v>
      </c>
      <c r="AW138" s="38">
        <v>164</v>
      </c>
      <c r="AX138" s="38">
        <v>175</v>
      </c>
      <c r="AY138" s="38">
        <v>168</v>
      </c>
      <c r="AZ138" s="38">
        <v>187</v>
      </c>
      <c r="BA138" s="38">
        <v>183</v>
      </c>
      <c r="BB138" s="38">
        <v>165</v>
      </c>
      <c r="BC138" s="38">
        <v>180</v>
      </c>
      <c r="BD138" s="38">
        <v>188</v>
      </c>
      <c r="BE138" s="38">
        <v>178</v>
      </c>
      <c r="BF138" s="38">
        <v>181</v>
      </c>
      <c r="BG138" s="38">
        <v>174</v>
      </c>
      <c r="BH138" s="38">
        <v>173</v>
      </c>
      <c r="BI138" s="38">
        <v>183</v>
      </c>
      <c r="BJ138" s="38">
        <v>183</v>
      </c>
      <c r="BK138" s="38">
        <v>187</v>
      </c>
      <c r="BL138" s="38">
        <v>190</v>
      </c>
      <c r="BM138" s="38">
        <v>186</v>
      </c>
      <c r="BN138" s="38">
        <v>185</v>
      </c>
      <c r="BO138" s="38">
        <v>164</v>
      </c>
      <c r="BP138" s="38">
        <v>156</v>
      </c>
      <c r="BQ138" s="38">
        <v>151</v>
      </c>
      <c r="BR138" s="38">
        <v>158</v>
      </c>
      <c r="BS138" s="38">
        <v>161</v>
      </c>
      <c r="BT138" s="38">
        <v>170</v>
      </c>
      <c r="BU138" s="38">
        <v>173</v>
      </c>
      <c r="BV138" s="38">
        <v>169</v>
      </c>
      <c r="BW138" s="38">
        <v>190</v>
      </c>
      <c r="BX138" s="38">
        <v>178</v>
      </c>
      <c r="BY138" s="38">
        <v>188</v>
      </c>
      <c r="BZ138" s="38">
        <v>190</v>
      </c>
      <c r="CA138" s="38">
        <v>177</v>
      </c>
      <c r="CB138" s="38">
        <v>177</v>
      </c>
      <c r="CC138" s="38">
        <v>173</v>
      </c>
      <c r="CD138" s="38">
        <v>177</v>
      </c>
      <c r="CE138" s="38">
        <v>175</v>
      </c>
      <c r="CF138" s="38">
        <v>176</v>
      </c>
      <c r="CG138" s="38">
        <v>187</v>
      </c>
      <c r="CH138" s="38">
        <v>179</v>
      </c>
      <c r="CI138" s="38">
        <v>189</v>
      </c>
      <c r="CJ138" s="38">
        <v>190</v>
      </c>
      <c r="CK138" s="38">
        <v>186</v>
      </c>
      <c r="CL138" s="38">
        <v>192</v>
      </c>
      <c r="CM138" s="38">
        <v>193</v>
      </c>
      <c r="CN138" s="38">
        <v>201</v>
      </c>
      <c r="CO138" s="38">
        <v>191</v>
      </c>
      <c r="CP138" s="38">
        <v>194</v>
      </c>
      <c r="CQ138" s="38">
        <v>204</v>
      </c>
      <c r="CR138" s="38">
        <v>197</v>
      </c>
      <c r="CS138" s="38">
        <v>211</v>
      </c>
      <c r="CT138" s="38">
        <v>225</v>
      </c>
      <c r="CU138" s="52">
        <v>216</v>
      </c>
      <c r="CV138" s="52">
        <v>234</v>
      </c>
      <c r="CW138" s="52">
        <v>225</v>
      </c>
      <c r="CX138" s="52">
        <v>236</v>
      </c>
    </row>
    <row r="139" spans="1:102">
      <c r="A139" s="9" t="s">
        <v>260</v>
      </c>
      <c r="B139" s="8" t="s">
        <v>261</v>
      </c>
      <c r="C139" s="36">
        <v>1690</v>
      </c>
      <c r="D139" s="36">
        <v>1630</v>
      </c>
      <c r="E139" s="36">
        <v>2083</v>
      </c>
      <c r="F139" s="36">
        <v>1916</v>
      </c>
      <c r="G139" s="36">
        <v>1618</v>
      </c>
      <c r="H139" s="36">
        <v>1324</v>
      </c>
      <c r="I139" s="36">
        <v>1234</v>
      </c>
      <c r="J139" s="36">
        <v>1230</v>
      </c>
      <c r="K139" s="36">
        <v>998</v>
      </c>
      <c r="L139" s="36">
        <v>1782</v>
      </c>
      <c r="M139" s="36">
        <v>1768</v>
      </c>
      <c r="N139" s="36">
        <v>1502</v>
      </c>
      <c r="O139" s="36">
        <v>1834</v>
      </c>
      <c r="P139" s="36">
        <v>2096</v>
      </c>
      <c r="Q139" s="36">
        <v>1946</v>
      </c>
      <c r="R139" s="36">
        <v>1928</v>
      </c>
      <c r="S139" s="37">
        <v>2247</v>
      </c>
      <c r="T139" s="37">
        <v>2218</v>
      </c>
      <c r="U139" s="37">
        <v>2063</v>
      </c>
      <c r="V139" s="37">
        <v>2293</v>
      </c>
      <c r="W139" s="53">
        <v>415</v>
      </c>
      <c r="X139" s="38">
        <v>428</v>
      </c>
      <c r="Y139" s="38">
        <v>431</v>
      </c>
      <c r="Z139" s="38">
        <v>416</v>
      </c>
      <c r="AA139" s="38">
        <v>425</v>
      </c>
      <c r="AB139" s="38">
        <v>373</v>
      </c>
      <c r="AC139" s="38">
        <v>439</v>
      </c>
      <c r="AD139" s="38">
        <v>393</v>
      </c>
      <c r="AE139" s="38">
        <v>452</v>
      </c>
      <c r="AF139" s="38">
        <v>504</v>
      </c>
      <c r="AG139" s="38">
        <v>548</v>
      </c>
      <c r="AH139" s="38">
        <v>579</v>
      </c>
      <c r="AI139" s="38">
        <v>564</v>
      </c>
      <c r="AJ139" s="38">
        <v>465</v>
      </c>
      <c r="AK139" s="38">
        <v>416</v>
      </c>
      <c r="AL139" s="38">
        <v>471</v>
      </c>
      <c r="AM139" s="38">
        <v>467</v>
      </c>
      <c r="AN139" s="38">
        <v>432</v>
      </c>
      <c r="AO139" s="38">
        <v>383</v>
      </c>
      <c r="AP139" s="38">
        <v>336</v>
      </c>
      <c r="AQ139" s="38">
        <v>336</v>
      </c>
      <c r="AR139" s="38">
        <v>330</v>
      </c>
      <c r="AS139" s="38">
        <v>322</v>
      </c>
      <c r="AT139" s="38">
        <v>336</v>
      </c>
      <c r="AU139" s="38">
        <v>321</v>
      </c>
      <c r="AV139" s="38">
        <v>312</v>
      </c>
      <c r="AW139" s="38">
        <v>297</v>
      </c>
      <c r="AX139" s="38">
        <v>304</v>
      </c>
      <c r="AY139" s="38">
        <v>288</v>
      </c>
      <c r="AZ139" s="38">
        <v>311</v>
      </c>
      <c r="BA139" s="38">
        <v>313</v>
      </c>
      <c r="BB139" s="38">
        <v>318</v>
      </c>
      <c r="BC139" s="38">
        <v>252</v>
      </c>
      <c r="BD139" s="38">
        <v>255</v>
      </c>
      <c r="BE139" s="38">
        <v>237</v>
      </c>
      <c r="BF139" s="38">
        <v>254</v>
      </c>
      <c r="BG139" s="38">
        <v>467</v>
      </c>
      <c r="BH139" s="38">
        <v>427</v>
      </c>
      <c r="BI139" s="38">
        <v>447</v>
      </c>
      <c r="BJ139" s="38">
        <v>441</v>
      </c>
      <c r="BK139" s="38">
        <v>420</v>
      </c>
      <c r="BL139" s="38">
        <v>465</v>
      </c>
      <c r="BM139" s="38">
        <v>455</v>
      </c>
      <c r="BN139" s="38">
        <v>428</v>
      </c>
      <c r="BO139" s="38">
        <v>398</v>
      </c>
      <c r="BP139" s="38">
        <v>358</v>
      </c>
      <c r="BQ139" s="38">
        <v>342</v>
      </c>
      <c r="BR139" s="38">
        <v>404</v>
      </c>
      <c r="BS139" s="38">
        <v>441</v>
      </c>
      <c r="BT139" s="38">
        <v>454</v>
      </c>
      <c r="BU139" s="38">
        <v>450</v>
      </c>
      <c r="BV139" s="38">
        <v>489</v>
      </c>
      <c r="BW139" s="38">
        <v>528</v>
      </c>
      <c r="BX139" s="38">
        <v>496</v>
      </c>
      <c r="BY139" s="38">
        <v>525</v>
      </c>
      <c r="BZ139" s="38">
        <v>547</v>
      </c>
      <c r="CA139" s="38">
        <v>510</v>
      </c>
      <c r="CB139" s="38">
        <v>505</v>
      </c>
      <c r="CC139" s="38">
        <v>471</v>
      </c>
      <c r="CD139" s="38">
        <v>460</v>
      </c>
      <c r="CE139" s="38">
        <v>473</v>
      </c>
      <c r="CF139" s="38">
        <v>470</v>
      </c>
      <c r="CG139" s="38">
        <v>492</v>
      </c>
      <c r="CH139" s="38">
        <v>493</v>
      </c>
      <c r="CI139" s="38">
        <v>554</v>
      </c>
      <c r="CJ139" s="38">
        <v>557</v>
      </c>
      <c r="CK139" s="38">
        <v>531</v>
      </c>
      <c r="CL139" s="38">
        <v>605</v>
      </c>
      <c r="CM139" s="38">
        <v>620</v>
      </c>
      <c r="CN139" s="38">
        <v>574</v>
      </c>
      <c r="CO139" s="38">
        <v>515</v>
      </c>
      <c r="CP139" s="38">
        <v>509</v>
      </c>
      <c r="CQ139" s="38">
        <v>485</v>
      </c>
      <c r="CR139" s="38">
        <v>518</v>
      </c>
      <c r="CS139" s="38">
        <v>508</v>
      </c>
      <c r="CT139" s="38">
        <v>552</v>
      </c>
      <c r="CU139" s="52">
        <v>568</v>
      </c>
      <c r="CV139" s="52">
        <v>561</v>
      </c>
      <c r="CW139" s="52">
        <v>565</v>
      </c>
      <c r="CX139" s="52">
        <v>599</v>
      </c>
    </row>
    <row r="140" spans="1:102">
      <c r="A140" s="1" t="s">
        <v>262</v>
      </c>
      <c r="B140" s="8" t="s">
        <v>263</v>
      </c>
      <c r="C140" s="36">
        <v>17771</v>
      </c>
      <c r="D140" s="36">
        <v>16488</v>
      </c>
      <c r="E140" s="36">
        <v>16782</v>
      </c>
      <c r="F140" s="36">
        <v>16996</v>
      </c>
      <c r="G140" s="36">
        <v>16046</v>
      </c>
      <c r="H140" s="36">
        <v>17290</v>
      </c>
      <c r="I140" s="36">
        <v>17802</v>
      </c>
      <c r="J140" s="36">
        <v>18861</v>
      </c>
      <c r="K140" s="36">
        <v>20369</v>
      </c>
      <c r="L140" s="36">
        <v>21956</v>
      </c>
      <c r="M140" s="36">
        <v>24991</v>
      </c>
      <c r="N140" s="36">
        <v>20388</v>
      </c>
      <c r="O140" s="36">
        <v>23198</v>
      </c>
      <c r="P140" s="36">
        <v>27390</v>
      </c>
      <c r="Q140" s="36">
        <v>27858</v>
      </c>
      <c r="R140" s="36">
        <v>27860</v>
      </c>
      <c r="S140" s="37">
        <v>28356</v>
      </c>
      <c r="T140" s="37">
        <v>26717</v>
      </c>
      <c r="U140" s="37">
        <v>27001</v>
      </c>
      <c r="V140" s="37">
        <v>30449</v>
      </c>
      <c r="W140" s="53">
        <v>4520</v>
      </c>
      <c r="X140" s="38">
        <v>4538</v>
      </c>
      <c r="Y140" s="38">
        <v>4360</v>
      </c>
      <c r="Z140" s="38">
        <v>4353</v>
      </c>
      <c r="AA140" s="38">
        <v>4176</v>
      </c>
      <c r="AB140" s="38">
        <v>4017</v>
      </c>
      <c r="AC140" s="38">
        <v>4184</v>
      </c>
      <c r="AD140" s="38">
        <v>4111</v>
      </c>
      <c r="AE140" s="38">
        <v>4091</v>
      </c>
      <c r="AF140" s="38">
        <v>4155</v>
      </c>
      <c r="AG140" s="38">
        <v>4180</v>
      </c>
      <c r="AH140" s="38">
        <v>4356</v>
      </c>
      <c r="AI140" s="38">
        <v>4454</v>
      </c>
      <c r="AJ140" s="38">
        <v>4252</v>
      </c>
      <c r="AK140" s="38">
        <v>4199</v>
      </c>
      <c r="AL140" s="38">
        <v>4091</v>
      </c>
      <c r="AM140" s="38">
        <v>4026</v>
      </c>
      <c r="AN140" s="38">
        <v>3994</v>
      </c>
      <c r="AO140" s="38">
        <v>4175</v>
      </c>
      <c r="AP140" s="38">
        <v>3851</v>
      </c>
      <c r="AQ140" s="38">
        <v>4167</v>
      </c>
      <c r="AR140" s="38">
        <v>4318</v>
      </c>
      <c r="AS140" s="38">
        <v>4346</v>
      </c>
      <c r="AT140" s="38">
        <v>4459</v>
      </c>
      <c r="AU140" s="38">
        <v>4215</v>
      </c>
      <c r="AV140" s="38">
        <v>4465</v>
      </c>
      <c r="AW140" s="38">
        <v>4529</v>
      </c>
      <c r="AX140" s="38">
        <v>4593</v>
      </c>
      <c r="AY140" s="38">
        <v>4414</v>
      </c>
      <c r="AZ140" s="38">
        <v>4725</v>
      </c>
      <c r="BA140" s="38">
        <v>4765</v>
      </c>
      <c r="BB140" s="38">
        <v>4957</v>
      </c>
      <c r="BC140" s="38">
        <v>5009</v>
      </c>
      <c r="BD140" s="38">
        <v>5105</v>
      </c>
      <c r="BE140" s="38">
        <v>5093</v>
      </c>
      <c r="BF140" s="38">
        <v>5162</v>
      </c>
      <c r="BG140" s="38">
        <v>5185</v>
      </c>
      <c r="BH140" s="38">
        <v>5330</v>
      </c>
      <c r="BI140" s="38">
        <v>5603</v>
      </c>
      <c r="BJ140" s="38">
        <v>5838</v>
      </c>
      <c r="BK140" s="38">
        <v>6239</v>
      </c>
      <c r="BL140" s="38">
        <v>6331</v>
      </c>
      <c r="BM140" s="38">
        <v>6282</v>
      </c>
      <c r="BN140" s="38">
        <v>6139</v>
      </c>
      <c r="BO140" s="38">
        <v>5393</v>
      </c>
      <c r="BP140" s="38">
        <v>5096</v>
      </c>
      <c r="BQ140" s="38">
        <v>4780</v>
      </c>
      <c r="BR140" s="38">
        <v>5119</v>
      </c>
      <c r="BS140" s="38">
        <v>5254</v>
      </c>
      <c r="BT140" s="38">
        <v>5718</v>
      </c>
      <c r="BU140" s="38">
        <v>5999</v>
      </c>
      <c r="BV140" s="38">
        <v>6227</v>
      </c>
      <c r="BW140" s="38">
        <v>6671</v>
      </c>
      <c r="BX140" s="38">
        <v>6695</v>
      </c>
      <c r="BY140" s="38">
        <v>6849</v>
      </c>
      <c r="BZ140" s="38">
        <v>7175</v>
      </c>
      <c r="CA140" s="38">
        <v>7021</v>
      </c>
      <c r="CB140" s="38">
        <v>6902</v>
      </c>
      <c r="CC140" s="38">
        <v>6968</v>
      </c>
      <c r="CD140" s="38">
        <v>6967</v>
      </c>
      <c r="CE140" s="38">
        <v>6830</v>
      </c>
      <c r="CF140" s="38">
        <v>7146</v>
      </c>
      <c r="CG140" s="38">
        <v>7055</v>
      </c>
      <c r="CH140" s="38">
        <v>6829</v>
      </c>
      <c r="CI140" s="38">
        <v>7258</v>
      </c>
      <c r="CJ140" s="38">
        <v>7118</v>
      </c>
      <c r="CK140" s="38">
        <v>6870</v>
      </c>
      <c r="CL140" s="38">
        <v>7110</v>
      </c>
      <c r="CM140" s="38">
        <v>7079</v>
      </c>
      <c r="CN140" s="38">
        <v>6617</v>
      </c>
      <c r="CO140" s="38">
        <v>6619</v>
      </c>
      <c r="CP140" s="38">
        <v>6403</v>
      </c>
      <c r="CQ140" s="38">
        <v>6417</v>
      </c>
      <c r="CR140" s="38">
        <v>6766</v>
      </c>
      <c r="CS140" s="38">
        <v>6608</v>
      </c>
      <c r="CT140" s="38">
        <v>7210</v>
      </c>
      <c r="CU140" s="52">
        <v>7388</v>
      </c>
      <c r="CV140" s="52">
        <v>7416</v>
      </c>
      <c r="CW140" s="52">
        <v>7806</v>
      </c>
      <c r="CX140" s="52">
        <v>7839</v>
      </c>
    </row>
    <row r="141" spans="1:102">
      <c r="A141" s="9" t="s">
        <v>264</v>
      </c>
      <c r="B141" s="8" t="s">
        <v>265</v>
      </c>
      <c r="C141" s="36">
        <v>5737</v>
      </c>
      <c r="D141" s="36">
        <v>5249</v>
      </c>
      <c r="E141" s="36">
        <v>5501</v>
      </c>
      <c r="F141" s="36">
        <v>5538</v>
      </c>
      <c r="G141" s="36">
        <v>5499</v>
      </c>
      <c r="H141" s="36">
        <v>5900</v>
      </c>
      <c r="I141" s="36">
        <v>6016</v>
      </c>
      <c r="J141" s="36">
        <v>6364</v>
      </c>
      <c r="K141" s="36">
        <v>6763</v>
      </c>
      <c r="L141" s="36">
        <v>7547</v>
      </c>
      <c r="M141" s="36">
        <v>8834</v>
      </c>
      <c r="N141" s="36">
        <v>7932</v>
      </c>
      <c r="O141" s="36">
        <v>9100</v>
      </c>
      <c r="P141" s="36">
        <v>10519</v>
      </c>
      <c r="Q141" s="36">
        <v>11012</v>
      </c>
      <c r="R141" s="36">
        <v>11302</v>
      </c>
      <c r="S141" s="37">
        <v>10896</v>
      </c>
      <c r="T141" s="37">
        <v>10469</v>
      </c>
      <c r="U141" s="37">
        <v>10666</v>
      </c>
      <c r="V141" s="37">
        <v>11949</v>
      </c>
      <c r="W141" s="53">
        <v>1465</v>
      </c>
      <c r="X141" s="38">
        <v>1479</v>
      </c>
      <c r="Y141" s="38">
        <v>1383</v>
      </c>
      <c r="Z141" s="38">
        <v>1410</v>
      </c>
      <c r="AA141" s="38">
        <v>1296</v>
      </c>
      <c r="AB141" s="38">
        <v>1258</v>
      </c>
      <c r="AC141" s="38">
        <v>1353</v>
      </c>
      <c r="AD141" s="38">
        <v>1342</v>
      </c>
      <c r="AE141" s="38">
        <v>1358</v>
      </c>
      <c r="AF141" s="38">
        <v>1357</v>
      </c>
      <c r="AG141" s="38">
        <v>1359</v>
      </c>
      <c r="AH141" s="38">
        <v>1427</v>
      </c>
      <c r="AI141" s="38">
        <v>1445</v>
      </c>
      <c r="AJ141" s="38">
        <v>1396</v>
      </c>
      <c r="AK141" s="38">
        <v>1347</v>
      </c>
      <c r="AL141" s="38">
        <v>1350</v>
      </c>
      <c r="AM141" s="38">
        <v>1402</v>
      </c>
      <c r="AN141" s="38">
        <v>1377</v>
      </c>
      <c r="AO141" s="38">
        <v>1413</v>
      </c>
      <c r="AP141" s="38">
        <v>1307</v>
      </c>
      <c r="AQ141" s="38">
        <v>1416</v>
      </c>
      <c r="AR141" s="38">
        <v>1505</v>
      </c>
      <c r="AS141" s="38">
        <v>1481</v>
      </c>
      <c r="AT141" s="38">
        <v>1498</v>
      </c>
      <c r="AU141" s="38">
        <v>1382</v>
      </c>
      <c r="AV141" s="38">
        <v>1472</v>
      </c>
      <c r="AW141" s="38">
        <v>1561</v>
      </c>
      <c r="AX141" s="38">
        <v>1601</v>
      </c>
      <c r="AY141" s="38">
        <v>1457</v>
      </c>
      <c r="AZ141" s="38">
        <v>1664</v>
      </c>
      <c r="BA141" s="38">
        <v>1603</v>
      </c>
      <c r="BB141" s="38">
        <v>1640</v>
      </c>
      <c r="BC141" s="38">
        <v>1651</v>
      </c>
      <c r="BD141" s="38">
        <v>1700</v>
      </c>
      <c r="BE141" s="38">
        <v>1686</v>
      </c>
      <c r="BF141" s="38">
        <v>1726</v>
      </c>
      <c r="BG141" s="38">
        <v>1779</v>
      </c>
      <c r="BH141" s="38">
        <v>1836</v>
      </c>
      <c r="BI141" s="38">
        <v>1910</v>
      </c>
      <c r="BJ141" s="38">
        <v>2022</v>
      </c>
      <c r="BK141" s="38">
        <v>2100</v>
      </c>
      <c r="BL141" s="38">
        <v>2196</v>
      </c>
      <c r="BM141" s="38">
        <v>2274</v>
      </c>
      <c r="BN141" s="38">
        <v>2264</v>
      </c>
      <c r="BO141" s="38">
        <v>2085</v>
      </c>
      <c r="BP141" s="38">
        <v>2008</v>
      </c>
      <c r="BQ141" s="38">
        <v>1857</v>
      </c>
      <c r="BR141" s="38">
        <v>1982</v>
      </c>
      <c r="BS141" s="38">
        <v>2063</v>
      </c>
      <c r="BT141" s="38">
        <v>2269</v>
      </c>
      <c r="BU141" s="38">
        <v>2373</v>
      </c>
      <c r="BV141" s="38">
        <v>2395</v>
      </c>
      <c r="BW141" s="38">
        <v>2548</v>
      </c>
      <c r="BX141" s="38">
        <v>2549</v>
      </c>
      <c r="BY141" s="38">
        <v>2634</v>
      </c>
      <c r="BZ141" s="38">
        <v>2788</v>
      </c>
      <c r="CA141" s="38">
        <v>2729</v>
      </c>
      <c r="CB141" s="38">
        <v>2690</v>
      </c>
      <c r="CC141" s="38">
        <v>2745</v>
      </c>
      <c r="CD141" s="38">
        <v>2848</v>
      </c>
      <c r="CE141" s="38">
        <v>2664</v>
      </c>
      <c r="CF141" s="38">
        <v>2914</v>
      </c>
      <c r="CG141" s="38">
        <v>2908</v>
      </c>
      <c r="CH141" s="38">
        <v>2816</v>
      </c>
      <c r="CI141" s="38">
        <v>2848</v>
      </c>
      <c r="CJ141" s="38">
        <v>2699</v>
      </c>
      <c r="CK141" s="38">
        <v>2636</v>
      </c>
      <c r="CL141" s="38">
        <v>2713</v>
      </c>
      <c r="CM141" s="38">
        <v>2839</v>
      </c>
      <c r="CN141" s="38">
        <v>2592</v>
      </c>
      <c r="CO141" s="38">
        <v>2583</v>
      </c>
      <c r="CP141" s="38">
        <v>2456</v>
      </c>
      <c r="CQ141" s="38">
        <v>2536</v>
      </c>
      <c r="CR141" s="38">
        <v>2751</v>
      </c>
      <c r="CS141" s="38">
        <v>2584</v>
      </c>
      <c r="CT141" s="38">
        <v>2795</v>
      </c>
      <c r="CU141" s="52">
        <v>2853</v>
      </c>
      <c r="CV141" s="52">
        <v>2920</v>
      </c>
      <c r="CW141" s="52">
        <v>3214</v>
      </c>
      <c r="CX141" s="52">
        <v>2962</v>
      </c>
    </row>
    <row r="142" spans="1:102">
      <c r="A142" s="9" t="s">
        <v>266</v>
      </c>
      <c r="B142" s="8" t="s">
        <v>267</v>
      </c>
      <c r="C142" s="36">
        <v>4937</v>
      </c>
      <c r="D142" s="36">
        <v>4603</v>
      </c>
      <c r="E142" s="36">
        <v>4666</v>
      </c>
      <c r="F142" s="36">
        <v>4799</v>
      </c>
      <c r="G142" s="36">
        <v>4355</v>
      </c>
      <c r="H142" s="36">
        <v>4708</v>
      </c>
      <c r="I142" s="36">
        <v>4920</v>
      </c>
      <c r="J142" s="36">
        <v>4975</v>
      </c>
      <c r="K142" s="36">
        <v>5328</v>
      </c>
      <c r="L142" s="36">
        <v>5659</v>
      </c>
      <c r="M142" s="36">
        <v>6370</v>
      </c>
      <c r="N142" s="36">
        <v>5325</v>
      </c>
      <c r="O142" s="36">
        <v>5565</v>
      </c>
      <c r="P142" s="36">
        <v>6497</v>
      </c>
      <c r="Q142" s="36">
        <v>6674</v>
      </c>
      <c r="R142" s="36">
        <v>6974</v>
      </c>
      <c r="S142" s="37">
        <v>7484</v>
      </c>
      <c r="T142" s="37">
        <v>7267</v>
      </c>
      <c r="U142" s="37">
        <v>7619</v>
      </c>
      <c r="V142" s="37">
        <v>8527</v>
      </c>
      <c r="W142" s="53">
        <v>1252</v>
      </c>
      <c r="X142" s="38">
        <v>1257</v>
      </c>
      <c r="Y142" s="38">
        <v>1228</v>
      </c>
      <c r="Z142" s="38">
        <v>1200</v>
      </c>
      <c r="AA142" s="38">
        <v>1195</v>
      </c>
      <c r="AB142" s="38">
        <v>1122</v>
      </c>
      <c r="AC142" s="38">
        <v>1148</v>
      </c>
      <c r="AD142" s="38">
        <v>1138</v>
      </c>
      <c r="AE142" s="38">
        <v>1120</v>
      </c>
      <c r="AF142" s="38">
        <v>1165</v>
      </c>
      <c r="AG142" s="38">
        <v>1163</v>
      </c>
      <c r="AH142" s="38">
        <v>1218</v>
      </c>
      <c r="AI142" s="38">
        <v>1232</v>
      </c>
      <c r="AJ142" s="38">
        <v>1198</v>
      </c>
      <c r="AK142" s="38">
        <v>1215</v>
      </c>
      <c r="AL142" s="38">
        <v>1154</v>
      </c>
      <c r="AM142" s="38">
        <v>1104</v>
      </c>
      <c r="AN142" s="38">
        <v>1092</v>
      </c>
      <c r="AO142" s="38">
        <v>1127</v>
      </c>
      <c r="AP142" s="38">
        <v>1032</v>
      </c>
      <c r="AQ142" s="38">
        <v>1154</v>
      </c>
      <c r="AR142" s="38">
        <v>1161</v>
      </c>
      <c r="AS142" s="38">
        <v>1167</v>
      </c>
      <c r="AT142" s="38">
        <v>1226</v>
      </c>
      <c r="AU142" s="38">
        <v>1188</v>
      </c>
      <c r="AV142" s="38">
        <v>1253</v>
      </c>
      <c r="AW142" s="38">
        <v>1243</v>
      </c>
      <c r="AX142" s="38">
        <v>1236</v>
      </c>
      <c r="AY142" s="38">
        <v>1199</v>
      </c>
      <c r="AZ142" s="38">
        <v>1231</v>
      </c>
      <c r="BA142" s="38">
        <v>1249</v>
      </c>
      <c r="BB142" s="38">
        <v>1296</v>
      </c>
      <c r="BC142" s="38">
        <v>1334</v>
      </c>
      <c r="BD142" s="38">
        <v>1330</v>
      </c>
      <c r="BE142" s="38">
        <v>1332</v>
      </c>
      <c r="BF142" s="38">
        <v>1332</v>
      </c>
      <c r="BG142" s="38">
        <v>1339</v>
      </c>
      <c r="BH142" s="38">
        <v>1378</v>
      </c>
      <c r="BI142" s="38">
        <v>1459</v>
      </c>
      <c r="BJ142" s="38">
        <v>1483</v>
      </c>
      <c r="BK142" s="38">
        <v>1619</v>
      </c>
      <c r="BL142" s="38">
        <v>1626</v>
      </c>
      <c r="BM142" s="38">
        <v>1595</v>
      </c>
      <c r="BN142" s="38">
        <v>1530</v>
      </c>
      <c r="BO142" s="38">
        <v>1420</v>
      </c>
      <c r="BP142" s="38">
        <v>1331</v>
      </c>
      <c r="BQ142" s="38">
        <v>1245</v>
      </c>
      <c r="BR142" s="38">
        <v>1329</v>
      </c>
      <c r="BS142" s="38">
        <v>1319</v>
      </c>
      <c r="BT142" s="38">
        <v>1369</v>
      </c>
      <c r="BU142" s="38">
        <v>1432</v>
      </c>
      <c r="BV142" s="38">
        <v>1445</v>
      </c>
      <c r="BW142" s="38">
        <v>1587</v>
      </c>
      <c r="BX142" s="38">
        <v>1615</v>
      </c>
      <c r="BY142" s="38">
        <v>1636</v>
      </c>
      <c r="BZ142" s="38">
        <v>1659</v>
      </c>
      <c r="CA142" s="38">
        <v>1659</v>
      </c>
      <c r="CB142" s="38">
        <v>1671</v>
      </c>
      <c r="CC142" s="38">
        <v>1663</v>
      </c>
      <c r="CD142" s="38">
        <v>1681</v>
      </c>
      <c r="CE142" s="38">
        <v>1700</v>
      </c>
      <c r="CF142" s="38">
        <v>1783</v>
      </c>
      <c r="CG142" s="38">
        <v>1745</v>
      </c>
      <c r="CH142" s="38">
        <v>1746</v>
      </c>
      <c r="CI142" s="38">
        <v>1934</v>
      </c>
      <c r="CJ142" s="38">
        <v>1822</v>
      </c>
      <c r="CK142" s="38">
        <v>1836</v>
      </c>
      <c r="CL142" s="38">
        <v>1892</v>
      </c>
      <c r="CM142" s="38">
        <v>1931</v>
      </c>
      <c r="CN142" s="38">
        <v>1847</v>
      </c>
      <c r="CO142" s="38">
        <v>1795</v>
      </c>
      <c r="CP142" s="38">
        <v>1694</v>
      </c>
      <c r="CQ142" s="38">
        <v>1786</v>
      </c>
      <c r="CR142" s="38">
        <v>1906</v>
      </c>
      <c r="CS142" s="38">
        <v>1922</v>
      </c>
      <c r="CT142" s="38">
        <v>2005</v>
      </c>
      <c r="CU142" s="52">
        <v>2074</v>
      </c>
      <c r="CV142" s="52">
        <v>2086</v>
      </c>
      <c r="CW142" s="52">
        <v>2118</v>
      </c>
      <c r="CX142" s="52">
        <v>2249</v>
      </c>
    </row>
    <row r="143" spans="1:102">
      <c r="A143" s="9" t="s">
        <v>268</v>
      </c>
      <c r="B143" s="8" t="s">
        <v>269</v>
      </c>
      <c r="C143" s="36">
        <v>1340</v>
      </c>
      <c r="D143" s="36">
        <v>1210</v>
      </c>
      <c r="E143" s="36">
        <v>1059</v>
      </c>
      <c r="F143" s="36">
        <v>976</v>
      </c>
      <c r="G143" s="36">
        <v>973</v>
      </c>
      <c r="H143" s="36">
        <v>975</v>
      </c>
      <c r="I143" s="36">
        <v>808</v>
      </c>
      <c r="J143" s="36">
        <v>991</v>
      </c>
      <c r="K143" s="36">
        <v>1079</v>
      </c>
      <c r="L143" s="36">
        <v>1143</v>
      </c>
      <c r="M143" s="36">
        <v>1334</v>
      </c>
      <c r="N143" s="36">
        <v>1120</v>
      </c>
      <c r="O143" s="36">
        <v>1187</v>
      </c>
      <c r="P143" s="36">
        <v>1452</v>
      </c>
      <c r="Q143" s="36">
        <v>1539</v>
      </c>
      <c r="R143" s="36">
        <v>1529</v>
      </c>
      <c r="S143" s="37">
        <v>1755</v>
      </c>
      <c r="T143" s="37">
        <v>1465</v>
      </c>
      <c r="U143" s="37">
        <v>1562</v>
      </c>
      <c r="V143" s="37">
        <v>1741</v>
      </c>
      <c r="W143" s="53">
        <v>336</v>
      </c>
      <c r="X143" s="38">
        <v>335</v>
      </c>
      <c r="Y143" s="38">
        <v>332</v>
      </c>
      <c r="Z143" s="38">
        <v>337</v>
      </c>
      <c r="AA143" s="38">
        <v>312</v>
      </c>
      <c r="AB143" s="38">
        <v>297</v>
      </c>
      <c r="AC143" s="38">
        <v>317</v>
      </c>
      <c r="AD143" s="38">
        <v>284</v>
      </c>
      <c r="AE143" s="38">
        <v>277</v>
      </c>
      <c r="AF143" s="38">
        <v>269</v>
      </c>
      <c r="AG143" s="38">
        <v>269</v>
      </c>
      <c r="AH143" s="38">
        <v>244</v>
      </c>
      <c r="AI143" s="38">
        <v>272</v>
      </c>
      <c r="AJ143" s="38">
        <v>220</v>
      </c>
      <c r="AK143" s="38">
        <v>239</v>
      </c>
      <c r="AL143" s="38">
        <v>245</v>
      </c>
      <c r="AM143" s="38">
        <v>245</v>
      </c>
      <c r="AN143" s="38">
        <v>250</v>
      </c>
      <c r="AO143" s="38">
        <v>232</v>
      </c>
      <c r="AP143" s="38">
        <v>246</v>
      </c>
      <c r="AQ143" s="38">
        <v>254</v>
      </c>
      <c r="AR143" s="38">
        <v>247</v>
      </c>
      <c r="AS143" s="38">
        <v>238</v>
      </c>
      <c r="AT143" s="38">
        <v>236</v>
      </c>
      <c r="AU143" s="38">
        <v>203</v>
      </c>
      <c r="AV143" s="38">
        <v>208</v>
      </c>
      <c r="AW143" s="38">
        <v>204</v>
      </c>
      <c r="AX143" s="38">
        <v>193</v>
      </c>
      <c r="AY143" s="38">
        <v>255</v>
      </c>
      <c r="AZ143" s="38">
        <v>241</v>
      </c>
      <c r="BA143" s="38">
        <v>259</v>
      </c>
      <c r="BB143" s="38">
        <v>236</v>
      </c>
      <c r="BC143" s="38">
        <v>257</v>
      </c>
      <c r="BD143" s="38">
        <v>266</v>
      </c>
      <c r="BE143" s="38">
        <v>283</v>
      </c>
      <c r="BF143" s="38">
        <v>273</v>
      </c>
      <c r="BG143" s="38">
        <v>237</v>
      </c>
      <c r="BH143" s="38">
        <v>289</v>
      </c>
      <c r="BI143" s="38">
        <v>302</v>
      </c>
      <c r="BJ143" s="38">
        <v>315</v>
      </c>
      <c r="BK143" s="38">
        <v>317</v>
      </c>
      <c r="BL143" s="38">
        <v>334</v>
      </c>
      <c r="BM143" s="38">
        <v>329</v>
      </c>
      <c r="BN143" s="38">
        <v>354</v>
      </c>
      <c r="BO143" s="38">
        <v>339</v>
      </c>
      <c r="BP143" s="38">
        <v>257</v>
      </c>
      <c r="BQ143" s="38">
        <v>260</v>
      </c>
      <c r="BR143" s="38">
        <v>264</v>
      </c>
      <c r="BS143" s="38">
        <v>289</v>
      </c>
      <c r="BT143" s="38">
        <v>292</v>
      </c>
      <c r="BU143" s="38">
        <v>302</v>
      </c>
      <c r="BV143" s="38">
        <v>304</v>
      </c>
      <c r="BW143" s="38">
        <v>354</v>
      </c>
      <c r="BX143" s="38">
        <v>365</v>
      </c>
      <c r="BY143" s="38">
        <v>360</v>
      </c>
      <c r="BZ143" s="38">
        <v>373</v>
      </c>
      <c r="CA143" s="38">
        <v>341</v>
      </c>
      <c r="CB143" s="38">
        <v>371</v>
      </c>
      <c r="CC143" s="38">
        <v>424</v>
      </c>
      <c r="CD143" s="38">
        <v>403</v>
      </c>
      <c r="CE143" s="38">
        <v>422</v>
      </c>
      <c r="CF143" s="38">
        <v>383</v>
      </c>
      <c r="CG143" s="38">
        <v>360</v>
      </c>
      <c r="CH143" s="38">
        <v>364</v>
      </c>
      <c r="CI143" s="38">
        <v>433</v>
      </c>
      <c r="CJ143" s="38">
        <v>497</v>
      </c>
      <c r="CK143" s="38">
        <v>429</v>
      </c>
      <c r="CL143" s="38">
        <v>396</v>
      </c>
      <c r="CM143" s="38">
        <v>374</v>
      </c>
      <c r="CN143" s="38">
        <v>347</v>
      </c>
      <c r="CO143" s="38">
        <v>371</v>
      </c>
      <c r="CP143" s="38">
        <v>373</v>
      </c>
      <c r="CQ143" s="38">
        <v>359</v>
      </c>
      <c r="CR143" s="38">
        <v>390</v>
      </c>
      <c r="CS143" s="38">
        <v>360</v>
      </c>
      <c r="CT143" s="38">
        <v>453</v>
      </c>
      <c r="CU143" s="52">
        <v>418</v>
      </c>
      <c r="CV143" s="52">
        <v>423</v>
      </c>
      <c r="CW143" s="52">
        <v>440</v>
      </c>
      <c r="CX143" s="52">
        <v>460</v>
      </c>
    </row>
    <row r="144" spans="1:102">
      <c r="A144" s="9" t="s">
        <v>270</v>
      </c>
      <c r="B144" s="8" t="s">
        <v>271</v>
      </c>
      <c r="C144" s="36">
        <v>901</v>
      </c>
      <c r="D144" s="36">
        <v>791</v>
      </c>
      <c r="E144" s="36">
        <v>811</v>
      </c>
      <c r="F144" s="36">
        <v>856</v>
      </c>
      <c r="G144" s="36">
        <v>629</v>
      </c>
      <c r="H144" s="36">
        <v>661</v>
      </c>
      <c r="I144" s="36">
        <v>679</v>
      </c>
      <c r="J144" s="36">
        <v>714</v>
      </c>
      <c r="K144" s="36">
        <v>801</v>
      </c>
      <c r="L144" s="36">
        <v>790</v>
      </c>
      <c r="M144" s="36">
        <v>849</v>
      </c>
      <c r="N144" s="36">
        <v>633</v>
      </c>
      <c r="O144" s="36">
        <v>695</v>
      </c>
      <c r="P144" s="36">
        <v>863</v>
      </c>
      <c r="Q144" s="36">
        <v>876</v>
      </c>
      <c r="R144" s="36">
        <v>855</v>
      </c>
      <c r="S144" s="37">
        <v>958</v>
      </c>
      <c r="T144" s="37">
        <v>864</v>
      </c>
      <c r="U144" s="37">
        <v>783</v>
      </c>
      <c r="V144" s="37">
        <v>1037</v>
      </c>
      <c r="W144" s="53">
        <v>218</v>
      </c>
      <c r="X144" s="38">
        <v>221</v>
      </c>
      <c r="Y144" s="38">
        <v>228</v>
      </c>
      <c r="Z144" s="38">
        <v>234</v>
      </c>
      <c r="AA144" s="38">
        <v>196</v>
      </c>
      <c r="AB144" s="38">
        <v>206</v>
      </c>
      <c r="AC144" s="38">
        <v>196</v>
      </c>
      <c r="AD144" s="38">
        <v>193</v>
      </c>
      <c r="AE144" s="38">
        <v>194</v>
      </c>
      <c r="AF144" s="38">
        <v>188</v>
      </c>
      <c r="AG144" s="38">
        <v>211</v>
      </c>
      <c r="AH144" s="38">
        <v>218</v>
      </c>
      <c r="AI144" s="38">
        <v>228</v>
      </c>
      <c r="AJ144" s="38">
        <v>218</v>
      </c>
      <c r="AK144" s="38">
        <v>200</v>
      </c>
      <c r="AL144" s="38">
        <v>210</v>
      </c>
      <c r="AM144" s="38">
        <v>157</v>
      </c>
      <c r="AN144" s="38">
        <v>139</v>
      </c>
      <c r="AO144" s="38">
        <v>169</v>
      </c>
      <c r="AP144" s="38">
        <v>164</v>
      </c>
      <c r="AQ144" s="38">
        <v>163</v>
      </c>
      <c r="AR144" s="38">
        <v>158</v>
      </c>
      <c r="AS144" s="38">
        <v>165</v>
      </c>
      <c r="AT144" s="38">
        <v>175</v>
      </c>
      <c r="AU144" s="38">
        <v>163</v>
      </c>
      <c r="AV144" s="38">
        <v>178</v>
      </c>
      <c r="AW144" s="38">
        <v>171</v>
      </c>
      <c r="AX144" s="38">
        <v>167</v>
      </c>
      <c r="AY144" s="38">
        <v>164</v>
      </c>
      <c r="AZ144" s="38">
        <v>173</v>
      </c>
      <c r="BA144" s="38">
        <v>178</v>
      </c>
      <c r="BB144" s="38">
        <v>199</v>
      </c>
      <c r="BC144" s="38">
        <v>200</v>
      </c>
      <c r="BD144" s="38">
        <v>209</v>
      </c>
      <c r="BE144" s="38">
        <v>187</v>
      </c>
      <c r="BF144" s="38">
        <v>205</v>
      </c>
      <c r="BG144" s="38">
        <v>189</v>
      </c>
      <c r="BH144" s="38">
        <v>190</v>
      </c>
      <c r="BI144" s="38">
        <v>204</v>
      </c>
      <c r="BJ144" s="38">
        <v>207</v>
      </c>
      <c r="BK144" s="38">
        <v>207</v>
      </c>
      <c r="BL144" s="38">
        <v>211</v>
      </c>
      <c r="BM144" s="38">
        <v>207</v>
      </c>
      <c r="BN144" s="38">
        <v>224</v>
      </c>
      <c r="BO144" s="38">
        <v>182</v>
      </c>
      <c r="BP144" s="38">
        <v>160</v>
      </c>
      <c r="BQ144" s="38">
        <v>153</v>
      </c>
      <c r="BR144" s="38">
        <v>138</v>
      </c>
      <c r="BS144" s="38">
        <v>144</v>
      </c>
      <c r="BT144" s="38">
        <v>165</v>
      </c>
      <c r="BU144" s="38">
        <v>177</v>
      </c>
      <c r="BV144" s="38">
        <v>209</v>
      </c>
      <c r="BW144" s="38">
        <v>197</v>
      </c>
      <c r="BX144" s="38">
        <v>204</v>
      </c>
      <c r="BY144" s="38">
        <v>220</v>
      </c>
      <c r="BZ144" s="38">
        <v>242</v>
      </c>
      <c r="CA144" s="38">
        <v>221</v>
      </c>
      <c r="CB144" s="38">
        <v>216</v>
      </c>
      <c r="CC144" s="38">
        <v>221</v>
      </c>
      <c r="CD144" s="38">
        <v>218</v>
      </c>
      <c r="CE144" s="38">
        <v>229</v>
      </c>
      <c r="CF144" s="38">
        <v>218</v>
      </c>
      <c r="CG144" s="38">
        <v>208</v>
      </c>
      <c r="CH144" s="38">
        <v>200</v>
      </c>
      <c r="CI144" s="38">
        <v>259</v>
      </c>
      <c r="CJ144" s="38">
        <v>230</v>
      </c>
      <c r="CK144" s="38">
        <v>220</v>
      </c>
      <c r="CL144" s="38">
        <v>249</v>
      </c>
      <c r="CM144" s="38">
        <v>214</v>
      </c>
      <c r="CN144" s="38">
        <v>208</v>
      </c>
      <c r="CO144" s="38">
        <v>221</v>
      </c>
      <c r="CP144" s="38">
        <v>221</v>
      </c>
      <c r="CQ144" s="38">
        <v>184</v>
      </c>
      <c r="CR144" s="38">
        <v>187</v>
      </c>
      <c r="CS144" s="38">
        <v>185</v>
      </c>
      <c r="CT144" s="38">
        <v>227</v>
      </c>
      <c r="CU144" s="52">
        <v>235</v>
      </c>
      <c r="CV144" s="52">
        <v>249</v>
      </c>
      <c r="CW144" s="52">
        <v>264</v>
      </c>
      <c r="CX144" s="52">
        <v>289</v>
      </c>
    </row>
    <row r="145" spans="1:102">
      <c r="A145" s="9" t="s">
        <v>272</v>
      </c>
      <c r="B145" s="8" t="s">
        <v>273</v>
      </c>
      <c r="C145" s="36">
        <v>4856</v>
      </c>
      <c r="D145" s="36">
        <v>4635</v>
      </c>
      <c r="E145" s="36">
        <v>4745</v>
      </c>
      <c r="F145" s="36">
        <v>4827</v>
      </c>
      <c r="G145" s="36">
        <v>4590</v>
      </c>
      <c r="H145" s="36">
        <v>5046</v>
      </c>
      <c r="I145" s="36">
        <v>5379</v>
      </c>
      <c r="J145" s="36">
        <v>5817</v>
      </c>
      <c r="K145" s="36">
        <v>6398</v>
      </c>
      <c r="L145" s="36">
        <v>6817</v>
      </c>
      <c r="M145" s="36">
        <v>7604</v>
      </c>
      <c r="N145" s="36">
        <v>5378</v>
      </c>
      <c r="O145" s="36">
        <v>6651</v>
      </c>
      <c r="P145" s="36">
        <v>8059</v>
      </c>
      <c r="Q145" s="36">
        <v>7757</v>
      </c>
      <c r="R145" s="36">
        <v>7200</v>
      </c>
      <c r="S145" s="37">
        <v>7263</v>
      </c>
      <c r="T145" s="37">
        <v>6652</v>
      </c>
      <c r="U145" s="37">
        <v>6371</v>
      </c>
      <c r="V145" s="37">
        <v>7195</v>
      </c>
      <c r="W145" s="53">
        <v>1249</v>
      </c>
      <c r="X145" s="38">
        <v>1247</v>
      </c>
      <c r="Y145" s="38">
        <v>1188</v>
      </c>
      <c r="Z145" s="38">
        <v>1172</v>
      </c>
      <c r="AA145" s="38">
        <v>1177</v>
      </c>
      <c r="AB145" s="38">
        <v>1134</v>
      </c>
      <c r="AC145" s="38">
        <v>1170</v>
      </c>
      <c r="AD145" s="38">
        <v>1154</v>
      </c>
      <c r="AE145" s="38">
        <v>1142</v>
      </c>
      <c r="AF145" s="38">
        <v>1174</v>
      </c>
      <c r="AG145" s="38">
        <v>1180</v>
      </c>
      <c r="AH145" s="38">
        <v>1249</v>
      </c>
      <c r="AI145" s="38">
        <v>1277</v>
      </c>
      <c r="AJ145" s="38">
        <v>1221</v>
      </c>
      <c r="AK145" s="38">
        <v>1197</v>
      </c>
      <c r="AL145" s="38">
        <v>1132</v>
      </c>
      <c r="AM145" s="38">
        <v>1118</v>
      </c>
      <c r="AN145" s="38">
        <v>1135</v>
      </c>
      <c r="AO145" s="38">
        <v>1234</v>
      </c>
      <c r="AP145" s="38">
        <v>1103</v>
      </c>
      <c r="AQ145" s="38">
        <v>1181</v>
      </c>
      <c r="AR145" s="38">
        <v>1245</v>
      </c>
      <c r="AS145" s="38">
        <v>1294</v>
      </c>
      <c r="AT145" s="38">
        <v>1326</v>
      </c>
      <c r="AU145" s="38">
        <v>1281</v>
      </c>
      <c r="AV145" s="38">
        <v>1352</v>
      </c>
      <c r="AW145" s="38">
        <v>1350</v>
      </c>
      <c r="AX145" s="38">
        <v>1396</v>
      </c>
      <c r="AY145" s="38">
        <v>1340</v>
      </c>
      <c r="AZ145" s="38">
        <v>1416</v>
      </c>
      <c r="BA145" s="38">
        <v>1476</v>
      </c>
      <c r="BB145" s="38">
        <v>1585</v>
      </c>
      <c r="BC145" s="38">
        <v>1567</v>
      </c>
      <c r="BD145" s="38">
        <v>1599</v>
      </c>
      <c r="BE145" s="38">
        <v>1605</v>
      </c>
      <c r="BF145" s="38">
        <v>1627</v>
      </c>
      <c r="BG145" s="38">
        <v>1640</v>
      </c>
      <c r="BH145" s="38">
        <v>1636</v>
      </c>
      <c r="BI145" s="38">
        <v>1730</v>
      </c>
      <c r="BJ145" s="38">
        <v>1811</v>
      </c>
      <c r="BK145" s="38">
        <v>1995</v>
      </c>
      <c r="BL145" s="38">
        <v>1965</v>
      </c>
      <c r="BM145" s="38">
        <v>1877</v>
      </c>
      <c r="BN145" s="38">
        <v>1767</v>
      </c>
      <c r="BO145" s="38">
        <v>1368</v>
      </c>
      <c r="BP145" s="38">
        <v>1339</v>
      </c>
      <c r="BQ145" s="38">
        <v>1264</v>
      </c>
      <c r="BR145" s="38">
        <v>1407</v>
      </c>
      <c r="BS145" s="38">
        <v>1439</v>
      </c>
      <c r="BT145" s="38">
        <v>1624</v>
      </c>
      <c r="BU145" s="38">
        <v>1714</v>
      </c>
      <c r="BV145" s="38">
        <v>1874</v>
      </c>
      <c r="BW145" s="38">
        <v>1985</v>
      </c>
      <c r="BX145" s="38">
        <v>1962</v>
      </c>
      <c r="BY145" s="38">
        <v>1999</v>
      </c>
      <c r="BZ145" s="38">
        <v>2113</v>
      </c>
      <c r="CA145" s="38">
        <v>2071</v>
      </c>
      <c r="CB145" s="38">
        <v>1953</v>
      </c>
      <c r="CC145" s="38">
        <v>1915</v>
      </c>
      <c r="CD145" s="38">
        <v>1818</v>
      </c>
      <c r="CE145" s="38">
        <v>1815</v>
      </c>
      <c r="CF145" s="38">
        <v>1848</v>
      </c>
      <c r="CG145" s="38">
        <v>1834</v>
      </c>
      <c r="CH145" s="38">
        <v>1703</v>
      </c>
      <c r="CI145" s="38">
        <v>1784</v>
      </c>
      <c r="CJ145" s="38">
        <v>1870</v>
      </c>
      <c r="CK145" s="38">
        <v>1749</v>
      </c>
      <c r="CL145" s="38">
        <v>1860</v>
      </c>
      <c r="CM145" s="38">
        <v>1720</v>
      </c>
      <c r="CN145" s="38">
        <v>1623</v>
      </c>
      <c r="CO145" s="38">
        <v>1650</v>
      </c>
      <c r="CP145" s="38">
        <v>1659</v>
      </c>
      <c r="CQ145" s="38">
        <v>1552</v>
      </c>
      <c r="CR145" s="38">
        <v>1533</v>
      </c>
      <c r="CS145" s="38">
        <v>1558</v>
      </c>
      <c r="CT145" s="38">
        <v>1728</v>
      </c>
      <c r="CU145" s="52">
        <v>1808</v>
      </c>
      <c r="CV145" s="52">
        <v>1738</v>
      </c>
      <c r="CW145" s="52">
        <v>1770</v>
      </c>
      <c r="CX145" s="52">
        <v>1879</v>
      </c>
    </row>
    <row r="146" spans="1:102">
      <c r="A146" s="1" t="s">
        <v>274</v>
      </c>
      <c r="B146" s="8" t="s">
        <v>275</v>
      </c>
      <c r="C146" s="36">
        <v>15856</v>
      </c>
      <c r="D146" s="36">
        <v>16538</v>
      </c>
      <c r="E146" s="36">
        <v>17004</v>
      </c>
      <c r="F146" s="36">
        <v>15497</v>
      </c>
      <c r="G146" s="36">
        <v>18296</v>
      </c>
      <c r="H146" s="36">
        <v>19252</v>
      </c>
      <c r="I146" s="36">
        <v>19777</v>
      </c>
      <c r="J146" s="36">
        <v>20661</v>
      </c>
      <c r="K146" s="36">
        <v>21163</v>
      </c>
      <c r="L146" s="36">
        <v>23133</v>
      </c>
      <c r="M146" s="36">
        <v>24577</v>
      </c>
      <c r="N146" s="36">
        <v>19181</v>
      </c>
      <c r="O146" s="36">
        <v>25793</v>
      </c>
      <c r="P146" s="36">
        <v>30294</v>
      </c>
      <c r="Q146" s="36">
        <v>30535</v>
      </c>
      <c r="R146" s="36">
        <v>33592</v>
      </c>
      <c r="S146" s="37">
        <v>34367</v>
      </c>
      <c r="T146" s="37">
        <v>34038</v>
      </c>
      <c r="U146" s="37">
        <v>40160</v>
      </c>
      <c r="V146" s="37">
        <v>44004</v>
      </c>
      <c r="W146" s="53">
        <v>4030</v>
      </c>
      <c r="X146" s="38">
        <v>3948</v>
      </c>
      <c r="Y146" s="38">
        <v>3892</v>
      </c>
      <c r="Z146" s="38">
        <v>3986</v>
      </c>
      <c r="AA146" s="38">
        <v>3831</v>
      </c>
      <c r="AB146" s="38">
        <v>3951</v>
      </c>
      <c r="AC146" s="38">
        <v>4311</v>
      </c>
      <c r="AD146" s="38">
        <v>4445</v>
      </c>
      <c r="AE146" s="38">
        <v>4579</v>
      </c>
      <c r="AF146" s="38">
        <v>4404</v>
      </c>
      <c r="AG146" s="38">
        <v>3985</v>
      </c>
      <c r="AH146" s="38">
        <v>4036</v>
      </c>
      <c r="AI146" s="38">
        <v>3892</v>
      </c>
      <c r="AJ146" s="38">
        <v>3662</v>
      </c>
      <c r="AK146" s="38">
        <v>3814</v>
      </c>
      <c r="AL146" s="38">
        <v>4129</v>
      </c>
      <c r="AM146" s="38">
        <v>4443</v>
      </c>
      <c r="AN146" s="38">
        <v>4584</v>
      </c>
      <c r="AO146" s="38">
        <v>4936</v>
      </c>
      <c r="AP146" s="38">
        <v>4333</v>
      </c>
      <c r="AQ146" s="38">
        <v>4719</v>
      </c>
      <c r="AR146" s="38">
        <v>4774</v>
      </c>
      <c r="AS146" s="38">
        <v>4815</v>
      </c>
      <c r="AT146" s="38">
        <v>4944</v>
      </c>
      <c r="AU146" s="38">
        <v>4769</v>
      </c>
      <c r="AV146" s="38">
        <v>4904</v>
      </c>
      <c r="AW146" s="38">
        <v>4997</v>
      </c>
      <c r="AX146" s="38">
        <v>5107</v>
      </c>
      <c r="AY146" s="38">
        <v>4986</v>
      </c>
      <c r="AZ146" s="38">
        <v>5254</v>
      </c>
      <c r="BA146" s="38">
        <v>5256</v>
      </c>
      <c r="BB146" s="38">
        <v>5165</v>
      </c>
      <c r="BC146" s="38">
        <v>5485</v>
      </c>
      <c r="BD146" s="38">
        <v>5430</v>
      </c>
      <c r="BE146" s="38">
        <v>5082</v>
      </c>
      <c r="BF146" s="38">
        <v>5166</v>
      </c>
      <c r="BG146" s="38">
        <v>5502</v>
      </c>
      <c r="BH146" s="38">
        <v>5698</v>
      </c>
      <c r="BI146" s="38">
        <v>5863</v>
      </c>
      <c r="BJ146" s="38">
        <v>6070</v>
      </c>
      <c r="BK146" s="38">
        <v>6679</v>
      </c>
      <c r="BL146" s="38">
        <v>6651</v>
      </c>
      <c r="BM146" s="38">
        <v>6256</v>
      </c>
      <c r="BN146" s="38">
        <v>4991</v>
      </c>
      <c r="BO146" s="38">
        <v>3947</v>
      </c>
      <c r="BP146" s="38">
        <v>4214</v>
      </c>
      <c r="BQ146" s="38">
        <v>5087</v>
      </c>
      <c r="BR146" s="38">
        <v>5933</v>
      </c>
      <c r="BS146" s="38">
        <v>5641</v>
      </c>
      <c r="BT146" s="38">
        <v>6452</v>
      </c>
      <c r="BU146" s="38">
        <v>6649</v>
      </c>
      <c r="BV146" s="38">
        <v>7051</v>
      </c>
      <c r="BW146" s="38">
        <v>7595</v>
      </c>
      <c r="BX146" s="38">
        <v>7283</v>
      </c>
      <c r="BY146" s="38">
        <v>7606</v>
      </c>
      <c r="BZ146" s="38">
        <v>7810</v>
      </c>
      <c r="CA146" s="38">
        <v>8028</v>
      </c>
      <c r="CB146" s="38">
        <v>7482</v>
      </c>
      <c r="CC146" s="38">
        <v>7366</v>
      </c>
      <c r="CD146" s="38">
        <v>7659</v>
      </c>
      <c r="CE146" s="38">
        <v>8274</v>
      </c>
      <c r="CF146" s="38">
        <v>8152</v>
      </c>
      <c r="CG146" s="38">
        <v>8516</v>
      </c>
      <c r="CH146" s="38">
        <v>8650</v>
      </c>
      <c r="CI146" s="38">
        <v>8836</v>
      </c>
      <c r="CJ146" s="38">
        <v>8727</v>
      </c>
      <c r="CK146" s="38">
        <v>8371</v>
      </c>
      <c r="CL146" s="38">
        <v>8433</v>
      </c>
      <c r="CM146" s="38">
        <v>8706</v>
      </c>
      <c r="CN146" s="38">
        <v>8475</v>
      </c>
      <c r="CO146" s="38">
        <v>8286</v>
      </c>
      <c r="CP146" s="38">
        <v>8570</v>
      </c>
      <c r="CQ146" s="38">
        <v>9100</v>
      </c>
      <c r="CR146" s="38">
        <v>10247</v>
      </c>
      <c r="CS146" s="38">
        <v>10174</v>
      </c>
      <c r="CT146" s="38">
        <v>10639</v>
      </c>
      <c r="CU146" s="52">
        <v>11307</v>
      </c>
      <c r="CV146" s="52">
        <v>10434</v>
      </c>
      <c r="CW146" s="52">
        <v>11136</v>
      </c>
      <c r="CX146" s="52">
        <v>11127</v>
      </c>
    </row>
    <row r="147" spans="1:102">
      <c r="A147" s="9" t="s">
        <v>276</v>
      </c>
      <c r="B147" s="8" t="s">
        <v>277</v>
      </c>
      <c r="C147" s="36">
        <v>10920</v>
      </c>
      <c r="D147" s="36">
        <v>11595</v>
      </c>
      <c r="E147" s="36">
        <v>11331</v>
      </c>
      <c r="F147" s="36">
        <v>10645</v>
      </c>
      <c r="G147" s="36">
        <v>13541</v>
      </c>
      <c r="H147" s="36">
        <v>14260</v>
      </c>
      <c r="I147" s="36">
        <v>14861</v>
      </c>
      <c r="J147" s="36">
        <v>15875</v>
      </c>
      <c r="K147" s="36">
        <v>16026</v>
      </c>
      <c r="L147" s="36">
        <v>18405</v>
      </c>
      <c r="M147" s="36">
        <v>19913</v>
      </c>
      <c r="N147" s="36">
        <v>15329</v>
      </c>
      <c r="O147" s="36">
        <v>21294</v>
      </c>
      <c r="P147" s="36">
        <v>25218</v>
      </c>
      <c r="Q147" s="36">
        <v>25470</v>
      </c>
      <c r="R147" s="36">
        <v>28647</v>
      </c>
      <c r="S147" s="37">
        <v>29521</v>
      </c>
      <c r="T147" s="37">
        <v>28911</v>
      </c>
      <c r="U147" s="37">
        <v>34431</v>
      </c>
      <c r="V147" s="37">
        <v>37570</v>
      </c>
      <c r="W147" s="53">
        <v>2780</v>
      </c>
      <c r="X147" s="38">
        <v>2685</v>
      </c>
      <c r="Y147" s="38">
        <v>2694</v>
      </c>
      <c r="Z147" s="38">
        <v>2761</v>
      </c>
      <c r="AA147" s="38">
        <v>2667</v>
      </c>
      <c r="AB147" s="38">
        <v>2752</v>
      </c>
      <c r="AC147" s="38">
        <v>3038</v>
      </c>
      <c r="AD147" s="38">
        <v>3138</v>
      </c>
      <c r="AE147" s="38">
        <v>3165</v>
      </c>
      <c r="AF147" s="38">
        <v>2983</v>
      </c>
      <c r="AG147" s="38">
        <v>2548</v>
      </c>
      <c r="AH147" s="38">
        <v>2635</v>
      </c>
      <c r="AI147" s="38">
        <v>2540</v>
      </c>
      <c r="AJ147" s="38">
        <v>2471</v>
      </c>
      <c r="AK147" s="38">
        <v>2650</v>
      </c>
      <c r="AL147" s="38">
        <v>2984</v>
      </c>
      <c r="AM147" s="38">
        <v>3271</v>
      </c>
      <c r="AN147" s="38">
        <v>3400</v>
      </c>
      <c r="AO147" s="38">
        <v>3735</v>
      </c>
      <c r="AP147" s="38">
        <v>3135</v>
      </c>
      <c r="AQ147" s="38">
        <v>3453</v>
      </c>
      <c r="AR147" s="38">
        <v>3521</v>
      </c>
      <c r="AS147" s="38">
        <v>3591</v>
      </c>
      <c r="AT147" s="38">
        <v>3695</v>
      </c>
      <c r="AU147" s="38">
        <v>3570</v>
      </c>
      <c r="AV147" s="38">
        <v>3682</v>
      </c>
      <c r="AW147" s="38">
        <v>3753</v>
      </c>
      <c r="AX147" s="38">
        <v>3856</v>
      </c>
      <c r="AY147" s="38">
        <v>3806</v>
      </c>
      <c r="AZ147" s="38">
        <v>4020</v>
      </c>
      <c r="BA147" s="38">
        <v>4063</v>
      </c>
      <c r="BB147" s="38">
        <v>3986</v>
      </c>
      <c r="BC147" s="38">
        <v>4198</v>
      </c>
      <c r="BD147" s="38">
        <v>4161</v>
      </c>
      <c r="BE147" s="38">
        <v>3782</v>
      </c>
      <c r="BF147" s="38">
        <v>3885</v>
      </c>
      <c r="BG147" s="38">
        <v>4303</v>
      </c>
      <c r="BH147" s="38">
        <v>4543</v>
      </c>
      <c r="BI147" s="38">
        <v>4689</v>
      </c>
      <c r="BJ147" s="38">
        <v>4870</v>
      </c>
      <c r="BK147" s="38">
        <v>5408</v>
      </c>
      <c r="BL147" s="38">
        <v>5382</v>
      </c>
      <c r="BM147" s="38">
        <v>5095</v>
      </c>
      <c r="BN147" s="38">
        <v>4028</v>
      </c>
      <c r="BO147" s="38">
        <v>3048</v>
      </c>
      <c r="BP147" s="38">
        <v>3294</v>
      </c>
      <c r="BQ147" s="38">
        <v>4107</v>
      </c>
      <c r="BR147" s="38">
        <v>4880</v>
      </c>
      <c r="BS147" s="38">
        <v>4596</v>
      </c>
      <c r="BT147" s="38">
        <v>5312</v>
      </c>
      <c r="BU147" s="38">
        <v>5501</v>
      </c>
      <c r="BV147" s="38">
        <v>5885</v>
      </c>
      <c r="BW147" s="38">
        <v>6315</v>
      </c>
      <c r="BX147" s="38">
        <v>6014</v>
      </c>
      <c r="BY147" s="38">
        <v>6352</v>
      </c>
      <c r="BZ147" s="38">
        <v>6537</v>
      </c>
      <c r="CA147" s="38">
        <v>6787</v>
      </c>
      <c r="CB147" s="38">
        <v>6234</v>
      </c>
      <c r="CC147" s="38">
        <v>6059</v>
      </c>
      <c r="CD147" s="38">
        <v>6390</v>
      </c>
      <c r="CE147" s="38">
        <v>7042</v>
      </c>
      <c r="CF147" s="38">
        <v>6893</v>
      </c>
      <c r="CG147" s="38">
        <v>7280</v>
      </c>
      <c r="CH147" s="38">
        <v>7432</v>
      </c>
      <c r="CI147" s="38">
        <v>7612</v>
      </c>
      <c r="CJ147" s="38">
        <v>7557</v>
      </c>
      <c r="CK147" s="38">
        <v>7158</v>
      </c>
      <c r="CL147" s="38">
        <v>7194</v>
      </c>
      <c r="CM147" s="38">
        <v>7395</v>
      </c>
      <c r="CN147" s="38">
        <v>7190</v>
      </c>
      <c r="CO147" s="38">
        <v>7045</v>
      </c>
      <c r="CP147" s="38">
        <v>7280</v>
      </c>
      <c r="CQ147" s="38">
        <v>7770</v>
      </c>
      <c r="CR147" s="38">
        <v>8828</v>
      </c>
      <c r="CS147" s="38">
        <v>8729</v>
      </c>
      <c r="CT147" s="38">
        <v>9104</v>
      </c>
      <c r="CU147" s="52">
        <v>9707</v>
      </c>
      <c r="CV147" s="52">
        <v>8880</v>
      </c>
      <c r="CW147" s="52">
        <v>9563</v>
      </c>
      <c r="CX147" s="52">
        <v>9420</v>
      </c>
    </row>
    <row r="148" spans="1:102">
      <c r="A148" s="9" t="s">
        <v>278</v>
      </c>
      <c r="B148" s="10" t="s">
        <v>279</v>
      </c>
      <c r="C148" s="36">
        <v>391</v>
      </c>
      <c r="D148" s="36">
        <v>346</v>
      </c>
      <c r="E148" s="36">
        <v>376</v>
      </c>
      <c r="F148" s="36">
        <v>314</v>
      </c>
      <c r="G148" s="36">
        <v>322</v>
      </c>
      <c r="H148" s="36">
        <v>345</v>
      </c>
      <c r="I148" s="36">
        <v>340</v>
      </c>
      <c r="J148" s="36">
        <v>333</v>
      </c>
      <c r="K148" s="36">
        <v>380</v>
      </c>
      <c r="L148" s="36">
        <v>430</v>
      </c>
      <c r="M148" s="36">
        <v>432</v>
      </c>
      <c r="N148" s="36">
        <v>325</v>
      </c>
      <c r="O148" s="36">
        <v>368</v>
      </c>
      <c r="P148" s="36">
        <v>369</v>
      </c>
      <c r="Q148" s="36">
        <v>320</v>
      </c>
      <c r="R148" s="36">
        <v>369</v>
      </c>
      <c r="S148" s="37">
        <v>363</v>
      </c>
      <c r="T148" s="37">
        <v>358</v>
      </c>
      <c r="U148" s="37">
        <v>370</v>
      </c>
      <c r="V148" s="37">
        <v>489</v>
      </c>
      <c r="W148" s="53">
        <v>99</v>
      </c>
      <c r="X148" s="38">
        <v>100</v>
      </c>
      <c r="Y148" s="38">
        <v>101</v>
      </c>
      <c r="Z148" s="38">
        <v>91</v>
      </c>
      <c r="AA148" s="38">
        <v>87</v>
      </c>
      <c r="AB148" s="38">
        <v>89</v>
      </c>
      <c r="AC148" s="38">
        <v>85</v>
      </c>
      <c r="AD148" s="38">
        <v>85</v>
      </c>
      <c r="AE148" s="38">
        <v>111</v>
      </c>
      <c r="AF148" s="38">
        <v>91</v>
      </c>
      <c r="AG148" s="38">
        <v>86</v>
      </c>
      <c r="AH148" s="38">
        <v>88</v>
      </c>
      <c r="AI148" s="38">
        <v>88</v>
      </c>
      <c r="AJ148" s="38">
        <v>72</v>
      </c>
      <c r="AK148" s="38">
        <v>77</v>
      </c>
      <c r="AL148" s="38">
        <v>77</v>
      </c>
      <c r="AM148" s="38">
        <v>86</v>
      </c>
      <c r="AN148" s="38">
        <v>83</v>
      </c>
      <c r="AO148" s="38">
        <v>74</v>
      </c>
      <c r="AP148" s="38">
        <v>79</v>
      </c>
      <c r="AQ148" s="38">
        <v>84</v>
      </c>
      <c r="AR148" s="38">
        <v>83</v>
      </c>
      <c r="AS148" s="38">
        <v>92</v>
      </c>
      <c r="AT148" s="38">
        <v>86</v>
      </c>
      <c r="AU148" s="38">
        <v>80</v>
      </c>
      <c r="AV148" s="38">
        <v>86</v>
      </c>
      <c r="AW148" s="38">
        <v>87</v>
      </c>
      <c r="AX148" s="38">
        <v>87</v>
      </c>
      <c r="AY148" s="38">
        <v>81</v>
      </c>
      <c r="AZ148" s="38">
        <v>87</v>
      </c>
      <c r="BA148" s="38">
        <v>82</v>
      </c>
      <c r="BB148" s="38">
        <v>83</v>
      </c>
      <c r="BC148" s="38">
        <v>84</v>
      </c>
      <c r="BD148" s="38">
        <v>93</v>
      </c>
      <c r="BE148" s="38">
        <v>100</v>
      </c>
      <c r="BF148" s="38">
        <v>103</v>
      </c>
      <c r="BG148" s="38">
        <v>99</v>
      </c>
      <c r="BH148" s="38">
        <v>107</v>
      </c>
      <c r="BI148" s="38">
        <v>112</v>
      </c>
      <c r="BJ148" s="38">
        <v>112</v>
      </c>
      <c r="BK148" s="38">
        <v>116</v>
      </c>
      <c r="BL148" s="38">
        <v>119</v>
      </c>
      <c r="BM148" s="38">
        <v>110</v>
      </c>
      <c r="BN148" s="38">
        <v>87</v>
      </c>
      <c r="BO148" s="38">
        <v>78</v>
      </c>
      <c r="BP148" s="38">
        <v>79</v>
      </c>
      <c r="BQ148" s="38">
        <v>83</v>
      </c>
      <c r="BR148" s="38">
        <v>85</v>
      </c>
      <c r="BS148" s="38">
        <v>76</v>
      </c>
      <c r="BT148" s="38">
        <v>102</v>
      </c>
      <c r="BU148" s="38">
        <v>89</v>
      </c>
      <c r="BV148" s="38">
        <v>101</v>
      </c>
      <c r="BW148" s="38">
        <v>88</v>
      </c>
      <c r="BX148" s="38">
        <v>99</v>
      </c>
      <c r="BY148" s="38">
        <v>98</v>
      </c>
      <c r="BZ148" s="38">
        <v>84</v>
      </c>
      <c r="CA148" s="38">
        <v>79</v>
      </c>
      <c r="CB148" s="38">
        <v>82</v>
      </c>
      <c r="CC148" s="38">
        <v>79</v>
      </c>
      <c r="CD148" s="38">
        <v>80</v>
      </c>
      <c r="CE148" s="38">
        <v>90</v>
      </c>
      <c r="CF148" s="38">
        <v>93</v>
      </c>
      <c r="CG148" s="38">
        <v>92</v>
      </c>
      <c r="CH148" s="38">
        <v>94</v>
      </c>
      <c r="CI148" s="38">
        <v>86</v>
      </c>
      <c r="CJ148" s="38">
        <v>92</v>
      </c>
      <c r="CK148" s="38">
        <v>100</v>
      </c>
      <c r="CL148" s="38">
        <v>85</v>
      </c>
      <c r="CM148" s="38">
        <v>95</v>
      </c>
      <c r="CN148" s="38">
        <v>86</v>
      </c>
      <c r="CO148" s="38">
        <v>86</v>
      </c>
      <c r="CP148" s="38">
        <v>91</v>
      </c>
      <c r="CQ148" s="38">
        <v>83</v>
      </c>
      <c r="CR148" s="38">
        <v>84</v>
      </c>
      <c r="CS148" s="38">
        <v>93</v>
      </c>
      <c r="CT148" s="38">
        <v>110</v>
      </c>
      <c r="CU148" s="52">
        <v>119</v>
      </c>
      <c r="CV148" s="52">
        <v>125</v>
      </c>
      <c r="CW148" s="52">
        <v>120</v>
      </c>
      <c r="CX148" s="52">
        <v>125</v>
      </c>
    </row>
    <row r="149" spans="1:102">
      <c r="A149" s="9" t="s">
        <v>280</v>
      </c>
      <c r="B149" s="10" t="s">
        <v>281</v>
      </c>
      <c r="C149" s="36">
        <v>4545</v>
      </c>
      <c r="D149" s="36">
        <v>4597</v>
      </c>
      <c r="E149" s="36">
        <v>5297</v>
      </c>
      <c r="F149" s="36">
        <v>4538</v>
      </c>
      <c r="G149" s="36">
        <v>4433</v>
      </c>
      <c r="H149" s="36">
        <v>4647</v>
      </c>
      <c r="I149" s="36">
        <v>4576</v>
      </c>
      <c r="J149" s="36">
        <v>4453</v>
      </c>
      <c r="K149" s="36">
        <v>4757</v>
      </c>
      <c r="L149" s="36">
        <v>4298</v>
      </c>
      <c r="M149" s="36">
        <v>4232</v>
      </c>
      <c r="N149" s="36">
        <v>3527</v>
      </c>
      <c r="O149" s="36">
        <v>4131</v>
      </c>
      <c r="P149" s="36">
        <v>4707</v>
      </c>
      <c r="Q149" s="36">
        <v>4745</v>
      </c>
      <c r="R149" s="36">
        <v>4576</v>
      </c>
      <c r="S149" s="37">
        <v>4483</v>
      </c>
      <c r="T149" s="37">
        <v>4769</v>
      </c>
      <c r="U149" s="37">
        <v>5359</v>
      </c>
      <c r="V149" s="37">
        <v>5945</v>
      </c>
      <c r="W149" s="53">
        <v>1151</v>
      </c>
      <c r="X149" s="38">
        <v>1163</v>
      </c>
      <c r="Y149" s="38">
        <v>1097</v>
      </c>
      <c r="Z149" s="38">
        <v>1134</v>
      </c>
      <c r="AA149" s="38">
        <v>1077</v>
      </c>
      <c r="AB149" s="38">
        <v>1110</v>
      </c>
      <c r="AC149" s="38">
        <v>1188</v>
      </c>
      <c r="AD149" s="38">
        <v>1222</v>
      </c>
      <c r="AE149" s="38">
        <v>1302</v>
      </c>
      <c r="AF149" s="38">
        <v>1332</v>
      </c>
      <c r="AG149" s="38">
        <v>1350</v>
      </c>
      <c r="AH149" s="38">
        <v>1313</v>
      </c>
      <c r="AI149" s="38">
        <v>1264</v>
      </c>
      <c r="AJ149" s="38">
        <v>1119</v>
      </c>
      <c r="AK149" s="38">
        <v>1087</v>
      </c>
      <c r="AL149" s="38">
        <v>1068</v>
      </c>
      <c r="AM149" s="38">
        <v>1086</v>
      </c>
      <c r="AN149" s="38">
        <v>1101</v>
      </c>
      <c r="AO149" s="38">
        <v>1127</v>
      </c>
      <c r="AP149" s="38">
        <v>1119</v>
      </c>
      <c r="AQ149" s="38">
        <v>1182</v>
      </c>
      <c r="AR149" s="38">
        <v>1170</v>
      </c>
      <c r="AS149" s="38">
        <v>1132</v>
      </c>
      <c r="AT149" s="38">
        <v>1163</v>
      </c>
      <c r="AU149" s="38">
        <v>1119</v>
      </c>
      <c r="AV149" s="38">
        <v>1135</v>
      </c>
      <c r="AW149" s="38">
        <v>1157</v>
      </c>
      <c r="AX149" s="38">
        <v>1165</v>
      </c>
      <c r="AY149" s="38">
        <v>1101</v>
      </c>
      <c r="AZ149" s="38">
        <v>1147</v>
      </c>
      <c r="BA149" s="38">
        <v>1110</v>
      </c>
      <c r="BB149" s="38">
        <v>1095</v>
      </c>
      <c r="BC149" s="38">
        <v>1203</v>
      </c>
      <c r="BD149" s="38">
        <v>1176</v>
      </c>
      <c r="BE149" s="38">
        <v>1200</v>
      </c>
      <c r="BF149" s="38">
        <v>1178</v>
      </c>
      <c r="BG149" s="38">
        <v>1099</v>
      </c>
      <c r="BH149" s="38">
        <v>1047</v>
      </c>
      <c r="BI149" s="38">
        <v>1064</v>
      </c>
      <c r="BJ149" s="38">
        <v>1088</v>
      </c>
      <c r="BK149" s="38">
        <v>1155</v>
      </c>
      <c r="BL149" s="38">
        <v>1150</v>
      </c>
      <c r="BM149" s="38">
        <v>1051</v>
      </c>
      <c r="BN149" s="38">
        <v>876</v>
      </c>
      <c r="BO149" s="38">
        <v>821</v>
      </c>
      <c r="BP149" s="38">
        <v>840</v>
      </c>
      <c r="BQ149" s="38">
        <v>898</v>
      </c>
      <c r="BR149" s="38">
        <v>968</v>
      </c>
      <c r="BS149" s="38">
        <v>969</v>
      </c>
      <c r="BT149" s="38">
        <v>1038</v>
      </c>
      <c r="BU149" s="38">
        <v>1059</v>
      </c>
      <c r="BV149" s="38">
        <v>1065</v>
      </c>
      <c r="BW149" s="38">
        <v>1193</v>
      </c>
      <c r="BX149" s="38">
        <v>1170</v>
      </c>
      <c r="BY149" s="38">
        <v>1156</v>
      </c>
      <c r="BZ149" s="38">
        <v>1188</v>
      </c>
      <c r="CA149" s="38">
        <v>1161</v>
      </c>
      <c r="CB149" s="38">
        <v>1166</v>
      </c>
      <c r="CC149" s="38">
        <v>1229</v>
      </c>
      <c r="CD149" s="38">
        <v>1189</v>
      </c>
      <c r="CE149" s="38">
        <v>1141</v>
      </c>
      <c r="CF149" s="38">
        <v>1166</v>
      </c>
      <c r="CG149" s="38">
        <v>1145</v>
      </c>
      <c r="CH149" s="38">
        <v>1124</v>
      </c>
      <c r="CI149" s="38">
        <v>1137</v>
      </c>
      <c r="CJ149" s="38">
        <v>1078</v>
      </c>
      <c r="CK149" s="38">
        <v>1113</v>
      </c>
      <c r="CL149" s="38">
        <v>1155</v>
      </c>
      <c r="CM149" s="38">
        <v>1217</v>
      </c>
      <c r="CN149" s="38">
        <v>1199</v>
      </c>
      <c r="CO149" s="38">
        <v>1154</v>
      </c>
      <c r="CP149" s="38">
        <v>1199</v>
      </c>
      <c r="CQ149" s="38">
        <v>1247</v>
      </c>
      <c r="CR149" s="38">
        <v>1335</v>
      </c>
      <c r="CS149" s="38">
        <v>1353</v>
      </c>
      <c r="CT149" s="38">
        <v>1424</v>
      </c>
      <c r="CU149" s="52">
        <v>1481</v>
      </c>
      <c r="CV149" s="52">
        <v>1428</v>
      </c>
      <c r="CW149" s="52">
        <v>1453</v>
      </c>
      <c r="CX149" s="52">
        <v>1583</v>
      </c>
    </row>
    <row r="150" spans="1:102">
      <c r="A150" s="1" t="s">
        <v>282</v>
      </c>
      <c r="B150" s="6" t="s">
        <v>283</v>
      </c>
      <c r="C150" s="37">
        <v>11709</v>
      </c>
      <c r="D150" s="37">
        <v>11695</v>
      </c>
      <c r="E150" s="37">
        <v>13206</v>
      </c>
      <c r="F150" s="37">
        <v>14483</v>
      </c>
      <c r="G150" s="37">
        <v>12757</v>
      </c>
      <c r="H150" s="37">
        <v>13830</v>
      </c>
      <c r="I150" s="37">
        <v>13394</v>
      </c>
      <c r="J150" s="37">
        <v>13793</v>
      </c>
      <c r="K150" s="37">
        <v>15131</v>
      </c>
      <c r="L150" s="37">
        <v>15146</v>
      </c>
      <c r="M150" s="37">
        <v>16368</v>
      </c>
      <c r="N150" s="37">
        <v>17841</v>
      </c>
      <c r="O150" s="37">
        <v>20543</v>
      </c>
      <c r="P150" s="37">
        <v>22959</v>
      </c>
      <c r="Q150" s="37">
        <v>24128</v>
      </c>
      <c r="R150" s="37">
        <v>26177</v>
      </c>
      <c r="S150" s="37">
        <v>24753</v>
      </c>
      <c r="T150" s="37">
        <v>26509</v>
      </c>
      <c r="U150" s="37">
        <v>32675</v>
      </c>
      <c r="V150" s="37">
        <v>38098</v>
      </c>
      <c r="W150" s="53">
        <v>2684</v>
      </c>
      <c r="X150" s="38">
        <v>3017</v>
      </c>
      <c r="Y150" s="38">
        <v>2981</v>
      </c>
      <c r="Z150" s="38">
        <v>3027</v>
      </c>
      <c r="AA150" s="38">
        <v>2788</v>
      </c>
      <c r="AB150" s="38">
        <v>2884</v>
      </c>
      <c r="AC150" s="38">
        <v>3074</v>
      </c>
      <c r="AD150" s="38">
        <v>2949</v>
      </c>
      <c r="AE150" s="38">
        <v>3218</v>
      </c>
      <c r="AF150" s="38">
        <v>3363</v>
      </c>
      <c r="AG150" s="38">
        <v>3068</v>
      </c>
      <c r="AH150" s="38">
        <v>3557</v>
      </c>
      <c r="AI150" s="38">
        <v>3537</v>
      </c>
      <c r="AJ150" s="38">
        <v>3611</v>
      </c>
      <c r="AK150" s="38">
        <v>3617</v>
      </c>
      <c r="AL150" s="38">
        <v>3718</v>
      </c>
      <c r="AM150" s="38">
        <v>3347</v>
      </c>
      <c r="AN150" s="38">
        <v>3391</v>
      </c>
      <c r="AO150" s="38">
        <v>3187</v>
      </c>
      <c r="AP150" s="38">
        <v>2832</v>
      </c>
      <c r="AQ150" s="38">
        <v>3471</v>
      </c>
      <c r="AR150" s="38">
        <v>3359</v>
      </c>
      <c r="AS150" s="38">
        <v>3531</v>
      </c>
      <c r="AT150" s="38">
        <v>3469</v>
      </c>
      <c r="AU150" s="38">
        <v>3194</v>
      </c>
      <c r="AV150" s="38">
        <v>3179</v>
      </c>
      <c r="AW150" s="38">
        <v>3459</v>
      </c>
      <c r="AX150" s="38">
        <v>3562</v>
      </c>
      <c r="AY150" s="38">
        <v>3446</v>
      </c>
      <c r="AZ150" s="38">
        <v>3327</v>
      </c>
      <c r="BA150" s="38">
        <v>3252</v>
      </c>
      <c r="BB150" s="38">
        <v>3768</v>
      </c>
      <c r="BC150" s="38">
        <v>3631</v>
      </c>
      <c r="BD150" s="38">
        <v>4082</v>
      </c>
      <c r="BE150" s="38">
        <v>3781</v>
      </c>
      <c r="BF150" s="38">
        <v>3637</v>
      </c>
      <c r="BG150" s="38">
        <v>3689</v>
      </c>
      <c r="BH150" s="38">
        <v>4244</v>
      </c>
      <c r="BI150" s="38">
        <v>3622</v>
      </c>
      <c r="BJ150" s="38">
        <v>3591</v>
      </c>
      <c r="BK150" s="38">
        <v>3934</v>
      </c>
      <c r="BL150" s="38">
        <v>3876</v>
      </c>
      <c r="BM150" s="38">
        <v>4294</v>
      </c>
      <c r="BN150" s="38">
        <v>4264</v>
      </c>
      <c r="BO150" s="38">
        <v>4414</v>
      </c>
      <c r="BP150" s="38">
        <v>4587</v>
      </c>
      <c r="BQ150" s="38">
        <v>4409</v>
      </c>
      <c r="BR150" s="38">
        <v>4431</v>
      </c>
      <c r="BS150" s="38">
        <v>4643</v>
      </c>
      <c r="BT150" s="38">
        <v>4996</v>
      </c>
      <c r="BU150" s="38">
        <v>5282</v>
      </c>
      <c r="BV150" s="38">
        <v>5622</v>
      </c>
      <c r="BW150" s="38">
        <v>5886</v>
      </c>
      <c r="BX150" s="38">
        <v>5395</v>
      </c>
      <c r="BY150" s="38">
        <v>5654</v>
      </c>
      <c r="BZ150" s="38">
        <v>6024</v>
      </c>
      <c r="CA150" s="38">
        <v>5897</v>
      </c>
      <c r="CB150" s="38">
        <v>6154</v>
      </c>
      <c r="CC150" s="38">
        <v>6047</v>
      </c>
      <c r="CD150" s="38">
        <v>6030</v>
      </c>
      <c r="CE150" s="38">
        <v>6479</v>
      </c>
      <c r="CF150" s="38">
        <v>6763</v>
      </c>
      <c r="CG150" s="38">
        <v>6360</v>
      </c>
      <c r="CH150" s="38">
        <v>6575</v>
      </c>
      <c r="CI150" s="38">
        <v>6044</v>
      </c>
      <c r="CJ150" s="38">
        <v>5883</v>
      </c>
      <c r="CK150" s="38">
        <v>6262</v>
      </c>
      <c r="CL150" s="38">
        <v>6564</v>
      </c>
      <c r="CM150" s="38">
        <v>6421</v>
      </c>
      <c r="CN150" s="38">
        <v>6964</v>
      </c>
      <c r="CO150" s="38">
        <v>6362</v>
      </c>
      <c r="CP150" s="38">
        <v>6763</v>
      </c>
      <c r="CQ150" s="38">
        <v>7217</v>
      </c>
      <c r="CR150" s="38">
        <v>8144</v>
      </c>
      <c r="CS150" s="38">
        <v>8649</v>
      </c>
      <c r="CT150" s="38">
        <v>8665</v>
      </c>
      <c r="CU150" s="52">
        <v>9203</v>
      </c>
      <c r="CV150" s="52">
        <v>9620</v>
      </c>
      <c r="CW150" s="52">
        <v>9424</v>
      </c>
      <c r="CX150" s="52">
        <v>9851</v>
      </c>
    </row>
    <row r="151" spans="1:102">
      <c r="A151" s="9" t="s">
        <v>284</v>
      </c>
      <c r="B151" s="11" t="s">
        <v>285</v>
      </c>
      <c r="C151" s="39">
        <v>739</v>
      </c>
      <c r="D151" s="39">
        <v>813</v>
      </c>
      <c r="E151" s="39">
        <v>717</v>
      </c>
      <c r="F151" s="39">
        <v>591</v>
      </c>
      <c r="G151" s="39">
        <v>628</v>
      </c>
      <c r="H151" s="39">
        <v>735</v>
      </c>
      <c r="I151" s="39">
        <v>929</v>
      </c>
      <c r="J151" s="39">
        <v>941</v>
      </c>
      <c r="K151" s="39">
        <v>921</v>
      </c>
      <c r="L151" s="39">
        <v>1949</v>
      </c>
      <c r="M151" s="39">
        <v>1461</v>
      </c>
      <c r="N151" s="39">
        <v>1159</v>
      </c>
      <c r="O151" s="39">
        <v>1746</v>
      </c>
      <c r="P151" s="39">
        <v>1238</v>
      </c>
      <c r="Q151" s="39">
        <v>1187</v>
      </c>
      <c r="R151" s="39">
        <v>1340</v>
      </c>
      <c r="S151" s="37">
        <v>1481</v>
      </c>
      <c r="T151" s="37">
        <v>1260</v>
      </c>
      <c r="U151" s="37">
        <v>1803</v>
      </c>
      <c r="V151" s="37">
        <v>1222</v>
      </c>
      <c r="W151" s="53">
        <v>180</v>
      </c>
      <c r="X151" s="38">
        <v>315</v>
      </c>
      <c r="Y151" s="38">
        <v>129</v>
      </c>
      <c r="Z151" s="38">
        <v>115</v>
      </c>
      <c r="AA151" s="38">
        <v>97</v>
      </c>
      <c r="AB151" s="38">
        <v>203</v>
      </c>
      <c r="AC151" s="38">
        <v>134</v>
      </c>
      <c r="AD151" s="38">
        <v>379</v>
      </c>
      <c r="AE151" s="38">
        <v>165</v>
      </c>
      <c r="AF151" s="38">
        <v>195</v>
      </c>
      <c r="AG151" s="38">
        <v>206</v>
      </c>
      <c r="AH151" s="38">
        <v>151</v>
      </c>
      <c r="AI151" s="38">
        <v>98</v>
      </c>
      <c r="AJ151" s="38">
        <v>139</v>
      </c>
      <c r="AK151" s="38">
        <v>201</v>
      </c>
      <c r="AL151" s="38">
        <v>153</v>
      </c>
      <c r="AM151" s="38">
        <v>152</v>
      </c>
      <c r="AN151" s="38">
        <v>170</v>
      </c>
      <c r="AO151" s="38">
        <v>149</v>
      </c>
      <c r="AP151" s="38">
        <v>157</v>
      </c>
      <c r="AQ151" s="38">
        <v>289</v>
      </c>
      <c r="AR151" s="38">
        <v>90</v>
      </c>
      <c r="AS151" s="38">
        <v>173</v>
      </c>
      <c r="AT151" s="38">
        <v>183</v>
      </c>
      <c r="AU151" s="38">
        <v>291</v>
      </c>
      <c r="AV151" s="38">
        <v>243</v>
      </c>
      <c r="AW151" s="38">
        <v>143</v>
      </c>
      <c r="AX151" s="38">
        <v>252</v>
      </c>
      <c r="AY151" s="38">
        <v>259</v>
      </c>
      <c r="AZ151" s="38">
        <v>246</v>
      </c>
      <c r="BA151" s="38">
        <v>203</v>
      </c>
      <c r="BB151" s="38">
        <v>233</v>
      </c>
      <c r="BC151" s="38">
        <v>186</v>
      </c>
      <c r="BD151" s="38">
        <v>256</v>
      </c>
      <c r="BE151" s="38">
        <v>215</v>
      </c>
      <c r="BF151" s="38">
        <v>264</v>
      </c>
      <c r="BG151" s="38">
        <v>288</v>
      </c>
      <c r="BH151" s="38">
        <v>1072</v>
      </c>
      <c r="BI151" s="38">
        <v>309</v>
      </c>
      <c r="BJ151" s="38">
        <v>280</v>
      </c>
      <c r="BK151" s="38">
        <v>236</v>
      </c>
      <c r="BL151" s="38">
        <v>329</v>
      </c>
      <c r="BM151" s="38">
        <v>580</v>
      </c>
      <c r="BN151" s="38">
        <v>316</v>
      </c>
      <c r="BO151" s="38">
        <v>303</v>
      </c>
      <c r="BP151" s="38">
        <v>293</v>
      </c>
      <c r="BQ151" s="38">
        <v>291</v>
      </c>
      <c r="BR151" s="38">
        <v>272</v>
      </c>
      <c r="BS151" s="38">
        <v>276</v>
      </c>
      <c r="BT151" s="38">
        <v>499</v>
      </c>
      <c r="BU151" s="38">
        <v>359</v>
      </c>
      <c r="BV151" s="38">
        <v>612</v>
      </c>
      <c r="BW151" s="38">
        <v>363</v>
      </c>
      <c r="BX151" s="38">
        <v>308</v>
      </c>
      <c r="BY151" s="38">
        <v>209</v>
      </c>
      <c r="BZ151" s="38">
        <v>358</v>
      </c>
      <c r="CA151" s="38">
        <v>405</v>
      </c>
      <c r="CB151" s="38">
        <v>245</v>
      </c>
      <c r="CC151" s="38">
        <v>281</v>
      </c>
      <c r="CD151" s="38">
        <v>256</v>
      </c>
      <c r="CE151" s="38">
        <v>263</v>
      </c>
      <c r="CF151" s="38">
        <v>369</v>
      </c>
      <c r="CG151" s="38">
        <v>435</v>
      </c>
      <c r="CH151" s="38">
        <v>273</v>
      </c>
      <c r="CI151" s="38">
        <v>254</v>
      </c>
      <c r="CJ151" s="38">
        <v>462</v>
      </c>
      <c r="CK151" s="38">
        <v>409</v>
      </c>
      <c r="CL151" s="38">
        <v>356</v>
      </c>
      <c r="CM151" s="38">
        <v>214</v>
      </c>
      <c r="CN151" s="38">
        <v>391</v>
      </c>
      <c r="CO151" s="38">
        <v>323</v>
      </c>
      <c r="CP151" s="38">
        <v>332</v>
      </c>
      <c r="CQ151" s="38">
        <v>296</v>
      </c>
      <c r="CR151" s="38">
        <v>269</v>
      </c>
      <c r="CS151" s="38">
        <v>916</v>
      </c>
      <c r="CT151" s="38">
        <v>322</v>
      </c>
      <c r="CU151" s="52">
        <v>273</v>
      </c>
      <c r="CV151" s="52">
        <v>207</v>
      </c>
      <c r="CW151" s="52">
        <v>323</v>
      </c>
      <c r="CX151" s="52">
        <v>419</v>
      </c>
    </row>
    <row r="152" spans="1:102">
      <c r="A152" s="9" t="s">
        <v>286</v>
      </c>
      <c r="B152" s="8" t="s">
        <v>287</v>
      </c>
      <c r="C152" s="36">
        <v>10381</v>
      </c>
      <c r="D152" s="36">
        <v>10423</v>
      </c>
      <c r="E152" s="36">
        <v>12062</v>
      </c>
      <c r="F152" s="36">
        <v>13434</v>
      </c>
      <c r="G152" s="36">
        <v>11705</v>
      </c>
      <c r="H152" s="36">
        <v>12624</v>
      </c>
      <c r="I152" s="36">
        <v>11984</v>
      </c>
      <c r="J152" s="36">
        <v>12370</v>
      </c>
      <c r="K152" s="36">
        <v>13680</v>
      </c>
      <c r="L152" s="36">
        <v>12712</v>
      </c>
      <c r="M152" s="36">
        <v>14298</v>
      </c>
      <c r="N152" s="36">
        <v>15940</v>
      </c>
      <c r="O152" s="36">
        <v>18024</v>
      </c>
      <c r="P152" s="36">
        <v>20755</v>
      </c>
      <c r="Q152" s="36">
        <v>22204</v>
      </c>
      <c r="R152" s="36">
        <v>24066</v>
      </c>
      <c r="S152" s="37">
        <v>22510</v>
      </c>
      <c r="T152" s="37">
        <v>24498</v>
      </c>
      <c r="U152" s="37">
        <v>30045</v>
      </c>
      <c r="V152" s="37">
        <v>35987</v>
      </c>
      <c r="W152" s="53">
        <v>2385</v>
      </c>
      <c r="X152" s="38">
        <v>2567</v>
      </c>
      <c r="Y152" s="38">
        <v>2663</v>
      </c>
      <c r="Z152" s="38">
        <v>2766</v>
      </c>
      <c r="AA152" s="38">
        <v>2538</v>
      </c>
      <c r="AB152" s="38">
        <v>2569</v>
      </c>
      <c r="AC152" s="38">
        <v>2844</v>
      </c>
      <c r="AD152" s="38">
        <v>2472</v>
      </c>
      <c r="AE152" s="38">
        <v>2962</v>
      </c>
      <c r="AF152" s="38">
        <v>3073</v>
      </c>
      <c r="AG152" s="38">
        <v>2762</v>
      </c>
      <c r="AH152" s="38">
        <v>3265</v>
      </c>
      <c r="AI152" s="38">
        <v>3334</v>
      </c>
      <c r="AJ152" s="38">
        <v>3355</v>
      </c>
      <c r="AK152" s="38">
        <v>3299</v>
      </c>
      <c r="AL152" s="38">
        <v>3446</v>
      </c>
      <c r="AM152" s="38">
        <v>3088</v>
      </c>
      <c r="AN152" s="38">
        <v>3121</v>
      </c>
      <c r="AO152" s="38">
        <v>2929</v>
      </c>
      <c r="AP152" s="38">
        <v>2567</v>
      </c>
      <c r="AQ152" s="38">
        <v>3052</v>
      </c>
      <c r="AR152" s="38">
        <v>3156</v>
      </c>
      <c r="AS152" s="38">
        <v>3252</v>
      </c>
      <c r="AT152" s="38">
        <v>3164</v>
      </c>
      <c r="AU152" s="38">
        <v>2801</v>
      </c>
      <c r="AV152" s="38">
        <v>2818</v>
      </c>
      <c r="AW152" s="38">
        <v>3196</v>
      </c>
      <c r="AX152" s="38">
        <v>3169</v>
      </c>
      <c r="AY152" s="38">
        <v>3085</v>
      </c>
      <c r="AZ152" s="38">
        <v>2964</v>
      </c>
      <c r="BA152" s="38">
        <v>2905</v>
      </c>
      <c r="BB152" s="38">
        <v>3416</v>
      </c>
      <c r="BC152" s="38">
        <v>3309</v>
      </c>
      <c r="BD152" s="38">
        <v>3692</v>
      </c>
      <c r="BE152" s="38">
        <v>3433</v>
      </c>
      <c r="BF152" s="38">
        <v>3246</v>
      </c>
      <c r="BG152" s="38">
        <v>3265</v>
      </c>
      <c r="BH152" s="38">
        <v>3062</v>
      </c>
      <c r="BI152" s="38">
        <v>3197</v>
      </c>
      <c r="BJ152" s="38">
        <v>3188</v>
      </c>
      <c r="BK152" s="38">
        <v>3569</v>
      </c>
      <c r="BL152" s="38">
        <v>3383</v>
      </c>
      <c r="BM152" s="38">
        <v>3560</v>
      </c>
      <c r="BN152" s="38">
        <v>3786</v>
      </c>
      <c r="BO152" s="38">
        <v>3908</v>
      </c>
      <c r="BP152" s="38">
        <v>4115</v>
      </c>
      <c r="BQ152" s="38">
        <v>3954</v>
      </c>
      <c r="BR152" s="38">
        <v>3963</v>
      </c>
      <c r="BS152" s="38">
        <v>4185</v>
      </c>
      <c r="BT152" s="38">
        <v>4319</v>
      </c>
      <c r="BU152" s="38">
        <v>4732</v>
      </c>
      <c r="BV152" s="38">
        <v>4788</v>
      </c>
      <c r="BW152" s="38">
        <v>5222</v>
      </c>
      <c r="BX152" s="38">
        <v>4845</v>
      </c>
      <c r="BY152" s="38">
        <v>5225</v>
      </c>
      <c r="BZ152" s="38">
        <v>5463</v>
      </c>
      <c r="CA152" s="38">
        <v>5311</v>
      </c>
      <c r="CB152" s="38">
        <v>5716</v>
      </c>
      <c r="CC152" s="38">
        <v>5577</v>
      </c>
      <c r="CD152" s="38">
        <v>5600</v>
      </c>
      <c r="CE152" s="38">
        <v>6019</v>
      </c>
      <c r="CF152" s="38">
        <v>6187</v>
      </c>
      <c r="CG152" s="38">
        <v>5735</v>
      </c>
      <c r="CH152" s="38">
        <v>6125</v>
      </c>
      <c r="CI152" s="38">
        <v>5594</v>
      </c>
      <c r="CJ152" s="38">
        <v>5238</v>
      </c>
      <c r="CK152" s="38">
        <v>5661</v>
      </c>
      <c r="CL152" s="38">
        <v>6017</v>
      </c>
      <c r="CM152" s="38">
        <v>6010</v>
      </c>
      <c r="CN152" s="38">
        <v>6386</v>
      </c>
      <c r="CO152" s="38">
        <v>5856</v>
      </c>
      <c r="CP152" s="38">
        <v>6247</v>
      </c>
      <c r="CQ152" s="38">
        <v>6742</v>
      </c>
      <c r="CR152" s="38">
        <v>7678</v>
      </c>
      <c r="CS152" s="38">
        <v>7521</v>
      </c>
      <c r="CT152" s="38">
        <v>8104</v>
      </c>
      <c r="CU152" s="52">
        <v>8712</v>
      </c>
      <c r="CV152" s="52">
        <v>9174</v>
      </c>
      <c r="CW152" s="52">
        <v>8888</v>
      </c>
      <c r="CX152" s="52">
        <v>9213</v>
      </c>
    </row>
    <row r="153" spans="1:102">
      <c r="A153" s="13" t="s">
        <v>288</v>
      </c>
      <c r="B153" s="6" t="s">
        <v>289</v>
      </c>
      <c r="C153" s="37">
        <v>4798</v>
      </c>
      <c r="D153" s="37">
        <v>5314</v>
      </c>
      <c r="E153" s="37">
        <v>5262</v>
      </c>
      <c r="F153" s="37">
        <v>6858</v>
      </c>
      <c r="G153" s="37">
        <v>5663</v>
      </c>
      <c r="H153" s="37">
        <v>6088</v>
      </c>
      <c r="I153" s="37">
        <v>5382</v>
      </c>
      <c r="J153" s="37">
        <v>6164</v>
      </c>
      <c r="K153" s="37">
        <v>7009</v>
      </c>
      <c r="L153" s="37">
        <v>6076</v>
      </c>
      <c r="M153" s="37">
        <v>6379</v>
      </c>
      <c r="N153" s="37">
        <v>7930</v>
      </c>
      <c r="O153" s="37">
        <v>8747</v>
      </c>
      <c r="P153" s="37">
        <v>10258</v>
      </c>
      <c r="Q153" s="37">
        <v>11111</v>
      </c>
      <c r="R153" s="37">
        <v>12566</v>
      </c>
      <c r="S153" s="37">
        <v>11521</v>
      </c>
      <c r="T153" s="37">
        <v>11390</v>
      </c>
      <c r="U153" s="37">
        <v>13026</v>
      </c>
      <c r="V153" s="37">
        <v>18150</v>
      </c>
      <c r="W153" s="53">
        <v>1078</v>
      </c>
      <c r="X153" s="38">
        <v>1153</v>
      </c>
      <c r="Y153" s="38">
        <v>1186</v>
      </c>
      <c r="Z153" s="38">
        <v>1381</v>
      </c>
      <c r="AA153" s="38">
        <v>1350</v>
      </c>
      <c r="AB153" s="38">
        <v>1300</v>
      </c>
      <c r="AC153" s="38">
        <v>1412</v>
      </c>
      <c r="AD153" s="38">
        <v>1252</v>
      </c>
      <c r="AE153" s="38">
        <v>1324</v>
      </c>
      <c r="AF153" s="38">
        <v>1323</v>
      </c>
      <c r="AG153" s="38">
        <v>1211</v>
      </c>
      <c r="AH153" s="38">
        <v>1404</v>
      </c>
      <c r="AI153" s="38">
        <v>1549</v>
      </c>
      <c r="AJ153" s="38">
        <v>1716</v>
      </c>
      <c r="AK153" s="38">
        <v>1736</v>
      </c>
      <c r="AL153" s="38">
        <v>1857</v>
      </c>
      <c r="AM153" s="38">
        <v>1463</v>
      </c>
      <c r="AN153" s="38">
        <v>1517</v>
      </c>
      <c r="AO153" s="38">
        <v>1377</v>
      </c>
      <c r="AP153" s="38">
        <v>1306</v>
      </c>
      <c r="AQ153" s="38">
        <v>1533</v>
      </c>
      <c r="AR153" s="38">
        <v>1558</v>
      </c>
      <c r="AS153" s="38">
        <v>1553</v>
      </c>
      <c r="AT153" s="38">
        <v>1444</v>
      </c>
      <c r="AU153" s="38">
        <v>1323</v>
      </c>
      <c r="AV153" s="38">
        <v>1164</v>
      </c>
      <c r="AW153" s="38">
        <v>1333</v>
      </c>
      <c r="AX153" s="38">
        <v>1562</v>
      </c>
      <c r="AY153" s="38">
        <v>1498</v>
      </c>
      <c r="AZ153" s="38">
        <v>1468</v>
      </c>
      <c r="BA153" s="38">
        <v>1443</v>
      </c>
      <c r="BB153" s="38">
        <v>1755</v>
      </c>
      <c r="BC153" s="38">
        <v>1652</v>
      </c>
      <c r="BD153" s="38">
        <v>1944</v>
      </c>
      <c r="BE153" s="38">
        <v>1807</v>
      </c>
      <c r="BF153" s="38">
        <v>1606</v>
      </c>
      <c r="BG153" s="38">
        <v>1664</v>
      </c>
      <c r="BH153" s="38">
        <v>1447</v>
      </c>
      <c r="BI153" s="38">
        <v>1490</v>
      </c>
      <c r="BJ153" s="38">
        <v>1475</v>
      </c>
      <c r="BK153" s="38">
        <v>1590</v>
      </c>
      <c r="BL153" s="38">
        <v>1469</v>
      </c>
      <c r="BM153" s="38">
        <v>1549</v>
      </c>
      <c r="BN153" s="38">
        <v>1771</v>
      </c>
      <c r="BO153" s="38">
        <v>1887</v>
      </c>
      <c r="BP153" s="38">
        <v>2118</v>
      </c>
      <c r="BQ153" s="38">
        <v>1959</v>
      </c>
      <c r="BR153" s="38">
        <v>1966</v>
      </c>
      <c r="BS153" s="38">
        <v>1941</v>
      </c>
      <c r="BT153" s="38">
        <v>2085</v>
      </c>
      <c r="BU153" s="38">
        <v>2396</v>
      </c>
      <c r="BV153" s="38">
        <v>2325</v>
      </c>
      <c r="BW153" s="38">
        <v>2645</v>
      </c>
      <c r="BX153" s="38">
        <v>2412</v>
      </c>
      <c r="BY153" s="38">
        <v>2529</v>
      </c>
      <c r="BZ153" s="38">
        <v>2672</v>
      </c>
      <c r="CA153" s="38">
        <v>2715</v>
      </c>
      <c r="CB153" s="38">
        <v>2754</v>
      </c>
      <c r="CC153" s="38">
        <v>2778</v>
      </c>
      <c r="CD153" s="38">
        <v>2864</v>
      </c>
      <c r="CE153" s="38">
        <v>3016</v>
      </c>
      <c r="CF153" s="38">
        <v>3257</v>
      </c>
      <c r="CG153" s="38">
        <v>3070</v>
      </c>
      <c r="CH153" s="38">
        <v>3223</v>
      </c>
      <c r="CI153" s="38">
        <v>2966</v>
      </c>
      <c r="CJ153" s="38">
        <v>2727</v>
      </c>
      <c r="CK153" s="38">
        <v>2714</v>
      </c>
      <c r="CL153" s="38">
        <v>3114</v>
      </c>
      <c r="CM153" s="38">
        <v>2873</v>
      </c>
      <c r="CN153" s="38">
        <v>3052</v>
      </c>
      <c r="CO153" s="38">
        <v>2791</v>
      </c>
      <c r="CP153" s="38">
        <v>2674</v>
      </c>
      <c r="CQ153" s="38">
        <v>2958</v>
      </c>
      <c r="CR153" s="38">
        <v>3011</v>
      </c>
      <c r="CS153" s="38">
        <v>3461</v>
      </c>
      <c r="CT153" s="38">
        <v>3596</v>
      </c>
      <c r="CU153" s="52">
        <v>4030</v>
      </c>
      <c r="CV153" s="52">
        <v>4812</v>
      </c>
      <c r="CW153" s="52">
        <v>4503</v>
      </c>
      <c r="CX153" s="52">
        <v>4805</v>
      </c>
    </row>
    <row r="154" spans="1:102">
      <c r="A154" s="13" t="s">
        <v>290</v>
      </c>
      <c r="B154" s="6" t="s">
        <v>291</v>
      </c>
      <c r="C154" s="37">
        <v>5526</v>
      </c>
      <c r="D154" s="37">
        <v>5030</v>
      </c>
      <c r="E154" s="37">
        <v>6701</v>
      </c>
      <c r="F154" s="37">
        <v>6501</v>
      </c>
      <c r="G154" s="37">
        <v>5976</v>
      </c>
      <c r="H154" s="37">
        <v>6457</v>
      </c>
      <c r="I154" s="37">
        <v>6477</v>
      </c>
      <c r="J154" s="37">
        <v>6066</v>
      </c>
      <c r="K154" s="37">
        <v>6493</v>
      </c>
      <c r="L154" s="37">
        <v>6403</v>
      </c>
      <c r="M154" s="37">
        <v>7647</v>
      </c>
      <c r="N154" s="37">
        <v>7776</v>
      </c>
      <c r="O154" s="37">
        <v>8994</v>
      </c>
      <c r="P154" s="37">
        <v>10139</v>
      </c>
      <c r="Q154" s="37">
        <v>10702</v>
      </c>
      <c r="R154" s="37">
        <v>11024</v>
      </c>
      <c r="S154" s="37">
        <v>10421</v>
      </c>
      <c r="T154" s="37">
        <v>12433</v>
      </c>
      <c r="U154" s="37">
        <v>16190</v>
      </c>
      <c r="V154" s="37">
        <v>16729</v>
      </c>
      <c r="W154" s="53">
        <v>1294</v>
      </c>
      <c r="X154" s="38">
        <v>1402</v>
      </c>
      <c r="Y154" s="38">
        <v>1465</v>
      </c>
      <c r="Z154" s="38">
        <v>1365</v>
      </c>
      <c r="AA154" s="38">
        <v>1170</v>
      </c>
      <c r="AB154" s="38">
        <v>1248</v>
      </c>
      <c r="AC154" s="38">
        <v>1412</v>
      </c>
      <c r="AD154" s="38">
        <v>1200</v>
      </c>
      <c r="AE154" s="38">
        <v>1616</v>
      </c>
      <c r="AF154" s="38">
        <v>1726</v>
      </c>
      <c r="AG154" s="38">
        <v>1527</v>
      </c>
      <c r="AH154" s="38">
        <v>1832</v>
      </c>
      <c r="AI154" s="38">
        <v>1764</v>
      </c>
      <c r="AJ154" s="38">
        <v>1615</v>
      </c>
      <c r="AK154" s="38">
        <v>1548</v>
      </c>
      <c r="AL154" s="38">
        <v>1574</v>
      </c>
      <c r="AM154" s="38">
        <v>1609</v>
      </c>
      <c r="AN154" s="38">
        <v>1588</v>
      </c>
      <c r="AO154" s="38">
        <v>1537</v>
      </c>
      <c r="AP154" s="38">
        <v>1242</v>
      </c>
      <c r="AQ154" s="38">
        <v>1496</v>
      </c>
      <c r="AR154" s="38">
        <v>1578</v>
      </c>
      <c r="AS154" s="38">
        <v>1681</v>
      </c>
      <c r="AT154" s="38">
        <v>1702</v>
      </c>
      <c r="AU154" s="38">
        <v>1455</v>
      </c>
      <c r="AV154" s="38">
        <v>1622</v>
      </c>
      <c r="AW154" s="38">
        <v>1828</v>
      </c>
      <c r="AX154" s="38">
        <v>1572</v>
      </c>
      <c r="AY154" s="38">
        <v>1557</v>
      </c>
      <c r="AZ154" s="38">
        <v>1461</v>
      </c>
      <c r="BA154" s="38">
        <v>1427</v>
      </c>
      <c r="BB154" s="38">
        <v>1621</v>
      </c>
      <c r="BC154" s="38">
        <v>1614</v>
      </c>
      <c r="BD154" s="38">
        <v>1702</v>
      </c>
      <c r="BE154" s="38">
        <v>1582</v>
      </c>
      <c r="BF154" s="38">
        <v>1595</v>
      </c>
      <c r="BG154" s="38">
        <v>1554</v>
      </c>
      <c r="BH154" s="38">
        <v>1561</v>
      </c>
      <c r="BI154" s="38">
        <v>1641</v>
      </c>
      <c r="BJ154" s="38">
        <v>1647</v>
      </c>
      <c r="BK154" s="38">
        <v>1919</v>
      </c>
      <c r="BL154" s="38">
        <v>1837</v>
      </c>
      <c r="BM154" s="38">
        <v>1946</v>
      </c>
      <c r="BN154" s="38">
        <v>1945</v>
      </c>
      <c r="BO154" s="38">
        <v>1958</v>
      </c>
      <c r="BP154" s="38">
        <v>1944</v>
      </c>
      <c r="BQ154" s="38">
        <v>1938</v>
      </c>
      <c r="BR154" s="38">
        <v>1936</v>
      </c>
      <c r="BS154" s="38">
        <v>2180</v>
      </c>
      <c r="BT154" s="38">
        <v>2165</v>
      </c>
      <c r="BU154" s="38">
        <v>2263</v>
      </c>
      <c r="BV154" s="38">
        <v>2386</v>
      </c>
      <c r="BW154" s="38">
        <v>2482</v>
      </c>
      <c r="BX154" s="38">
        <v>2350</v>
      </c>
      <c r="BY154" s="38">
        <v>2601</v>
      </c>
      <c r="BZ154" s="38">
        <v>2706</v>
      </c>
      <c r="CA154" s="38">
        <v>2512</v>
      </c>
      <c r="CB154" s="38">
        <v>2871</v>
      </c>
      <c r="CC154" s="38">
        <v>2698</v>
      </c>
      <c r="CD154" s="38">
        <v>2621</v>
      </c>
      <c r="CE154" s="38">
        <v>2881</v>
      </c>
      <c r="CF154" s="38">
        <v>2814</v>
      </c>
      <c r="CG154" s="38">
        <v>2549</v>
      </c>
      <c r="CH154" s="38">
        <v>2780</v>
      </c>
      <c r="CI154" s="38">
        <v>2501</v>
      </c>
      <c r="CJ154" s="38">
        <v>2382</v>
      </c>
      <c r="CK154" s="38">
        <v>2810</v>
      </c>
      <c r="CL154" s="38">
        <v>2728</v>
      </c>
      <c r="CM154" s="38">
        <v>2974</v>
      </c>
      <c r="CN154" s="38">
        <v>3165</v>
      </c>
      <c r="CO154" s="38">
        <v>2902</v>
      </c>
      <c r="CP154" s="38">
        <v>3392</v>
      </c>
      <c r="CQ154" s="38">
        <v>3591</v>
      </c>
      <c r="CR154" s="38">
        <v>4471</v>
      </c>
      <c r="CS154" s="38">
        <v>3846</v>
      </c>
      <c r="CT154" s="38">
        <v>4282</v>
      </c>
      <c r="CU154" s="52">
        <v>4421</v>
      </c>
      <c r="CV154" s="52">
        <v>4031</v>
      </c>
      <c r="CW154" s="52">
        <v>4118</v>
      </c>
      <c r="CX154" s="52">
        <v>4159</v>
      </c>
    </row>
    <row r="155" spans="1:102">
      <c r="A155" s="13" t="s">
        <v>292</v>
      </c>
      <c r="B155" s="6" t="s">
        <v>293</v>
      </c>
      <c r="C155" s="37">
        <v>57</v>
      </c>
      <c r="D155" s="37">
        <v>79</v>
      </c>
      <c r="E155" s="37">
        <v>99</v>
      </c>
      <c r="F155" s="37">
        <v>75</v>
      </c>
      <c r="G155" s="37">
        <v>66</v>
      </c>
      <c r="H155" s="37">
        <v>79</v>
      </c>
      <c r="I155" s="37">
        <v>125</v>
      </c>
      <c r="J155" s="37">
        <v>140</v>
      </c>
      <c r="K155" s="37">
        <v>178</v>
      </c>
      <c r="L155" s="37">
        <v>233</v>
      </c>
      <c r="M155" s="37">
        <v>272</v>
      </c>
      <c r="N155" s="37">
        <v>234</v>
      </c>
      <c r="O155" s="37">
        <v>283</v>
      </c>
      <c r="P155" s="37">
        <v>358</v>
      </c>
      <c r="Q155" s="37">
        <v>391</v>
      </c>
      <c r="R155" s="37">
        <v>476</v>
      </c>
      <c r="S155" s="37">
        <v>568</v>
      </c>
      <c r="T155" s="37">
        <v>675</v>
      </c>
      <c r="U155" s="37">
        <v>829</v>
      </c>
      <c r="V155" s="37">
        <v>1108</v>
      </c>
      <c r="W155" s="53">
        <v>13</v>
      </c>
      <c r="X155" s="38">
        <v>13</v>
      </c>
      <c r="Y155" s="38">
        <v>12</v>
      </c>
      <c r="Z155" s="38">
        <v>19</v>
      </c>
      <c r="AA155" s="38">
        <v>18</v>
      </c>
      <c r="AB155" s="38">
        <v>21</v>
      </c>
      <c r="AC155" s="38">
        <v>20</v>
      </c>
      <c r="AD155" s="38">
        <v>20</v>
      </c>
      <c r="AE155" s="38">
        <v>22</v>
      </c>
      <c r="AF155" s="38">
        <v>23</v>
      </c>
      <c r="AG155" s="38">
        <v>24</v>
      </c>
      <c r="AH155" s="38">
        <v>30</v>
      </c>
      <c r="AI155" s="38">
        <v>20</v>
      </c>
      <c r="AJ155" s="38">
        <v>24</v>
      </c>
      <c r="AK155" s="38">
        <v>15</v>
      </c>
      <c r="AL155" s="38">
        <v>16</v>
      </c>
      <c r="AM155" s="38">
        <v>17</v>
      </c>
      <c r="AN155" s="38">
        <v>15</v>
      </c>
      <c r="AO155" s="38">
        <v>16</v>
      </c>
      <c r="AP155" s="38">
        <v>18</v>
      </c>
      <c r="AQ155" s="38">
        <v>23</v>
      </c>
      <c r="AR155" s="38">
        <v>20</v>
      </c>
      <c r="AS155" s="38">
        <v>18</v>
      </c>
      <c r="AT155" s="38">
        <v>18</v>
      </c>
      <c r="AU155" s="38">
        <v>23</v>
      </c>
      <c r="AV155" s="38">
        <v>32</v>
      </c>
      <c r="AW155" s="38">
        <v>35</v>
      </c>
      <c r="AX155" s="38">
        <v>35</v>
      </c>
      <c r="AY155" s="38">
        <v>29</v>
      </c>
      <c r="AZ155" s="38">
        <v>37</v>
      </c>
      <c r="BA155" s="38">
        <v>35</v>
      </c>
      <c r="BB155" s="38">
        <v>39</v>
      </c>
      <c r="BC155" s="38">
        <v>43</v>
      </c>
      <c r="BD155" s="38">
        <v>45</v>
      </c>
      <c r="BE155" s="38">
        <v>45</v>
      </c>
      <c r="BF155" s="38">
        <v>45</v>
      </c>
      <c r="BG155" s="38">
        <v>47</v>
      </c>
      <c r="BH155" s="38">
        <v>54</v>
      </c>
      <c r="BI155" s="38">
        <v>66</v>
      </c>
      <c r="BJ155" s="38">
        <v>66</v>
      </c>
      <c r="BK155" s="38">
        <v>60</v>
      </c>
      <c r="BL155" s="38">
        <v>77</v>
      </c>
      <c r="BM155" s="38">
        <v>67</v>
      </c>
      <c r="BN155" s="38">
        <v>68</v>
      </c>
      <c r="BO155" s="38">
        <v>62</v>
      </c>
      <c r="BP155" s="38">
        <v>53</v>
      </c>
      <c r="BQ155" s="38">
        <v>57</v>
      </c>
      <c r="BR155" s="38">
        <v>62</v>
      </c>
      <c r="BS155" s="38">
        <v>65</v>
      </c>
      <c r="BT155" s="38">
        <v>67</v>
      </c>
      <c r="BU155" s="38">
        <v>73</v>
      </c>
      <c r="BV155" s="38">
        <v>78</v>
      </c>
      <c r="BW155" s="38">
        <v>95</v>
      </c>
      <c r="BX155" s="38">
        <v>83</v>
      </c>
      <c r="BY155" s="38">
        <v>95</v>
      </c>
      <c r="BZ155" s="38">
        <v>85</v>
      </c>
      <c r="CA155" s="38">
        <v>84</v>
      </c>
      <c r="CB155" s="38">
        <v>92</v>
      </c>
      <c r="CC155" s="38">
        <v>101</v>
      </c>
      <c r="CD155" s="38">
        <v>114</v>
      </c>
      <c r="CE155" s="38">
        <v>121</v>
      </c>
      <c r="CF155" s="38">
        <v>116</v>
      </c>
      <c r="CG155" s="38">
        <v>116</v>
      </c>
      <c r="CH155" s="38">
        <v>123</v>
      </c>
      <c r="CI155" s="38">
        <v>127</v>
      </c>
      <c r="CJ155" s="38">
        <v>129</v>
      </c>
      <c r="CK155" s="38">
        <v>137</v>
      </c>
      <c r="CL155" s="38">
        <v>175</v>
      </c>
      <c r="CM155" s="38">
        <v>163</v>
      </c>
      <c r="CN155" s="38">
        <v>169</v>
      </c>
      <c r="CO155" s="38">
        <v>162</v>
      </c>
      <c r="CP155" s="38">
        <v>182</v>
      </c>
      <c r="CQ155" s="38">
        <v>193</v>
      </c>
      <c r="CR155" s="38">
        <v>196</v>
      </c>
      <c r="CS155" s="38">
        <v>214</v>
      </c>
      <c r="CT155" s="38">
        <v>226</v>
      </c>
      <c r="CU155" s="52">
        <v>261</v>
      </c>
      <c r="CV155" s="52">
        <v>329</v>
      </c>
      <c r="CW155" s="52">
        <v>269</v>
      </c>
      <c r="CX155" s="52">
        <v>249</v>
      </c>
    </row>
    <row r="156" spans="1:102">
      <c r="A156" s="15" t="s">
        <v>294</v>
      </c>
      <c r="B156" s="6"/>
      <c r="C156" s="37">
        <v>589</v>
      </c>
      <c r="D156" s="37">
        <v>459</v>
      </c>
      <c r="E156" s="37">
        <v>427</v>
      </c>
      <c r="F156" s="37">
        <v>458</v>
      </c>
      <c r="G156" s="37">
        <v>424</v>
      </c>
      <c r="H156" s="37">
        <v>471</v>
      </c>
      <c r="I156" s="37">
        <v>481</v>
      </c>
      <c r="J156" s="37">
        <v>482</v>
      </c>
      <c r="K156" s="37">
        <v>530</v>
      </c>
      <c r="L156" s="37">
        <v>485</v>
      </c>
      <c r="M156" s="37">
        <v>609</v>
      </c>
      <c r="N156" s="37">
        <v>742</v>
      </c>
      <c r="O156" s="37">
        <v>773</v>
      </c>
      <c r="P156" s="37">
        <v>966</v>
      </c>
      <c r="Q156" s="37">
        <v>737</v>
      </c>
      <c r="R156" s="37">
        <v>771</v>
      </c>
      <c r="S156" s="37">
        <v>762</v>
      </c>
      <c r="T156" s="37">
        <v>751</v>
      </c>
      <c r="U156" s="37">
        <v>827</v>
      </c>
      <c r="V156" s="37">
        <v>889</v>
      </c>
      <c r="W156" s="53">
        <v>119</v>
      </c>
      <c r="X156" s="38">
        <v>135</v>
      </c>
      <c r="Y156" s="38">
        <v>189</v>
      </c>
      <c r="Z156" s="38">
        <v>146</v>
      </c>
      <c r="AA156" s="38">
        <v>153</v>
      </c>
      <c r="AB156" s="38">
        <v>113</v>
      </c>
      <c r="AC156" s="38">
        <v>95</v>
      </c>
      <c r="AD156" s="38">
        <v>98</v>
      </c>
      <c r="AE156" s="38">
        <v>91</v>
      </c>
      <c r="AF156" s="38">
        <v>96</v>
      </c>
      <c r="AG156" s="38">
        <v>99</v>
      </c>
      <c r="AH156" s="38">
        <v>141</v>
      </c>
      <c r="AI156" s="38">
        <v>105</v>
      </c>
      <c r="AJ156" s="38">
        <v>117</v>
      </c>
      <c r="AK156" s="38">
        <v>117</v>
      </c>
      <c r="AL156" s="38">
        <v>119</v>
      </c>
      <c r="AM156" s="38">
        <v>107</v>
      </c>
      <c r="AN156" s="38">
        <v>99</v>
      </c>
      <c r="AO156" s="38">
        <v>109</v>
      </c>
      <c r="AP156" s="38">
        <v>109</v>
      </c>
      <c r="AQ156" s="38">
        <v>129</v>
      </c>
      <c r="AR156" s="38">
        <v>114</v>
      </c>
      <c r="AS156" s="38">
        <v>106</v>
      </c>
      <c r="AT156" s="38">
        <v>122</v>
      </c>
      <c r="AU156" s="38">
        <v>102</v>
      </c>
      <c r="AV156" s="38">
        <v>119</v>
      </c>
      <c r="AW156" s="38">
        <v>119</v>
      </c>
      <c r="AX156" s="38">
        <v>141</v>
      </c>
      <c r="AY156" s="38">
        <v>102</v>
      </c>
      <c r="AZ156" s="38">
        <v>117</v>
      </c>
      <c r="BA156" s="38">
        <v>144</v>
      </c>
      <c r="BB156" s="38">
        <v>119</v>
      </c>
      <c r="BC156" s="38">
        <v>136</v>
      </c>
      <c r="BD156" s="38">
        <v>134</v>
      </c>
      <c r="BE156" s="38">
        <v>133</v>
      </c>
      <c r="BF156" s="38">
        <v>127</v>
      </c>
      <c r="BG156" s="38">
        <v>136</v>
      </c>
      <c r="BH156" s="38">
        <v>110</v>
      </c>
      <c r="BI156" s="38">
        <v>116</v>
      </c>
      <c r="BJ156" s="38">
        <v>123</v>
      </c>
      <c r="BK156" s="38">
        <v>129</v>
      </c>
      <c r="BL156" s="38">
        <v>164</v>
      </c>
      <c r="BM156" s="38">
        <v>154</v>
      </c>
      <c r="BN156" s="38">
        <v>162</v>
      </c>
      <c r="BO156" s="38">
        <v>203</v>
      </c>
      <c r="BP156" s="38">
        <v>179</v>
      </c>
      <c r="BQ156" s="38">
        <v>164</v>
      </c>
      <c r="BR156" s="38">
        <v>196</v>
      </c>
      <c r="BS156" s="38">
        <v>181</v>
      </c>
      <c r="BT156" s="38">
        <v>179</v>
      </c>
      <c r="BU156" s="38">
        <v>191</v>
      </c>
      <c r="BV156" s="38">
        <v>222</v>
      </c>
      <c r="BW156" s="38">
        <v>302</v>
      </c>
      <c r="BX156" s="38">
        <v>241</v>
      </c>
      <c r="BY156" s="38">
        <v>220</v>
      </c>
      <c r="BZ156" s="38">
        <v>203</v>
      </c>
      <c r="CA156" s="38">
        <v>181</v>
      </c>
      <c r="CB156" s="38">
        <v>192</v>
      </c>
      <c r="CC156" s="38">
        <v>189</v>
      </c>
      <c r="CD156" s="38">
        <v>175</v>
      </c>
      <c r="CE156" s="38">
        <v>198</v>
      </c>
      <c r="CF156" s="38">
        <v>206</v>
      </c>
      <c r="CG156" s="38">
        <v>190</v>
      </c>
      <c r="CH156" s="38">
        <v>177</v>
      </c>
      <c r="CI156" s="38">
        <v>197</v>
      </c>
      <c r="CJ156" s="38">
        <v>183</v>
      </c>
      <c r="CK156" s="38">
        <v>192</v>
      </c>
      <c r="CL156" s="38">
        <v>190</v>
      </c>
      <c r="CM156" s="38">
        <v>197</v>
      </c>
      <c r="CN156" s="38">
        <v>188</v>
      </c>
      <c r="CO156" s="38">
        <v>183</v>
      </c>
      <c r="CP156" s="38">
        <v>183</v>
      </c>
      <c r="CQ156" s="38">
        <v>178</v>
      </c>
      <c r="CR156" s="38">
        <v>197</v>
      </c>
      <c r="CS156" s="38">
        <v>213</v>
      </c>
      <c r="CT156" s="38">
        <v>239</v>
      </c>
      <c r="CU156" s="52">
        <v>219</v>
      </c>
      <c r="CV156" s="52">
        <v>239</v>
      </c>
      <c r="CW156" s="52">
        <v>212</v>
      </c>
      <c r="CX156" s="52">
        <v>219</v>
      </c>
    </row>
    <row r="157" spans="1:102">
      <c r="A157" s="13" t="s">
        <v>295</v>
      </c>
      <c r="B157" s="11" t="s">
        <v>296</v>
      </c>
      <c r="C157" s="39">
        <v>175</v>
      </c>
      <c r="D157" s="39">
        <v>161</v>
      </c>
      <c r="E157" s="39">
        <v>120</v>
      </c>
      <c r="F157" s="39">
        <v>179</v>
      </c>
      <c r="G157" s="39">
        <v>161</v>
      </c>
      <c r="H157" s="39">
        <v>153</v>
      </c>
      <c r="I157" s="39">
        <v>154</v>
      </c>
      <c r="J157" s="39">
        <v>109</v>
      </c>
      <c r="K157" s="39">
        <v>145</v>
      </c>
      <c r="L157" s="39">
        <v>123</v>
      </c>
      <c r="M157" s="39">
        <v>143</v>
      </c>
      <c r="N157" s="39">
        <v>165</v>
      </c>
      <c r="O157" s="39">
        <v>152</v>
      </c>
      <c r="P157" s="39">
        <v>159</v>
      </c>
      <c r="Q157" s="39">
        <v>150</v>
      </c>
      <c r="R157" s="39">
        <v>135</v>
      </c>
      <c r="S157" s="37">
        <v>160</v>
      </c>
      <c r="T157" s="37">
        <v>181</v>
      </c>
      <c r="U157" s="37">
        <v>225</v>
      </c>
      <c r="V157" s="37">
        <v>251</v>
      </c>
      <c r="W157" s="53">
        <v>34</v>
      </c>
      <c r="X157" s="38">
        <v>42</v>
      </c>
      <c r="Y157" s="38">
        <v>40</v>
      </c>
      <c r="Z157" s="38">
        <v>59</v>
      </c>
      <c r="AA157" s="38">
        <v>49</v>
      </c>
      <c r="AB157" s="38">
        <v>42</v>
      </c>
      <c r="AC157" s="38">
        <v>34</v>
      </c>
      <c r="AD157" s="38">
        <v>36</v>
      </c>
      <c r="AE157" s="38">
        <v>29</v>
      </c>
      <c r="AF157" s="38">
        <v>24</v>
      </c>
      <c r="AG157" s="38">
        <v>34</v>
      </c>
      <c r="AH157" s="38">
        <v>33</v>
      </c>
      <c r="AI157" s="38">
        <v>37</v>
      </c>
      <c r="AJ157" s="38">
        <v>47</v>
      </c>
      <c r="AK157" s="38">
        <v>48</v>
      </c>
      <c r="AL157" s="38">
        <v>47</v>
      </c>
      <c r="AM157" s="38">
        <v>40</v>
      </c>
      <c r="AN157" s="38">
        <v>42</v>
      </c>
      <c r="AO157" s="38">
        <v>41</v>
      </c>
      <c r="AP157" s="38">
        <v>38</v>
      </c>
      <c r="AQ157" s="38">
        <v>37</v>
      </c>
      <c r="AR157" s="38">
        <v>38</v>
      </c>
      <c r="AS157" s="38">
        <v>33</v>
      </c>
      <c r="AT157" s="38">
        <v>45</v>
      </c>
      <c r="AU157" s="38">
        <v>41</v>
      </c>
      <c r="AV157" s="38">
        <v>45</v>
      </c>
      <c r="AW157" s="38">
        <v>32</v>
      </c>
      <c r="AX157" s="38">
        <v>36</v>
      </c>
      <c r="AY157" s="38">
        <v>21</v>
      </c>
      <c r="AZ157" s="38">
        <v>25</v>
      </c>
      <c r="BA157" s="38">
        <v>35</v>
      </c>
      <c r="BB157" s="38">
        <v>28</v>
      </c>
      <c r="BC157" s="38">
        <v>34</v>
      </c>
      <c r="BD157" s="38">
        <v>35</v>
      </c>
      <c r="BE157" s="38">
        <v>40</v>
      </c>
      <c r="BF157" s="38">
        <v>36</v>
      </c>
      <c r="BG157" s="38">
        <v>40</v>
      </c>
      <c r="BH157" s="38">
        <v>28</v>
      </c>
      <c r="BI157" s="38">
        <v>27</v>
      </c>
      <c r="BJ157" s="38">
        <v>28</v>
      </c>
      <c r="BK157" s="38">
        <v>29</v>
      </c>
      <c r="BL157" s="38">
        <v>34</v>
      </c>
      <c r="BM157" s="38">
        <v>38</v>
      </c>
      <c r="BN157" s="38">
        <v>42</v>
      </c>
      <c r="BO157" s="38">
        <v>48</v>
      </c>
      <c r="BP157" s="38">
        <v>40</v>
      </c>
      <c r="BQ157" s="38">
        <v>39</v>
      </c>
      <c r="BR157" s="38">
        <v>38</v>
      </c>
      <c r="BS157" s="38">
        <v>37</v>
      </c>
      <c r="BT157" s="38">
        <v>38</v>
      </c>
      <c r="BU157" s="38">
        <v>41</v>
      </c>
      <c r="BV157" s="38">
        <v>36</v>
      </c>
      <c r="BW157" s="38">
        <v>36</v>
      </c>
      <c r="BX157" s="38">
        <v>39</v>
      </c>
      <c r="BY157" s="38">
        <v>38</v>
      </c>
      <c r="BZ157" s="38">
        <v>46</v>
      </c>
      <c r="CA157" s="38">
        <v>37</v>
      </c>
      <c r="CB157" s="38">
        <v>43</v>
      </c>
      <c r="CC157" s="38">
        <v>33</v>
      </c>
      <c r="CD157" s="38">
        <v>37</v>
      </c>
      <c r="CE157" s="38">
        <v>32</v>
      </c>
      <c r="CF157" s="38">
        <v>38</v>
      </c>
      <c r="CG157" s="38">
        <v>32</v>
      </c>
      <c r="CH157" s="38">
        <v>33</v>
      </c>
      <c r="CI157" s="38">
        <v>37</v>
      </c>
      <c r="CJ157" s="38">
        <v>40</v>
      </c>
      <c r="CK157" s="38">
        <v>41</v>
      </c>
      <c r="CL157" s="38">
        <v>42</v>
      </c>
      <c r="CM157" s="38">
        <v>47</v>
      </c>
      <c r="CN157" s="38">
        <v>43</v>
      </c>
      <c r="CO157" s="38">
        <v>46</v>
      </c>
      <c r="CP157" s="38">
        <v>45</v>
      </c>
      <c r="CQ157" s="38">
        <v>53</v>
      </c>
      <c r="CR157" s="38">
        <v>49</v>
      </c>
      <c r="CS157" s="38">
        <v>52</v>
      </c>
      <c r="CT157" s="38">
        <v>71</v>
      </c>
      <c r="CU157" s="52">
        <v>61</v>
      </c>
      <c r="CV157" s="52">
        <v>74</v>
      </c>
      <c r="CW157" s="52">
        <v>57</v>
      </c>
      <c r="CX157" s="52">
        <v>59</v>
      </c>
    </row>
    <row r="158" spans="1:102">
      <c r="A158" s="13" t="s">
        <v>297</v>
      </c>
      <c r="B158" s="8" t="s">
        <v>298</v>
      </c>
      <c r="C158" s="36">
        <v>222</v>
      </c>
      <c r="D158" s="36">
        <v>71</v>
      </c>
      <c r="E158" s="36">
        <v>82</v>
      </c>
      <c r="F158" s="36">
        <v>54</v>
      </c>
      <c r="G158" s="36">
        <v>71</v>
      </c>
      <c r="H158" s="36">
        <v>63</v>
      </c>
      <c r="I158" s="36">
        <v>63</v>
      </c>
      <c r="J158" s="36">
        <v>60</v>
      </c>
      <c r="K158" s="36">
        <v>75</v>
      </c>
      <c r="L158" s="36">
        <v>74</v>
      </c>
      <c r="M158" s="36">
        <v>116</v>
      </c>
      <c r="N158" s="36">
        <v>206</v>
      </c>
      <c r="O158" s="36">
        <v>214</v>
      </c>
      <c r="P158" s="36">
        <v>302</v>
      </c>
      <c r="Q158" s="36">
        <v>105</v>
      </c>
      <c r="R158" s="36">
        <v>82</v>
      </c>
      <c r="S158" s="37">
        <v>71</v>
      </c>
      <c r="T158" s="37">
        <v>101</v>
      </c>
      <c r="U158" s="37">
        <v>55</v>
      </c>
      <c r="V158" s="37">
        <v>82</v>
      </c>
      <c r="W158" s="53">
        <v>35</v>
      </c>
      <c r="X158" s="38">
        <v>44</v>
      </c>
      <c r="Y158" s="38">
        <v>100</v>
      </c>
      <c r="Z158" s="38">
        <v>43</v>
      </c>
      <c r="AA158" s="38">
        <v>27</v>
      </c>
      <c r="AB158" s="38">
        <v>28</v>
      </c>
      <c r="AC158" s="38">
        <v>8</v>
      </c>
      <c r="AD158" s="38">
        <v>8</v>
      </c>
      <c r="AE158" s="38">
        <v>11</v>
      </c>
      <c r="AF158" s="38">
        <v>13</v>
      </c>
      <c r="AG158" s="38">
        <v>9</v>
      </c>
      <c r="AH158" s="38">
        <v>49</v>
      </c>
      <c r="AI158" s="38">
        <v>18</v>
      </c>
      <c r="AJ158" s="38">
        <v>9</v>
      </c>
      <c r="AK158" s="38">
        <v>12</v>
      </c>
      <c r="AL158" s="38">
        <v>15</v>
      </c>
      <c r="AM158" s="38">
        <v>18</v>
      </c>
      <c r="AN158" s="38">
        <v>9</v>
      </c>
      <c r="AO158" s="38">
        <v>25</v>
      </c>
      <c r="AP158" s="38">
        <v>19</v>
      </c>
      <c r="AQ158" s="38">
        <v>27</v>
      </c>
      <c r="AR158" s="38">
        <v>14</v>
      </c>
      <c r="AS158" s="38">
        <v>10</v>
      </c>
      <c r="AT158" s="38">
        <v>12</v>
      </c>
      <c r="AU158" s="38">
        <v>8</v>
      </c>
      <c r="AV158" s="38">
        <v>10</v>
      </c>
      <c r="AW158" s="38">
        <v>13</v>
      </c>
      <c r="AX158" s="38">
        <v>32</v>
      </c>
      <c r="AY158" s="38">
        <v>8</v>
      </c>
      <c r="AZ158" s="38">
        <v>13</v>
      </c>
      <c r="BA158" s="38">
        <v>25</v>
      </c>
      <c r="BB158" s="38">
        <v>14</v>
      </c>
      <c r="BC158" s="38">
        <v>21</v>
      </c>
      <c r="BD158" s="38">
        <v>21</v>
      </c>
      <c r="BE158" s="38">
        <v>18</v>
      </c>
      <c r="BF158" s="38">
        <v>15</v>
      </c>
      <c r="BG158" s="38">
        <v>24</v>
      </c>
      <c r="BH158" s="38">
        <v>15</v>
      </c>
      <c r="BI158" s="38">
        <v>16</v>
      </c>
      <c r="BJ158" s="38">
        <v>19</v>
      </c>
      <c r="BK158" s="38">
        <v>17</v>
      </c>
      <c r="BL158" s="38">
        <v>42</v>
      </c>
      <c r="BM158" s="38">
        <v>23</v>
      </c>
      <c r="BN158" s="38">
        <v>34</v>
      </c>
      <c r="BO158" s="38">
        <v>61</v>
      </c>
      <c r="BP158" s="38">
        <v>49</v>
      </c>
      <c r="BQ158" s="38">
        <v>37</v>
      </c>
      <c r="BR158" s="38">
        <v>59</v>
      </c>
      <c r="BS158" s="38">
        <v>45</v>
      </c>
      <c r="BT158" s="38">
        <v>35</v>
      </c>
      <c r="BU158" s="38">
        <v>55</v>
      </c>
      <c r="BV158" s="38">
        <v>79</v>
      </c>
      <c r="BW158" s="38">
        <v>134</v>
      </c>
      <c r="BX158" s="38">
        <v>73</v>
      </c>
      <c r="BY158" s="38">
        <v>61</v>
      </c>
      <c r="BZ158" s="38">
        <v>34</v>
      </c>
      <c r="CA158" s="38">
        <v>19</v>
      </c>
      <c r="CB158" s="38">
        <v>22</v>
      </c>
      <c r="CC158" s="38">
        <v>29</v>
      </c>
      <c r="CD158" s="38">
        <v>35</v>
      </c>
      <c r="CE158" s="38">
        <v>27</v>
      </c>
      <c r="CF158" s="38">
        <v>25</v>
      </c>
      <c r="CG158" s="38">
        <v>18</v>
      </c>
      <c r="CH158" s="38">
        <v>12</v>
      </c>
      <c r="CI158" s="38">
        <v>24</v>
      </c>
      <c r="CJ158" s="38">
        <v>15</v>
      </c>
      <c r="CK158" s="38">
        <v>14</v>
      </c>
      <c r="CL158" s="38">
        <v>18</v>
      </c>
      <c r="CM158" s="38">
        <v>22</v>
      </c>
      <c r="CN158" s="38">
        <v>27</v>
      </c>
      <c r="CO158" s="38">
        <v>23</v>
      </c>
      <c r="CP158" s="38">
        <v>29</v>
      </c>
      <c r="CQ158" s="38">
        <v>13</v>
      </c>
      <c r="CR158" s="38">
        <v>15</v>
      </c>
      <c r="CS158" s="38">
        <v>11</v>
      </c>
      <c r="CT158" s="38">
        <v>16</v>
      </c>
      <c r="CU158" s="52">
        <v>20</v>
      </c>
      <c r="CV158" s="52">
        <v>22</v>
      </c>
      <c r="CW158" s="52">
        <v>21</v>
      </c>
      <c r="CX158" s="52">
        <v>19</v>
      </c>
    </row>
    <row r="159" spans="1:102">
      <c r="A159" s="13" t="s">
        <v>299</v>
      </c>
      <c r="B159" s="8" t="s">
        <v>300</v>
      </c>
      <c r="C159" s="36">
        <v>192</v>
      </c>
      <c r="D159" s="36">
        <v>227</v>
      </c>
      <c r="E159" s="36">
        <v>225</v>
      </c>
      <c r="F159" s="36">
        <v>225</v>
      </c>
      <c r="G159" s="36">
        <v>192</v>
      </c>
      <c r="H159" s="36">
        <v>255</v>
      </c>
      <c r="I159" s="36">
        <v>264</v>
      </c>
      <c r="J159" s="36">
        <v>313</v>
      </c>
      <c r="K159" s="36">
        <v>310</v>
      </c>
      <c r="L159" s="36">
        <v>288</v>
      </c>
      <c r="M159" s="36">
        <v>350</v>
      </c>
      <c r="N159" s="36">
        <v>371</v>
      </c>
      <c r="O159" s="36">
        <v>407</v>
      </c>
      <c r="P159" s="36">
        <v>505</v>
      </c>
      <c r="Q159" s="36">
        <v>482</v>
      </c>
      <c r="R159" s="36">
        <v>554</v>
      </c>
      <c r="S159" s="37">
        <v>531</v>
      </c>
      <c r="T159" s="37">
        <v>469</v>
      </c>
      <c r="U159" s="37">
        <v>547</v>
      </c>
      <c r="V159" s="37">
        <v>556</v>
      </c>
      <c r="W159" s="53">
        <v>50</v>
      </c>
      <c r="X159" s="38">
        <v>49</v>
      </c>
      <c r="Y159" s="38">
        <v>49</v>
      </c>
      <c r="Z159" s="38">
        <v>44</v>
      </c>
      <c r="AA159" s="38">
        <v>77</v>
      </c>
      <c r="AB159" s="38">
        <v>43</v>
      </c>
      <c r="AC159" s="38">
        <v>53</v>
      </c>
      <c r="AD159" s="38">
        <v>54</v>
      </c>
      <c r="AE159" s="38">
        <v>51</v>
      </c>
      <c r="AF159" s="38">
        <v>59</v>
      </c>
      <c r="AG159" s="38">
        <v>56</v>
      </c>
      <c r="AH159" s="38">
        <v>59</v>
      </c>
      <c r="AI159" s="38">
        <v>50</v>
      </c>
      <c r="AJ159" s="38">
        <v>61</v>
      </c>
      <c r="AK159" s="38">
        <v>57</v>
      </c>
      <c r="AL159" s="38">
        <v>57</v>
      </c>
      <c r="AM159" s="38">
        <v>49</v>
      </c>
      <c r="AN159" s="38">
        <v>48</v>
      </c>
      <c r="AO159" s="38">
        <v>43</v>
      </c>
      <c r="AP159" s="38">
        <v>52</v>
      </c>
      <c r="AQ159" s="38">
        <v>65</v>
      </c>
      <c r="AR159" s="38">
        <v>62</v>
      </c>
      <c r="AS159" s="38">
        <v>63</v>
      </c>
      <c r="AT159" s="38">
        <v>65</v>
      </c>
      <c r="AU159" s="38">
        <v>53</v>
      </c>
      <c r="AV159" s="38">
        <v>64</v>
      </c>
      <c r="AW159" s="38">
        <v>74</v>
      </c>
      <c r="AX159" s="38">
        <v>73</v>
      </c>
      <c r="AY159" s="38">
        <v>73</v>
      </c>
      <c r="AZ159" s="38">
        <v>79</v>
      </c>
      <c r="BA159" s="38">
        <v>84</v>
      </c>
      <c r="BB159" s="38">
        <v>77</v>
      </c>
      <c r="BC159" s="38">
        <v>81</v>
      </c>
      <c r="BD159" s="38">
        <v>78</v>
      </c>
      <c r="BE159" s="38">
        <v>75</v>
      </c>
      <c r="BF159" s="38">
        <v>76</v>
      </c>
      <c r="BG159" s="38">
        <v>72</v>
      </c>
      <c r="BH159" s="38">
        <v>67</v>
      </c>
      <c r="BI159" s="38">
        <v>73</v>
      </c>
      <c r="BJ159" s="38">
        <v>76</v>
      </c>
      <c r="BK159" s="38">
        <v>83</v>
      </c>
      <c r="BL159" s="38">
        <v>88</v>
      </c>
      <c r="BM159" s="38">
        <v>93</v>
      </c>
      <c r="BN159" s="38">
        <v>86</v>
      </c>
      <c r="BO159" s="38">
        <v>94</v>
      </c>
      <c r="BP159" s="38">
        <v>90</v>
      </c>
      <c r="BQ159" s="38">
        <v>88</v>
      </c>
      <c r="BR159" s="38">
        <v>99</v>
      </c>
      <c r="BS159" s="38">
        <v>99</v>
      </c>
      <c r="BT159" s="38">
        <v>106</v>
      </c>
      <c r="BU159" s="38">
        <v>95</v>
      </c>
      <c r="BV159" s="38">
        <v>107</v>
      </c>
      <c r="BW159" s="38">
        <v>132</v>
      </c>
      <c r="BX159" s="38">
        <v>129</v>
      </c>
      <c r="BY159" s="38">
        <v>121</v>
      </c>
      <c r="BZ159" s="38">
        <v>123</v>
      </c>
      <c r="CA159" s="38">
        <v>125</v>
      </c>
      <c r="CB159" s="38">
        <v>127</v>
      </c>
      <c r="CC159" s="38">
        <v>127</v>
      </c>
      <c r="CD159" s="38">
        <v>103</v>
      </c>
      <c r="CE159" s="38">
        <v>139</v>
      </c>
      <c r="CF159" s="38">
        <v>143</v>
      </c>
      <c r="CG159" s="38">
        <v>140</v>
      </c>
      <c r="CH159" s="38">
        <v>132</v>
      </c>
      <c r="CI159" s="38">
        <v>136</v>
      </c>
      <c r="CJ159" s="38">
        <v>128</v>
      </c>
      <c r="CK159" s="38">
        <v>137</v>
      </c>
      <c r="CL159" s="38">
        <v>130</v>
      </c>
      <c r="CM159" s="38">
        <v>128</v>
      </c>
      <c r="CN159" s="38">
        <v>118</v>
      </c>
      <c r="CO159" s="38">
        <v>114</v>
      </c>
      <c r="CP159" s="38">
        <v>109</v>
      </c>
      <c r="CQ159" s="38">
        <v>112</v>
      </c>
      <c r="CR159" s="38">
        <v>133</v>
      </c>
      <c r="CS159" s="38">
        <v>150</v>
      </c>
      <c r="CT159" s="38">
        <v>152</v>
      </c>
      <c r="CU159" s="52">
        <v>138</v>
      </c>
      <c r="CV159" s="52">
        <v>143</v>
      </c>
      <c r="CW159" s="52">
        <v>134</v>
      </c>
      <c r="CX159" s="52">
        <v>141</v>
      </c>
    </row>
    <row r="160" spans="1:102">
      <c r="A160" s="1" t="s">
        <v>301</v>
      </c>
      <c r="B160" s="8" t="s">
        <v>302</v>
      </c>
      <c r="C160" s="36">
        <v>818</v>
      </c>
      <c r="D160" s="36">
        <v>828</v>
      </c>
      <c r="E160" s="36">
        <v>821</v>
      </c>
      <c r="F160" s="36">
        <v>819</v>
      </c>
      <c r="G160" s="36">
        <v>722</v>
      </c>
      <c r="H160" s="36">
        <v>698</v>
      </c>
      <c r="I160" s="36">
        <v>725</v>
      </c>
      <c r="J160" s="36">
        <v>741</v>
      </c>
      <c r="K160" s="36">
        <v>802</v>
      </c>
      <c r="L160" s="36">
        <v>847</v>
      </c>
      <c r="M160" s="36">
        <v>828</v>
      </c>
      <c r="N160" s="36">
        <v>689</v>
      </c>
      <c r="O160" s="36">
        <v>753</v>
      </c>
      <c r="P160" s="36">
        <v>864</v>
      </c>
      <c r="Q160" s="36">
        <v>855</v>
      </c>
      <c r="R160" s="36">
        <v>846</v>
      </c>
      <c r="S160" s="37">
        <v>999</v>
      </c>
      <c r="T160" s="37">
        <v>1005</v>
      </c>
      <c r="U160" s="37">
        <v>1095</v>
      </c>
      <c r="V160" s="37">
        <v>1210</v>
      </c>
      <c r="W160" s="53">
        <v>207</v>
      </c>
      <c r="X160" s="38">
        <v>205</v>
      </c>
      <c r="Y160" s="38">
        <v>201</v>
      </c>
      <c r="Z160" s="38">
        <v>205</v>
      </c>
      <c r="AA160" s="38">
        <v>206</v>
      </c>
      <c r="AB160" s="38">
        <v>202</v>
      </c>
      <c r="AC160" s="38">
        <v>216</v>
      </c>
      <c r="AD160" s="38">
        <v>204</v>
      </c>
      <c r="AE160" s="38">
        <v>204</v>
      </c>
      <c r="AF160" s="38">
        <v>199</v>
      </c>
      <c r="AG160" s="38">
        <v>204</v>
      </c>
      <c r="AH160" s="38">
        <v>214</v>
      </c>
      <c r="AI160" s="38">
        <v>212</v>
      </c>
      <c r="AJ160" s="38">
        <v>212</v>
      </c>
      <c r="AK160" s="38">
        <v>203</v>
      </c>
      <c r="AL160" s="38">
        <v>192</v>
      </c>
      <c r="AM160" s="38">
        <v>190</v>
      </c>
      <c r="AN160" s="38">
        <v>184</v>
      </c>
      <c r="AO160" s="38">
        <v>181</v>
      </c>
      <c r="AP160" s="38">
        <v>167</v>
      </c>
      <c r="AQ160" s="38">
        <v>177</v>
      </c>
      <c r="AR160" s="38">
        <v>170</v>
      </c>
      <c r="AS160" s="38">
        <v>167</v>
      </c>
      <c r="AT160" s="38">
        <v>184</v>
      </c>
      <c r="AU160" s="38">
        <v>177</v>
      </c>
      <c r="AV160" s="38">
        <v>184</v>
      </c>
      <c r="AW160" s="38">
        <v>188</v>
      </c>
      <c r="AX160" s="38">
        <v>176</v>
      </c>
      <c r="AY160" s="38">
        <v>179</v>
      </c>
      <c r="AZ160" s="38">
        <v>183</v>
      </c>
      <c r="BA160" s="38">
        <v>183</v>
      </c>
      <c r="BB160" s="38">
        <v>196</v>
      </c>
      <c r="BC160" s="38">
        <v>194</v>
      </c>
      <c r="BD160" s="38">
        <v>199</v>
      </c>
      <c r="BE160" s="38">
        <v>208</v>
      </c>
      <c r="BF160" s="38">
        <v>201</v>
      </c>
      <c r="BG160" s="38">
        <v>208</v>
      </c>
      <c r="BH160" s="38">
        <v>213</v>
      </c>
      <c r="BI160" s="38">
        <v>208</v>
      </c>
      <c r="BJ160" s="38">
        <v>218</v>
      </c>
      <c r="BK160" s="38">
        <v>220</v>
      </c>
      <c r="BL160" s="38">
        <v>219</v>
      </c>
      <c r="BM160" s="38">
        <v>203</v>
      </c>
      <c r="BN160" s="38">
        <v>186</v>
      </c>
      <c r="BO160" s="38">
        <v>174</v>
      </c>
      <c r="BP160" s="38">
        <v>167</v>
      </c>
      <c r="BQ160" s="38">
        <v>164</v>
      </c>
      <c r="BR160" s="38">
        <v>184</v>
      </c>
      <c r="BS160" s="38">
        <v>182</v>
      </c>
      <c r="BT160" s="38">
        <v>190</v>
      </c>
      <c r="BU160" s="38">
        <v>191</v>
      </c>
      <c r="BV160" s="38">
        <v>190</v>
      </c>
      <c r="BW160" s="38">
        <v>204</v>
      </c>
      <c r="BX160" s="38">
        <v>222</v>
      </c>
      <c r="BY160" s="38">
        <v>212</v>
      </c>
      <c r="BZ160" s="38">
        <v>226</v>
      </c>
      <c r="CA160" s="38">
        <v>219</v>
      </c>
      <c r="CB160" s="38">
        <v>211</v>
      </c>
      <c r="CC160" s="38">
        <v>232</v>
      </c>
      <c r="CD160" s="38">
        <v>193</v>
      </c>
      <c r="CE160" s="38">
        <v>204</v>
      </c>
      <c r="CF160" s="38">
        <v>207</v>
      </c>
      <c r="CG160" s="38">
        <v>216</v>
      </c>
      <c r="CH160" s="38">
        <v>219</v>
      </c>
      <c r="CI160" s="38">
        <v>239</v>
      </c>
      <c r="CJ160" s="38">
        <v>251</v>
      </c>
      <c r="CK160" s="38">
        <v>248</v>
      </c>
      <c r="CL160" s="38">
        <v>261</v>
      </c>
      <c r="CM160" s="38">
        <v>252</v>
      </c>
      <c r="CN160" s="38">
        <v>253</v>
      </c>
      <c r="CO160" s="38">
        <v>249</v>
      </c>
      <c r="CP160" s="38">
        <v>252</v>
      </c>
      <c r="CQ160" s="38">
        <v>260</v>
      </c>
      <c r="CR160" s="38">
        <v>266</v>
      </c>
      <c r="CS160" s="38">
        <v>274</v>
      </c>
      <c r="CT160" s="38">
        <v>295</v>
      </c>
      <c r="CU160" s="52">
        <v>289</v>
      </c>
      <c r="CV160" s="52">
        <v>315</v>
      </c>
      <c r="CW160" s="52">
        <v>302</v>
      </c>
      <c r="CX160" s="52">
        <v>304</v>
      </c>
    </row>
    <row r="161" spans="1:102">
      <c r="A161" s="1" t="s">
        <v>303</v>
      </c>
      <c r="B161" s="8" t="s">
        <v>304</v>
      </c>
      <c r="C161" s="36">
        <v>4245</v>
      </c>
      <c r="D161" s="36">
        <v>3999</v>
      </c>
      <c r="E161" s="36">
        <v>3927</v>
      </c>
      <c r="F161" s="36">
        <v>4593</v>
      </c>
      <c r="G161" s="36">
        <v>4617</v>
      </c>
      <c r="H161" s="36">
        <v>5003</v>
      </c>
      <c r="I161" s="36">
        <v>5186</v>
      </c>
      <c r="J161" s="36">
        <v>5974</v>
      </c>
      <c r="K161" s="36">
        <v>6550</v>
      </c>
      <c r="L161" s="36">
        <v>6767</v>
      </c>
      <c r="M161" s="36">
        <v>7710</v>
      </c>
      <c r="N161" s="36">
        <v>7548</v>
      </c>
      <c r="O161" s="36">
        <v>8655</v>
      </c>
      <c r="P161" s="36">
        <v>9574</v>
      </c>
      <c r="Q161" s="36">
        <v>9475</v>
      </c>
      <c r="R161" s="36">
        <v>9413</v>
      </c>
      <c r="S161" s="37">
        <v>9578</v>
      </c>
      <c r="T161" s="37">
        <v>10787</v>
      </c>
      <c r="U161" s="37">
        <v>10184</v>
      </c>
      <c r="V161" s="37">
        <v>11143</v>
      </c>
      <c r="W161" s="53">
        <v>1063</v>
      </c>
      <c r="X161" s="38">
        <v>1097</v>
      </c>
      <c r="Y161" s="38">
        <v>1073</v>
      </c>
      <c r="Z161" s="38">
        <v>1012</v>
      </c>
      <c r="AA161" s="38">
        <v>931</v>
      </c>
      <c r="AB161" s="38">
        <v>1019</v>
      </c>
      <c r="AC161" s="38">
        <v>980</v>
      </c>
      <c r="AD161" s="38">
        <v>1069</v>
      </c>
      <c r="AE161" s="38">
        <v>928</v>
      </c>
      <c r="AF161" s="38">
        <v>954</v>
      </c>
      <c r="AG161" s="38">
        <v>970</v>
      </c>
      <c r="AH161" s="38">
        <v>1075</v>
      </c>
      <c r="AI161" s="38">
        <v>1154</v>
      </c>
      <c r="AJ161" s="38">
        <v>1120</v>
      </c>
      <c r="AK161" s="38">
        <v>1160</v>
      </c>
      <c r="AL161" s="38">
        <v>1159</v>
      </c>
      <c r="AM161" s="38">
        <v>1142</v>
      </c>
      <c r="AN161" s="38">
        <v>1178</v>
      </c>
      <c r="AO161" s="38">
        <v>1215</v>
      </c>
      <c r="AP161" s="38">
        <v>1082</v>
      </c>
      <c r="AQ161" s="38">
        <v>1176</v>
      </c>
      <c r="AR161" s="38">
        <v>1209</v>
      </c>
      <c r="AS161" s="38">
        <v>1282</v>
      </c>
      <c r="AT161" s="38">
        <v>1336</v>
      </c>
      <c r="AU161" s="38">
        <v>1212</v>
      </c>
      <c r="AV161" s="38">
        <v>1256</v>
      </c>
      <c r="AW161" s="38">
        <v>1367</v>
      </c>
      <c r="AX161" s="38">
        <v>1351</v>
      </c>
      <c r="AY161" s="38">
        <v>1335</v>
      </c>
      <c r="AZ161" s="38">
        <v>1586</v>
      </c>
      <c r="BA161" s="38">
        <v>1432</v>
      </c>
      <c r="BB161" s="38">
        <v>1621</v>
      </c>
      <c r="BC161" s="38">
        <v>1567</v>
      </c>
      <c r="BD161" s="38">
        <v>1652</v>
      </c>
      <c r="BE161" s="38">
        <v>1545</v>
      </c>
      <c r="BF161" s="38">
        <v>1786</v>
      </c>
      <c r="BG161" s="38">
        <v>1690</v>
      </c>
      <c r="BH161" s="38">
        <v>1615</v>
      </c>
      <c r="BI161" s="38">
        <v>1750</v>
      </c>
      <c r="BJ161" s="38">
        <v>1712</v>
      </c>
      <c r="BK161" s="38">
        <v>1808</v>
      </c>
      <c r="BL161" s="38">
        <v>1957</v>
      </c>
      <c r="BM161" s="38">
        <v>2024</v>
      </c>
      <c r="BN161" s="38">
        <v>1921</v>
      </c>
      <c r="BO161" s="38">
        <v>1775</v>
      </c>
      <c r="BP161" s="38">
        <v>1717</v>
      </c>
      <c r="BQ161" s="38">
        <v>2038</v>
      </c>
      <c r="BR161" s="38">
        <v>2018</v>
      </c>
      <c r="BS161" s="38">
        <v>2109</v>
      </c>
      <c r="BT161" s="38">
        <v>2213</v>
      </c>
      <c r="BU161" s="38">
        <v>2190</v>
      </c>
      <c r="BV161" s="38">
        <v>2143</v>
      </c>
      <c r="BW161" s="38">
        <v>2448</v>
      </c>
      <c r="BX161" s="38">
        <v>2349</v>
      </c>
      <c r="BY161" s="38">
        <v>2296</v>
      </c>
      <c r="BZ161" s="38">
        <v>2481</v>
      </c>
      <c r="CA161" s="38">
        <v>2262</v>
      </c>
      <c r="CB161" s="38">
        <v>2284</v>
      </c>
      <c r="CC161" s="38">
        <v>2411</v>
      </c>
      <c r="CD161" s="38">
        <v>2518</v>
      </c>
      <c r="CE161" s="38">
        <v>2067</v>
      </c>
      <c r="CF161" s="38">
        <v>2422</v>
      </c>
      <c r="CG161" s="38">
        <v>2386</v>
      </c>
      <c r="CH161" s="38">
        <v>2538</v>
      </c>
      <c r="CI161" s="38">
        <v>2277</v>
      </c>
      <c r="CJ161" s="38">
        <v>2407</v>
      </c>
      <c r="CK161" s="38">
        <v>2374</v>
      </c>
      <c r="CL161" s="38">
        <v>2520</v>
      </c>
      <c r="CM161" s="38">
        <v>3019</v>
      </c>
      <c r="CN161" s="38">
        <v>2516</v>
      </c>
      <c r="CO161" s="38">
        <v>2630</v>
      </c>
      <c r="CP161" s="38">
        <v>2623</v>
      </c>
      <c r="CQ161" s="38">
        <v>2499</v>
      </c>
      <c r="CR161" s="38">
        <v>2464</v>
      </c>
      <c r="CS161" s="38">
        <v>2529</v>
      </c>
      <c r="CT161" s="38">
        <v>2692</v>
      </c>
      <c r="CU161" s="52">
        <v>2756</v>
      </c>
      <c r="CV161" s="52">
        <v>2688</v>
      </c>
      <c r="CW161" s="52">
        <v>2923</v>
      </c>
      <c r="CX161" s="52">
        <v>2776</v>
      </c>
    </row>
    <row r="162" spans="1:102">
      <c r="A162" s="9" t="s">
        <v>305</v>
      </c>
      <c r="B162" s="10" t="s">
        <v>306</v>
      </c>
      <c r="C162" s="36">
        <v>1561</v>
      </c>
      <c r="D162" s="36">
        <v>1351</v>
      </c>
      <c r="E162" s="36">
        <v>1203</v>
      </c>
      <c r="F162" s="36">
        <v>1587</v>
      </c>
      <c r="G162" s="36">
        <v>1699</v>
      </c>
      <c r="H162" s="36">
        <v>1840</v>
      </c>
      <c r="I162" s="36">
        <v>1774</v>
      </c>
      <c r="J162" s="36">
        <v>2206</v>
      </c>
      <c r="K162" s="36">
        <v>2444</v>
      </c>
      <c r="L162" s="36">
        <v>2799</v>
      </c>
      <c r="M162" s="36">
        <v>3420</v>
      </c>
      <c r="N162" s="36">
        <v>3328</v>
      </c>
      <c r="O162" s="36">
        <v>4188</v>
      </c>
      <c r="P162" s="36">
        <v>5009</v>
      </c>
      <c r="Q162" s="36">
        <v>5096</v>
      </c>
      <c r="R162" s="36">
        <v>4418</v>
      </c>
      <c r="S162" s="37">
        <v>4419</v>
      </c>
      <c r="T162" s="37">
        <v>5592</v>
      </c>
      <c r="U162" s="37">
        <v>4526</v>
      </c>
      <c r="V162" s="37">
        <v>4789</v>
      </c>
      <c r="W162" s="53">
        <v>389</v>
      </c>
      <c r="X162" s="38">
        <v>431</v>
      </c>
      <c r="Y162" s="38">
        <v>400</v>
      </c>
      <c r="Z162" s="38">
        <v>341</v>
      </c>
      <c r="AA162" s="38">
        <v>254</v>
      </c>
      <c r="AB162" s="38">
        <v>388</v>
      </c>
      <c r="AC162" s="38">
        <v>312</v>
      </c>
      <c r="AD162" s="38">
        <v>397</v>
      </c>
      <c r="AE162" s="38">
        <v>267</v>
      </c>
      <c r="AF162" s="38">
        <v>282</v>
      </c>
      <c r="AG162" s="38">
        <v>291</v>
      </c>
      <c r="AH162" s="38">
        <v>363</v>
      </c>
      <c r="AI162" s="38">
        <v>408</v>
      </c>
      <c r="AJ162" s="38">
        <v>372</v>
      </c>
      <c r="AK162" s="38">
        <v>409</v>
      </c>
      <c r="AL162" s="38">
        <v>398</v>
      </c>
      <c r="AM162" s="38">
        <v>401</v>
      </c>
      <c r="AN162" s="38">
        <v>439</v>
      </c>
      <c r="AO162" s="38">
        <v>490</v>
      </c>
      <c r="AP162" s="38">
        <v>369</v>
      </c>
      <c r="AQ162" s="38">
        <v>456</v>
      </c>
      <c r="AR162" s="38">
        <v>436</v>
      </c>
      <c r="AS162" s="38">
        <v>466</v>
      </c>
      <c r="AT162" s="38">
        <v>482</v>
      </c>
      <c r="AU162" s="38">
        <v>424</v>
      </c>
      <c r="AV162" s="38">
        <v>424</v>
      </c>
      <c r="AW162" s="38">
        <v>474</v>
      </c>
      <c r="AX162" s="38">
        <v>452</v>
      </c>
      <c r="AY162" s="38">
        <v>471</v>
      </c>
      <c r="AZ162" s="38">
        <v>647</v>
      </c>
      <c r="BA162" s="38">
        <v>470</v>
      </c>
      <c r="BB162" s="38">
        <v>618</v>
      </c>
      <c r="BC162" s="38">
        <v>544</v>
      </c>
      <c r="BD162" s="38">
        <v>617</v>
      </c>
      <c r="BE162" s="38">
        <v>540</v>
      </c>
      <c r="BF162" s="38">
        <v>743</v>
      </c>
      <c r="BG162" s="38">
        <v>707</v>
      </c>
      <c r="BH162" s="38">
        <v>635</v>
      </c>
      <c r="BI162" s="38">
        <v>767</v>
      </c>
      <c r="BJ162" s="38">
        <v>690</v>
      </c>
      <c r="BK162" s="38">
        <v>774</v>
      </c>
      <c r="BL162" s="38">
        <v>850</v>
      </c>
      <c r="BM162" s="38">
        <v>974</v>
      </c>
      <c r="BN162" s="38">
        <v>822</v>
      </c>
      <c r="BO162" s="38">
        <v>743</v>
      </c>
      <c r="BP162" s="38">
        <v>627</v>
      </c>
      <c r="BQ162" s="38">
        <v>1020</v>
      </c>
      <c r="BR162" s="38">
        <v>938</v>
      </c>
      <c r="BS162" s="38">
        <v>991</v>
      </c>
      <c r="BT162" s="38">
        <v>1115</v>
      </c>
      <c r="BU162" s="38">
        <v>1059</v>
      </c>
      <c r="BV162" s="38">
        <v>1023</v>
      </c>
      <c r="BW162" s="38">
        <v>1302</v>
      </c>
      <c r="BX162" s="38">
        <v>1227</v>
      </c>
      <c r="BY162" s="38">
        <v>1151</v>
      </c>
      <c r="BZ162" s="38">
        <v>1329</v>
      </c>
      <c r="CA162" s="38">
        <v>1180</v>
      </c>
      <c r="CB162" s="38">
        <v>1199</v>
      </c>
      <c r="CC162" s="38">
        <v>1301</v>
      </c>
      <c r="CD162" s="38">
        <v>1416</v>
      </c>
      <c r="CE162" s="38">
        <v>883</v>
      </c>
      <c r="CF162" s="38">
        <v>1159</v>
      </c>
      <c r="CG162" s="38">
        <v>1122</v>
      </c>
      <c r="CH162" s="38">
        <v>1254</v>
      </c>
      <c r="CI162" s="38">
        <v>1024</v>
      </c>
      <c r="CJ162" s="38">
        <v>1114</v>
      </c>
      <c r="CK162" s="38">
        <v>1093</v>
      </c>
      <c r="CL162" s="38">
        <v>1188</v>
      </c>
      <c r="CM162" s="38">
        <v>1733</v>
      </c>
      <c r="CN162" s="38">
        <v>1217</v>
      </c>
      <c r="CO162" s="38">
        <v>1353</v>
      </c>
      <c r="CP162" s="38">
        <v>1290</v>
      </c>
      <c r="CQ162" s="38">
        <v>1191</v>
      </c>
      <c r="CR162" s="38">
        <v>1046</v>
      </c>
      <c r="CS162" s="38">
        <v>1115</v>
      </c>
      <c r="CT162" s="38">
        <v>1174</v>
      </c>
      <c r="CU162" s="52">
        <v>1230</v>
      </c>
      <c r="CV162" s="52">
        <v>1096</v>
      </c>
      <c r="CW162" s="52">
        <v>1323</v>
      </c>
      <c r="CX162" s="52">
        <v>1140</v>
      </c>
    </row>
    <row r="163" spans="1:102">
      <c r="A163" s="9" t="s">
        <v>307</v>
      </c>
      <c r="B163" s="10" t="s">
        <v>308</v>
      </c>
      <c r="C163" s="36">
        <v>58</v>
      </c>
      <c r="D163" s="36">
        <v>53</v>
      </c>
      <c r="E163" s="36">
        <v>61</v>
      </c>
      <c r="F163" s="36">
        <v>59</v>
      </c>
      <c r="G163" s="36">
        <v>56</v>
      </c>
      <c r="H163" s="36">
        <v>65</v>
      </c>
      <c r="I163" s="36">
        <v>56</v>
      </c>
      <c r="J163" s="36">
        <v>51</v>
      </c>
      <c r="K163" s="36">
        <v>47</v>
      </c>
      <c r="L163" s="36">
        <v>50</v>
      </c>
      <c r="M163" s="36">
        <v>52</v>
      </c>
      <c r="N163" s="36">
        <v>46</v>
      </c>
      <c r="O163" s="36">
        <v>51</v>
      </c>
      <c r="P163" s="36">
        <v>52</v>
      </c>
      <c r="Q163" s="36">
        <v>52</v>
      </c>
      <c r="R163" s="36">
        <v>61</v>
      </c>
      <c r="S163" s="37">
        <v>79</v>
      </c>
      <c r="T163" s="37">
        <v>73</v>
      </c>
      <c r="U163" s="37">
        <v>88</v>
      </c>
      <c r="V163" s="37">
        <v>105</v>
      </c>
      <c r="W163" s="53">
        <v>14</v>
      </c>
      <c r="X163" s="38">
        <v>16</v>
      </c>
      <c r="Y163" s="38">
        <v>14</v>
      </c>
      <c r="Z163" s="38">
        <v>14</v>
      </c>
      <c r="AA163" s="38">
        <v>13</v>
      </c>
      <c r="AB163" s="38">
        <v>12</v>
      </c>
      <c r="AC163" s="38">
        <v>14</v>
      </c>
      <c r="AD163" s="38">
        <v>14</v>
      </c>
      <c r="AE163" s="38">
        <v>14</v>
      </c>
      <c r="AF163" s="38">
        <v>16</v>
      </c>
      <c r="AG163" s="38">
        <v>15</v>
      </c>
      <c r="AH163" s="38">
        <v>16</v>
      </c>
      <c r="AI163" s="38">
        <v>14</v>
      </c>
      <c r="AJ163" s="38">
        <v>14</v>
      </c>
      <c r="AK163" s="38">
        <v>14</v>
      </c>
      <c r="AL163" s="38">
        <v>17</v>
      </c>
      <c r="AM163" s="38">
        <v>15</v>
      </c>
      <c r="AN163" s="38">
        <v>14</v>
      </c>
      <c r="AO163" s="38">
        <v>14</v>
      </c>
      <c r="AP163" s="38">
        <v>13</v>
      </c>
      <c r="AQ163" s="38">
        <v>13</v>
      </c>
      <c r="AR163" s="38">
        <v>16</v>
      </c>
      <c r="AS163" s="38">
        <v>18</v>
      </c>
      <c r="AT163" s="38">
        <v>18</v>
      </c>
      <c r="AU163" s="38">
        <v>12</v>
      </c>
      <c r="AV163" s="38">
        <v>13</v>
      </c>
      <c r="AW163" s="38">
        <v>15</v>
      </c>
      <c r="AX163" s="38">
        <v>16</v>
      </c>
      <c r="AY163" s="38">
        <v>13</v>
      </c>
      <c r="AZ163" s="38">
        <v>12</v>
      </c>
      <c r="BA163" s="38">
        <v>13</v>
      </c>
      <c r="BB163" s="38">
        <v>13</v>
      </c>
      <c r="BC163" s="38">
        <v>12</v>
      </c>
      <c r="BD163" s="38">
        <v>10</v>
      </c>
      <c r="BE163" s="38">
        <v>13</v>
      </c>
      <c r="BF163" s="38">
        <v>12</v>
      </c>
      <c r="BG163" s="38">
        <v>14</v>
      </c>
      <c r="BH163" s="38">
        <v>15</v>
      </c>
      <c r="BI163" s="38">
        <v>11</v>
      </c>
      <c r="BJ163" s="38">
        <v>10</v>
      </c>
      <c r="BK163" s="38">
        <v>13</v>
      </c>
      <c r="BL163" s="38">
        <v>13</v>
      </c>
      <c r="BM163" s="38">
        <v>12</v>
      </c>
      <c r="BN163" s="38">
        <v>14</v>
      </c>
      <c r="BO163" s="38">
        <v>11</v>
      </c>
      <c r="BP163" s="38">
        <v>10</v>
      </c>
      <c r="BQ163" s="38">
        <v>11</v>
      </c>
      <c r="BR163" s="38">
        <v>14</v>
      </c>
      <c r="BS163" s="38">
        <v>11</v>
      </c>
      <c r="BT163" s="38">
        <v>11</v>
      </c>
      <c r="BU163" s="38">
        <v>15</v>
      </c>
      <c r="BV163" s="38">
        <v>14</v>
      </c>
      <c r="BW163" s="38">
        <v>13</v>
      </c>
      <c r="BX163" s="38">
        <v>13</v>
      </c>
      <c r="BY163" s="38">
        <v>13</v>
      </c>
      <c r="BZ163" s="38">
        <v>13</v>
      </c>
      <c r="CA163" s="38">
        <v>13</v>
      </c>
      <c r="CB163" s="38">
        <v>13</v>
      </c>
      <c r="CC163" s="38">
        <v>14</v>
      </c>
      <c r="CD163" s="38">
        <v>12</v>
      </c>
      <c r="CE163" s="38">
        <v>12</v>
      </c>
      <c r="CF163" s="38">
        <v>16</v>
      </c>
      <c r="CG163" s="38">
        <v>17</v>
      </c>
      <c r="CH163" s="38">
        <v>16</v>
      </c>
      <c r="CI163" s="38">
        <v>26</v>
      </c>
      <c r="CJ163" s="38">
        <v>18</v>
      </c>
      <c r="CK163" s="38">
        <v>16</v>
      </c>
      <c r="CL163" s="38">
        <v>19</v>
      </c>
      <c r="CM163" s="38">
        <v>16</v>
      </c>
      <c r="CN163" s="38">
        <v>20</v>
      </c>
      <c r="CO163" s="38">
        <v>17</v>
      </c>
      <c r="CP163" s="38">
        <v>20</v>
      </c>
      <c r="CQ163" s="38">
        <v>18</v>
      </c>
      <c r="CR163" s="38">
        <v>20</v>
      </c>
      <c r="CS163" s="38">
        <v>25</v>
      </c>
      <c r="CT163" s="38">
        <v>25</v>
      </c>
      <c r="CU163" s="52">
        <v>23</v>
      </c>
      <c r="CV163" s="52">
        <v>25</v>
      </c>
      <c r="CW163" s="52">
        <v>27</v>
      </c>
      <c r="CX163" s="52">
        <v>30</v>
      </c>
    </row>
    <row r="164" spans="1:102">
      <c r="A164" s="9" t="s">
        <v>309</v>
      </c>
      <c r="B164" s="12" t="s">
        <v>310</v>
      </c>
      <c r="C164" s="36">
        <v>174</v>
      </c>
      <c r="D164" s="36">
        <v>202</v>
      </c>
      <c r="E164" s="36">
        <v>217</v>
      </c>
      <c r="F164" s="36">
        <v>226</v>
      </c>
      <c r="G164" s="36">
        <v>237</v>
      </c>
      <c r="H164" s="36">
        <v>238</v>
      </c>
      <c r="I164" s="36">
        <v>234</v>
      </c>
      <c r="J164" s="36">
        <v>243</v>
      </c>
      <c r="K164" s="36">
        <v>241</v>
      </c>
      <c r="L164" s="36">
        <v>282</v>
      </c>
      <c r="M164" s="36">
        <v>302</v>
      </c>
      <c r="N164" s="36">
        <v>317</v>
      </c>
      <c r="O164" s="36">
        <v>332</v>
      </c>
      <c r="P164" s="36">
        <v>361</v>
      </c>
      <c r="Q164" s="36">
        <v>351</v>
      </c>
      <c r="R164" s="36">
        <v>527</v>
      </c>
      <c r="S164" s="37">
        <v>435</v>
      </c>
      <c r="T164" s="37">
        <v>459</v>
      </c>
      <c r="U164" s="37">
        <v>495</v>
      </c>
      <c r="V164" s="37">
        <v>539</v>
      </c>
      <c r="W164" s="53">
        <v>43</v>
      </c>
      <c r="X164" s="38">
        <v>42</v>
      </c>
      <c r="Y164" s="38">
        <v>45</v>
      </c>
      <c r="Z164" s="38">
        <v>44</v>
      </c>
      <c r="AA164" s="38">
        <v>47</v>
      </c>
      <c r="AB164" s="38">
        <v>49</v>
      </c>
      <c r="AC164" s="38">
        <v>52</v>
      </c>
      <c r="AD164" s="38">
        <v>54</v>
      </c>
      <c r="AE164" s="38">
        <v>52</v>
      </c>
      <c r="AF164" s="38">
        <v>56</v>
      </c>
      <c r="AG164" s="38">
        <v>55</v>
      </c>
      <c r="AH164" s="38">
        <v>54</v>
      </c>
      <c r="AI164" s="38">
        <v>63</v>
      </c>
      <c r="AJ164" s="38">
        <v>50</v>
      </c>
      <c r="AK164" s="38">
        <v>55</v>
      </c>
      <c r="AL164" s="38">
        <v>58</v>
      </c>
      <c r="AM164" s="38">
        <v>59</v>
      </c>
      <c r="AN164" s="38">
        <v>57</v>
      </c>
      <c r="AO164" s="38">
        <v>62</v>
      </c>
      <c r="AP164" s="38">
        <v>59</v>
      </c>
      <c r="AQ164" s="38">
        <v>56</v>
      </c>
      <c r="AR164" s="38">
        <v>58</v>
      </c>
      <c r="AS164" s="38">
        <v>60</v>
      </c>
      <c r="AT164" s="38">
        <v>64</v>
      </c>
      <c r="AU164" s="38">
        <v>63</v>
      </c>
      <c r="AV164" s="38">
        <v>56</v>
      </c>
      <c r="AW164" s="38">
        <v>58</v>
      </c>
      <c r="AX164" s="38">
        <v>57</v>
      </c>
      <c r="AY164" s="38">
        <v>59</v>
      </c>
      <c r="AZ164" s="38">
        <v>62</v>
      </c>
      <c r="BA164" s="38">
        <v>59</v>
      </c>
      <c r="BB164" s="38">
        <v>63</v>
      </c>
      <c r="BC164" s="38">
        <v>60</v>
      </c>
      <c r="BD164" s="38">
        <v>60</v>
      </c>
      <c r="BE164" s="38">
        <v>60</v>
      </c>
      <c r="BF164" s="38">
        <v>61</v>
      </c>
      <c r="BG164" s="38">
        <v>67</v>
      </c>
      <c r="BH164" s="38">
        <v>70</v>
      </c>
      <c r="BI164" s="38">
        <v>72</v>
      </c>
      <c r="BJ164" s="38">
        <v>73</v>
      </c>
      <c r="BK164" s="38">
        <v>74</v>
      </c>
      <c r="BL164" s="38">
        <v>78</v>
      </c>
      <c r="BM164" s="38">
        <v>70</v>
      </c>
      <c r="BN164" s="38">
        <v>80</v>
      </c>
      <c r="BO164" s="38">
        <v>77</v>
      </c>
      <c r="BP164" s="38">
        <v>79</v>
      </c>
      <c r="BQ164" s="38">
        <v>78</v>
      </c>
      <c r="BR164" s="38">
        <v>83</v>
      </c>
      <c r="BS164" s="38">
        <v>78</v>
      </c>
      <c r="BT164" s="38">
        <v>81</v>
      </c>
      <c r="BU164" s="38">
        <v>87</v>
      </c>
      <c r="BV164" s="38">
        <v>86</v>
      </c>
      <c r="BW164" s="38">
        <v>89</v>
      </c>
      <c r="BX164" s="38">
        <v>90</v>
      </c>
      <c r="BY164" s="38">
        <v>90</v>
      </c>
      <c r="BZ164" s="38">
        <v>92</v>
      </c>
      <c r="CA164" s="38">
        <v>97</v>
      </c>
      <c r="CB164" s="38">
        <v>90</v>
      </c>
      <c r="CC164" s="38">
        <v>86</v>
      </c>
      <c r="CD164" s="38">
        <v>78</v>
      </c>
      <c r="CE164" s="38">
        <v>108</v>
      </c>
      <c r="CF164" s="38">
        <v>102</v>
      </c>
      <c r="CG164" s="38">
        <v>154</v>
      </c>
      <c r="CH164" s="38">
        <v>163</v>
      </c>
      <c r="CI164" s="38">
        <v>106</v>
      </c>
      <c r="CJ164" s="38">
        <v>117</v>
      </c>
      <c r="CK164" s="38">
        <v>105</v>
      </c>
      <c r="CL164" s="38">
        <v>107</v>
      </c>
      <c r="CM164" s="38">
        <v>114</v>
      </c>
      <c r="CN164" s="38">
        <v>117</v>
      </c>
      <c r="CO164" s="38">
        <v>117</v>
      </c>
      <c r="CP164" s="38">
        <v>111</v>
      </c>
      <c r="CQ164" s="38">
        <v>117</v>
      </c>
      <c r="CR164" s="38">
        <v>118</v>
      </c>
      <c r="CS164" s="38">
        <v>122</v>
      </c>
      <c r="CT164" s="38">
        <v>138</v>
      </c>
      <c r="CU164" s="52">
        <v>127</v>
      </c>
      <c r="CV164" s="52">
        <v>130</v>
      </c>
      <c r="CW164" s="52">
        <v>141</v>
      </c>
      <c r="CX164" s="52">
        <v>141</v>
      </c>
    </row>
    <row r="165" spans="1:102">
      <c r="A165" s="9" t="s">
        <v>311</v>
      </c>
      <c r="B165" s="12" t="s">
        <v>312</v>
      </c>
      <c r="C165" s="36">
        <v>399</v>
      </c>
      <c r="D165" s="36">
        <v>371</v>
      </c>
      <c r="E165" s="36">
        <v>382</v>
      </c>
      <c r="F165" s="36">
        <v>386</v>
      </c>
      <c r="G165" s="36">
        <v>343</v>
      </c>
      <c r="H165" s="36">
        <v>367</v>
      </c>
      <c r="I165" s="36">
        <v>379</v>
      </c>
      <c r="J165" s="36">
        <v>354</v>
      </c>
      <c r="K165" s="36">
        <v>357</v>
      </c>
      <c r="L165" s="36">
        <v>411</v>
      </c>
      <c r="M165" s="36">
        <v>414</v>
      </c>
      <c r="N165" s="36">
        <v>429</v>
      </c>
      <c r="O165" s="36">
        <v>460</v>
      </c>
      <c r="P165" s="36">
        <v>463</v>
      </c>
      <c r="Q165" s="36">
        <v>440</v>
      </c>
      <c r="R165" s="36">
        <v>492</v>
      </c>
      <c r="S165" s="37">
        <v>540</v>
      </c>
      <c r="T165" s="37">
        <v>562</v>
      </c>
      <c r="U165" s="37">
        <v>662</v>
      </c>
      <c r="V165" s="37">
        <v>837</v>
      </c>
      <c r="W165" s="53">
        <v>96</v>
      </c>
      <c r="X165" s="38">
        <v>99</v>
      </c>
      <c r="Y165" s="38">
        <v>103</v>
      </c>
      <c r="Z165" s="38">
        <v>101</v>
      </c>
      <c r="AA165" s="38">
        <v>92</v>
      </c>
      <c r="AB165" s="38">
        <v>88</v>
      </c>
      <c r="AC165" s="38">
        <v>94</v>
      </c>
      <c r="AD165" s="38">
        <v>97</v>
      </c>
      <c r="AE165" s="38">
        <v>99</v>
      </c>
      <c r="AF165" s="38">
        <v>104</v>
      </c>
      <c r="AG165" s="38">
        <v>93</v>
      </c>
      <c r="AH165" s="38">
        <v>86</v>
      </c>
      <c r="AI165" s="38">
        <v>94</v>
      </c>
      <c r="AJ165" s="38">
        <v>99</v>
      </c>
      <c r="AK165" s="38">
        <v>98</v>
      </c>
      <c r="AL165" s="38">
        <v>95</v>
      </c>
      <c r="AM165" s="38">
        <v>92</v>
      </c>
      <c r="AN165" s="38">
        <v>84</v>
      </c>
      <c r="AO165" s="38">
        <v>83</v>
      </c>
      <c r="AP165" s="38">
        <v>84</v>
      </c>
      <c r="AQ165" s="38">
        <v>95</v>
      </c>
      <c r="AR165" s="38">
        <v>86</v>
      </c>
      <c r="AS165" s="38">
        <v>88</v>
      </c>
      <c r="AT165" s="38">
        <v>98</v>
      </c>
      <c r="AU165" s="38">
        <v>94</v>
      </c>
      <c r="AV165" s="38">
        <v>96</v>
      </c>
      <c r="AW165" s="38">
        <v>97</v>
      </c>
      <c r="AX165" s="38">
        <v>92</v>
      </c>
      <c r="AY165" s="38">
        <v>85</v>
      </c>
      <c r="AZ165" s="38">
        <v>87</v>
      </c>
      <c r="BA165" s="38">
        <v>88</v>
      </c>
      <c r="BB165" s="38">
        <v>94</v>
      </c>
      <c r="BC165" s="38">
        <v>85</v>
      </c>
      <c r="BD165" s="38">
        <v>90</v>
      </c>
      <c r="BE165" s="38">
        <v>87</v>
      </c>
      <c r="BF165" s="38">
        <v>95</v>
      </c>
      <c r="BG165" s="38">
        <v>103</v>
      </c>
      <c r="BH165" s="38">
        <v>102</v>
      </c>
      <c r="BI165" s="38">
        <v>103</v>
      </c>
      <c r="BJ165" s="38">
        <v>103</v>
      </c>
      <c r="BK165" s="38">
        <v>99</v>
      </c>
      <c r="BL165" s="38">
        <v>106</v>
      </c>
      <c r="BM165" s="38">
        <v>104</v>
      </c>
      <c r="BN165" s="38">
        <v>105</v>
      </c>
      <c r="BO165" s="38">
        <v>106</v>
      </c>
      <c r="BP165" s="38">
        <v>106</v>
      </c>
      <c r="BQ165" s="38">
        <v>110</v>
      </c>
      <c r="BR165" s="38">
        <v>107</v>
      </c>
      <c r="BS165" s="38">
        <v>120</v>
      </c>
      <c r="BT165" s="38">
        <v>110</v>
      </c>
      <c r="BU165" s="38">
        <v>116</v>
      </c>
      <c r="BV165" s="38">
        <v>114</v>
      </c>
      <c r="BW165" s="38">
        <v>112</v>
      </c>
      <c r="BX165" s="38">
        <v>116</v>
      </c>
      <c r="BY165" s="38">
        <v>116</v>
      </c>
      <c r="BZ165" s="38">
        <v>119</v>
      </c>
      <c r="CA165" s="38">
        <v>111</v>
      </c>
      <c r="CB165" s="38">
        <v>117</v>
      </c>
      <c r="CC165" s="38">
        <v>108</v>
      </c>
      <c r="CD165" s="38">
        <v>104</v>
      </c>
      <c r="CE165" s="38">
        <v>123</v>
      </c>
      <c r="CF165" s="38">
        <v>117</v>
      </c>
      <c r="CG165" s="38">
        <v>125</v>
      </c>
      <c r="CH165" s="38">
        <v>127</v>
      </c>
      <c r="CI165" s="38">
        <v>128</v>
      </c>
      <c r="CJ165" s="38">
        <v>136</v>
      </c>
      <c r="CK165" s="38">
        <v>138</v>
      </c>
      <c r="CL165" s="38">
        <v>138</v>
      </c>
      <c r="CM165" s="38">
        <v>141</v>
      </c>
      <c r="CN165" s="38">
        <v>134</v>
      </c>
      <c r="CO165" s="38">
        <v>142</v>
      </c>
      <c r="CP165" s="38">
        <v>145</v>
      </c>
      <c r="CQ165" s="38">
        <v>148</v>
      </c>
      <c r="CR165" s="38">
        <v>164</v>
      </c>
      <c r="CS165" s="38">
        <v>165</v>
      </c>
      <c r="CT165" s="38">
        <v>185</v>
      </c>
      <c r="CU165" s="52">
        <v>194</v>
      </c>
      <c r="CV165" s="52">
        <v>205</v>
      </c>
      <c r="CW165" s="52">
        <v>215</v>
      </c>
      <c r="CX165" s="52">
        <v>223</v>
      </c>
    </row>
    <row r="166" spans="1:102">
      <c r="A166" s="9" t="s">
        <v>313</v>
      </c>
      <c r="B166" s="12" t="s">
        <v>314</v>
      </c>
      <c r="C166" s="36">
        <v>1500</v>
      </c>
      <c r="D166" s="36">
        <v>1466</v>
      </c>
      <c r="E166" s="36">
        <v>1521</v>
      </c>
      <c r="F166" s="36">
        <v>1780</v>
      </c>
      <c r="G166" s="36">
        <v>1735</v>
      </c>
      <c r="H166" s="36">
        <v>1895</v>
      </c>
      <c r="I166" s="36">
        <v>2173</v>
      </c>
      <c r="J166" s="36">
        <v>2577</v>
      </c>
      <c r="K166" s="36">
        <v>2894</v>
      </c>
      <c r="L166" s="36">
        <v>2686</v>
      </c>
      <c r="M166" s="36">
        <v>2965</v>
      </c>
      <c r="N166" s="36">
        <v>2852</v>
      </c>
      <c r="O166" s="36">
        <v>3004</v>
      </c>
      <c r="P166" s="36">
        <v>2974</v>
      </c>
      <c r="Q166" s="36">
        <v>2821</v>
      </c>
      <c r="R166" s="36">
        <v>3008</v>
      </c>
      <c r="S166" s="37">
        <v>3127</v>
      </c>
      <c r="T166" s="37">
        <v>3131</v>
      </c>
      <c r="U166" s="37">
        <v>3415</v>
      </c>
      <c r="V166" s="37">
        <v>3723</v>
      </c>
      <c r="W166" s="53">
        <v>378</v>
      </c>
      <c r="X166" s="38">
        <v>367</v>
      </c>
      <c r="Y166" s="38">
        <v>377</v>
      </c>
      <c r="Z166" s="38">
        <v>378</v>
      </c>
      <c r="AA166" s="38">
        <v>390</v>
      </c>
      <c r="AB166" s="38">
        <v>347</v>
      </c>
      <c r="AC166" s="38">
        <v>367</v>
      </c>
      <c r="AD166" s="38">
        <v>362</v>
      </c>
      <c r="AE166" s="38">
        <v>356</v>
      </c>
      <c r="AF166" s="38">
        <v>359</v>
      </c>
      <c r="AG166" s="38">
        <v>386</v>
      </c>
      <c r="AH166" s="38">
        <v>420</v>
      </c>
      <c r="AI166" s="38">
        <v>435</v>
      </c>
      <c r="AJ166" s="38">
        <v>443</v>
      </c>
      <c r="AK166" s="38">
        <v>450</v>
      </c>
      <c r="AL166" s="38">
        <v>452</v>
      </c>
      <c r="AM166" s="38">
        <v>440</v>
      </c>
      <c r="AN166" s="38">
        <v>447</v>
      </c>
      <c r="AO166" s="38">
        <v>428</v>
      </c>
      <c r="AP166" s="38">
        <v>420</v>
      </c>
      <c r="AQ166" s="38">
        <v>413</v>
      </c>
      <c r="AR166" s="38">
        <v>460</v>
      </c>
      <c r="AS166" s="38">
        <v>500</v>
      </c>
      <c r="AT166" s="38">
        <v>522</v>
      </c>
      <c r="AU166" s="38">
        <v>478</v>
      </c>
      <c r="AV166" s="38">
        <v>524</v>
      </c>
      <c r="AW166" s="38">
        <v>574</v>
      </c>
      <c r="AX166" s="38">
        <v>597</v>
      </c>
      <c r="AY166" s="38">
        <v>572</v>
      </c>
      <c r="AZ166" s="38">
        <v>655</v>
      </c>
      <c r="BA166" s="38">
        <v>660</v>
      </c>
      <c r="BB166" s="38">
        <v>690</v>
      </c>
      <c r="BC166" s="38">
        <v>722</v>
      </c>
      <c r="BD166" s="38">
        <v>730</v>
      </c>
      <c r="BE166" s="38">
        <v>710</v>
      </c>
      <c r="BF166" s="38">
        <v>732</v>
      </c>
      <c r="BG166" s="38">
        <v>666</v>
      </c>
      <c r="BH166" s="38">
        <v>661</v>
      </c>
      <c r="BI166" s="38">
        <v>661</v>
      </c>
      <c r="BJ166" s="38">
        <v>698</v>
      </c>
      <c r="BK166" s="38">
        <v>712</v>
      </c>
      <c r="BL166" s="38">
        <v>768</v>
      </c>
      <c r="BM166" s="38">
        <v>722</v>
      </c>
      <c r="BN166" s="38">
        <v>763</v>
      </c>
      <c r="BO166" s="38">
        <v>687</v>
      </c>
      <c r="BP166" s="38">
        <v>758</v>
      </c>
      <c r="BQ166" s="38">
        <v>678</v>
      </c>
      <c r="BR166" s="38">
        <v>729</v>
      </c>
      <c r="BS166" s="38">
        <v>757</v>
      </c>
      <c r="BT166" s="38">
        <v>743</v>
      </c>
      <c r="BU166" s="38">
        <v>755</v>
      </c>
      <c r="BV166" s="38">
        <v>749</v>
      </c>
      <c r="BW166" s="38">
        <v>765</v>
      </c>
      <c r="BX166" s="38">
        <v>728</v>
      </c>
      <c r="BY166" s="38">
        <v>747</v>
      </c>
      <c r="BZ166" s="38">
        <v>734</v>
      </c>
      <c r="CA166" s="38">
        <v>689</v>
      </c>
      <c r="CB166" s="38">
        <v>687</v>
      </c>
      <c r="CC166" s="38">
        <v>722</v>
      </c>
      <c r="CD166" s="38">
        <v>723</v>
      </c>
      <c r="CE166" s="38">
        <v>720</v>
      </c>
      <c r="CF166" s="38">
        <v>797</v>
      </c>
      <c r="CG166" s="38">
        <v>736</v>
      </c>
      <c r="CH166" s="38">
        <v>755</v>
      </c>
      <c r="CI166" s="38">
        <v>754</v>
      </c>
      <c r="CJ166" s="38">
        <v>784</v>
      </c>
      <c r="CK166" s="38">
        <v>778</v>
      </c>
      <c r="CL166" s="38">
        <v>811</v>
      </c>
      <c r="CM166" s="38">
        <v>764</v>
      </c>
      <c r="CN166" s="38">
        <v>789</v>
      </c>
      <c r="CO166" s="38">
        <v>761</v>
      </c>
      <c r="CP166" s="38">
        <v>817</v>
      </c>
      <c r="CQ166" s="38">
        <v>783</v>
      </c>
      <c r="CR166" s="38">
        <v>860</v>
      </c>
      <c r="CS166" s="38">
        <v>853</v>
      </c>
      <c r="CT166" s="38">
        <v>919</v>
      </c>
      <c r="CU166" s="52">
        <v>914</v>
      </c>
      <c r="CV166" s="52">
        <v>935</v>
      </c>
      <c r="CW166" s="52">
        <v>907</v>
      </c>
      <c r="CX166" s="52">
        <v>967</v>
      </c>
    </row>
    <row r="167" spans="1:102">
      <c r="A167" s="9" t="s">
        <v>315</v>
      </c>
      <c r="B167" s="10" t="s">
        <v>316</v>
      </c>
      <c r="C167" s="36">
        <v>553</v>
      </c>
      <c r="D167" s="36">
        <v>556</v>
      </c>
      <c r="E167" s="36">
        <v>543</v>
      </c>
      <c r="F167" s="36">
        <v>555</v>
      </c>
      <c r="G167" s="36">
        <v>547</v>
      </c>
      <c r="H167" s="36">
        <v>598</v>
      </c>
      <c r="I167" s="36">
        <v>570</v>
      </c>
      <c r="J167" s="36">
        <v>543</v>
      </c>
      <c r="K167" s="36">
        <v>567</v>
      </c>
      <c r="L167" s="36">
        <v>539</v>
      </c>
      <c r="M167" s="36">
        <v>557</v>
      </c>
      <c r="N167" s="36">
        <v>576</v>
      </c>
      <c r="O167" s="36">
        <v>620</v>
      </c>
      <c r="P167" s="36">
        <v>715</v>
      </c>
      <c r="Q167" s="36">
        <v>715</v>
      </c>
      <c r="R167" s="36">
        <v>907</v>
      </c>
      <c r="S167" s="37">
        <v>978</v>
      </c>
      <c r="T167" s="37">
        <v>970</v>
      </c>
      <c r="U167" s="37">
        <v>998</v>
      </c>
      <c r="V167" s="37">
        <v>1150</v>
      </c>
      <c r="W167" s="53">
        <v>143</v>
      </c>
      <c r="X167" s="38">
        <v>140</v>
      </c>
      <c r="Y167" s="38">
        <v>135</v>
      </c>
      <c r="Z167" s="38">
        <v>135</v>
      </c>
      <c r="AA167" s="38">
        <v>137</v>
      </c>
      <c r="AB167" s="38">
        <v>134</v>
      </c>
      <c r="AC167" s="38">
        <v>141</v>
      </c>
      <c r="AD167" s="38">
        <v>144</v>
      </c>
      <c r="AE167" s="38">
        <v>140</v>
      </c>
      <c r="AF167" s="38">
        <v>138</v>
      </c>
      <c r="AG167" s="38">
        <v>130</v>
      </c>
      <c r="AH167" s="38">
        <v>135</v>
      </c>
      <c r="AI167" s="38">
        <v>140</v>
      </c>
      <c r="AJ167" s="38">
        <v>141</v>
      </c>
      <c r="AK167" s="38">
        <v>135</v>
      </c>
      <c r="AL167" s="38">
        <v>139</v>
      </c>
      <c r="AM167" s="38">
        <v>135</v>
      </c>
      <c r="AN167" s="38">
        <v>135</v>
      </c>
      <c r="AO167" s="38">
        <v>140</v>
      </c>
      <c r="AP167" s="38">
        <v>137</v>
      </c>
      <c r="AQ167" s="38">
        <v>143</v>
      </c>
      <c r="AR167" s="38">
        <v>152</v>
      </c>
      <c r="AS167" s="38">
        <v>151</v>
      </c>
      <c r="AT167" s="38">
        <v>152</v>
      </c>
      <c r="AU167" s="38">
        <v>141</v>
      </c>
      <c r="AV167" s="38">
        <v>145</v>
      </c>
      <c r="AW167" s="38">
        <v>146</v>
      </c>
      <c r="AX167" s="38">
        <v>138</v>
      </c>
      <c r="AY167" s="38">
        <v>136</v>
      </c>
      <c r="AZ167" s="38">
        <v>122</v>
      </c>
      <c r="BA167" s="38">
        <v>141</v>
      </c>
      <c r="BB167" s="38">
        <v>144</v>
      </c>
      <c r="BC167" s="38">
        <v>145</v>
      </c>
      <c r="BD167" s="38">
        <v>145</v>
      </c>
      <c r="BE167" s="38">
        <v>134</v>
      </c>
      <c r="BF167" s="38">
        <v>143</v>
      </c>
      <c r="BG167" s="38">
        <v>133</v>
      </c>
      <c r="BH167" s="38">
        <v>132</v>
      </c>
      <c r="BI167" s="38">
        <v>136</v>
      </c>
      <c r="BJ167" s="38">
        <v>138</v>
      </c>
      <c r="BK167" s="38">
        <v>136</v>
      </c>
      <c r="BL167" s="38">
        <v>142</v>
      </c>
      <c r="BM167" s="38">
        <v>142</v>
      </c>
      <c r="BN167" s="38">
        <v>137</v>
      </c>
      <c r="BO167" s="38">
        <v>151</v>
      </c>
      <c r="BP167" s="38">
        <v>137</v>
      </c>
      <c r="BQ167" s="38">
        <v>141</v>
      </c>
      <c r="BR167" s="38">
        <v>147</v>
      </c>
      <c r="BS167" s="38">
        <v>152</v>
      </c>
      <c r="BT167" s="38">
        <v>154</v>
      </c>
      <c r="BU167" s="38">
        <v>157</v>
      </c>
      <c r="BV167" s="38">
        <v>157</v>
      </c>
      <c r="BW167" s="38">
        <v>167</v>
      </c>
      <c r="BX167" s="38">
        <v>175</v>
      </c>
      <c r="BY167" s="38">
        <v>179</v>
      </c>
      <c r="BZ167" s="38">
        <v>194</v>
      </c>
      <c r="CA167" s="38">
        <v>172</v>
      </c>
      <c r="CB167" s="38">
        <v>179</v>
      </c>
      <c r="CC167" s="38">
        <v>180</v>
      </c>
      <c r="CD167" s="38">
        <v>184</v>
      </c>
      <c r="CE167" s="38">
        <v>222</v>
      </c>
      <c r="CF167" s="38">
        <v>231</v>
      </c>
      <c r="CG167" s="38">
        <v>231</v>
      </c>
      <c r="CH167" s="38">
        <v>223</v>
      </c>
      <c r="CI167" s="38">
        <v>239</v>
      </c>
      <c r="CJ167" s="38">
        <v>238</v>
      </c>
      <c r="CK167" s="38">
        <v>245</v>
      </c>
      <c r="CL167" s="38">
        <v>256</v>
      </c>
      <c r="CM167" s="38">
        <v>250</v>
      </c>
      <c r="CN167" s="38">
        <v>241</v>
      </c>
      <c r="CO167" s="38">
        <v>239</v>
      </c>
      <c r="CP167" s="38">
        <v>240</v>
      </c>
      <c r="CQ167" s="38">
        <v>242</v>
      </c>
      <c r="CR167" s="38">
        <v>256</v>
      </c>
      <c r="CS167" s="38">
        <v>249</v>
      </c>
      <c r="CT167" s="38">
        <v>251</v>
      </c>
      <c r="CU167" s="52">
        <v>269</v>
      </c>
      <c r="CV167" s="52">
        <v>297</v>
      </c>
      <c r="CW167" s="52">
        <v>309</v>
      </c>
      <c r="CX167" s="52">
        <v>275</v>
      </c>
    </row>
    <row r="168" spans="1:102">
      <c r="A168" s="7" t="s">
        <v>317</v>
      </c>
      <c r="B168" s="3" t="s">
        <v>318</v>
      </c>
      <c r="C168" s="36">
        <v>3</v>
      </c>
      <c r="D168" s="36">
        <v>8</v>
      </c>
      <c r="E168" s="36">
        <v>5</v>
      </c>
      <c r="F168" s="36">
        <v>3</v>
      </c>
      <c r="G168" s="36">
        <v>101</v>
      </c>
      <c r="H168" s="36">
        <v>167</v>
      </c>
      <c r="I168" s="36">
        <v>150</v>
      </c>
      <c r="J168" s="36">
        <v>101</v>
      </c>
      <c r="K168" s="36">
        <v>104</v>
      </c>
      <c r="L168" s="36">
        <v>108</v>
      </c>
      <c r="M168" s="36">
        <v>110</v>
      </c>
      <c r="N168" s="36">
        <v>161</v>
      </c>
      <c r="O168" s="36">
        <v>207</v>
      </c>
      <c r="P168" s="36">
        <v>139</v>
      </c>
      <c r="Q168" s="36">
        <v>102</v>
      </c>
      <c r="R168" s="36">
        <v>167</v>
      </c>
      <c r="S168" s="37">
        <v>125</v>
      </c>
      <c r="T168" s="37">
        <v>78</v>
      </c>
      <c r="U168" s="37">
        <v>103</v>
      </c>
      <c r="V168" s="37">
        <v>175</v>
      </c>
      <c r="W168" s="53">
        <v>0</v>
      </c>
      <c r="X168" s="38">
        <v>0</v>
      </c>
      <c r="Y168" s="38">
        <v>1</v>
      </c>
      <c r="Z168" s="38">
        <v>2</v>
      </c>
      <c r="AA168" s="38">
        <v>1</v>
      </c>
      <c r="AB168" s="38">
        <v>0</v>
      </c>
      <c r="AC168" s="38">
        <v>4</v>
      </c>
      <c r="AD168" s="38">
        <v>3</v>
      </c>
      <c r="AE168" s="38">
        <v>1</v>
      </c>
      <c r="AF168" s="38">
        <v>1</v>
      </c>
      <c r="AG168" s="38">
        <v>1</v>
      </c>
      <c r="AH168" s="38">
        <v>2</v>
      </c>
      <c r="AI168" s="38">
        <v>1</v>
      </c>
      <c r="AJ168" s="38">
        <v>0</v>
      </c>
      <c r="AK168" s="38">
        <v>1</v>
      </c>
      <c r="AL168" s="38">
        <v>1</v>
      </c>
      <c r="AM168" s="38">
        <v>15</v>
      </c>
      <c r="AN168" s="38">
        <v>20</v>
      </c>
      <c r="AO168" s="38">
        <v>35</v>
      </c>
      <c r="AP168" s="38">
        <v>31</v>
      </c>
      <c r="AQ168" s="38">
        <v>17</v>
      </c>
      <c r="AR168" s="38">
        <v>28</v>
      </c>
      <c r="AS168" s="38">
        <v>49</v>
      </c>
      <c r="AT168" s="38">
        <v>73</v>
      </c>
      <c r="AU168" s="38">
        <v>28</v>
      </c>
      <c r="AV168" s="38">
        <v>31</v>
      </c>
      <c r="AW168" s="38">
        <v>44</v>
      </c>
      <c r="AX168" s="38">
        <v>47</v>
      </c>
      <c r="AY168" s="38">
        <v>28</v>
      </c>
      <c r="AZ168" s="38">
        <v>19</v>
      </c>
      <c r="BA168" s="38">
        <v>26</v>
      </c>
      <c r="BB168" s="38">
        <v>28</v>
      </c>
      <c r="BC168" s="38">
        <v>43</v>
      </c>
      <c r="BD168" s="38">
        <v>15</v>
      </c>
      <c r="BE168" s="38">
        <v>23</v>
      </c>
      <c r="BF168" s="38">
        <v>23</v>
      </c>
      <c r="BG168" s="38">
        <v>21</v>
      </c>
      <c r="BH168" s="38">
        <v>22</v>
      </c>
      <c r="BI168" s="38">
        <v>13</v>
      </c>
      <c r="BJ168" s="38">
        <v>52</v>
      </c>
      <c r="BK168" s="38">
        <v>23</v>
      </c>
      <c r="BL168" s="38">
        <v>23</v>
      </c>
      <c r="BM168" s="38">
        <v>14</v>
      </c>
      <c r="BN168" s="38">
        <v>50</v>
      </c>
      <c r="BO168" s="38">
        <v>46</v>
      </c>
      <c r="BP168" s="38">
        <v>13</v>
      </c>
      <c r="BQ168" s="38">
        <v>29</v>
      </c>
      <c r="BR168" s="38">
        <v>73</v>
      </c>
      <c r="BS168" s="38">
        <v>99</v>
      </c>
      <c r="BT168" s="38">
        <v>27</v>
      </c>
      <c r="BU168" s="38">
        <v>10</v>
      </c>
      <c r="BV168" s="38">
        <v>71</v>
      </c>
      <c r="BW168" s="38">
        <v>41</v>
      </c>
      <c r="BX168" s="38">
        <v>36</v>
      </c>
      <c r="BY168" s="38">
        <v>18</v>
      </c>
      <c r="BZ168" s="38">
        <v>44</v>
      </c>
      <c r="CA168" s="38">
        <v>61</v>
      </c>
      <c r="CB168" s="38">
        <v>12</v>
      </c>
      <c r="CC168" s="38">
        <v>15</v>
      </c>
      <c r="CD168" s="38">
        <v>14</v>
      </c>
      <c r="CE168" s="38">
        <v>32</v>
      </c>
      <c r="CF168" s="38">
        <v>41</v>
      </c>
      <c r="CG168" s="38">
        <v>40</v>
      </c>
      <c r="CH168" s="38">
        <v>54</v>
      </c>
      <c r="CI168" s="38">
        <v>41</v>
      </c>
      <c r="CJ168" s="38">
        <v>29</v>
      </c>
      <c r="CK168" s="38">
        <v>25</v>
      </c>
      <c r="CL168" s="38">
        <v>30</v>
      </c>
      <c r="CM168" s="38">
        <v>24</v>
      </c>
      <c r="CN168" s="38">
        <v>21</v>
      </c>
      <c r="CO168" s="38">
        <v>12</v>
      </c>
      <c r="CP168" s="38">
        <v>21</v>
      </c>
      <c r="CQ168" s="38">
        <v>13</v>
      </c>
      <c r="CR168" s="38">
        <v>11</v>
      </c>
      <c r="CS168" s="38">
        <v>12</v>
      </c>
      <c r="CT168" s="38">
        <v>67</v>
      </c>
      <c r="CU168" s="52">
        <v>48</v>
      </c>
      <c r="CV168" s="52">
        <v>11</v>
      </c>
      <c r="CW168" s="52">
        <v>10</v>
      </c>
      <c r="CX168" s="52">
        <v>106</v>
      </c>
    </row>
    <row r="169" spans="1:102">
      <c r="A169" s="1" t="s">
        <v>319</v>
      </c>
      <c r="B169" s="8" t="s">
        <v>320</v>
      </c>
      <c r="C169" s="36">
        <v>3</v>
      </c>
      <c r="D169" s="36">
        <v>8</v>
      </c>
      <c r="E169" s="36">
        <v>5</v>
      </c>
      <c r="F169" s="36">
        <v>3</v>
      </c>
      <c r="G169" s="36">
        <v>101</v>
      </c>
      <c r="H169" s="36">
        <v>167</v>
      </c>
      <c r="I169" s="36">
        <v>150</v>
      </c>
      <c r="J169" s="36">
        <v>101</v>
      </c>
      <c r="K169" s="36">
        <v>104</v>
      </c>
      <c r="L169" s="36">
        <v>108</v>
      </c>
      <c r="M169" s="36">
        <v>110</v>
      </c>
      <c r="N169" s="36">
        <v>161</v>
      </c>
      <c r="O169" s="36">
        <v>207</v>
      </c>
      <c r="P169" s="36">
        <v>139</v>
      </c>
      <c r="Q169" s="36">
        <v>102</v>
      </c>
      <c r="R169" s="36">
        <v>167</v>
      </c>
      <c r="S169" s="37">
        <v>125</v>
      </c>
      <c r="T169" s="37">
        <v>78</v>
      </c>
      <c r="U169" s="37">
        <v>103</v>
      </c>
      <c r="V169" s="37">
        <v>175</v>
      </c>
      <c r="W169" s="53">
        <v>0</v>
      </c>
      <c r="X169" s="38">
        <v>0</v>
      </c>
      <c r="Y169" s="38">
        <v>1</v>
      </c>
      <c r="Z169" s="38">
        <v>2</v>
      </c>
      <c r="AA169" s="38">
        <v>1</v>
      </c>
      <c r="AB169" s="38">
        <v>0</v>
      </c>
      <c r="AC169" s="38">
        <v>4</v>
      </c>
      <c r="AD169" s="38">
        <v>3</v>
      </c>
      <c r="AE169" s="38">
        <v>1</v>
      </c>
      <c r="AF169" s="38">
        <v>1</v>
      </c>
      <c r="AG169" s="38">
        <v>1</v>
      </c>
      <c r="AH169" s="38">
        <v>2</v>
      </c>
      <c r="AI169" s="38">
        <v>1</v>
      </c>
      <c r="AJ169" s="38">
        <v>0</v>
      </c>
      <c r="AK169" s="38">
        <v>1</v>
      </c>
      <c r="AL169" s="38">
        <v>1</v>
      </c>
      <c r="AM169" s="38">
        <v>15</v>
      </c>
      <c r="AN169" s="38">
        <v>20</v>
      </c>
      <c r="AO169" s="38">
        <v>35</v>
      </c>
      <c r="AP169" s="38">
        <v>31</v>
      </c>
      <c r="AQ169" s="38">
        <v>17</v>
      </c>
      <c r="AR169" s="38">
        <v>28</v>
      </c>
      <c r="AS169" s="38">
        <v>49</v>
      </c>
      <c r="AT169" s="38">
        <v>73</v>
      </c>
      <c r="AU169" s="38">
        <v>28</v>
      </c>
      <c r="AV169" s="38">
        <v>31</v>
      </c>
      <c r="AW169" s="38">
        <v>44</v>
      </c>
      <c r="AX169" s="38">
        <v>47</v>
      </c>
      <c r="AY169" s="38">
        <v>28</v>
      </c>
      <c r="AZ169" s="38">
        <v>19</v>
      </c>
      <c r="BA169" s="38">
        <v>26</v>
      </c>
      <c r="BB169" s="38">
        <v>28</v>
      </c>
      <c r="BC169" s="38">
        <v>43</v>
      </c>
      <c r="BD169" s="38">
        <v>15</v>
      </c>
      <c r="BE169" s="38">
        <v>23</v>
      </c>
      <c r="BF169" s="38">
        <v>23</v>
      </c>
      <c r="BG169" s="38">
        <v>21</v>
      </c>
      <c r="BH169" s="38">
        <v>22</v>
      </c>
      <c r="BI169" s="38">
        <v>13</v>
      </c>
      <c r="BJ169" s="38">
        <v>52</v>
      </c>
      <c r="BK169" s="38">
        <v>23</v>
      </c>
      <c r="BL169" s="38">
        <v>23</v>
      </c>
      <c r="BM169" s="38">
        <v>14</v>
      </c>
      <c r="BN169" s="38">
        <v>50</v>
      </c>
      <c r="BO169" s="38">
        <v>46</v>
      </c>
      <c r="BP169" s="38">
        <v>13</v>
      </c>
      <c r="BQ169" s="38">
        <v>29</v>
      </c>
      <c r="BR169" s="38">
        <v>73</v>
      </c>
      <c r="BS169" s="38">
        <v>99</v>
      </c>
      <c r="BT169" s="38">
        <v>27</v>
      </c>
      <c r="BU169" s="38">
        <v>10</v>
      </c>
      <c r="BV169" s="38">
        <v>71</v>
      </c>
      <c r="BW169" s="38">
        <v>41</v>
      </c>
      <c r="BX169" s="38">
        <v>36</v>
      </c>
      <c r="BY169" s="38">
        <v>18</v>
      </c>
      <c r="BZ169" s="38">
        <v>44</v>
      </c>
      <c r="CA169" s="38">
        <v>61</v>
      </c>
      <c r="CB169" s="38">
        <v>12</v>
      </c>
      <c r="CC169" s="38">
        <v>15</v>
      </c>
      <c r="CD169" s="38">
        <v>14</v>
      </c>
      <c r="CE169" s="38">
        <v>32</v>
      </c>
      <c r="CF169" s="38">
        <v>41</v>
      </c>
      <c r="CG169" s="38">
        <v>40</v>
      </c>
      <c r="CH169" s="38">
        <v>54</v>
      </c>
      <c r="CI169" s="38">
        <v>41</v>
      </c>
      <c r="CJ169" s="38">
        <v>29</v>
      </c>
      <c r="CK169" s="38">
        <v>25</v>
      </c>
      <c r="CL169" s="38">
        <v>30</v>
      </c>
      <c r="CM169" s="38">
        <v>24</v>
      </c>
      <c r="CN169" s="38">
        <v>21</v>
      </c>
      <c r="CO169" s="38">
        <v>12</v>
      </c>
      <c r="CP169" s="38">
        <v>21</v>
      </c>
      <c r="CQ169" s="38">
        <v>13</v>
      </c>
      <c r="CR169" s="38">
        <v>11</v>
      </c>
      <c r="CS169" s="38">
        <v>12</v>
      </c>
      <c r="CT169" s="38">
        <v>67</v>
      </c>
      <c r="CU169" s="52">
        <v>48</v>
      </c>
      <c r="CV169" s="52">
        <v>11</v>
      </c>
      <c r="CW169" s="52">
        <v>10</v>
      </c>
      <c r="CX169" s="52">
        <v>106</v>
      </c>
    </row>
    <row r="170" spans="1:102">
      <c r="A170" s="9" t="s">
        <v>321</v>
      </c>
      <c r="B170" s="8" t="s">
        <v>322</v>
      </c>
      <c r="C170" s="36">
        <v>3</v>
      </c>
      <c r="D170" s="36">
        <v>8</v>
      </c>
      <c r="E170" s="36">
        <v>5</v>
      </c>
      <c r="F170" s="36">
        <v>3</v>
      </c>
      <c r="G170" s="36">
        <v>101</v>
      </c>
      <c r="H170" s="36">
        <v>167</v>
      </c>
      <c r="I170" s="36">
        <v>150</v>
      </c>
      <c r="J170" s="36">
        <v>101</v>
      </c>
      <c r="K170" s="36">
        <v>104</v>
      </c>
      <c r="L170" s="36">
        <v>108</v>
      </c>
      <c r="M170" s="36">
        <v>110</v>
      </c>
      <c r="N170" s="36">
        <v>161</v>
      </c>
      <c r="O170" s="36">
        <v>207</v>
      </c>
      <c r="P170" s="36">
        <v>139</v>
      </c>
      <c r="Q170" s="36">
        <v>102</v>
      </c>
      <c r="R170" s="36">
        <v>167</v>
      </c>
      <c r="S170" s="37">
        <v>125</v>
      </c>
      <c r="T170" s="37">
        <v>78</v>
      </c>
      <c r="U170" s="37">
        <v>103</v>
      </c>
      <c r="V170" s="37">
        <v>174</v>
      </c>
      <c r="W170" s="53">
        <v>0</v>
      </c>
      <c r="X170" s="38">
        <v>0</v>
      </c>
      <c r="Y170" s="38">
        <v>1</v>
      </c>
      <c r="Z170" s="38">
        <v>2</v>
      </c>
      <c r="AA170" s="38">
        <v>1</v>
      </c>
      <c r="AB170" s="38">
        <v>0</v>
      </c>
      <c r="AC170" s="38">
        <v>4</v>
      </c>
      <c r="AD170" s="38">
        <v>3</v>
      </c>
      <c r="AE170" s="38">
        <v>1</v>
      </c>
      <c r="AF170" s="38">
        <v>1</v>
      </c>
      <c r="AG170" s="38">
        <v>1</v>
      </c>
      <c r="AH170" s="38">
        <v>2</v>
      </c>
      <c r="AI170" s="38">
        <v>1</v>
      </c>
      <c r="AJ170" s="38">
        <v>0</v>
      </c>
      <c r="AK170" s="38">
        <v>1</v>
      </c>
      <c r="AL170" s="38">
        <v>1</v>
      </c>
      <c r="AM170" s="38">
        <v>15</v>
      </c>
      <c r="AN170" s="38">
        <v>20</v>
      </c>
      <c r="AO170" s="38">
        <v>35</v>
      </c>
      <c r="AP170" s="38">
        <v>31</v>
      </c>
      <c r="AQ170" s="38">
        <v>17</v>
      </c>
      <c r="AR170" s="38">
        <v>28</v>
      </c>
      <c r="AS170" s="38">
        <v>49</v>
      </c>
      <c r="AT170" s="38">
        <v>73</v>
      </c>
      <c r="AU170" s="38">
        <v>28</v>
      </c>
      <c r="AV170" s="38">
        <v>31</v>
      </c>
      <c r="AW170" s="38">
        <v>44</v>
      </c>
      <c r="AX170" s="38">
        <v>47</v>
      </c>
      <c r="AY170" s="38">
        <v>28</v>
      </c>
      <c r="AZ170" s="38">
        <v>19</v>
      </c>
      <c r="BA170" s="38">
        <v>26</v>
      </c>
      <c r="BB170" s="38">
        <v>28</v>
      </c>
      <c r="BC170" s="38">
        <v>43</v>
      </c>
      <c r="BD170" s="38">
        <v>15</v>
      </c>
      <c r="BE170" s="38">
        <v>23</v>
      </c>
      <c r="BF170" s="38">
        <v>23</v>
      </c>
      <c r="BG170" s="38">
        <v>21</v>
      </c>
      <c r="BH170" s="38">
        <v>22</v>
      </c>
      <c r="BI170" s="38">
        <v>13</v>
      </c>
      <c r="BJ170" s="38">
        <v>52</v>
      </c>
      <c r="BK170" s="38">
        <v>23</v>
      </c>
      <c r="BL170" s="38">
        <v>23</v>
      </c>
      <c r="BM170" s="38">
        <v>14</v>
      </c>
      <c r="BN170" s="38">
        <v>50</v>
      </c>
      <c r="BO170" s="38">
        <v>46</v>
      </c>
      <c r="BP170" s="38">
        <v>13</v>
      </c>
      <c r="BQ170" s="38">
        <v>29</v>
      </c>
      <c r="BR170" s="38">
        <v>73</v>
      </c>
      <c r="BS170" s="38">
        <v>99</v>
      </c>
      <c r="BT170" s="38">
        <v>27</v>
      </c>
      <c r="BU170" s="38">
        <v>10</v>
      </c>
      <c r="BV170" s="38">
        <v>71</v>
      </c>
      <c r="BW170" s="38">
        <v>41</v>
      </c>
      <c r="BX170" s="38">
        <v>36</v>
      </c>
      <c r="BY170" s="38">
        <v>18</v>
      </c>
      <c r="BZ170" s="38">
        <v>44</v>
      </c>
      <c r="CA170" s="38">
        <v>61</v>
      </c>
      <c r="CB170" s="38">
        <v>12</v>
      </c>
      <c r="CC170" s="38">
        <v>15</v>
      </c>
      <c r="CD170" s="38">
        <v>14</v>
      </c>
      <c r="CE170" s="38">
        <v>32</v>
      </c>
      <c r="CF170" s="38">
        <v>41</v>
      </c>
      <c r="CG170" s="38">
        <v>40</v>
      </c>
      <c r="CH170" s="38">
        <v>54</v>
      </c>
      <c r="CI170" s="38">
        <v>41</v>
      </c>
      <c r="CJ170" s="38">
        <v>29</v>
      </c>
      <c r="CK170" s="38">
        <v>25</v>
      </c>
      <c r="CL170" s="38">
        <v>30</v>
      </c>
      <c r="CM170" s="38">
        <v>24</v>
      </c>
      <c r="CN170" s="38">
        <v>21</v>
      </c>
      <c r="CO170" s="38">
        <v>12</v>
      </c>
      <c r="CP170" s="38">
        <v>21</v>
      </c>
      <c r="CQ170" s="38">
        <v>13</v>
      </c>
      <c r="CR170" s="38">
        <v>11</v>
      </c>
      <c r="CS170" s="38">
        <v>12</v>
      </c>
      <c r="CT170" s="38">
        <v>67</v>
      </c>
      <c r="CU170" s="52">
        <v>48</v>
      </c>
      <c r="CV170" s="52">
        <v>10</v>
      </c>
      <c r="CW170" s="52">
        <v>10</v>
      </c>
      <c r="CX170" s="52">
        <v>106</v>
      </c>
    </row>
    <row r="171" spans="1:102">
      <c r="A171" s="9" t="s">
        <v>323</v>
      </c>
      <c r="B171" s="8" t="s">
        <v>324</v>
      </c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7">
        <v>0</v>
      </c>
      <c r="T171" s="37">
        <v>0</v>
      </c>
      <c r="U171" s="37">
        <v>0</v>
      </c>
      <c r="V171" s="37">
        <v>1</v>
      </c>
      <c r="W171" s="53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0</v>
      </c>
      <c r="AX171" s="38">
        <v>0</v>
      </c>
      <c r="AY171" s="38">
        <v>0</v>
      </c>
      <c r="AZ171" s="38">
        <v>0</v>
      </c>
      <c r="BA171" s="38">
        <v>0</v>
      </c>
      <c r="BB171" s="38">
        <v>0</v>
      </c>
      <c r="BC171" s="38">
        <v>0</v>
      </c>
      <c r="BD171" s="38">
        <v>0</v>
      </c>
      <c r="BE171" s="38">
        <v>0</v>
      </c>
      <c r="BF171" s="38">
        <v>0</v>
      </c>
      <c r="BG171" s="38">
        <v>0</v>
      </c>
      <c r="BH171" s="38">
        <v>0</v>
      </c>
      <c r="BI171" s="38">
        <v>0</v>
      </c>
      <c r="BJ171" s="38">
        <v>0</v>
      </c>
      <c r="BK171" s="38">
        <v>0</v>
      </c>
      <c r="BL171" s="38">
        <v>0</v>
      </c>
      <c r="BM171" s="38">
        <v>0</v>
      </c>
      <c r="BN171" s="38">
        <v>0</v>
      </c>
      <c r="BO171" s="38">
        <v>0</v>
      </c>
      <c r="BP171" s="38">
        <v>0</v>
      </c>
      <c r="BQ171" s="38">
        <v>0</v>
      </c>
      <c r="BR171" s="38">
        <v>0</v>
      </c>
      <c r="BS171" s="38">
        <v>0</v>
      </c>
      <c r="BT171" s="38">
        <v>0</v>
      </c>
      <c r="BU171" s="38">
        <v>0</v>
      </c>
      <c r="BV171" s="38">
        <v>0</v>
      </c>
      <c r="BW171" s="38">
        <v>0</v>
      </c>
      <c r="BX171" s="38">
        <v>0</v>
      </c>
      <c r="BY171" s="38">
        <v>0</v>
      </c>
      <c r="BZ171" s="38">
        <v>0</v>
      </c>
      <c r="CA171" s="38">
        <v>0</v>
      </c>
      <c r="CB171" s="38">
        <v>0</v>
      </c>
      <c r="CC171" s="38">
        <v>0</v>
      </c>
      <c r="CD171" s="38">
        <v>0</v>
      </c>
      <c r="CE171" s="38">
        <v>0</v>
      </c>
      <c r="CF171" s="38">
        <v>0</v>
      </c>
      <c r="CG171" s="38">
        <v>0</v>
      </c>
      <c r="CH171" s="38">
        <v>0</v>
      </c>
      <c r="CI171" s="38">
        <v>0</v>
      </c>
      <c r="CJ171" s="38">
        <v>0</v>
      </c>
      <c r="CK171" s="38">
        <v>0</v>
      </c>
      <c r="CL171" s="38">
        <v>0</v>
      </c>
      <c r="CM171" s="38">
        <v>0</v>
      </c>
      <c r="CN171" s="38">
        <v>0</v>
      </c>
      <c r="CO171" s="38">
        <v>0</v>
      </c>
      <c r="CP171" s="38">
        <v>0</v>
      </c>
      <c r="CQ171" s="38">
        <v>0</v>
      </c>
      <c r="CR171" s="38">
        <v>0</v>
      </c>
      <c r="CS171" s="38">
        <v>0</v>
      </c>
      <c r="CT171" s="38">
        <v>0</v>
      </c>
      <c r="CU171" s="52">
        <v>0</v>
      </c>
      <c r="CV171" s="52">
        <v>1</v>
      </c>
      <c r="CW171" s="52">
        <v>0</v>
      </c>
      <c r="CX171" s="52">
        <v>0</v>
      </c>
    </row>
    <row r="172" spans="1:102">
      <c r="A172" s="7" t="s">
        <v>325</v>
      </c>
      <c r="B172" s="8" t="s">
        <v>326</v>
      </c>
      <c r="C172" s="36">
        <v>909</v>
      </c>
      <c r="D172" s="36">
        <v>915</v>
      </c>
      <c r="E172" s="36">
        <v>1278</v>
      </c>
      <c r="F172" s="36">
        <v>1351</v>
      </c>
      <c r="G172" s="36">
        <v>1122</v>
      </c>
      <c r="H172" s="36">
        <v>1429</v>
      </c>
      <c r="I172" s="36">
        <v>1976</v>
      </c>
      <c r="J172" s="36">
        <v>2088</v>
      </c>
      <c r="K172" s="36">
        <v>2956</v>
      </c>
      <c r="L172" s="36">
        <v>3560</v>
      </c>
      <c r="M172" s="36">
        <v>4497</v>
      </c>
      <c r="N172" s="36">
        <v>3192</v>
      </c>
      <c r="O172" s="36">
        <v>5011</v>
      </c>
      <c r="P172" s="36">
        <v>6138</v>
      </c>
      <c r="Q172" s="36">
        <v>5460</v>
      </c>
      <c r="R172" s="36">
        <v>4716</v>
      </c>
      <c r="S172" s="37">
        <v>4900</v>
      </c>
      <c r="T172" s="37">
        <v>3840</v>
      </c>
      <c r="U172" s="37">
        <v>4211</v>
      </c>
      <c r="V172" s="37">
        <v>5348</v>
      </c>
      <c r="W172" s="53">
        <v>260</v>
      </c>
      <c r="X172" s="38">
        <v>225</v>
      </c>
      <c r="Y172" s="38">
        <v>220</v>
      </c>
      <c r="Z172" s="38">
        <v>204</v>
      </c>
      <c r="AA172" s="38">
        <v>191</v>
      </c>
      <c r="AB172" s="38">
        <v>217</v>
      </c>
      <c r="AC172" s="38">
        <v>238</v>
      </c>
      <c r="AD172" s="38">
        <v>269</v>
      </c>
      <c r="AE172" s="38">
        <v>326</v>
      </c>
      <c r="AF172" s="38">
        <v>323</v>
      </c>
      <c r="AG172" s="38">
        <v>316</v>
      </c>
      <c r="AH172" s="38">
        <v>313</v>
      </c>
      <c r="AI172" s="38">
        <v>319</v>
      </c>
      <c r="AJ172" s="38">
        <v>340</v>
      </c>
      <c r="AK172" s="38">
        <v>345</v>
      </c>
      <c r="AL172" s="38">
        <v>347</v>
      </c>
      <c r="AM172" s="38">
        <v>268</v>
      </c>
      <c r="AN172" s="38">
        <v>300</v>
      </c>
      <c r="AO172" s="38">
        <v>271</v>
      </c>
      <c r="AP172" s="38">
        <v>283</v>
      </c>
      <c r="AQ172" s="38">
        <v>353</v>
      </c>
      <c r="AR172" s="38">
        <v>331</v>
      </c>
      <c r="AS172" s="38">
        <v>361</v>
      </c>
      <c r="AT172" s="38">
        <v>384</v>
      </c>
      <c r="AU172" s="38">
        <v>438</v>
      </c>
      <c r="AV172" s="38">
        <v>496</v>
      </c>
      <c r="AW172" s="38">
        <v>532</v>
      </c>
      <c r="AX172" s="38">
        <v>510</v>
      </c>
      <c r="AY172" s="38">
        <v>480</v>
      </c>
      <c r="AZ172" s="38">
        <v>534</v>
      </c>
      <c r="BA172" s="38">
        <v>537</v>
      </c>
      <c r="BB172" s="38">
        <v>537</v>
      </c>
      <c r="BC172" s="38">
        <v>602</v>
      </c>
      <c r="BD172" s="38">
        <v>755</v>
      </c>
      <c r="BE172" s="38">
        <v>755</v>
      </c>
      <c r="BF172" s="38">
        <v>844</v>
      </c>
      <c r="BG172" s="38">
        <v>820</v>
      </c>
      <c r="BH172" s="38">
        <v>988</v>
      </c>
      <c r="BI172" s="38">
        <v>810</v>
      </c>
      <c r="BJ172" s="38">
        <v>942</v>
      </c>
      <c r="BK172" s="38">
        <v>1054</v>
      </c>
      <c r="BL172" s="38">
        <v>1473</v>
      </c>
      <c r="BM172" s="38">
        <v>1262</v>
      </c>
      <c r="BN172" s="38">
        <v>708</v>
      </c>
      <c r="BO172" s="38">
        <v>610</v>
      </c>
      <c r="BP172" s="38">
        <v>798</v>
      </c>
      <c r="BQ172" s="38">
        <v>845</v>
      </c>
      <c r="BR172" s="38">
        <v>939</v>
      </c>
      <c r="BS172" s="38">
        <v>1124</v>
      </c>
      <c r="BT172" s="38">
        <v>1302</v>
      </c>
      <c r="BU172" s="38">
        <v>1228</v>
      </c>
      <c r="BV172" s="38">
        <v>1357</v>
      </c>
      <c r="BW172" s="38">
        <v>1533</v>
      </c>
      <c r="BX172" s="38">
        <v>1615</v>
      </c>
      <c r="BY172" s="38">
        <v>1562</v>
      </c>
      <c r="BZ172" s="38">
        <v>1428</v>
      </c>
      <c r="CA172" s="38">
        <v>1525</v>
      </c>
      <c r="CB172" s="38">
        <v>1299</v>
      </c>
      <c r="CC172" s="38">
        <v>1318</v>
      </c>
      <c r="CD172" s="38">
        <v>1318</v>
      </c>
      <c r="CE172" s="38">
        <v>1241</v>
      </c>
      <c r="CF172" s="38">
        <v>1284</v>
      </c>
      <c r="CG172" s="38">
        <v>1127</v>
      </c>
      <c r="CH172" s="38">
        <v>1064</v>
      </c>
      <c r="CI172" s="38">
        <v>1297</v>
      </c>
      <c r="CJ172" s="38">
        <v>1242</v>
      </c>
      <c r="CK172" s="38">
        <v>1248</v>
      </c>
      <c r="CL172" s="38">
        <v>1113</v>
      </c>
      <c r="CM172" s="38">
        <v>1022</v>
      </c>
      <c r="CN172" s="38">
        <v>1049</v>
      </c>
      <c r="CO172" s="38">
        <v>924</v>
      </c>
      <c r="CP172" s="38">
        <v>845</v>
      </c>
      <c r="CQ172" s="38">
        <v>893</v>
      </c>
      <c r="CR172" s="38">
        <v>1015</v>
      </c>
      <c r="CS172" s="38">
        <v>1067</v>
      </c>
      <c r="CT172" s="38">
        <v>1236</v>
      </c>
      <c r="CU172" s="52">
        <v>1298</v>
      </c>
      <c r="CV172" s="52">
        <v>1363</v>
      </c>
      <c r="CW172" s="52">
        <v>1336</v>
      </c>
      <c r="CX172" s="52">
        <v>1351</v>
      </c>
    </row>
    <row r="173" spans="1:102">
      <c r="A173" s="15" t="s">
        <v>327</v>
      </c>
      <c r="B173" s="8" t="s">
        <v>328</v>
      </c>
      <c r="C173" s="36">
        <v>0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7">
        <v>0</v>
      </c>
      <c r="T173" s="37">
        <v>0</v>
      </c>
      <c r="U173" s="37">
        <v>0</v>
      </c>
      <c r="V173" s="37">
        <v>0</v>
      </c>
      <c r="W173" s="53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  <c r="AT173" s="38">
        <v>0</v>
      </c>
      <c r="AU173" s="38">
        <v>0</v>
      </c>
      <c r="AV173" s="38">
        <v>0</v>
      </c>
      <c r="AW173" s="38">
        <v>0</v>
      </c>
      <c r="AX173" s="38">
        <v>0</v>
      </c>
      <c r="AY173" s="38">
        <v>0</v>
      </c>
      <c r="AZ173" s="38">
        <v>0</v>
      </c>
      <c r="BA173" s="38">
        <v>0</v>
      </c>
      <c r="BB173" s="38">
        <v>0</v>
      </c>
      <c r="BC173" s="38">
        <v>0</v>
      </c>
      <c r="BD173" s="38">
        <v>0</v>
      </c>
      <c r="BE173" s="38">
        <v>0</v>
      </c>
      <c r="BF173" s="38">
        <v>0</v>
      </c>
      <c r="BG173" s="38">
        <v>0</v>
      </c>
      <c r="BH173" s="38">
        <v>0</v>
      </c>
      <c r="BI173" s="38">
        <v>0</v>
      </c>
      <c r="BJ173" s="38">
        <v>0</v>
      </c>
      <c r="BK173" s="38">
        <v>0</v>
      </c>
      <c r="BL173" s="38">
        <v>0</v>
      </c>
      <c r="BM173" s="38">
        <v>0</v>
      </c>
      <c r="BN173" s="38">
        <v>0</v>
      </c>
      <c r="BO173" s="38">
        <v>0</v>
      </c>
      <c r="BP173" s="38">
        <v>0</v>
      </c>
      <c r="BQ173" s="38">
        <v>0</v>
      </c>
      <c r="BR173" s="38">
        <v>0</v>
      </c>
      <c r="BS173" s="38">
        <v>0</v>
      </c>
      <c r="BT173" s="38">
        <v>0</v>
      </c>
      <c r="BU173" s="38">
        <v>0</v>
      </c>
      <c r="BV173" s="38">
        <v>0</v>
      </c>
      <c r="BW173" s="38">
        <v>0</v>
      </c>
      <c r="BX173" s="38">
        <v>0</v>
      </c>
      <c r="BY173" s="38">
        <v>0</v>
      </c>
      <c r="BZ173" s="38">
        <v>0</v>
      </c>
      <c r="CA173" s="38">
        <v>0</v>
      </c>
      <c r="CB173" s="38">
        <v>0</v>
      </c>
      <c r="CC173" s="38">
        <v>0</v>
      </c>
      <c r="CD173" s="38">
        <v>0</v>
      </c>
      <c r="CE173" s="38">
        <v>0</v>
      </c>
      <c r="CF173" s="38">
        <v>0</v>
      </c>
      <c r="CG173" s="38">
        <v>0</v>
      </c>
      <c r="CH173" s="38">
        <v>0</v>
      </c>
      <c r="CI173" s="38">
        <v>0</v>
      </c>
      <c r="CJ173" s="38">
        <v>0</v>
      </c>
      <c r="CK173" s="38">
        <v>0</v>
      </c>
      <c r="CL173" s="38">
        <v>0</v>
      </c>
      <c r="CM173" s="38">
        <v>0</v>
      </c>
      <c r="CN173" s="38">
        <v>0</v>
      </c>
      <c r="CO173" s="38">
        <v>0</v>
      </c>
      <c r="CP173" s="38">
        <v>0</v>
      </c>
      <c r="CQ173" s="38">
        <v>0</v>
      </c>
      <c r="CR173" s="38">
        <v>0</v>
      </c>
      <c r="CS173" s="38">
        <v>0</v>
      </c>
      <c r="CT173" s="38">
        <v>0</v>
      </c>
      <c r="CU173" s="52">
        <v>0</v>
      </c>
      <c r="CV173" s="52">
        <v>0</v>
      </c>
      <c r="CW173" s="52">
        <v>0</v>
      </c>
      <c r="CX173" s="52">
        <v>0</v>
      </c>
    </row>
    <row r="174" spans="1:102">
      <c r="A174" s="15" t="s">
        <v>329</v>
      </c>
      <c r="B174" s="8" t="s">
        <v>330</v>
      </c>
      <c r="C174" s="36">
        <v>909</v>
      </c>
      <c r="D174" s="36">
        <v>915</v>
      </c>
      <c r="E174" s="36">
        <v>1278</v>
      </c>
      <c r="F174" s="36">
        <v>1351</v>
      </c>
      <c r="G174" s="36">
        <v>1122</v>
      </c>
      <c r="H174" s="36">
        <v>1429</v>
      </c>
      <c r="I174" s="36">
        <v>1976</v>
      </c>
      <c r="J174" s="36">
        <v>2088</v>
      </c>
      <c r="K174" s="36">
        <v>2956</v>
      </c>
      <c r="L174" s="36">
        <v>3560</v>
      </c>
      <c r="M174" s="36">
        <v>4497</v>
      </c>
      <c r="N174" s="36">
        <v>3192</v>
      </c>
      <c r="O174" s="36">
        <v>5011</v>
      </c>
      <c r="P174" s="36">
        <v>6138</v>
      </c>
      <c r="Q174" s="36">
        <v>5460</v>
      </c>
      <c r="R174" s="36">
        <v>4716</v>
      </c>
      <c r="S174" s="37">
        <v>4900</v>
      </c>
      <c r="T174" s="37">
        <v>3840</v>
      </c>
      <c r="U174" s="37">
        <v>4211</v>
      </c>
      <c r="V174" s="37">
        <v>5348</v>
      </c>
      <c r="W174" s="53">
        <v>260</v>
      </c>
      <c r="X174" s="38">
        <v>225</v>
      </c>
      <c r="Y174" s="38">
        <v>220</v>
      </c>
      <c r="Z174" s="38">
        <v>204</v>
      </c>
      <c r="AA174" s="38">
        <v>191</v>
      </c>
      <c r="AB174" s="38">
        <v>217</v>
      </c>
      <c r="AC174" s="38">
        <v>238</v>
      </c>
      <c r="AD174" s="38">
        <v>269</v>
      </c>
      <c r="AE174" s="38">
        <v>326</v>
      </c>
      <c r="AF174" s="38">
        <v>323</v>
      </c>
      <c r="AG174" s="38">
        <v>316</v>
      </c>
      <c r="AH174" s="38">
        <v>313</v>
      </c>
      <c r="AI174" s="38">
        <v>319</v>
      </c>
      <c r="AJ174" s="38">
        <v>340</v>
      </c>
      <c r="AK174" s="38">
        <v>345</v>
      </c>
      <c r="AL174" s="38">
        <v>347</v>
      </c>
      <c r="AM174" s="38">
        <v>268</v>
      </c>
      <c r="AN174" s="38">
        <v>300</v>
      </c>
      <c r="AO174" s="38">
        <v>271</v>
      </c>
      <c r="AP174" s="38">
        <v>283</v>
      </c>
      <c r="AQ174" s="38">
        <v>353</v>
      </c>
      <c r="AR174" s="38">
        <v>331</v>
      </c>
      <c r="AS174" s="38">
        <v>361</v>
      </c>
      <c r="AT174" s="38">
        <v>384</v>
      </c>
      <c r="AU174" s="38">
        <v>438</v>
      </c>
      <c r="AV174" s="38">
        <v>496</v>
      </c>
      <c r="AW174" s="38">
        <v>532</v>
      </c>
      <c r="AX174" s="38">
        <v>510</v>
      </c>
      <c r="AY174" s="38">
        <v>480</v>
      </c>
      <c r="AZ174" s="38">
        <v>534</v>
      </c>
      <c r="BA174" s="38">
        <v>537</v>
      </c>
      <c r="BB174" s="38">
        <v>537</v>
      </c>
      <c r="BC174" s="38">
        <v>602</v>
      </c>
      <c r="BD174" s="38">
        <v>755</v>
      </c>
      <c r="BE174" s="38">
        <v>755</v>
      </c>
      <c r="BF174" s="38">
        <v>844</v>
      </c>
      <c r="BG174" s="38">
        <v>820</v>
      </c>
      <c r="BH174" s="38">
        <v>988</v>
      </c>
      <c r="BI174" s="38">
        <v>810</v>
      </c>
      <c r="BJ174" s="38">
        <v>942</v>
      </c>
      <c r="BK174" s="38">
        <v>1054</v>
      </c>
      <c r="BL174" s="38">
        <v>1473</v>
      </c>
      <c r="BM174" s="38">
        <v>1262</v>
      </c>
      <c r="BN174" s="38">
        <v>708</v>
      </c>
      <c r="BO174" s="38">
        <v>610</v>
      </c>
      <c r="BP174" s="38">
        <v>798</v>
      </c>
      <c r="BQ174" s="38">
        <v>845</v>
      </c>
      <c r="BR174" s="38">
        <v>939</v>
      </c>
      <c r="BS174" s="38">
        <v>1124</v>
      </c>
      <c r="BT174" s="38">
        <v>1302</v>
      </c>
      <c r="BU174" s="38">
        <v>1228</v>
      </c>
      <c r="BV174" s="38">
        <v>1357</v>
      </c>
      <c r="BW174" s="38">
        <v>1533</v>
      </c>
      <c r="BX174" s="38">
        <v>1615</v>
      </c>
      <c r="BY174" s="38">
        <v>1562</v>
      </c>
      <c r="BZ174" s="38">
        <v>1428</v>
      </c>
      <c r="CA174" s="38">
        <v>1525</v>
      </c>
      <c r="CB174" s="38">
        <v>1299</v>
      </c>
      <c r="CC174" s="38">
        <v>1318</v>
      </c>
      <c r="CD174" s="38">
        <v>1318</v>
      </c>
      <c r="CE174" s="38">
        <v>1241</v>
      </c>
      <c r="CF174" s="38">
        <v>1284</v>
      </c>
      <c r="CG174" s="38">
        <v>1127</v>
      </c>
      <c r="CH174" s="38">
        <v>1064</v>
      </c>
      <c r="CI174" s="38">
        <v>1297</v>
      </c>
      <c r="CJ174" s="38">
        <v>1242</v>
      </c>
      <c r="CK174" s="38">
        <v>1248</v>
      </c>
      <c r="CL174" s="38">
        <v>1113</v>
      </c>
      <c r="CM174" s="38">
        <v>1022</v>
      </c>
      <c r="CN174" s="38">
        <v>1049</v>
      </c>
      <c r="CO174" s="38">
        <v>924</v>
      </c>
      <c r="CP174" s="38">
        <v>845</v>
      </c>
      <c r="CQ174" s="38">
        <v>893</v>
      </c>
      <c r="CR174" s="38">
        <v>1015</v>
      </c>
      <c r="CS174" s="38">
        <v>1067</v>
      </c>
      <c r="CT174" s="38">
        <v>1236</v>
      </c>
      <c r="CU174" s="52">
        <v>1298</v>
      </c>
      <c r="CV174" s="52">
        <v>1363</v>
      </c>
      <c r="CW174" s="52">
        <v>1336</v>
      </c>
      <c r="CX174" s="52">
        <v>1351</v>
      </c>
    </row>
    <row r="175" spans="1:102">
      <c r="A175" s="13" t="s">
        <v>331</v>
      </c>
      <c r="B175" s="8" t="s">
        <v>332</v>
      </c>
      <c r="C175" s="36">
        <v>909</v>
      </c>
      <c r="D175" s="36">
        <v>915</v>
      </c>
      <c r="E175" s="36">
        <v>1278</v>
      </c>
      <c r="F175" s="36">
        <v>1351</v>
      </c>
      <c r="G175" s="36">
        <v>1120</v>
      </c>
      <c r="H175" s="36">
        <v>1428</v>
      </c>
      <c r="I175" s="36">
        <v>1975</v>
      </c>
      <c r="J175" s="36">
        <v>2088</v>
      </c>
      <c r="K175" s="36">
        <v>2956</v>
      </c>
      <c r="L175" s="36">
        <v>3559</v>
      </c>
      <c r="M175" s="36">
        <v>4497</v>
      </c>
      <c r="N175" s="36">
        <v>3192</v>
      </c>
      <c r="O175" s="36">
        <v>5010</v>
      </c>
      <c r="P175" s="36">
        <v>6136</v>
      </c>
      <c r="Q175" s="36">
        <v>5456</v>
      </c>
      <c r="R175" s="36">
        <v>4713</v>
      </c>
      <c r="S175" s="37">
        <v>4895</v>
      </c>
      <c r="T175" s="37">
        <v>3836</v>
      </c>
      <c r="U175" s="37">
        <v>4208</v>
      </c>
      <c r="V175" s="37">
        <v>5343</v>
      </c>
      <c r="W175" s="53">
        <v>260</v>
      </c>
      <c r="X175" s="38">
        <v>225</v>
      </c>
      <c r="Y175" s="38">
        <v>220</v>
      </c>
      <c r="Z175" s="38">
        <v>204</v>
      </c>
      <c r="AA175" s="38">
        <v>191</v>
      </c>
      <c r="AB175" s="38">
        <v>217</v>
      </c>
      <c r="AC175" s="38">
        <v>238</v>
      </c>
      <c r="AD175" s="38">
        <v>269</v>
      </c>
      <c r="AE175" s="38">
        <v>326</v>
      </c>
      <c r="AF175" s="38">
        <v>323</v>
      </c>
      <c r="AG175" s="38">
        <v>316</v>
      </c>
      <c r="AH175" s="38">
        <v>313</v>
      </c>
      <c r="AI175" s="38">
        <v>319</v>
      </c>
      <c r="AJ175" s="38">
        <v>340</v>
      </c>
      <c r="AK175" s="38">
        <v>345</v>
      </c>
      <c r="AL175" s="38">
        <v>347</v>
      </c>
      <c r="AM175" s="38">
        <v>268</v>
      </c>
      <c r="AN175" s="38">
        <v>299</v>
      </c>
      <c r="AO175" s="38">
        <v>271</v>
      </c>
      <c r="AP175" s="38">
        <v>282</v>
      </c>
      <c r="AQ175" s="38">
        <v>353</v>
      </c>
      <c r="AR175" s="38">
        <v>331</v>
      </c>
      <c r="AS175" s="38">
        <v>361</v>
      </c>
      <c r="AT175" s="38">
        <v>383</v>
      </c>
      <c r="AU175" s="38">
        <v>438</v>
      </c>
      <c r="AV175" s="38">
        <v>495</v>
      </c>
      <c r="AW175" s="38">
        <v>532</v>
      </c>
      <c r="AX175" s="38">
        <v>510</v>
      </c>
      <c r="AY175" s="38">
        <v>480</v>
      </c>
      <c r="AZ175" s="38">
        <v>534</v>
      </c>
      <c r="BA175" s="38">
        <v>537</v>
      </c>
      <c r="BB175" s="38">
        <v>537</v>
      </c>
      <c r="BC175" s="38">
        <v>602</v>
      </c>
      <c r="BD175" s="38">
        <v>755</v>
      </c>
      <c r="BE175" s="38">
        <v>755</v>
      </c>
      <c r="BF175" s="38">
        <v>844</v>
      </c>
      <c r="BG175" s="38">
        <v>820</v>
      </c>
      <c r="BH175" s="38">
        <v>988</v>
      </c>
      <c r="BI175" s="38">
        <v>810</v>
      </c>
      <c r="BJ175" s="38">
        <v>941</v>
      </c>
      <c r="BK175" s="38">
        <v>1054</v>
      </c>
      <c r="BL175" s="38">
        <v>1473</v>
      </c>
      <c r="BM175" s="38">
        <v>1262</v>
      </c>
      <c r="BN175" s="38">
        <v>708</v>
      </c>
      <c r="BO175" s="38">
        <v>610</v>
      </c>
      <c r="BP175" s="38">
        <v>798</v>
      </c>
      <c r="BQ175" s="38">
        <v>845</v>
      </c>
      <c r="BR175" s="38">
        <v>939</v>
      </c>
      <c r="BS175" s="38">
        <v>1124</v>
      </c>
      <c r="BT175" s="38">
        <v>1302</v>
      </c>
      <c r="BU175" s="38">
        <v>1228</v>
      </c>
      <c r="BV175" s="38">
        <v>1356</v>
      </c>
      <c r="BW175" s="38">
        <v>1532</v>
      </c>
      <c r="BX175" s="38">
        <v>1614</v>
      </c>
      <c r="BY175" s="38">
        <v>1562</v>
      </c>
      <c r="BZ175" s="38">
        <v>1428</v>
      </c>
      <c r="CA175" s="38">
        <v>1524</v>
      </c>
      <c r="CB175" s="38">
        <v>1298</v>
      </c>
      <c r="CC175" s="38">
        <v>1317</v>
      </c>
      <c r="CD175" s="38">
        <v>1317</v>
      </c>
      <c r="CE175" s="38">
        <v>1241</v>
      </c>
      <c r="CF175" s="38">
        <v>1283</v>
      </c>
      <c r="CG175" s="38">
        <v>1126</v>
      </c>
      <c r="CH175" s="38">
        <v>1063</v>
      </c>
      <c r="CI175" s="38">
        <v>1296</v>
      </c>
      <c r="CJ175" s="38">
        <v>1241</v>
      </c>
      <c r="CK175" s="38">
        <v>1246</v>
      </c>
      <c r="CL175" s="38">
        <v>1112</v>
      </c>
      <c r="CM175" s="38">
        <v>1021</v>
      </c>
      <c r="CN175" s="38">
        <v>1048</v>
      </c>
      <c r="CO175" s="38">
        <v>923</v>
      </c>
      <c r="CP175" s="38">
        <v>844</v>
      </c>
      <c r="CQ175" s="38">
        <v>893</v>
      </c>
      <c r="CR175" s="38">
        <v>1014</v>
      </c>
      <c r="CS175" s="38">
        <v>1066</v>
      </c>
      <c r="CT175" s="38">
        <v>1235</v>
      </c>
      <c r="CU175" s="52">
        <v>1297</v>
      </c>
      <c r="CV175" s="52">
        <v>1362</v>
      </c>
      <c r="CW175" s="52">
        <v>1335</v>
      </c>
      <c r="CX175" s="52">
        <v>1349</v>
      </c>
    </row>
    <row r="176" spans="1:102">
      <c r="A176" s="13" t="s">
        <v>333</v>
      </c>
      <c r="B176" s="8" t="s">
        <v>334</v>
      </c>
      <c r="C176" s="36">
        <v>0</v>
      </c>
      <c r="D176" s="36">
        <v>0</v>
      </c>
      <c r="E176" s="36">
        <v>0</v>
      </c>
      <c r="F176" s="36">
        <v>0</v>
      </c>
      <c r="G176" s="36">
        <v>2</v>
      </c>
      <c r="H176" s="36">
        <v>1</v>
      </c>
      <c r="I176" s="36">
        <v>1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1</v>
      </c>
      <c r="P176" s="36">
        <v>2</v>
      </c>
      <c r="Q176" s="36">
        <v>4</v>
      </c>
      <c r="R176" s="36">
        <v>3</v>
      </c>
      <c r="S176" s="37">
        <v>5</v>
      </c>
      <c r="T176" s="37">
        <v>4</v>
      </c>
      <c r="U176" s="37">
        <v>3</v>
      </c>
      <c r="V176" s="37">
        <v>4</v>
      </c>
      <c r="W176" s="53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1</v>
      </c>
      <c r="AO176" s="38">
        <v>0</v>
      </c>
      <c r="AP176" s="38">
        <v>1</v>
      </c>
      <c r="AQ176" s="38">
        <v>0</v>
      </c>
      <c r="AR176" s="38">
        <v>0</v>
      </c>
      <c r="AS176" s="38">
        <v>0</v>
      </c>
      <c r="AT176" s="38">
        <v>1</v>
      </c>
      <c r="AU176" s="38">
        <v>0</v>
      </c>
      <c r="AV176" s="38">
        <v>1</v>
      </c>
      <c r="AW176" s="38">
        <v>0</v>
      </c>
      <c r="AX176" s="38">
        <v>0</v>
      </c>
      <c r="AY176" s="38">
        <v>0</v>
      </c>
      <c r="AZ176" s="38">
        <v>0</v>
      </c>
      <c r="BA176" s="38">
        <v>0</v>
      </c>
      <c r="BB176" s="38">
        <v>0</v>
      </c>
      <c r="BC176" s="38">
        <v>0</v>
      </c>
      <c r="BD176" s="38">
        <v>0</v>
      </c>
      <c r="BE176" s="38">
        <v>0</v>
      </c>
      <c r="BF176" s="38">
        <v>0</v>
      </c>
      <c r="BG176" s="38">
        <v>0</v>
      </c>
      <c r="BH176" s="38">
        <v>0</v>
      </c>
      <c r="BI176" s="38">
        <v>0</v>
      </c>
      <c r="BJ176" s="38">
        <v>0</v>
      </c>
      <c r="BK176" s="38">
        <v>0</v>
      </c>
      <c r="BL176" s="38">
        <v>0</v>
      </c>
      <c r="BM176" s="38">
        <v>0</v>
      </c>
      <c r="BN176" s="38">
        <v>0</v>
      </c>
      <c r="BO176" s="38">
        <v>0</v>
      </c>
      <c r="BP176" s="38">
        <v>0</v>
      </c>
      <c r="BQ176" s="38">
        <v>0</v>
      </c>
      <c r="BR176" s="38">
        <v>0</v>
      </c>
      <c r="BS176" s="38">
        <v>0</v>
      </c>
      <c r="BT176" s="38">
        <v>0</v>
      </c>
      <c r="BU176" s="38">
        <v>0</v>
      </c>
      <c r="BV176" s="38">
        <v>1</v>
      </c>
      <c r="BW176" s="38">
        <v>1</v>
      </c>
      <c r="BX176" s="38">
        <v>1</v>
      </c>
      <c r="BY176" s="38">
        <v>0</v>
      </c>
      <c r="BZ176" s="38">
        <v>0</v>
      </c>
      <c r="CA176" s="38">
        <v>1</v>
      </c>
      <c r="CB176" s="38">
        <v>1</v>
      </c>
      <c r="CC176" s="38">
        <v>1</v>
      </c>
      <c r="CD176" s="38">
        <v>1</v>
      </c>
      <c r="CE176" s="38">
        <v>0</v>
      </c>
      <c r="CF176" s="38">
        <v>1</v>
      </c>
      <c r="CG176" s="38">
        <v>1</v>
      </c>
      <c r="CH176" s="38">
        <v>1</v>
      </c>
      <c r="CI176" s="38">
        <v>1</v>
      </c>
      <c r="CJ176" s="38">
        <v>1</v>
      </c>
      <c r="CK176" s="38">
        <v>2</v>
      </c>
      <c r="CL176" s="38">
        <v>1</v>
      </c>
      <c r="CM176" s="38">
        <v>1</v>
      </c>
      <c r="CN176" s="38">
        <v>1</v>
      </c>
      <c r="CO176" s="38">
        <v>1</v>
      </c>
      <c r="CP176" s="38">
        <v>1</v>
      </c>
      <c r="CQ176" s="38">
        <v>0</v>
      </c>
      <c r="CR176" s="38">
        <v>1</v>
      </c>
      <c r="CS176" s="38">
        <v>1</v>
      </c>
      <c r="CT176" s="38">
        <v>1</v>
      </c>
      <c r="CU176" s="52">
        <v>1</v>
      </c>
      <c r="CV176" s="52">
        <v>1</v>
      </c>
      <c r="CW176" s="52">
        <v>1</v>
      </c>
      <c r="CX176" s="52">
        <v>1</v>
      </c>
    </row>
    <row r="177" spans="1:102">
      <c r="A177" s="13" t="s">
        <v>335</v>
      </c>
      <c r="B177" s="8" t="s">
        <v>336</v>
      </c>
      <c r="C177" s="36">
        <v>0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1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7">
        <v>0</v>
      </c>
      <c r="T177" s="37">
        <v>0</v>
      </c>
      <c r="U177" s="37">
        <v>0</v>
      </c>
      <c r="V177" s="37">
        <v>1</v>
      </c>
      <c r="W177" s="53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0</v>
      </c>
      <c r="AX177" s="38">
        <v>0</v>
      </c>
      <c r="AY177" s="38">
        <v>0</v>
      </c>
      <c r="AZ177" s="38">
        <v>0</v>
      </c>
      <c r="BA177" s="38">
        <v>0</v>
      </c>
      <c r="BB177" s="38">
        <v>0</v>
      </c>
      <c r="BC177" s="38">
        <v>0</v>
      </c>
      <c r="BD177" s="38">
        <v>0</v>
      </c>
      <c r="BE177" s="38">
        <v>0</v>
      </c>
      <c r="BF177" s="38">
        <v>0</v>
      </c>
      <c r="BG177" s="38">
        <v>0</v>
      </c>
      <c r="BH177" s="38">
        <v>0</v>
      </c>
      <c r="BI177" s="38">
        <v>0</v>
      </c>
      <c r="BJ177" s="38">
        <v>1</v>
      </c>
      <c r="BK177" s="38">
        <v>0</v>
      </c>
      <c r="BL177" s="38">
        <v>0</v>
      </c>
      <c r="BM177" s="38">
        <v>0</v>
      </c>
      <c r="BN177" s="38">
        <v>0</v>
      </c>
      <c r="BO177" s="38">
        <v>0</v>
      </c>
      <c r="BP177" s="38">
        <v>0</v>
      </c>
      <c r="BQ177" s="38">
        <v>0</v>
      </c>
      <c r="BR177" s="38">
        <v>0</v>
      </c>
      <c r="BS177" s="38">
        <v>0</v>
      </c>
      <c r="BT177" s="38">
        <v>0</v>
      </c>
      <c r="BU177" s="38">
        <v>0</v>
      </c>
      <c r="BV177" s="38">
        <v>0</v>
      </c>
      <c r="BW177" s="38">
        <v>0</v>
      </c>
      <c r="BX177" s="38">
        <v>0</v>
      </c>
      <c r="BY177" s="38">
        <v>0</v>
      </c>
      <c r="BZ177" s="38">
        <v>0</v>
      </c>
      <c r="CA177" s="38">
        <v>0</v>
      </c>
      <c r="CB177" s="38">
        <v>0</v>
      </c>
      <c r="CC177" s="38">
        <v>0</v>
      </c>
      <c r="CD177" s="38">
        <v>0</v>
      </c>
      <c r="CE177" s="38">
        <v>0</v>
      </c>
      <c r="CF177" s="38">
        <v>0</v>
      </c>
      <c r="CG177" s="38">
        <v>0</v>
      </c>
      <c r="CH177" s="38">
        <v>0</v>
      </c>
      <c r="CI177" s="38">
        <v>0</v>
      </c>
      <c r="CJ177" s="38">
        <v>0</v>
      </c>
      <c r="CK177" s="38">
        <v>0</v>
      </c>
      <c r="CL177" s="38">
        <v>0</v>
      </c>
      <c r="CM177" s="38">
        <v>0</v>
      </c>
      <c r="CN177" s="38">
        <v>0</v>
      </c>
      <c r="CO177" s="38">
        <v>0</v>
      </c>
      <c r="CP177" s="38">
        <v>0</v>
      </c>
      <c r="CQ177" s="38">
        <v>0</v>
      </c>
      <c r="CR177" s="38">
        <v>0</v>
      </c>
      <c r="CS177" s="38">
        <v>0</v>
      </c>
      <c r="CT177" s="38">
        <v>0</v>
      </c>
      <c r="CU177" s="52">
        <v>0</v>
      </c>
      <c r="CV177" s="52">
        <v>0</v>
      </c>
      <c r="CW177" s="52">
        <v>0</v>
      </c>
      <c r="CX177" s="52">
        <v>1</v>
      </c>
    </row>
    <row r="178" spans="1:102">
      <c r="A178" s="7" t="s">
        <v>337</v>
      </c>
      <c r="B178" s="8" t="s">
        <v>338</v>
      </c>
      <c r="C178" s="36">
        <v>2977</v>
      </c>
      <c r="D178" s="36">
        <v>2883</v>
      </c>
      <c r="E178" s="36">
        <v>2969</v>
      </c>
      <c r="F178" s="36">
        <v>3121</v>
      </c>
      <c r="G178" s="36">
        <v>3434</v>
      </c>
      <c r="H178" s="36">
        <v>3498</v>
      </c>
      <c r="I178" s="36">
        <v>3633</v>
      </c>
      <c r="J178" s="36">
        <v>4005</v>
      </c>
      <c r="K178" s="36">
        <v>3636</v>
      </c>
      <c r="L178" s="36">
        <v>3541</v>
      </c>
      <c r="M178" s="36">
        <v>3801</v>
      </c>
      <c r="N178" s="36">
        <v>3938</v>
      </c>
      <c r="O178" s="36">
        <v>3907</v>
      </c>
      <c r="P178" s="36">
        <v>3701</v>
      </c>
      <c r="Q178" s="36">
        <v>3515</v>
      </c>
      <c r="R178" s="36">
        <v>3426</v>
      </c>
      <c r="S178" s="37">
        <v>3468</v>
      </c>
      <c r="T178" s="37">
        <v>3452</v>
      </c>
      <c r="U178" s="37">
        <v>3492</v>
      </c>
      <c r="V178" s="37">
        <v>3748</v>
      </c>
      <c r="W178" s="53">
        <v>756</v>
      </c>
      <c r="X178" s="38">
        <v>740</v>
      </c>
      <c r="Y178" s="38">
        <v>703</v>
      </c>
      <c r="Z178" s="38">
        <v>778</v>
      </c>
      <c r="AA178" s="38">
        <v>725</v>
      </c>
      <c r="AB178" s="38">
        <v>704</v>
      </c>
      <c r="AC178" s="38">
        <v>736</v>
      </c>
      <c r="AD178" s="38">
        <v>718</v>
      </c>
      <c r="AE178" s="38">
        <v>720</v>
      </c>
      <c r="AF178" s="38">
        <v>738</v>
      </c>
      <c r="AG178" s="38">
        <v>769</v>
      </c>
      <c r="AH178" s="38">
        <v>742</v>
      </c>
      <c r="AI178" s="38">
        <v>780</v>
      </c>
      <c r="AJ178" s="38">
        <v>788</v>
      </c>
      <c r="AK178" s="38">
        <v>778</v>
      </c>
      <c r="AL178" s="38">
        <v>775</v>
      </c>
      <c r="AM178" s="38">
        <v>862</v>
      </c>
      <c r="AN178" s="38">
        <v>904</v>
      </c>
      <c r="AO178" s="38">
        <v>840</v>
      </c>
      <c r="AP178" s="38">
        <v>828</v>
      </c>
      <c r="AQ178" s="38">
        <v>866</v>
      </c>
      <c r="AR178" s="38">
        <v>877</v>
      </c>
      <c r="AS178" s="38">
        <v>842</v>
      </c>
      <c r="AT178" s="38">
        <v>913</v>
      </c>
      <c r="AU178" s="38">
        <v>897</v>
      </c>
      <c r="AV178" s="38">
        <v>912</v>
      </c>
      <c r="AW178" s="38">
        <v>907</v>
      </c>
      <c r="AX178" s="38">
        <v>917</v>
      </c>
      <c r="AY178" s="38">
        <v>876</v>
      </c>
      <c r="AZ178" s="38">
        <v>954</v>
      </c>
      <c r="BA178" s="38">
        <v>1025</v>
      </c>
      <c r="BB178" s="38">
        <v>1150</v>
      </c>
      <c r="BC178" s="38">
        <v>1052</v>
      </c>
      <c r="BD178" s="38">
        <v>883</v>
      </c>
      <c r="BE178" s="38">
        <v>847</v>
      </c>
      <c r="BF178" s="38">
        <v>854</v>
      </c>
      <c r="BG178" s="38">
        <v>834</v>
      </c>
      <c r="BH178" s="38">
        <v>880</v>
      </c>
      <c r="BI178" s="38">
        <v>936</v>
      </c>
      <c r="BJ178" s="38">
        <v>891</v>
      </c>
      <c r="BK178" s="38">
        <v>893</v>
      </c>
      <c r="BL178" s="38">
        <v>986</v>
      </c>
      <c r="BM178" s="38">
        <v>905</v>
      </c>
      <c r="BN178" s="38">
        <v>1017</v>
      </c>
      <c r="BO178" s="38">
        <v>1002</v>
      </c>
      <c r="BP178" s="38">
        <v>969</v>
      </c>
      <c r="BQ178" s="38">
        <v>973</v>
      </c>
      <c r="BR178" s="38">
        <v>994</v>
      </c>
      <c r="BS178" s="38">
        <v>993</v>
      </c>
      <c r="BT178" s="38">
        <v>998</v>
      </c>
      <c r="BU178" s="38">
        <v>963</v>
      </c>
      <c r="BV178" s="38">
        <v>953</v>
      </c>
      <c r="BW178" s="38">
        <v>941</v>
      </c>
      <c r="BX178" s="38">
        <v>929</v>
      </c>
      <c r="BY178" s="38">
        <v>895</v>
      </c>
      <c r="BZ178" s="38">
        <v>936</v>
      </c>
      <c r="CA178" s="38">
        <v>891</v>
      </c>
      <c r="CB178" s="38">
        <v>871</v>
      </c>
      <c r="CC178" s="38">
        <v>913</v>
      </c>
      <c r="CD178" s="38">
        <v>840</v>
      </c>
      <c r="CE178" s="38">
        <v>873</v>
      </c>
      <c r="CF178" s="38">
        <v>845</v>
      </c>
      <c r="CG178" s="38">
        <v>874</v>
      </c>
      <c r="CH178" s="38">
        <v>834</v>
      </c>
      <c r="CI178" s="38">
        <v>866</v>
      </c>
      <c r="CJ178" s="38">
        <v>894</v>
      </c>
      <c r="CK178" s="38">
        <v>871</v>
      </c>
      <c r="CL178" s="38">
        <v>837</v>
      </c>
      <c r="CM178" s="38">
        <v>846</v>
      </c>
      <c r="CN178" s="38">
        <v>864</v>
      </c>
      <c r="CO178" s="38">
        <v>843</v>
      </c>
      <c r="CP178" s="38">
        <v>899</v>
      </c>
      <c r="CQ178" s="38">
        <v>826</v>
      </c>
      <c r="CR178" s="38">
        <v>843</v>
      </c>
      <c r="CS178" s="38">
        <v>883</v>
      </c>
      <c r="CT178" s="38">
        <v>940</v>
      </c>
      <c r="CU178" s="52">
        <v>961</v>
      </c>
      <c r="CV178" s="52">
        <v>924</v>
      </c>
      <c r="CW178" s="52">
        <v>954</v>
      </c>
      <c r="CX178" s="52">
        <v>909</v>
      </c>
    </row>
    <row r="179" spans="1:102">
      <c r="A179" s="15" t="s">
        <v>339</v>
      </c>
      <c r="B179" s="8" t="s">
        <v>340</v>
      </c>
      <c r="C179" s="36">
        <v>2592</v>
      </c>
      <c r="D179" s="36">
        <v>2544</v>
      </c>
      <c r="E179" s="36">
        <v>2630</v>
      </c>
      <c r="F179" s="36">
        <v>2774</v>
      </c>
      <c r="G179" s="36">
        <v>3041</v>
      </c>
      <c r="H179" s="36">
        <v>3053</v>
      </c>
      <c r="I179" s="36">
        <v>3149</v>
      </c>
      <c r="J179" s="36">
        <v>3516</v>
      </c>
      <c r="K179" s="36">
        <v>3194</v>
      </c>
      <c r="L179" s="36">
        <v>3075</v>
      </c>
      <c r="M179" s="36">
        <v>3245</v>
      </c>
      <c r="N179" s="36">
        <v>3377</v>
      </c>
      <c r="O179" s="36">
        <v>3359</v>
      </c>
      <c r="P179" s="36">
        <v>3125</v>
      </c>
      <c r="Q179" s="36">
        <v>3051</v>
      </c>
      <c r="R179" s="36">
        <v>2948</v>
      </c>
      <c r="S179" s="37">
        <v>2972</v>
      </c>
      <c r="T179" s="37">
        <v>2954</v>
      </c>
      <c r="U179" s="37">
        <v>3008</v>
      </c>
      <c r="V179" s="37">
        <v>3356</v>
      </c>
      <c r="W179" s="53">
        <v>657</v>
      </c>
      <c r="X179" s="38">
        <v>644</v>
      </c>
      <c r="Y179" s="38">
        <v>610</v>
      </c>
      <c r="Z179" s="38">
        <v>681</v>
      </c>
      <c r="AA179" s="38">
        <v>638</v>
      </c>
      <c r="AB179" s="38">
        <v>626</v>
      </c>
      <c r="AC179" s="38">
        <v>648</v>
      </c>
      <c r="AD179" s="38">
        <v>632</v>
      </c>
      <c r="AE179" s="38">
        <v>634</v>
      </c>
      <c r="AF179" s="38">
        <v>649</v>
      </c>
      <c r="AG179" s="38">
        <v>686</v>
      </c>
      <c r="AH179" s="38">
        <v>661</v>
      </c>
      <c r="AI179" s="38">
        <v>695</v>
      </c>
      <c r="AJ179" s="38">
        <v>701</v>
      </c>
      <c r="AK179" s="38">
        <v>691</v>
      </c>
      <c r="AL179" s="38">
        <v>687</v>
      </c>
      <c r="AM179" s="38">
        <v>754</v>
      </c>
      <c r="AN179" s="38">
        <v>787</v>
      </c>
      <c r="AO179" s="38">
        <v>748</v>
      </c>
      <c r="AP179" s="38">
        <v>752</v>
      </c>
      <c r="AQ179" s="38">
        <v>749</v>
      </c>
      <c r="AR179" s="38">
        <v>764</v>
      </c>
      <c r="AS179" s="38">
        <v>732</v>
      </c>
      <c r="AT179" s="38">
        <v>808</v>
      </c>
      <c r="AU179" s="38">
        <v>776</v>
      </c>
      <c r="AV179" s="38">
        <v>795</v>
      </c>
      <c r="AW179" s="38">
        <v>778</v>
      </c>
      <c r="AX179" s="38">
        <v>800</v>
      </c>
      <c r="AY179" s="38">
        <v>762</v>
      </c>
      <c r="AZ179" s="38">
        <v>833</v>
      </c>
      <c r="BA179" s="38">
        <v>912</v>
      </c>
      <c r="BB179" s="38">
        <v>1009</v>
      </c>
      <c r="BC179" s="38">
        <v>923</v>
      </c>
      <c r="BD179" s="38">
        <v>767</v>
      </c>
      <c r="BE179" s="38">
        <v>742</v>
      </c>
      <c r="BF179" s="38">
        <v>762</v>
      </c>
      <c r="BG179" s="38">
        <v>744</v>
      </c>
      <c r="BH179" s="38">
        <v>781</v>
      </c>
      <c r="BI179" s="38">
        <v>794</v>
      </c>
      <c r="BJ179" s="38">
        <v>756</v>
      </c>
      <c r="BK179" s="38">
        <v>766</v>
      </c>
      <c r="BL179" s="38">
        <v>833</v>
      </c>
      <c r="BM179" s="38">
        <v>774</v>
      </c>
      <c r="BN179" s="38">
        <v>872</v>
      </c>
      <c r="BO179" s="38">
        <v>858</v>
      </c>
      <c r="BP179" s="38">
        <v>823</v>
      </c>
      <c r="BQ179" s="38">
        <v>838</v>
      </c>
      <c r="BR179" s="38">
        <v>858</v>
      </c>
      <c r="BS179" s="38">
        <v>853</v>
      </c>
      <c r="BT179" s="38">
        <v>857</v>
      </c>
      <c r="BU179" s="38">
        <v>823</v>
      </c>
      <c r="BV179" s="38">
        <v>826</v>
      </c>
      <c r="BW179" s="38">
        <v>794</v>
      </c>
      <c r="BX179" s="38">
        <v>776</v>
      </c>
      <c r="BY179" s="38">
        <v>760</v>
      </c>
      <c r="BZ179" s="38">
        <v>795</v>
      </c>
      <c r="CA179" s="38">
        <v>769</v>
      </c>
      <c r="CB179" s="38">
        <v>760</v>
      </c>
      <c r="CC179" s="38">
        <v>793</v>
      </c>
      <c r="CD179" s="38">
        <v>729</v>
      </c>
      <c r="CE179" s="38">
        <v>757</v>
      </c>
      <c r="CF179" s="38">
        <v>738</v>
      </c>
      <c r="CG179" s="38">
        <v>726</v>
      </c>
      <c r="CH179" s="38">
        <v>727</v>
      </c>
      <c r="CI179" s="38">
        <v>746</v>
      </c>
      <c r="CJ179" s="38">
        <v>768</v>
      </c>
      <c r="CK179" s="38">
        <v>750</v>
      </c>
      <c r="CL179" s="38">
        <v>708</v>
      </c>
      <c r="CM179" s="38">
        <v>740</v>
      </c>
      <c r="CN179" s="38">
        <v>740</v>
      </c>
      <c r="CO179" s="38">
        <v>716</v>
      </c>
      <c r="CP179" s="38">
        <v>758</v>
      </c>
      <c r="CQ179" s="38">
        <v>707</v>
      </c>
      <c r="CR179" s="38">
        <v>727</v>
      </c>
      <c r="CS179" s="38">
        <v>753</v>
      </c>
      <c r="CT179" s="38">
        <v>821</v>
      </c>
      <c r="CU179" s="52">
        <v>857</v>
      </c>
      <c r="CV179" s="52">
        <v>823</v>
      </c>
      <c r="CW179" s="52">
        <v>849</v>
      </c>
      <c r="CX179" s="52">
        <v>827</v>
      </c>
    </row>
    <row r="180" spans="1:102">
      <c r="A180" s="13" t="s">
        <v>341</v>
      </c>
      <c r="B180" s="10" t="s">
        <v>342</v>
      </c>
      <c r="C180" s="36">
        <v>2022</v>
      </c>
      <c r="D180" s="36">
        <v>2020</v>
      </c>
      <c r="E180" s="36">
        <v>2090</v>
      </c>
      <c r="F180" s="36">
        <v>2086</v>
      </c>
      <c r="G180" s="36">
        <v>2263</v>
      </c>
      <c r="H180" s="36">
        <v>2467</v>
      </c>
      <c r="I180" s="36">
        <v>2502</v>
      </c>
      <c r="J180" s="36">
        <v>2448</v>
      </c>
      <c r="K180" s="36">
        <v>2357</v>
      </c>
      <c r="L180" s="36">
        <v>2532</v>
      </c>
      <c r="M180" s="36">
        <v>2758</v>
      </c>
      <c r="N180" s="36">
        <v>2834</v>
      </c>
      <c r="O180" s="36">
        <v>2819</v>
      </c>
      <c r="P180" s="36">
        <v>2775</v>
      </c>
      <c r="Q180" s="36">
        <v>2799</v>
      </c>
      <c r="R180" s="36">
        <v>2725</v>
      </c>
      <c r="S180" s="37">
        <v>2761</v>
      </c>
      <c r="T180" s="37">
        <v>2784</v>
      </c>
      <c r="U180" s="37">
        <v>2762</v>
      </c>
      <c r="V180" s="37">
        <v>2986</v>
      </c>
      <c r="W180" s="53">
        <v>520</v>
      </c>
      <c r="X180" s="38">
        <v>505</v>
      </c>
      <c r="Y180" s="38">
        <v>482</v>
      </c>
      <c r="Z180" s="38">
        <v>515</v>
      </c>
      <c r="AA180" s="38">
        <v>501</v>
      </c>
      <c r="AB180" s="38">
        <v>489</v>
      </c>
      <c r="AC180" s="38">
        <v>520</v>
      </c>
      <c r="AD180" s="38">
        <v>510</v>
      </c>
      <c r="AE180" s="38">
        <v>512</v>
      </c>
      <c r="AF180" s="38">
        <v>526</v>
      </c>
      <c r="AG180" s="38">
        <v>538</v>
      </c>
      <c r="AH180" s="38">
        <v>514</v>
      </c>
      <c r="AI180" s="38">
        <v>531</v>
      </c>
      <c r="AJ180" s="38">
        <v>541</v>
      </c>
      <c r="AK180" s="38">
        <v>506</v>
      </c>
      <c r="AL180" s="38">
        <v>508</v>
      </c>
      <c r="AM180" s="38">
        <v>539</v>
      </c>
      <c r="AN180" s="38">
        <v>540</v>
      </c>
      <c r="AO180" s="38">
        <v>588</v>
      </c>
      <c r="AP180" s="38">
        <v>596</v>
      </c>
      <c r="AQ180" s="38">
        <v>595</v>
      </c>
      <c r="AR180" s="38">
        <v>608</v>
      </c>
      <c r="AS180" s="38">
        <v>601</v>
      </c>
      <c r="AT180" s="38">
        <v>663</v>
      </c>
      <c r="AU180" s="38">
        <v>631</v>
      </c>
      <c r="AV180" s="38">
        <v>638</v>
      </c>
      <c r="AW180" s="38">
        <v>603</v>
      </c>
      <c r="AX180" s="38">
        <v>630</v>
      </c>
      <c r="AY180" s="38">
        <v>587</v>
      </c>
      <c r="AZ180" s="38">
        <v>648</v>
      </c>
      <c r="BA180" s="38">
        <v>604</v>
      </c>
      <c r="BB180" s="38">
        <v>609</v>
      </c>
      <c r="BC180" s="38">
        <v>618</v>
      </c>
      <c r="BD180" s="38">
        <v>565</v>
      </c>
      <c r="BE180" s="38">
        <v>585</v>
      </c>
      <c r="BF180" s="38">
        <v>589</v>
      </c>
      <c r="BG180" s="38">
        <v>597</v>
      </c>
      <c r="BH180" s="38">
        <v>634</v>
      </c>
      <c r="BI180" s="38">
        <v>659</v>
      </c>
      <c r="BJ180" s="38">
        <v>642</v>
      </c>
      <c r="BK180" s="38">
        <v>650</v>
      </c>
      <c r="BL180" s="38">
        <v>700</v>
      </c>
      <c r="BM180" s="38">
        <v>655</v>
      </c>
      <c r="BN180" s="38">
        <v>753</v>
      </c>
      <c r="BO180" s="38">
        <v>735</v>
      </c>
      <c r="BP180" s="38">
        <v>699</v>
      </c>
      <c r="BQ180" s="38">
        <v>696</v>
      </c>
      <c r="BR180" s="38">
        <v>704</v>
      </c>
      <c r="BS180" s="38">
        <v>711</v>
      </c>
      <c r="BT180" s="38">
        <v>709</v>
      </c>
      <c r="BU180" s="38">
        <v>696</v>
      </c>
      <c r="BV180" s="38">
        <v>703</v>
      </c>
      <c r="BW180" s="38">
        <v>694</v>
      </c>
      <c r="BX180" s="38">
        <v>687</v>
      </c>
      <c r="BY180" s="38">
        <v>677</v>
      </c>
      <c r="BZ180" s="38">
        <v>717</v>
      </c>
      <c r="CA180" s="38">
        <v>696</v>
      </c>
      <c r="CB180" s="38">
        <v>697</v>
      </c>
      <c r="CC180" s="38">
        <v>735</v>
      </c>
      <c r="CD180" s="38">
        <v>671</v>
      </c>
      <c r="CE180" s="38">
        <v>702</v>
      </c>
      <c r="CF180" s="38">
        <v>686</v>
      </c>
      <c r="CG180" s="38">
        <v>666</v>
      </c>
      <c r="CH180" s="38">
        <v>671</v>
      </c>
      <c r="CI180" s="38">
        <v>689</v>
      </c>
      <c r="CJ180" s="38">
        <v>714</v>
      </c>
      <c r="CK180" s="38">
        <v>700</v>
      </c>
      <c r="CL180" s="38">
        <v>658</v>
      </c>
      <c r="CM180" s="38">
        <v>703</v>
      </c>
      <c r="CN180" s="38">
        <v>702</v>
      </c>
      <c r="CO180" s="38">
        <v>674</v>
      </c>
      <c r="CP180" s="38">
        <v>704</v>
      </c>
      <c r="CQ180" s="38">
        <v>653</v>
      </c>
      <c r="CR180" s="38">
        <v>672</v>
      </c>
      <c r="CS180" s="38">
        <v>702</v>
      </c>
      <c r="CT180" s="38">
        <v>735</v>
      </c>
      <c r="CU180" s="52">
        <v>741</v>
      </c>
      <c r="CV180" s="52">
        <v>739</v>
      </c>
      <c r="CW180" s="52">
        <v>749</v>
      </c>
      <c r="CX180" s="52">
        <v>757</v>
      </c>
    </row>
    <row r="181" spans="1:102">
      <c r="A181" s="13" t="s">
        <v>343</v>
      </c>
      <c r="B181" s="10" t="s">
        <v>344</v>
      </c>
      <c r="C181" s="36">
        <v>570</v>
      </c>
      <c r="D181" s="36">
        <v>524</v>
      </c>
      <c r="E181" s="36">
        <v>540</v>
      </c>
      <c r="F181" s="36">
        <v>688</v>
      </c>
      <c r="G181" s="36">
        <v>778</v>
      </c>
      <c r="H181" s="36">
        <v>586</v>
      </c>
      <c r="I181" s="36">
        <v>647</v>
      </c>
      <c r="J181" s="36">
        <v>1068</v>
      </c>
      <c r="K181" s="36">
        <v>837</v>
      </c>
      <c r="L181" s="36">
        <v>543</v>
      </c>
      <c r="M181" s="36">
        <v>487</v>
      </c>
      <c r="N181" s="36">
        <v>543</v>
      </c>
      <c r="O181" s="36">
        <v>540</v>
      </c>
      <c r="P181" s="36">
        <v>350</v>
      </c>
      <c r="Q181" s="36">
        <v>252</v>
      </c>
      <c r="R181" s="36">
        <v>223</v>
      </c>
      <c r="S181" s="37">
        <v>211</v>
      </c>
      <c r="T181" s="37">
        <v>170</v>
      </c>
      <c r="U181" s="37">
        <v>246</v>
      </c>
      <c r="V181" s="37">
        <v>370</v>
      </c>
      <c r="W181" s="53">
        <v>137</v>
      </c>
      <c r="X181" s="38">
        <v>139</v>
      </c>
      <c r="Y181" s="38">
        <v>128</v>
      </c>
      <c r="Z181" s="38">
        <v>166</v>
      </c>
      <c r="AA181" s="38">
        <v>137</v>
      </c>
      <c r="AB181" s="38">
        <v>137</v>
      </c>
      <c r="AC181" s="38">
        <v>128</v>
      </c>
      <c r="AD181" s="38">
        <v>122</v>
      </c>
      <c r="AE181" s="38">
        <v>122</v>
      </c>
      <c r="AF181" s="38">
        <v>123</v>
      </c>
      <c r="AG181" s="38">
        <v>148</v>
      </c>
      <c r="AH181" s="38">
        <v>147</v>
      </c>
      <c r="AI181" s="38">
        <v>164</v>
      </c>
      <c r="AJ181" s="38">
        <v>160</v>
      </c>
      <c r="AK181" s="38">
        <v>185</v>
      </c>
      <c r="AL181" s="38">
        <v>179</v>
      </c>
      <c r="AM181" s="38">
        <v>215</v>
      </c>
      <c r="AN181" s="38">
        <v>247</v>
      </c>
      <c r="AO181" s="38">
        <v>159</v>
      </c>
      <c r="AP181" s="38">
        <v>157</v>
      </c>
      <c r="AQ181" s="38">
        <v>153</v>
      </c>
      <c r="AR181" s="38">
        <v>158</v>
      </c>
      <c r="AS181" s="38">
        <v>131</v>
      </c>
      <c r="AT181" s="38">
        <v>144</v>
      </c>
      <c r="AU181" s="38">
        <v>145</v>
      </c>
      <c r="AV181" s="38">
        <v>157</v>
      </c>
      <c r="AW181" s="38">
        <v>175</v>
      </c>
      <c r="AX181" s="38">
        <v>170</v>
      </c>
      <c r="AY181" s="38">
        <v>175</v>
      </c>
      <c r="AZ181" s="38">
        <v>186</v>
      </c>
      <c r="BA181" s="38">
        <v>308</v>
      </c>
      <c r="BB181" s="38">
        <v>399</v>
      </c>
      <c r="BC181" s="38">
        <v>306</v>
      </c>
      <c r="BD181" s="38">
        <v>202</v>
      </c>
      <c r="BE181" s="38">
        <v>156</v>
      </c>
      <c r="BF181" s="38">
        <v>173</v>
      </c>
      <c r="BG181" s="38">
        <v>147</v>
      </c>
      <c r="BH181" s="38">
        <v>147</v>
      </c>
      <c r="BI181" s="38">
        <v>135</v>
      </c>
      <c r="BJ181" s="38">
        <v>114</v>
      </c>
      <c r="BK181" s="38">
        <v>116</v>
      </c>
      <c r="BL181" s="38">
        <v>133</v>
      </c>
      <c r="BM181" s="38">
        <v>119</v>
      </c>
      <c r="BN181" s="38">
        <v>119</v>
      </c>
      <c r="BO181" s="38">
        <v>123</v>
      </c>
      <c r="BP181" s="38">
        <v>125</v>
      </c>
      <c r="BQ181" s="38">
        <v>141</v>
      </c>
      <c r="BR181" s="38">
        <v>154</v>
      </c>
      <c r="BS181" s="38">
        <v>142</v>
      </c>
      <c r="BT181" s="38">
        <v>149</v>
      </c>
      <c r="BU181" s="38">
        <v>126</v>
      </c>
      <c r="BV181" s="38">
        <v>123</v>
      </c>
      <c r="BW181" s="38">
        <v>100</v>
      </c>
      <c r="BX181" s="38">
        <v>89</v>
      </c>
      <c r="BY181" s="38">
        <v>83</v>
      </c>
      <c r="BZ181" s="38">
        <v>78</v>
      </c>
      <c r="CA181" s="38">
        <v>73</v>
      </c>
      <c r="CB181" s="38">
        <v>63</v>
      </c>
      <c r="CC181" s="38">
        <v>58</v>
      </c>
      <c r="CD181" s="38">
        <v>58</v>
      </c>
      <c r="CE181" s="38">
        <v>55</v>
      </c>
      <c r="CF181" s="38">
        <v>52</v>
      </c>
      <c r="CG181" s="38">
        <v>60</v>
      </c>
      <c r="CH181" s="38">
        <v>56</v>
      </c>
      <c r="CI181" s="38">
        <v>57</v>
      </c>
      <c r="CJ181" s="38">
        <v>54</v>
      </c>
      <c r="CK181" s="38">
        <v>50</v>
      </c>
      <c r="CL181" s="38">
        <v>50</v>
      </c>
      <c r="CM181" s="38">
        <v>37</v>
      </c>
      <c r="CN181" s="38">
        <v>38</v>
      </c>
      <c r="CO181" s="38">
        <v>42</v>
      </c>
      <c r="CP181" s="38">
        <v>54</v>
      </c>
      <c r="CQ181" s="38">
        <v>54</v>
      </c>
      <c r="CR181" s="38">
        <v>55</v>
      </c>
      <c r="CS181" s="38">
        <v>51</v>
      </c>
      <c r="CT181" s="38">
        <v>86</v>
      </c>
      <c r="CU181" s="52">
        <v>117</v>
      </c>
      <c r="CV181" s="52">
        <v>83</v>
      </c>
      <c r="CW181" s="52">
        <v>100</v>
      </c>
      <c r="CX181" s="52">
        <v>70</v>
      </c>
    </row>
    <row r="182" spans="1:102">
      <c r="A182" s="15" t="s">
        <v>345</v>
      </c>
      <c r="B182" s="10" t="s">
        <v>346</v>
      </c>
      <c r="C182" s="36">
        <v>385</v>
      </c>
      <c r="D182" s="36">
        <v>339</v>
      </c>
      <c r="E182" s="36">
        <v>339</v>
      </c>
      <c r="F182" s="36">
        <v>347</v>
      </c>
      <c r="G182" s="36">
        <v>393</v>
      </c>
      <c r="H182" s="36">
        <v>445</v>
      </c>
      <c r="I182" s="36">
        <v>484</v>
      </c>
      <c r="J182" s="36">
        <v>489</v>
      </c>
      <c r="K182" s="36">
        <v>442</v>
      </c>
      <c r="L182" s="36">
        <v>466</v>
      </c>
      <c r="M182" s="36">
        <v>556</v>
      </c>
      <c r="N182" s="36">
        <v>561</v>
      </c>
      <c r="O182" s="36">
        <v>548</v>
      </c>
      <c r="P182" s="36">
        <v>576</v>
      </c>
      <c r="Q182" s="36">
        <v>464</v>
      </c>
      <c r="R182" s="36">
        <v>478</v>
      </c>
      <c r="S182" s="37">
        <v>496</v>
      </c>
      <c r="T182" s="37">
        <v>498</v>
      </c>
      <c r="U182" s="37">
        <v>484</v>
      </c>
      <c r="V182" s="37">
        <v>392</v>
      </c>
      <c r="W182" s="53">
        <v>99</v>
      </c>
      <c r="X182" s="38">
        <v>96</v>
      </c>
      <c r="Y182" s="38">
        <v>93</v>
      </c>
      <c r="Z182" s="38">
        <v>97</v>
      </c>
      <c r="AA182" s="38">
        <v>87</v>
      </c>
      <c r="AB182" s="38">
        <v>78</v>
      </c>
      <c r="AC182" s="38">
        <v>88</v>
      </c>
      <c r="AD182" s="38">
        <v>86</v>
      </c>
      <c r="AE182" s="38">
        <v>86</v>
      </c>
      <c r="AF182" s="38">
        <v>89</v>
      </c>
      <c r="AG182" s="38">
        <v>83</v>
      </c>
      <c r="AH182" s="38">
        <v>81</v>
      </c>
      <c r="AI182" s="38">
        <v>85</v>
      </c>
      <c r="AJ182" s="38">
        <v>87</v>
      </c>
      <c r="AK182" s="38">
        <v>87</v>
      </c>
      <c r="AL182" s="38">
        <v>88</v>
      </c>
      <c r="AM182" s="38">
        <v>108</v>
      </c>
      <c r="AN182" s="38">
        <v>117</v>
      </c>
      <c r="AO182" s="38">
        <v>92</v>
      </c>
      <c r="AP182" s="38">
        <v>76</v>
      </c>
      <c r="AQ182" s="38">
        <v>117</v>
      </c>
      <c r="AR182" s="38">
        <v>113</v>
      </c>
      <c r="AS182" s="38">
        <v>110</v>
      </c>
      <c r="AT182" s="38">
        <v>105</v>
      </c>
      <c r="AU182" s="38">
        <v>121</v>
      </c>
      <c r="AV182" s="38">
        <v>117</v>
      </c>
      <c r="AW182" s="38">
        <v>129</v>
      </c>
      <c r="AX182" s="38">
        <v>117</v>
      </c>
      <c r="AY182" s="38">
        <v>114</v>
      </c>
      <c r="AZ182" s="38">
        <v>121</v>
      </c>
      <c r="BA182" s="38">
        <v>113</v>
      </c>
      <c r="BB182" s="38">
        <v>141</v>
      </c>
      <c r="BC182" s="38">
        <v>129</v>
      </c>
      <c r="BD182" s="38">
        <v>116</v>
      </c>
      <c r="BE182" s="38">
        <v>105</v>
      </c>
      <c r="BF182" s="38">
        <v>92</v>
      </c>
      <c r="BG182" s="38">
        <v>90</v>
      </c>
      <c r="BH182" s="38">
        <v>99</v>
      </c>
      <c r="BI182" s="38">
        <v>142</v>
      </c>
      <c r="BJ182" s="38">
        <v>135</v>
      </c>
      <c r="BK182" s="38">
        <v>127</v>
      </c>
      <c r="BL182" s="38">
        <v>153</v>
      </c>
      <c r="BM182" s="38">
        <v>131</v>
      </c>
      <c r="BN182" s="38">
        <v>145</v>
      </c>
      <c r="BO182" s="38">
        <v>144</v>
      </c>
      <c r="BP182" s="38">
        <v>146</v>
      </c>
      <c r="BQ182" s="38">
        <v>136</v>
      </c>
      <c r="BR182" s="38">
        <v>135</v>
      </c>
      <c r="BS182" s="38">
        <v>139</v>
      </c>
      <c r="BT182" s="38">
        <v>142</v>
      </c>
      <c r="BU182" s="38">
        <v>140</v>
      </c>
      <c r="BV182" s="38">
        <v>127</v>
      </c>
      <c r="BW182" s="38">
        <v>147</v>
      </c>
      <c r="BX182" s="38">
        <v>153</v>
      </c>
      <c r="BY182" s="38">
        <v>135</v>
      </c>
      <c r="BZ182" s="38">
        <v>141</v>
      </c>
      <c r="CA182" s="38">
        <v>122</v>
      </c>
      <c r="CB182" s="38">
        <v>113</v>
      </c>
      <c r="CC182" s="38">
        <v>118</v>
      </c>
      <c r="CD182" s="38">
        <v>111</v>
      </c>
      <c r="CE182" s="38">
        <v>116</v>
      </c>
      <c r="CF182" s="38">
        <v>107</v>
      </c>
      <c r="CG182" s="38">
        <v>148</v>
      </c>
      <c r="CH182" s="38">
        <v>107</v>
      </c>
      <c r="CI182" s="38">
        <v>120</v>
      </c>
      <c r="CJ182" s="38">
        <v>126</v>
      </c>
      <c r="CK182" s="38">
        <v>121</v>
      </c>
      <c r="CL182" s="38">
        <v>129</v>
      </c>
      <c r="CM182" s="38">
        <v>106</v>
      </c>
      <c r="CN182" s="38">
        <v>125</v>
      </c>
      <c r="CO182" s="38">
        <v>126</v>
      </c>
      <c r="CP182" s="38">
        <v>141</v>
      </c>
      <c r="CQ182" s="38">
        <v>119</v>
      </c>
      <c r="CR182" s="38">
        <v>116</v>
      </c>
      <c r="CS182" s="38">
        <v>130</v>
      </c>
      <c r="CT182" s="38">
        <v>119</v>
      </c>
      <c r="CU182" s="52">
        <v>104</v>
      </c>
      <c r="CV182" s="52">
        <v>101</v>
      </c>
      <c r="CW182" s="52">
        <v>105</v>
      </c>
      <c r="CX182" s="52">
        <v>82</v>
      </c>
    </row>
    <row r="183" spans="1:102">
      <c r="A183" s="13" t="s">
        <v>347</v>
      </c>
      <c r="B183" s="11" t="s">
        <v>348</v>
      </c>
      <c r="C183" s="39">
        <v>164</v>
      </c>
      <c r="D183" s="39">
        <v>122</v>
      </c>
      <c r="E183" s="39">
        <v>122</v>
      </c>
      <c r="F183" s="39">
        <v>122</v>
      </c>
      <c r="G183" s="39">
        <v>191</v>
      </c>
      <c r="H183" s="39">
        <v>235</v>
      </c>
      <c r="I183" s="39">
        <v>251</v>
      </c>
      <c r="J183" s="39">
        <v>284</v>
      </c>
      <c r="K183" s="39">
        <v>268</v>
      </c>
      <c r="L183" s="39">
        <v>286</v>
      </c>
      <c r="M183" s="39">
        <v>370</v>
      </c>
      <c r="N183" s="39">
        <v>367</v>
      </c>
      <c r="O183" s="39">
        <v>369</v>
      </c>
      <c r="P183" s="39">
        <v>384</v>
      </c>
      <c r="Q183" s="39">
        <v>293</v>
      </c>
      <c r="R183" s="39">
        <v>307</v>
      </c>
      <c r="S183" s="37">
        <v>291</v>
      </c>
      <c r="T183" s="37">
        <v>316</v>
      </c>
      <c r="U183" s="37">
        <v>266</v>
      </c>
      <c r="V183" s="37">
        <v>292</v>
      </c>
      <c r="W183" s="53">
        <v>37</v>
      </c>
      <c r="X183" s="38">
        <v>45</v>
      </c>
      <c r="Y183" s="38">
        <v>39</v>
      </c>
      <c r="Z183" s="38">
        <v>43</v>
      </c>
      <c r="AA183" s="38">
        <v>36</v>
      </c>
      <c r="AB183" s="38">
        <v>26</v>
      </c>
      <c r="AC183" s="38">
        <v>31</v>
      </c>
      <c r="AD183" s="38">
        <v>29</v>
      </c>
      <c r="AE183" s="38">
        <v>32</v>
      </c>
      <c r="AF183" s="38">
        <v>31</v>
      </c>
      <c r="AG183" s="38">
        <v>29</v>
      </c>
      <c r="AH183" s="38">
        <v>30</v>
      </c>
      <c r="AI183" s="38">
        <v>29</v>
      </c>
      <c r="AJ183" s="38">
        <v>32</v>
      </c>
      <c r="AK183" s="38">
        <v>34</v>
      </c>
      <c r="AL183" s="38">
        <v>27</v>
      </c>
      <c r="AM183" s="38">
        <v>60</v>
      </c>
      <c r="AN183" s="38">
        <v>64</v>
      </c>
      <c r="AO183" s="38">
        <v>38</v>
      </c>
      <c r="AP183" s="38">
        <v>29</v>
      </c>
      <c r="AQ183" s="38">
        <v>67</v>
      </c>
      <c r="AR183" s="38">
        <v>59</v>
      </c>
      <c r="AS183" s="38">
        <v>55</v>
      </c>
      <c r="AT183" s="38">
        <v>54</v>
      </c>
      <c r="AU183" s="38">
        <v>59</v>
      </c>
      <c r="AV183" s="38">
        <v>60</v>
      </c>
      <c r="AW183" s="38">
        <v>72</v>
      </c>
      <c r="AX183" s="38">
        <v>60</v>
      </c>
      <c r="AY183" s="38">
        <v>60</v>
      </c>
      <c r="AZ183" s="38">
        <v>69</v>
      </c>
      <c r="BA183" s="38">
        <v>65</v>
      </c>
      <c r="BB183" s="38">
        <v>90</v>
      </c>
      <c r="BC183" s="38">
        <v>82</v>
      </c>
      <c r="BD183" s="38">
        <v>74</v>
      </c>
      <c r="BE183" s="38">
        <v>60</v>
      </c>
      <c r="BF183" s="38">
        <v>52</v>
      </c>
      <c r="BG183" s="38">
        <v>48</v>
      </c>
      <c r="BH183" s="38">
        <v>57</v>
      </c>
      <c r="BI183" s="38">
        <v>97</v>
      </c>
      <c r="BJ183" s="38">
        <v>84</v>
      </c>
      <c r="BK183" s="38">
        <v>82</v>
      </c>
      <c r="BL183" s="38">
        <v>103</v>
      </c>
      <c r="BM183" s="38">
        <v>85</v>
      </c>
      <c r="BN183" s="38">
        <v>100</v>
      </c>
      <c r="BO183" s="38">
        <v>93</v>
      </c>
      <c r="BP183" s="38">
        <v>97</v>
      </c>
      <c r="BQ183" s="38">
        <v>89</v>
      </c>
      <c r="BR183" s="38">
        <v>88</v>
      </c>
      <c r="BS183" s="38">
        <v>94</v>
      </c>
      <c r="BT183" s="38">
        <v>93</v>
      </c>
      <c r="BU183" s="38">
        <v>94</v>
      </c>
      <c r="BV183" s="38">
        <v>88</v>
      </c>
      <c r="BW183" s="38">
        <v>102</v>
      </c>
      <c r="BX183" s="38">
        <v>106</v>
      </c>
      <c r="BY183" s="38">
        <v>86</v>
      </c>
      <c r="BZ183" s="38">
        <v>90</v>
      </c>
      <c r="CA183" s="38">
        <v>75</v>
      </c>
      <c r="CB183" s="38">
        <v>72</v>
      </c>
      <c r="CC183" s="38">
        <v>76</v>
      </c>
      <c r="CD183" s="38">
        <v>70</v>
      </c>
      <c r="CE183" s="38">
        <v>72</v>
      </c>
      <c r="CF183" s="38">
        <v>63</v>
      </c>
      <c r="CG183" s="38">
        <v>102</v>
      </c>
      <c r="CH183" s="38">
        <v>70</v>
      </c>
      <c r="CI183" s="38">
        <v>77</v>
      </c>
      <c r="CJ183" s="38">
        <v>79</v>
      </c>
      <c r="CK183" s="38">
        <v>66</v>
      </c>
      <c r="CL183" s="38">
        <v>69</v>
      </c>
      <c r="CM183" s="38">
        <v>59</v>
      </c>
      <c r="CN183" s="38">
        <v>80</v>
      </c>
      <c r="CO183" s="38">
        <v>82</v>
      </c>
      <c r="CP183" s="38">
        <v>95</v>
      </c>
      <c r="CQ183" s="38">
        <v>63</v>
      </c>
      <c r="CR183" s="38">
        <v>62</v>
      </c>
      <c r="CS183" s="38">
        <v>79</v>
      </c>
      <c r="CT183" s="38">
        <v>62</v>
      </c>
      <c r="CU183" s="52">
        <v>76</v>
      </c>
      <c r="CV183" s="52">
        <v>72</v>
      </c>
      <c r="CW183" s="52">
        <v>81</v>
      </c>
      <c r="CX183" s="52">
        <v>63</v>
      </c>
    </row>
    <row r="184" spans="1:102">
      <c r="A184" s="13" t="s">
        <v>349</v>
      </c>
      <c r="B184" s="8" t="s">
        <v>350</v>
      </c>
      <c r="C184" s="36">
        <v>221</v>
      </c>
      <c r="D184" s="36">
        <v>217</v>
      </c>
      <c r="E184" s="36">
        <v>217</v>
      </c>
      <c r="F184" s="36">
        <v>225</v>
      </c>
      <c r="G184" s="36">
        <v>202</v>
      </c>
      <c r="H184" s="36">
        <v>210</v>
      </c>
      <c r="I184" s="36">
        <v>233</v>
      </c>
      <c r="J184" s="36">
        <v>205</v>
      </c>
      <c r="K184" s="36">
        <v>174</v>
      </c>
      <c r="L184" s="36">
        <v>180</v>
      </c>
      <c r="M184" s="36">
        <v>186</v>
      </c>
      <c r="N184" s="36">
        <v>194</v>
      </c>
      <c r="O184" s="36">
        <v>179</v>
      </c>
      <c r="P184" s="36">
        <v>192</v>
      </c>
      <c r="Q184" s="36">
        <v>171</v>
      </c>
      <c r="R184" s="36">
        <v>171</v>
      </c>
      <c r="S184" s="37">
        <v>205</v>
      </c>
      <c r="T184" s="37">
        <v>182</v>
      </c>
      <c r="U184" s="37">
        <v>218</v>
      </c>
      <c r="V184" s="37">
        <v>100</v>
      </c>
      <c r="W184" s="53">
        <v>62</v>
      </c>
      <c r="X184" s="38">
        <v>51</v>
      </c>
      <c r="Y184" s="38">
        <v>54</v>
      </c>
      <c r="Z184" s="38">
        <v>54</v>
      </c>
      <c r="AA184" s="38">
        <v>51</v>
      </c>
      <c r="AB184" s="38">
        <v>52</v>
      </c>
      <c r="AC184" s="38">
        <v>57</v>
      </c>
      <c r="AD184" s="38">
        <v>57</v>
      </c>
      <c r="AE184" s="38">
        <v>54</v>
      </c>
      <c r="AF184" s="38">
        <v>58</v>
      </c>
      <c r="AG184" s="38">
        <v>54</v>
      </c>
      <c r="AH184" s="38">
        <v>51</v>
      </c>
      <c r="AI184" s="38">
        <v>56</v>
      </c>
      <c r="AJ184" s="38">
        <v>55</v>
      </c>
      <c r="AK184" s="38">
        <v>53</v>
      </c>
      <c r="AL184" s="38">
        <v>61</v>
      </c>
      <c r="AM184" s="38">
        <v>48</v>
      </c>
      <c r="AN184" s="38">
        <v>52</v>
      </c>
      <c r="AO184" s="38">
        <v>55</v>
      </c>
      <c r="AP184" s="38">
        <v>47</v>
      </c>
      <c r="AQ184" s="38">
        <v>50</v>
      </c>
      <c r="AR184" s="38">
        <v>54</v>
      </c>
      <c r="AS184" s="38">
        <v>55</v>
      </c>
      <c r="AT184" s="38">
        <v>51</v>
      </c>
      <c r="AU184" s="38">
        <v>62</v>
      </c>
      <c r="AV184" s="38">
        <v>57</v>
      </c>
      <c r="AW184" s="38">
        <v>57</v>
      </c>
      <c r="AX184" s="38">
        <v>57</v>
      </c>
      <c r="AY184" s="38">
        <v>54</v>
      </c>
      <c r="AZ184" s="38">
        <v>52</v>
      </c>
      <c r="BA184" s="38">
        <v>48</v>
      </c>
      <c r="BB184" s="38">
        <v>51</v>
      </c>
      <c r="BC184" s="38">
        <v>47</v>
      </c>
      <c r="BD184" s="38">
        <v>42</v>
      </c>
      <c r="BE184" s="38">
        <v>45</v>
      </c>
      <c r="BF184" s="38">
        <v>40</v>
      </c>
      <c r="BG184" s="38">
        <v>42</v>
      </c>
      <c r="BH184" s="38">
        <v>42</v>
      </c>
      <c r="BI184" s="38">
        <v>45</v>
      </c>
      <c r="BJ184" s="38">
        <v>51</v>
      </c>
      <c r="BK184" s="38">
        <v>45</v>
      </c>
      <c r="BL184" s="38">
        <v>50</v>
      </c>
      <c r="BM184" s="38">
        <v>46</v>
      </c>
      <c r="BN184" s="38">
        <v>45</v>
      </c>
      <c r="BO184" s="38">
        <v>51</v>
      </c>
      <c r="BP184" s="38">
        <v>49</v>
      </c>
      <c r="BQ184" s="38">
        <v>47</v>
      </c>
      <c r="BR184" s="38">
        <v>47</v>
      </c>
      <c r="BS184" s="38">
        <v>45</v>
      </c>
      <c r="BT184" s="38">
        <v>48</v>
      </c>
      <c r="BU184" s="38">
        <v>47</v>
      </c>
      <c r="BV184" s="38">
        <v>39</v>
      </c>
      <c r="BW184" s="38">
        <v>45</v>
      </c>
      <c r="BX184" s="38">
        <v>47</v>
      </c>
      <c r="BY184" s="38">
        <v>49</v>
      </c>
      <c r="BZ184" s="38">
        <v>51</v>
      </c>
      <c r="CA184" s="38">
        <v>47</v>
      </c>
      <c r="CB184" s="38">
        <v>41</v>
      </c>
      <c r="CC184" s="38">
        <v>42</v>
      </c>
      <c r="CD184" s="38">
        <v>41</v>
      </c>
      <c r="CE184" s="38">
        <v>44</v>
      </c>
      <c r="CF184" s="38">
        <v>44</v>
      </c>
      <c r="CG184" s="38">
        <v>46</v>
      </c>
      <c r="CH184" s="38">
        <v>37</v>
      </c>
      <c r="CI184" s="38">
        <v>43</v>
      </c>
      <c r="CJ184" s="38">
        <v>47</v>
      </c>
      <c r="CK184" s="38">
        <v>55</v>
      </c>
      <c r="CL184" s="38">
        <v>60</v>
      </c>
      <c r="CM184" s="38">
        <v>47</v>
      </c>
      <c r="CN184" s="38">
        <v>45</v>
      </c>
      <c r="CO184" s="38">
        <v>44</v>
      </c>
      <c r="CP184" s="38">
        <v>46</v>
      </c>
      <c r="CQ184" s="38">
        <v>56</v>
      </c>
      <c r="CR184" s="38">
        <v>54</v>
      </c>
      <c r="CS184" s="38">
        <v>51</v>
      </c>
      <c r="CT184" s="38">
        <v>57</v>
      </c>
      <c r="CU184" s="52">
        <v>28</v>
      </c>
      <c r="CV184" s="52">
        <v>29</v>
      </c>
      <c r="CW184" s="52">
        <v>24</v>
      </c>
      <c r="CX184" s="52">
        <v>19</v>
      </c>
    </row>
    <row r="185" spans="1:102">
      <c r="A185" s="7" t="s">
        <v>351</v>
      </c>
      <c r="B185" s="8" t="s">
        <v>352</v>
      </c>
      <c r="C185" s="36">
        <v>44</v>
      </c>
      <c r="D185" s="36">
        <v>37</v>
      </c>
      <c r="E185" s="36">
        <v>43</v>
      </c>
      <c r="F185" s="36">
        <v>30</v>
      </c>
      <c r="G185" s="36">
        <v>52</v>
      </c>
      <c r="H185" s="36">
        <v>57</v>
      </c>
      <c r="I185" s="36">
        <v>51</v>
      </c>
      <c r="J185" s="36">
        <v>57</v>
      </c>
      <c r="K185" s="36">
        <v>55</v>
      </c>
      <c r="L185" s="36">
        <v>43</v>
      </c>
      <c r="M185" s="36">
        <v>37</v>
      </c>
      <c r="N185" s="36">
        <v>41</v>
      </c>
      <c r="O185" s="36">
        <v>39</v>
      </c>
      <c r="P185" s="36">
        <v>42</v>
      </c>
      <c r="Q185" s="36">
        <v>37</v>
      </c>
      <c r="R185" s="36">
        <v>48</v>
      </c>
      <c r="S185" s="37">
        <v>119</v>
      </c>
      <c r="T185" s="37">
        <v>111</v>
      </c>
      <c r="U185" s="37">
        <v>79</v>
      </c>
      <c r="V185" s="37">
        <v>81</v>
      </c>
      <c r="W185" s="53">
        <v>13</v>
      </c>
      <c r="X185" s="38">
        <v>12</v>
      </c>
      <c r="Y185" s="38">
        <v>9</v>
      </c>
      <c r="Z185" s="38">
        <v>10</v>
      </c>
      <c r="AA185" s="38">
        <v>8</v>
      </c>
      <c r="AB185" s="38">
        <v>9</v>
      </c>
      <c r="AC185" s="38">
        <v>12</v>
      </c>
      <c r="AD185" s="38">
        <v>8</v>
      </c>
      <c r="AE185" s="38">
        <v>11</v>
      </c>
      <c r="AF185" s="38">
        <v>9</v>
      </c>
      <c r="AG185" s="38">
        <v>12</v>
      </c>
      <c r="AH185" s="38">
        <v>11</v>
      </c>
      <c r="AI185" s="38">
        <v>9</v>
      </c>
      <c r="AJ185" s="38">
        <v>8</v>
      </c>
      <c r="AK185" s="38">
        <v>5</v>
      </c>
      <c r="AL185" s="38">
        <v>8</v>
      </c>
      <c r="AM185" s="38">
        <v>11</v>
      </c>
      <c r="AN185" s="38">
        <v>15</v>
      </c>
      <c r="AO185" s="38">
        <v>14</v>
      </c>
      <c r="AP185" s="38">
        <v>12</v>
      </c>
      <c r="AQ185" s="38">
        <v>17</v>
      </c>
      <c r="AR185" s="38">
        <v>13</v>
      </c>
      <c r="AS185" s="38">
        <v>15</v>
      </c>
      <c r="AT185" s="38">
        <v>12</v>
      </c>
      <c r="AU185" s="38">
        <v>13</v>
      </c>
      <c r="AV185" s="38">
        <v>13</v>
      </c>
      <c r="AW185" s="38">
        <v>13</v>
      </c>
      <c r="AX185" s="38">
        <v>12</v>
      </c>
      <c r="AY185" s="38">
        <v>12</v>
      </c>
      <c r="AZ185" s="38">
        <v>14</v>
      </c>
      <c r="BA185" s="38">
        <v>15</v>
      </c>
      <c r="BB185" s="38">
        <v>16</v>
      </c>
      <c r="BC185" s="38">
        <v>14</v>
      </c>
      <c r="BD185" s="38">
        <v>14</v>
      </c>
      <c r="BE185" s="38">
        <v>15</v>
      </c>
      <c r="BF185" s="38">
        <v>12</v>
      </c>
      <c r="BG185" s="38">
        <v>11</v>
      </c>
      <c r="BH185" s="38">
        <v>15</v>
      </c>
      <c r="BI185" s="38">
        <v>8</v>
      </c>
      <c r="BJ185" s="38">
        <v>9</v>
      </c>
      <c r="BK185" s="38">
        <v>9</v>
      </c>
      <c r="BL185" s="38">
        <v>9</v>
      </c>
      <c r="BM185" s="38">
        <v>8</v>
      </c>
      <c r="BN185" s="38">
        <v>11</v>
      </c>
      <c r="BO185" s="38">
        <v>10</v>
      </c>
      <c r="BP185" s="38">
        <v>10</v>
      </c>
      <c r="BQ185" s="38">
        <v>11</v>
      </c>
      <c r="BR185" s="38">
        <v>10</v>
      </c>
      <c r="BS185" s="38">
        <v>9</v>
      </c>
      <c r="BT185" s="38">
        <v>10</v>
      </c>
      <c r="BU185" s="38">
        <v>9</v>
      </c>
      <c r="BV185" s="38">
        <v>11</v>
      </c>
      <c r="BW185" s="38">
        <v>11</v>
      </c>
      <c r="BX185" s="38">
        <v>12</v>
      </c>
      <c r="BY185" s="38">
        <v>9</v>
      </c>
      <c r="BZ185" s="38">
        <v>10</v>
      </c>
      <c r="CA185" s="38">
        <v>9</v>
      </c>
      <c r="CB185" s="38">
        <v>11</v>
      </c>
      <c r="CC185" s="38">
        <v>9</v>
      </c>
      <c r="CD185" s="38">
        <v>8</v>
      </c>
      <c r="CE185" s="38">
        <v>10</v>
      </c>
      <c r="CF185" s="38">
        <v>12</v>
      </c>
      <c r="CG185" s="38">
        <v>15</v>
      </c>
      <c r="CH185" s="38">
        <v>11</v>
      </c>
      <c r="CI185" s="38">
        <v>48</v>
      </c>
      <c r="CJ185" s="38">
        <v>42</v>
      </c>
      <c r="CK185" s="38">
        <v>22</v>
      </c>
      <c r="CL185" s="38">
        <v>7</v>
      </c>
      <c r="CM185" s="38">
        <v>35</v>
      </c>
      <c r="CN185" s="38">
        <v>11</v>
      </c>
      <c r="CO185" s="38">
        <v>8</v>
      </c>
      <c r="CP185" s="38">
        <v>57</v>
      </c>
      <c r="CQ185" s="38">
        <v>44</v>
      </c>
      <c r="CR185" s="38">
        <v>8</v>
      </c>
      <c r="CS185" s="38">
        <v>7</v>
      </c>
      <c r="CT185" s="38">
        <v>20</v>
      </c>
      <c r="CU185" s="52">
        <v>34</v>
      </c>
      <c r="CV185" s="52">
        <v>22</v>
      </c>
      <c r="CW185" s="52">
        <v>18</v>
      </c>
      <c r="CX185" s="52">
        <v>7</v>
      </c>
    </row>
    <row r="186" spans="1:102">
      <c r="A186" s="15" t="s">
        <v>353</v>
      </c>
      <c r="B186" s="10" t="s">
        <v>354</v>
      </c>
      <c r="C186" s="36">
        <v>10</v>
      </c>
      <c r="D186" s="36">
        <v>5</v>
      </c>
      <c r="E186" s="36">
        <v>7</v>
      </c>
      <c r="F186" s="36">
        <v>8</v>
      </c>
      <c r="G186" s="36">
        <v>4</v>
      </c>
      <c r="H186" s="36">
        <v>12</v>
      </c>
      <c r="I186" s="36">
        <v>6</v>
      </c>
      <c r="J186" s="36">
        <v>7</v>
      </c>
      <c r="K186" s="36">
        <v>7</v>
      </c>
      <c r="L186" s="36">
        <v>4</v>
      </c>
      <c r="M186" s="36">
        <v>6</v>
      </c>
      <c r="N186" s="36">
        <v>8</v>
      </c>
      <c r="O186" s="36">
        <v>5</v>
      </c>
      <c r="P186" s="36">
        <v>5</v>
      </c>
      <c r="Q186" s="36">
        <v>7</v>
      </c>
      <c r="R186" s="36">
        <v>11</v>
      </c>
      <c r="S186" s="37">
        <v>89</v>
      </c>
      <c r="T186" s="37">
        <v>84</v>
      </c>
      <c r="U186" s="37">
        <v>51</v>
      </c>
      <c r="V186" s="37">
        <v>50</v>
      </c>
      <c r="W186" s="53">
        <v>3</v>
      </c>
      <c r="X186" s="38">
        <v>3</v>
      </c>
      <c r="Y186" s="38">
        <v>1</v>
      </c>
      <c r="Z186" s="38">
        <v>3</v>
      </c>
      <c r="AA186" s="38">
        <v>1</v>
      </c>
      <c r="AB186" s="38">
        <v>1</v>
      </c>
      <c r="AC186" s="38">
        <v>2</v>
      </c>
      <c r="AD186" s="38">
        <v>1</v>
      </c>
      <c r="AE186" s="38">
        <v>3</v>
      </c>
      <c r="AF186" s="38">
        <v>0</v>
      </c>
      <c r="AG186" s="38">
        <v>2</v>
      </c>
      <c r="AH186" s="38">
        <v>2</v>
      </c>
      <c r="AI186" s="38">
        <v>2</v>
      </c>
      <c r="AJ186" s="38">
        <v>1</v>
      </c>
      <c r="AK186" s="38">
        <v>1</v>
      </c>
      <c r="AL186" s="38">
        <v>4</v>
      </c>
      <c r="AM186" s="38">
        <v>1</v>
      </c>
      <c r="AN186" s="38">
        <v>1</v>
      </c>
      <c r="AO186" s="38">
        <v>1</v>
      </c>
      <c r="AP186" s="38">
        <v>1</v>
      </c>
      <c r="AQ186" s="38">
        <v>6</v>
      </c>
      <c r="AR186" s="38">
        <v>2</v>
      </c>
      <c r="AS186" s="38">
        <v>3</v>
      </c>
      <c r="AT186" s="38">
        <v>1</v>
      </c>
      <c r="AU186" s="38">
        <v>3</v>
      </c>
      <c r="AV186" s="38">
        <v>1</v>
      </c>
      <c r="AW186" s="38">
        <v>1</v>
      </c>
      <c r="AX186" s="38">
        <v>1</v>
      </c>
      <c r="AY186" s="38">
        <v>1</v>
      </c>
      <c r="AZ186" s="38">
        <v>3</v>
      </c>
      <c r="BA186" s="38">
        <v>2</v>
      </c>
      <c r="BB186" s="38">
        <v>1</v>
      </c>
      <c r="BC186" s="38">
        <v>1</v>
      </c>
      <c r="BD186" s="38">
        <v>2</v>
      </c>
      <c r="BE186" s="38">
        <v>3</v>
      </c>
      <c r="BF186" s="38">
        <v>1</v>
      </c>
      <c r="BG186" s="38">
        <v>1</v>
      </c>
      <c r="BH186" s="38">
        <v>2</v>
      </c>
      <c r="BI186" s="38">
        <v>1</v>
      </c>
      <c r="BJ186" s="38">
        <v>0</v>
      </c>
      <c r="BK186" s="38">
        <v>1</v>
      </c>
      <c r="BL186" s="38">
        <v>1</v>
      </c>
      <c r="BM186" s="38">
        <v>1</v>
      </c>
      <c r="BN186" s="38">
        <v>3</v>
      </c>
      <c r="BO186" s="38">
        <v>1</v>
      </c>
      <c r="BP186" s="38">
        <v>2</v>
      </c>
      <c r="BQ186" s="38">
        <v>2</v>
      </c>
      <c r="BR186" s="38">
        <v>3</v>
      </c>
      <c r="BS186" s="38">
        <v>1</v>
      </c>
      <c r="BT186" s="38">
        <v>1</v>
      </c>
      <c r="BU186" s="38">
        <v>1</v>
      </c>
      <c r="BV186" s="38">
        <v>2</v>
      </c>
      <c r="BW186" s="38">
        <v>0</v>
      </c>
      <c r="BX186" s="38">
        <v>3</v>
      </c>
      <c r="BY186" s="38">
        <v>1</v>
      </c>
      <c r="BZ186" s="38">
        <v>1</v>
      </c>
      <c r="CA186" s="38">
        <v>2</v>
      </c>
      <c r="CB186" s="38">
        <v>2</v>
      </c>
      <c r="CC186" s="38">
        <v>2</v>
      </c>
      <c r="CD186" s="38">
        <v>1</v>
      </c>
      <c r="CE186" s="38">
        <v>2</v>
      </c>
      <c r="CF186" s="38">
        <v>1</v>
      </c>
      <c r="CG186" s="38">
        <v>6</v>
      </c>
      <c r="CH186" s="38">
        <v>2</v>
      </c>
      <c r="CI186" s="38">
        <v>40</v>
      </c>
      <c r="CJ186" s="38">
        <v>35</v>
      </c>
      <c r="CK186" s="38">
        <v>14</v>
      </c>
      <c r="CL186" s="38">
        <v>0</v>
      </c>
      <c r="CM186" s="38">
        <v>28</v>
      </c>
      <c r="CN186" s="38">
        <v>4</v>
      </c>
      <c r="CO186" s="38">
        <v>1</v>
      </c>
      <c r="CP186" s="38">
        <v>51</v>
      </c>
      <c r="CQ186" s="38">
        <v>38</v>
      </c>
      <c r="CR186" s="38">
        <v>1</v>
      </c>
      <c r="CS186" s="38">
        <v>0</v>
      </c>
      <c r="CT186" s="38">
        <v>12</v>
      </c>
      <c r="CU186" s="52">
        <v>25</v>
      </c>
      <c r="CV186" s="52">
        <v>15</v>
      </c>
      <c r="CW186" s="52">
        <v>10</v>
      </c>
      <c r="CX186" s="52">
        <v>0</v>
      </c>
    </row>
    <row r="187" spans="1:102">
      <c r="A187" s="13" t="s">
        <v>355</v>
      </c>
      <c r="B187" s="10" t="s">
        <v>356</v>
      </c>
      <c r="C187" s="36">
        <v>10</v>
      </c>
      <c r="D187" s="36">
        <v>5</v>
      </c>
      <c r="E187" s="36">
        <v>7</v>
      </c>
      <c r="F187" s="36">
        <v>8</v>
      </c>
      <c r="G187" s="36">
        <v>4</v>
      </c>
      <c r="H187" s="36">
        <v>12</v>
      </c>
      <c r="I187" s="36">
        <v>6</v>
      </c>
      <c r="J187" s="36">
        <v>7</v>
      </c>
      <c r="K187" s="36">
        <v>7</v>
      </c>
      <c r="L187" s="36">
        <v>4</v>
      </c>
      <c r="M187" s="36">
        <v>6</v>
      </c>
      <c r="N187" s="36">
        <v>8</v>
      </c>
      <c r="O187" s="36">
        <v>5</v>
      </c>
      <c r="P187" s="36">
        <v>5</v>
      </c>
      <c r="Q187" s="36">
        <v>7</v>
      </c>
      <c r="R187" s="36">
        <v>11</v>
      </c>
      <c r="S187" s="37">
        <v>89</v>
      </c>
      <c r="T187" s="37">
        <v>84</v>
      </c>
      <c r="U187" s="37">
        <v>51</v>
      </c>
      <c r="V187" s="37">
        <v>50</v>
      </c>
      <c r="W187" s="53">
        <v>3</v>
      </c>
      <c r="X187" s="38">
        <v>3</v>
      </c>
      <c r="Y187" s="38">
        <v>1</v>
      </c>
      <c r="Z187" s="38">
        <v>3</v>
      </c>
      <c r="AA187" s="38">
        <v>1</v>
      </c>
      <c r="AB187" s="38">
        <v>1</v>
      </c>
      <c r="AC187" s="38">
        <v>2</v>
      </c>
      <c r="AD187" s="38">
        <v>1</v>
      </c>
      <c r="AE187" s="38">
        <v>3</v>
      </c>
      <c r="AF187" s="38">
        <v>0</v>
      </c>
      <c r="AG187" s="38">
        <v>2</v>
      </c>
      <c r="AH187" s="38">
        <v>2</v>
      </c>
      <c r="AI187" s="38">
        <v>2</v>
      </c>
      <c r="AJ187" s="38">
        <v>1</v>
      </c>
      <c r="AK187" s="38">
        <v>1</v>
      </c>
      <c r="AL187" s="38">
        <v>4</v>
      </c>
      <c r="AM187" s="38">
        <v>1</v>
      </c>
      <c r="AN187" s="38">
        <v>1</v>
      </c>
      <c r="AO187" s="38">
        <v>1</v>
      </c>
      <c r="AP187" s="38">
        <v>1</v>
      </c>
      <c r="AQ187" s="38">
        <v>6</v>
      </c>
      <c r="AR187" s="38">
        <v>2</v>
      </c>
      <c r="AS187" s="38">
        <v>3</v>
      </c>
      <c r="AT187" s="38">
        <v>1</v>
      </c>
      <c r="AU187" s="38">
        <v>3</v>
      </c>
      <c r="AV187" s="38">
        <v>1</v>
      </c>
      <c r="AW187" s="38">
        <v>1</v>
      </c>
      <c r="AX187" s="38">
        <v>1</v>
      </c>
      <c r="AY187" s="38">
        <v>1</v>
      </c>
      <c r="AZ187" s="38">
        <v>3</v>
      </c>
      <c r="BA187" s="38">
        <v>2</v>
      </c>
      <c r="BB187" s="38">
        <v>1</v>
      </c>
      <c r="BC187" s="38">
        <v>1</v>
      </c>
      <c r="BD187" s="38">
        <v>2</v>
      </c>
      <c r="BE187" s="38">
        <v>3</v>
      </c>
      <c r="BF187" s="38">
        <v>1</v>
      </c>
      <c r="BG187" s="38">
        <v>1</v>
      </c>
      <c r="BH187" s="38">
        <v>2</v>
      </c>
      <c r="BI187" s="38">
        <v>1</v>
      </c>
      <c r="BJ187" s="38">
        <v>0</v>
      </c>
      <c r="BK187" s="38">
        <v>1</v>
      </c>
      <c r="BL187" s="38">
        <v>1</v>
      </c>
      <c r="BM187" s="38">
        <v>1</v>
      </c>
      <c r="BN187" s="38">
        <v>3</v>
      </c>
      <c r="BO187" s="38">
        <v>1</v>
      </c>
      <c r="BP187" s="38">
        <v>2</v>
      </c>
      <c r="BQ187" s="38">
        <v>2</v>
      </c>
      <c r="BR187" s="38">
        <v>3</v>
      </c>
      <c r="BS187" s="38">
        <v>1</v>
      </c>
      <c r="BT187" s="38">
        <v>1</v>
      </c>
      <c r="BU187" s="38">
        <v>1</v>
      </c>
      <c r="BV187" s="38">
        <v>2</v>
      </c>
      <c r="BW187" s="38">
        <v>0</v>
      </c>
      <c r="BX187" s="38">
        <v>3</v>
      </c>
      <c r="BY187" s="38">
        <v>1</v>
      </c>
      <c r="BZ187" s="38">
        <v>1</v>
      </c>
      <c r="CA187" s="38">
        <v>2</v>
      </c>
      <c r="CB187" s="38">
        <v>2</v>
      </c>
      <c r="CC187" s="38">
        <v>2</v>
      </c>
      <c r="CD187" s="38">
        <v>1</v>
      </c>
      <c r="CE187" s="38">
        <v>2</v>
      </c>
      <c r="CF187" s="38">
        <v>1</v>
      </c>
      <c r="CG187" s="38">
        <v>6</v>
      </c>
      <c r="CH187" s="38">
        <v>2</v>
      </c>
      <c r="CI187" s="38">
        <v>40</v>
      </c>
      <c r="CJ187" s="38">
        <v>35</v>
      </c>
      <c r="CK187" s="38">
        <v>14</v>
      </c>
      <c r="CL187" s="38">
        <v>0</v>
      </c>
      <c r="CM187" s="38">
        <v>28</v>
      </c>
      <c r="CN187" s="38">
        <v>4</v>
      </c>
      <c r="CO187" s="38">
        <v>1</v>
      </c>
      <c r="CP187" s="38">
        <v>51</v>
      </c>
      <c r="CQ187" s="38">
        <v>38</v>
      </c>
      <c r="CR187" s="38">
        <v>1</v>
      </c>
      <c r="CS187" s="38">
        <v>0</v>
      </c>
      <c r="CT187" s="38">
        <v>12</v>
      </c>
      <c r="CU187" s="52">
        <v>25</v>
      </c>
      <c r="CV187" s="52">
        <v>15</v>
      </c>
      <c r="CW187" s="52">
        <v>10</v>
      </c>
      <c r="CX187" s="52">
        <v>0</v>
      </c>
    </row>
    <row r="188" spans="1:102">
      <c r="A188" s="15" t="s">
        <v>357</v>
      </c>
      <c r="B188" s="12" t="s">
        <v>358</v>
      </c>
      <c r="C188" s="36">
        <v>34</v>
      </c>
      <c r="D188" s="36">
        <v>32</v>
      </c>
      <c r="E188" s="36">
        <v>36</v>
      </c>
      <c r="F188" s="36">
        <v>22</v>
      </c>
      <c r="G188" s="36">
        <v>48</v>
      </c>
      <c r="H188" s="36">
        <v>45</v>
      </c>
      <c r="I188" s="36">
        <v>45</v>
      </c>
      <c r="J188" s="36">
        <v>50</v>
      </c>
      <c r="K188" s="36">
        <v>48</v>
      </c>
      <c r="L188" s="36">
        <v>39</v>
      </c>
      <c r="M188" s="36">
        <v>31</v>
      </c>
      <c r="N188" s="36">
        <v>33</v>
      </c>
      <c r="O188" s="36">
        <v>34</v>
      </c>
      <c r="P188" s="36">
        <v>37</v>
      </c>
      <c r="Q188" s="36">
        <v>30</v>
      </c>
      <c r="R188" s="36">
        <v>37</v>
      </c>
      <c r="S188" s="37">
        <v>30</v>
      </c>
      <c r="T188" s="37">
        <v>27</v>
      </c>
      <c r="U188" s="37">
        <v>28</v>
      </c>
      <c r="V188" s="37">
        <v>31</v>
      </c>
      <c r="W188" s="53">
        <v>10</v>
      </c>
      <c r="X188" s="38">
        <v>9</v>
      </c>
      <c r="Y188" s="38">
        <v>8</v>
      </c>
      <c r="Z188" s="38">
        <v>7</v>
      </c>
      <c r="AA188" s="38">
        <v>7</v>
      </c>
      <c r="AB188" s="38">
        <v>8</v>
      </c>
      <c r="AC188" s="38">
        <v>10</v>
      </c>
      <c r="AD188" s="38">
        <v>7</v>
      </c>
      <c r="AE188" s="38">
        <v>8</v>
      </c>
      <c r="AF188" s="38">
        <v>9</v>
      </c>
      <c r="AG188" s="38">
        <v>10</v>
      </c>
      <c r="AH188" s="38">
        <v>9</v>
      </c>
      <c r="AI188" s="38">
        <v>7</v>
      </c>
      <c r="AJ188" s="38">
        <v>7</v>
      </c>
      <c r="AK188" s="38">
        <v>4</v>
      </c>
      <c r="AL188" s="38">
        <v>4</v>
      </c>
      <c r="AM188" s="38">
        <v>10</v>
      </c>
      <c r="AN188" s="38">
        <v>14</v>
      </c>
      <c r="AO188" s="38">
        <v>13</v>
      </c>
      <c r="AP188" s="38">
        <v>11</v>
      </c>
      <c r="AQ188" s="38">
        <v>11</v>
      </c>
      <c r="AR188" s="38">
        <v>11</v>
      </c>
      <c r="AS188" s="38">
        <v>12</v>
      </c>
      <c r="AT188" s="38">
        <v>11</v>
      </c>
      <c r="AU188" s="38">
        <v>10</v>
      </c>
      <c r="AV188" s="38">
        <v>12</v>
      </c>
      <c r="AW188" s="38">
        <v>12</v>
      </c>
      <c r="AX188" s="38">
        <v>11</v>
      </c>
      <c r="AY188" s="38">
        <v>11</v>
      </c>
      <c r="AZ188" s="38">
        <v>11</v>
      </c>
      <c r="BA188" s="38">
        <v>13</v>
      </c>
      <c r="BB188" s="38">
        <v>15</v>
      </c>
      <c r="BC188" s="38">
        <v>13</v>
      </c>
      <c r="BD188" s="38">
        <v>12</v>
      </c>
      <c r="BE188" s="38">
        <v>12</v>
      </c>
      <c r="BF188" s="38">
        <v>11</v>
      </c>
      <c r="BG188" s="38">
        <v>10</v>
      </c>
      <c r="BH188" s="38">
        <v>13</v>
      </c>
      <c r="BI188" s="38">
        <v>7</v>
      </c>
      <c r="BJ188" s="38">
        <v>9</v>
      </c>
      <c r="BK188" s="38">
        <v>8</v>
      </c>
      <c r="BL188" s="38">
        <v>8</v>
      </c>
      <c r="BM188" s="38">
        <v>7</v>
      </c>
      <c r="BN188" s="38">
        <v>8</v>
      </c>
      <c r="BO188" s="38">
        <v>9</v>
      </c>
      <c r="BP188" s="38">
        <v>8</v>
      </c>
      <c r="BQ188" s="38">
        <v>9</v>
      </c>
      <c r="BR188" s="38">
        <v>7</v>
      </c>
      <c r="BS188" s="38">
        <v>8</v>
      </c>
      <c r="BT188" s="38">
        <v>9</v>
      </c>
      <c r="BU188" s="38">
        <v>8</v>
      </c>
      <c r="BV188" s="38">
        <v>9</v>
      </c>
      <c r="BW188" s="38">
        <v>11</v>
      </c>
      <c r="BX188" s="38">
        <v>9</v>
      </c>
      <c r="BY188" s="38">
        <v>8</v>
      </c>
      <c r="BZ188" s="38">
        <v>9</v>
      </c>
      <c r="CA188" s="38">
        <v>7</v>
      </c>
      <c r="CB188" s="38">
        <v>9</v>
      </c>
      <c r="CC188" s="38">
        <v>7</v>
      </c>
      <c r="CD188" s="38">
        <v>7</v>
      </c>
      <c r="CE188" s="38">
        <v>8</v>
      </c>
      <c r="CF188" s="38">
        <v>11</v>
      </c>
      <c r="CG188" s="38">
        <v>9</v>
      </c>
      <c r="CH188" s="38">
        <v>9</v>
      </c>
      <c r="CI188" s="38">
        <v>8</v>
      </c>
      <c r="CJ188" s="38">
        <v>7</v>
      </c>
      <c r="CK188" s="38">
        <v>8</v>
      </c>
      <c r="CL188" s="38">
        <v>7</v>
      </c>
      <c r="CM188" s="38">
        <v>7</v>
      </c>
      <c r="CN188" s="38">
        <v>7</v>
      </c>
      <c r="CO188" s="38">
        <v>7</v>
      </c>
      <c r="CP188" s="38">
        <v>6</v>
      </c>
      <c r="CQ188" s="38">
        <v>6</v>
      </c>
      <c r="CR188" s="38">
        <v>7</v>
      </c>
      <c r="CS188" s="38">
        <v>7</v>
      </c>
      <c r="CT188" s="38">
        <v>8</v>
      </c>
      <c r="CU188" s="52">
        <v>9</v>
      </c>
      <c r="CV188" s="52">
        <v>7</v>
      </c>
      <c r="CW188" s="52">
        <v>8</v>
      </c>
      <c r="CX188" s="52">
        <v>7</v>
      </c>
    </row>
    <row r="189" spans="1:102">
      <c r="A189" s="13" t="s">
        <v>359</v>
      </c>
      <c r="B189" s="10" t="s">
        <v>360</v>
      </c>
      <c r="C189" s="36">
        <v>34</v>
      </c>
      <c r="D189" s="36">
        <v>32</v>
      </c>
      <c r="E189" s="36">
        <v>36</v>
      </c>
      <c r="F189" s="36">
        <v>22</v>
      </c>
      <c r="G189" s="36">
        <v>48</v>
      </c>
      <c r="H189" s="36">
        <v>45</v>
      </c>
      <c r="I189" s="36">
        <v>45</v>
      </c>
      <c r="J189" s="36">
        <v>50</v>
      </c>
      <c r="K189" s="36">
        <v>48</v>
      </c>
      <c r="L189" s="36">
        <v>39</v>
      </c>
      <c r="M189" s="36">
        <v>31</v>
      </c>
      <c r="N189" s="36">
        <v>33</v>
      </c>
      <c r="O189" s="36">
        <v>34</v>
      </c>
      <c r="P189" s="36">
        <v>37</v>
      </c>
      <c r="Q189" s="36">
        <v>30</v>
      </c>
      <c r="R189" s="36">
        <v>37</v>
      </c>
      <c r="S189" s="37">
        <v>30</v>
      </c>
      <c r="T189" s="37">
        <v>27</v>
      </c>
      <c r="U189" s="37">
        <v>28</v>
      </c>
      <c r="V189" s="37">
        <v>31</v>
      </c>
      <c r="W189" s="53">
        <v>10</v>
      </c>
      <c r="X189" s="38">
        <v>9</v>
      </c>
      <c r="Y189" s="38">
        <v>8</v>
      </c>
      <c r="Z189" s="38">
        <v>7</v>
      </c>
      <c r="AA189" s="38">
        <v>7</v>
      </c>
      <c r="AB189" s="38">
        <v>8</v>
      </c>
      <c r="AC189" s="38">
        <v>10</v>
      </c>
      <c r="AD189" s="38">
        <v>7</v>
      </c>
      <c r="AE189" s="38">
        <v>8</v>
      </c>
      <c r="AF189" s="38">
        <v>9</v>
      </c>
      <c r="AG189" s="38">
        <v>10</v>
      </c>
      <c r="AH189" s="38">
        <v>9</v>
      </c>
      <c r="AI189" s="38">
        <v>7</v>
      </c>
      <c r="AJ189" s="38">
        <v>7</v>
      </c>
      <c r="AK189" s="38">
        <v>4</v>
      </c>
      <c r="AL189" s="38">
        <v>4</v>
      </c>
      <c r="AM189" s="38">
        <v>10</v>
      </c>
      <c r="AN189" s="38">
        <v>14</v>
      </c>
      <c r="AO189" s="38">
        <v>13</v>
      </c>
      <c r="AP189" s="38">
        <v>11</v>
      </c>
      <c r="AQ189" s="38">
        <v>11</v>
      </c>
      <c r="AR189" s="38">
        <v>11</v>
      </c>
      <c r="AS189" s="38">
        <v>12</v>
      </c>
      <c r="AT189" s="38">
        <v>11</v>
      </c>
      <c r="AU189" s="38">
        <v>10</v>
      </c>
      <c r="AV189" s="38">
        <v>12</v>
      </c>
      <c r="AW189" s="38">
        <v>12</v>
      </c>
      <c r="AX189" s="38">
        <v>11</v>
      </c>
      <c r="AY189" s="38">
        <v>11</v>
      </c>
      <c r="AZ189" s="38">
        <v>11</v>
      </c>
      <c r="BA189" s="38">
        <v>13</v>
      </c>
      <c r="BB189" s="38">
        <v>15</v>
      </c>
      <c r="BC189" s="38">
        <v>13</v>
      </c>
      <c r="BD189" s="38">
        <v>12</v>
      </c>
      <c r="BE189" s="38">
        <v>12</v>
      </c>
      <c r="BF189" s="38">
        <v>11</v>
      </c>
      <c r="BG189" s="38">
        <v>10</v>
      </c>
      <c r="BH189" s="38">
        <v>13</v>
      </c>
      <c r="BI189" s="38">
        <v>7</v>
      </c>
      <c r="BJ189" s="38">
        <v>9</v>
      </c>
      <c r="BK189" s="38">
        <v>8</v>
      </c>
      <c r="BL189" s="38">
        <v>8</v>
      </c>
      <c r="BM189" s="38">
        <v>7</v>
      </c>
      <c r="BN189" s="38">
        <v>8</v>
      </c>
      <c r="BO189" s="38">
        <v>9</v>
      </c>
      <c r="BP189" s="38">
        <v>8</v>
      </c>
      <c r="BQ189" s="38">
        <v>9</v>
      </c>
      <c r="BR189" s="38">
        <v>7</v>
      </c>
      <c r="BS189" s="38">
        <v>8</v>
      </c>
      <c r="BT189" s="38">
        <v>9</v>
      </c>
      <c r="BU189" s="38">
        <v>8</v>
      </c>
      <c r="BV189" s="38">
        <v>9</v>
      </c>
      <c r="BW189" s="38">
        <v>11</v>
      </c>
      <c r="BX189" s="38">
        <v>9</v>
      </c>
      <c r="BY189" s="38">
        <v>8</v>
      </c>
      <c r="BZ189" s="38">
        <v>9</v>
      </c>
      <c r="CA189" s="38">
        <v>7</v>
      </c>
      <c r="CB189" s="38">
        <v>9</v>
      </c>
      <c r="CC189" s="38">
        <v>7</v>
      </c>
      <c r="CD189" s="38">
        <v>7</v>
      </c>
      <c r="CE189" s="38">
        <v>8</v>
      </c>
      <c r="CF189" s="38">
        <v>11</v>
      </c>
      <c r="CG189" s="38">
        <v>9</v>
      </c>
      <c r="CH189" s="38">
        <v>9</v>
      </c>
      <c r="CI189" s="38">
        <v>8</v>
      </c>
      <c r="CJ189" s="38">
        <v>7</v>
      </c>
      <c r="CK189" s="38">
        <v>8</v>
      </c>
      <c r="CL189" s="38">
        <v>7</v>
      </c>
      <c r="CM189" s="38">
        <v>7</v>
      </c>
      <c r="CN189" s="38">
        <v>7</v>
      </c>
      <c r="CO189" s="38">
        <v>7</v>
      </c>
      <c r="CP189" s="38">
        <v>6</v>
      </c>
      <c r="CQ189" s="38">
        <v>6</v>
      </c>
      <c r="CR189" s="38">
        <v>7</v>
      </c>
      <c r="CS189" s="38">
        <v>7</v>
      </c>
      <c r="CT189" s="38">
        <v>8</v>
      </c>
      <c r="CU189" s="52">
        <v>9</v>
      </c>
      <c r="CV189" s="52">
        <v>7</v>
      </c>
      <c r="CW189" s="52">
        <v>8</v>
      </c>
      <c r="CX189" s="52">
        <v>7</v>
      </c>
    </row>
    <row r="190" spans="1:102">
      <c r="A190" s="7" t="s">
        <v>361</v>
      </c>
      <c r="B190" s="8" t="s">
        <v>362</v>
      </c>
      <c r="C190" s="36">
        <v>1440</v>
      </c>
      <c r="D190" s="36">
        <v>1587</v>
      </c>
      <c r="E190" s="36">
        <v>2146</v>
      </c>
      <c r="F190" s="36">
        <v>2053</v>
      </c>
      <c r="G190" s="36">
        <v>2409</v>
      </c>
      <c r="H190" s="36">
        <v>2299</v>
      </c>
      <c r="I190" s="36">
        <v>2466</v>
      </c>
      <c r="J190" s="36">
        <v>2926</v>
      </c>
      <c r="K190" s="36">
        <v>2735</v>
      </c>
      <c r="L190" s="36">
        <v>3192</v>
      </c>
      <c r="M190" s="36">
        <v>2840</v>
      </c>
      <c r="N190" s="36">
        <v>2175</v>
      </c>
      <c r="O190" s="36">
        <v>3382</v>
      </c>
      <c r="P190" s="36">
        <v>3406</v>
      </c>
      <c r="Q190" s="36">
        <v>4847</v>
      </c>
      <c r="R190" s="36">
        <v>4505</v>
      </c>
      <c r="S190" s="37">
        <v>4741</v>
      </c>
      <c r="T190" s="37">
        <v>6079</v>
      </c>
      <c r="U190" s="37">
        <v>5484</v>
      </c>
      <c r="V190" s="37">
        <v>5312</v>
      </c>
      <c r="W190" s="53">
        <v>346</v>
      </c>
      <c r="X190" s="38">
        <v>450</v>
      </c>
      <c r="Y190" s="38">
        <v>311</v>
      </c>
      <c r="Z190" s="38">
        <v>333</v>
      </c>
      <c r="AA190" s="38">
        <v>375</v>
      </c>
      <c r="AB190" s="38">
        <v>415</v>
      </c>
      <c r="AC190" s="38">
        <v>399</v>
      </c>
      <c r="AD190" s="38">
        <v>398</v>
      </c>
      <c r="AE190" s="38">
        <v>391</v>
      </c>
      <c r="AF190" s="38">
        <v>698</v>
      </c>
      <c r="AG190" s="38">
        <v>459</v>
      </c>
      <c r="AH190" s="38">
        <v>598</v>
      </c>
      <c r="AI190" s="38">
        <v>597</v>
      </c>
      <c r="AJ190" s="38">
        <v>597</v>
      </c>
      <c r="AK190" s="38">
        <v>411</v>
      </c>
      <c r="AL190" s="38">
        <v>448</v>
      </c>
      <c r="AM190" s="38">
        <v>537</v>
      </c>
      <c r="AN190" s="38">
        <v>829</v>
      </c>
      <c r="AO190" s="38">
        <v>526</v>
      </c>
      <c r="AP190" s="38">
        <v>517</v>
      </c>
      <c r="AQ190" s="38">
        <v>589</v>
      </c>
      <c r="AR190" s="38">
        <v>597</v>
      </c>
      <c r="AS190" s="38">
        <v>506</v>
      </c>
      <c r="AT190" s="38">
        <v>607</v>
      </c>
      <c r="AU190" s="38">
        <v>539</v>
      </c>
      <c r="AV190" s="38">
        <v>789</v>
      </c>
      <c r="AW190" s="38">
        <v>535</v>
      </c>
      <c r="AX190" s="38">
        <v>603</v>
      </c>
      <c r="AY190" s="38">
        <v>734</v>
      </c>
      <c r="AZ190" s="38">
        <v>708</v>
      </c>
      <c r="BA190" s="38">
        <v>713</v>
      </c>
      <c r="BB190" s="38">
        <v>771</v>
      </c>
      <c r="BC190" s="38">
        <v>644</v>
      </c>
      <c r="BD190" s="38">
        <v>691</v>
      </c>
      <c r="BE190" s="38">
        <v>571</v>
      </c>
      <c r="BF190" s="38">
        <v>829</v>
      </c>
      <c r="BG190" s="38">
        <v>732</v>
      </c>
      <c r="BH190" s="38">
        <v>739</v>
      </c>
      <c r="BI190" s="38">
        <v>863</v>
      </c>
      <c r="BJ190" s="38">
        <v>858</v>
      </c>
      <c r="BK190" s="38">
        <v>720</v>
      </c>
      <c r="BL190" s="38">
        <v>751</v>
      </c>
      <c r="BM190" s="38">
        <v>673</v>
      </c>
      <c r="BN190" s="38">
        <v>696</v>
      </c>
      <c r="BO190" s="38">
        <v>479</v>
      </c>
      <c r="BP190" s="38">
        <v>723</v>
      </c>
      <c r="BQ190" s="38">
        <v>453</v>
      </c>
      <c r="BR190" s="38">
        <v>520</v>
      </c>
      <c r="BS190" s="38">
        <v>828</v>
      </c>
      <c r="BT190" s="38">
        <v>787</v>
      </c>
      <c r="BU190" s="38">
        <v>748</v>
      </c>
      <c r="BV190" s="38">
        <v>1019</v>
      </c>
      <c r="BW190" s="38">
        <v>789</v>
      </c>
      <c r="BX190" s="38">
        <v>776</v>
      </c>
      <c r="BY190" s="38">
        <v>833</v>
      </c>
      <c r="BZ190" s="38">
        <v>1008</v>
      </c>
      <c r="CA190" s="38">
        <v>848</v>
      </c>
      <c r="CB190" s="38">
        <v>1109</v>
      </c>
      <c r="CC190" s="38">
        <v>1359</v>
      </c>
      <c r="CD190" s="38">
        <v>1531</v>
      </c>
      <c r="CE190" s="38">
        <v>945</v>
      </c>
      <c r="CF190" s="38">
        <v>1519</v>
      </c>
      <c r="CG190" s="38">
        <v>1109</v>
      </c>
      <c r="CH190" s="38">
        <v>932</v>
      </c>
      <c r="CI190" s="38">
        <v>978</v>
      </c>
      <c r="CJ190" s="38">
        <v>1022</v>
      </c>
      <c r="CK190" s="38">
        <v>1065</v>
      </c>
      <c r="CL190" s="38">
        <v>1676</v>
      </c>
      <c r="CM190" s="38">
        <v>1431</v>
      </c>
      <c r="CN190" s="38">
        <v>1869</v>
      </c>
      <c r="CO190" s="38">
        <v>1226</v>
      </c>
      <c r="CP190" s="38">
        <v>1553</v>
      </c>
      <c r="CQ190" s="38">
        <v>1371</v>
      </c>
      <c r="CR190" s="38">
        <v>1781</v>
      </c>
      <c r="CS190" s="38">
        <v>1008</v>
      </c>
      <c r="CT190" s="38">
        <v>1324</v>
      </c>
      <c r="CU190" s="52">
        <v>1189</v>
      </c>
      <c r="CV190" s="52">
        <v>1545</v>
      </c>
      <c r="CW190" s="52">
        <v>1167</v>
      </c>
      <c r="CX190" s="52">
        <v>1411</v>
      </c>
    </row>
    <row r="191" spans="1:102">
      <c r="A191" s="15" t="s">
        <v>363</v>
      </c>
      <c r="B191" s="8" t="s">
        <v>364</v>
      </c>
      <c r="C191" s="36">
        <v>894</v>
      </c>
      <c r="D191" s="36">
        <v>925</v>
      </c>
      <c r="E191" s="36">
        <v>1379</v>
      </c>
      <c r="F191" s="36">
        <v>1374</v>
      </c>
      <c r="G191" s="36">
        <v>1694</v>
      </c>
      <c r="H191" s="36">
        <v>1561</v>
      </c>
      <c r="I191" s="36">
        <v>1699</v>
      </c>
      <c r="J191" s="36">
        <v>2024</v>
      </c>
      <c r="K191" s="36">
        <v>1893</v>
      </c>
      <c r="L191" s="36">
        <v>2645</v>
      </c>
      <c r="M191" s="36">
        <v>2271</v>
      </c>
      <c r="N191" s="36">
        <v>1795</v>
      </c>
      <c r="O191" s="36">
        <v>2909</v>
      </c>
      <c r="P191" s="36">
        <v>2755</v>
      </c>
      <c r="Q191" s="36">
        <v>3958</v>
      </c>
      <c r="R191" s="36">
        <v>3527</v>
      </c>
      <c r="S191" s="37">
        <v>3795</v>
      </c>
      <c r="T191" s="37">
        <v>4918</v>
      </c>
      <c r="U191" s="37">
        <v>4408</v>
      </c>
      <c r="V191" s="37">
        <v>4401</v>
      </c>
      <c r="W191" s="53">
        <v>211</v>
      </c>
      <c r="X191" s="38">
        <v>328</v>
      </c>
      <c r="Y191" s="38">
        <v>166</v>
      </c>
      <c r="Z191" s="38">
        <v>189</v>
      </c>
      <c r="AA191" s="38">
        <v>232</v>
      </c>
      <c r="AB191" s="38">
        <v>245</v>
      </c>
      <c r="AC191" s="38">
        <v>219</v>
      </c>
      <c r="AD191" s="38">
        <v>229</v>
      </c>
      <c r="AE191" s="38">
        <v>231</v>
      </c>
      <c r="AF191" s="38">
        <v>481</v>
      </c>
      <c r="AG191" s="38">
        <v>281</v>
      </c>
      <c r="AH191" s="38">
        <v>386</v>
      </c>
      <c r="AI191" s="38">
        <v>398</v>
      </c>
      <c r="AJ191" s="38">
        <v>430</v>
      </c>
      <c r="AK191" s="38">
        <v>257</v>
      </c>
      <c r="AL191" s="38">
        <v>289</v>
      </c>
      <c r="AM191" s="38">
        <v>351</v>
      </c>
      <c r="AN191" s="38">
        <v>649</v>
      </c>
      <c r="AO191" s="38">
        <v>360</v>
      </c>
      <c r="AP191" s="38">
        <v>334</v>
      </c>
      <c r="AQ191" s="38">
        <v>411</v>
      </c>
      <c r="AR191" s="38">
        <v>394</v>
      </c>
      <c r="AS191" s="38">
        <v>343</v>
      </c>
      <c r="AT191" s="38">
        <v>413</v>
      </c>
      <c r="AU191" s="38">
        <v>349</v>
      </c>
      <c r="AV191" s="38">
        <v>592</v>
      </c>
      <c r="AW191" s="38">
        <v>322</v>
      </c>
      <c r="AX191" s="38">
        <v>436</v>
      </c>
      <c r="AY191" s="38">
        <v>524</v>
      </c>
      <c r="AZ191" s="38">
        <v>516</v>
      </c>
      <c r="BA191" s="38">
        <v>450</v>
      </c>
      <c r="BB191" s="38">
        <v>534</v>
      </c>
      <c r="BC191" s="38">
        <v>432</v>
      </c>
      <c r="BD191" s="38">
        <v>482</v>
      </c>
      <c r="BE191" s="38">
        <v>405</v>
      </c>
      <c r="BF191" s="38">
        <v>574</v>
      </c>
      <c r="BG191" s="38">
        <v>564</v>
      </c>
      <c r="BH191" s="38">
        <v>591</v>
      </c>
      <c r="BI191" s="38">
        <v>749</v>
      </c>
      <c r="BJ191" s="38">
        <v>741</v>
      </c>
      <c r="BK191" s="38">
        <v>584</v>
      </c>
      <c r="BL191" s="38">
        <v>595</v>
      </c>
      <c r="BM191" s="38">
        <v>532</v>
      </c>
      <c r="BN191" s="38">
        <v>560</v>
      </c>
      <c r="BO191" s="38">
        <v>372</v>
      </c>
      <c r="BP191" s="38">
        <v>628</v>
      </c>
      <c r="BQ191" s="38">
        <v>365</v>
      </c>
      <c r="BR191" s="38">
        <v>430</v>
      </c>
      <c r="BS191" s="38">
        <v>726</v>
      </c>
      <c r="BT191" s="38">
        <v>667</v>
      </c>
      <c r="BU191" s="38">
        <v>637</v>
      </c>
      <c r="BV191" s="38">
        <v>879</v>
      </c>
      <c r="BW191" s="38">
        <v>634</v>
      </c>
      <c r="BX191" s="38">
        <v>647</v>
      </c>
      <c r="BY191" s="38">
        <v>641</v>
      </c>
      <c r="BZ191" s="38">
        <v>833</v>
      </c>
      <c r="CA191" s="38">
        <v>667</v>
      </c>
      <c r="CB191" s="38">
        <v>936</v>
      </c>
      <c r="CC191" s="38">
        <v>1034</v>
      </c>
      <c r="CD191" s="38">
        <v>1321</v>
      </c>
      <c r="CE191" s="38">
        <v>722</v>
      </c>
      <c r="CF191" s="38">
        <v>1219</v>
      </c>
      <c r="CG191" s="38">
        <v>881</v>
      </c>
      <c r="CH191" s="38">
        <v>705</v>
      </c>
      <c r="CI191" s="38">
        <v>726</v>
      </c>
      <c r="CJ191" s="38">
        <v>852</v>
      </c>
      <c r="CK191" s="38">
        <v>806</v>
      </c>
      <c r="CL191" s="38">
        <v>1411</v>
      </c>
      <c r="CM191" s="38">
        <v>1137</v>
      </c>
      <c r="CN191" s="38">
        <v>1513</v>
      </c>
      <c r="CO191" s="38">
        <v>981</v>
      </c>
      <c r="CP191" s="38">
        <v>1287</v>
      </c>
      <c r="CQ191" s="38">
        <v>1085</v>
      </c>
      <c r="CR191" s="38">
        <v>1489</v>
      </c>
      <c r="CS191" s="38">
        <v>777</v>
      </c>
      <c r="CT191" s="38">
        <v>1057</v>
      </c>
      <c r="CU191" s="52">
        <v>971</v>
      </c>
      <c r="CV191" s="52">
        <v>1321</v>
      </c>
      <c r="CW191" s="52">
        <v>942</v>
      </c>
      <c r="CX191" s="52">
        <v>1167</v>
      </c>
    </row>
    <row r="192" spans="1:102">
      <c r="A192" s="16" t="s">
        <v>365</v>
      </c>
      <c r="B192" s="8" t="s">
        <v>366</v>
      </c>
      <c r="C192" s="36">
        <v>894</v>
      </c>
      <c r="D192" s="36">
        <v>925</v>
      </c>
      <c r="E192" s="36">
        <v>1379</v>
      </c>
      <c r="F192" s="36">
        <v>1374</v>
      </c>
      <c r="G192" s="36">
        <v>1694</v>
      </c>
      <c r="H192" s="36">
        <v>1561</v>
      </c>
      <c r="I192" s="36">
        <v>1699</v>
      </c>
      <c r="J192" s="36">
        <v>2024</v>
      </c>
      <c r="K192" s="36">
        <v>1893</v>
      </c>
      <c r="L192" s="36">
        <v>2645</v>
      </c>
      <c r="M192" s="36">
        <v>2271</v>
      </c>
      <c r="N192" s="36">
        <v>1795</v>
      </c>
      <c r="O192" s="36">
        <v>2909</v>
      </c>
      <c r="P192" s="36">
        <v>2755</v>
      </c>
      <c r="Q192" s="36">
        <v>3958</v>
      </c>
      <c r="R192" s="36">
        <v>3527</v>
      </c>
      <c r="S192" s="37">
        <v>3795</v>
      </c>
      <c r="T192" s="37">
        <v>4918</v>
      </c>
      <c r="U192" s="37">
        <v>4408</v>
      </c>
      <c r="V192" s="37">
        <v>4401</v>
      </c>
      <c r="W192" s="53">
        <v>211</v>
      </c>
      <c r="X192" s="38">
        <v>328</v>
      </c>
      <c r="Y192" s="38">
        <v>166</v>
      </c>
      <c r="Z192" s="38">
        <v>189</v>
      </c>
      <c r="AA192" s="38">
        <v>232</v>
      </c>
      <c r="AB192" s="38">
        <v>245</v>
      </c>
      <c r="AC192" s="38">
        <v>219</v>
      </c>
      <c r="AD192" s="38">
        <v>229</v>
      </c>
      <c r="AE192" s="38">
        <v>231</v>
      </c>
      <c r="AF192" s="38">
        <v>481</v>
      </c>
      <c r="AG192" s="38">
        <v>281</v>
      </c>
      <c r="AH192" s="38">
        <v>386</v>
      </c>
      <c r="AI192" s="38">
        <v>398</v>
      </c>
      <c r="AJ192" s="38">
        <v>430</v>
      </c>
      <c r="AK192" s="38">
        <v>257</v>
      </c>
      <c r="AL192" s="38">
        <v>289</v>
      </c>
      <c r="AM192" s="38">
        <v>351</v>
      </c>
      <c r="AN192" s="38">
        <v>649</v>
      </c>
      <c r="AO192" s="38">
        <v>360</v>
      </c>
      <c r="AP192" s="38">
        <v>334</v>
      </c>
      <c r="AQ192" s="38">
        <v>411</v>
      </c>
      <c r="AR192" s="38">
        <v>394</v>
      </c>
      <c r="AS192" s="38">
        <v>343</v>
      </c>
      <c r="AT192" s="38">
        <v>413</v>
      </c>
      <c r="AU192" s="38">
        <v>349</v>
      </c>
      <c r="AV192" s="38">
        <v>592</v>
      </c>
      <c r="AW192" s="38">
        <v>322</v>
      </c>
      <c r="AX192" s="38">
        <v>436</v>
      </c>
      <c r="AY192" s="38">
        <v>524</v>
      </c>
      <c r="AZ192" s="38">
        <v>516</v>
      </c>
      <c r="BA192" s="38">
        <v>450</v>
      </c>
      <c r="BB192" s="38">
        <v>534</v>
      </c>
      <c r="BC192" s="38">
        <v>432</v>
      </c>
      <c r="BD192" s="38">
        <v>482</v>
      </c>
      <c r="BE192" s="38">
        <v>405</v>
      </c>
      <c r="BF192" s="38">
        <v>574</v>
      </c>
      <c r="BG192" s="38">
        <v>564</v>
      </c>
      <c r="BH192" s="38">
        <v>591</v>
      </c>
      <c r="BI192" s="38">
        <v>749</v>
      </c>
      <c r="BJ192" s="38">
        <v>741</v>
      </c>
      <c r="BK192" s="38">
        <v>584</v>
      </c>
      <c r="BL192" s="38">
        <v>595</v>
      </c>
      <c r="BM192" s="38">
        <v>532</v>
      </c>
      <c r="BN192" s="38">
        <v>560</v>
      </c>
      <c r="BO192" s="38">
        <v>372</v>
      </c>
      <c r="BP192" s="38">
        <v>628</v>
      </c>
      <c r="BQ192" s="38">
        <v>365</v>
      </c>
      <c r="BR192" s="38">
        <v>430</v>
      </c>
      <c r="BS192" s="38">
        <v>726</v>
      </c>
      <c r="BT192" s="38">
        <v>667</v>
      </c>
      <c r="BU192" s="38">
        <v>637</v>
      </c>
      <c r="BV192" s="38">
        <v>879</v>
      </c>
      <c r="BW192" s="38">
        <v>634</v>
      </c>
      <c r="BX192" s="38">
        <v>647</v>
      </c>
      <c r="BY192" s="38">
        <v>641</v>
      </c>
      <c r="BZ192" s="38">
        <v>833</v>
      </c>
      <c r="CA192" s="38">
        <v>667</v>
      </c>
      <c r="CB192" s="38">
        <v>936</v>
      </c>
      <c r="CC192" s="38">
        <v>1034</v>
      </c>
      <c r="CD192" s="38">
        <v>1321</v>
      </c>
      <c r="CE192" s="38">
        <v>722</v>
      </c>
      <c r="CF192" s="38">
        <v>1219</v>
      </c>
      <c r="CG192" s="38">
        <v>881</v>
      </c>
      <c r="CH192" s="38">
        <v>705</v>
      </c>
      <c r="CI192" s="38">
        <v>726</v>
      </c>
      <c r="CJ192" s="38">
        <v>852</v>
      </c>
      <c r="CK192" s="38">
        <v>806</v>
      </c>
      <c r="CL192" s="38">
        <v>1411</v>
      </c>
      <c r="CM192" s="38">
        <v>1137</v>
      </c>
      <c r="CN192" s="38">
        <v>1513</v>
      </c>
      <c r="CO192" s="38">
        <v>981</v>
      </c>
      <c r="CP192" s="38">
        <v>1287</v>
      </c>
      <c r="CQ192" s="38">
        <v>1085</v>
      </c>
      <c r="CR192" s="38">
        <v>1489</v>
      </c>
      <c r="CS192" s="38">
        <v>777</v>
      </c>
      <c r="CT192" s="38">
        <v>1057</v>
      </c>
      <c r="CU192" s="52">
        <v>971</v>
      </c>
      <c r="CV192" s="52">
        <v>1321</v>
      </c>
      <c r="CW192" s="52">
        <v>942</v>
      </c>
      <c r="CX192" s="52">
        <v>1167</v>
      </c>
    </row>
    <row r="193" spans="1:102">
      <c r="A193" s="15" t="s">
        <v>367</v>
      </c>
      <c r="B193" s="8" t="s">
        <v>368</v>
      </c>
      <c r="C193" s="36">
        <v>546</v>
      </c>
      <c r="D193" s="36">
        <v>662</v>
      </c>
      <c r="E193" s="36">
        <v>767</v>
      </c>
      <c r="F193" s="36">
        <v>679</v>
      </c>
      <c r="G193" s="36">
        <v>715</v>
      </c>
      <c r="H193" s="36">
        <v>738</v>
      </c>
      <c r="I193" s="36">
        <v>767</v>
      </c>
      <c r="J193" s="36">
        <v>902</v>
      </c>
      <c r="K193" s="36">
        <v>842</v>
      </c>
      <c r="L193" s="36">
        <v>547</v>
      </c>
      <c r="M193" s="36">
        <v>569</v>
      </c>
      <c r="N193" s="36">
        <v>380</v>
      </c>
      <c r="O193" s="36">
        <v>473</v>
      </c>
      <c r="P193" s="36">
        <v>651</v>
      </c>
      <c r="Q193" s="36">
        <v>889</v>
      </c>
      <c r="R193" s="36">
        <v>978</v>
      </c>
      <c r="S193" s="37">
        <v>946</v>
      </c>
      <c r="T193" s="37">
        <v>1161</v>
      </c>
      <c r="U193" s="37">
        <v>1076</v>
      </c>
      <c r="V193" s="37">
        <v>911</v>
      </c>
      <c r="W193" s="53">
        <v>135</v>
      </c>
      <c r="X193" s="38">
        <v>121</v>
      </c>
      <c r="Y193" s="38">
        <v>146</v>
      </c>
      <c r="Z193" s="38">
        <v>144</v>
      </c>
      <c r="AA193" s="38">
        <v>143</v>
      </c>
      <c r="AB193" s="38">
        <v>170</v>
      </c>
      <c r="AC193" s="38">
        <v>180</v>
      </c>
      <c r="AD193" s="38">
        <v>169</v>
      </c>
      <c r="AE193" s="38">
        <v>160</v>
      </c>
      <c r="AF193" s="38">
        <v>217</v>
      </c>
      <c r="AG193" s="38">
        <v>178</v>
      </c>
      <c r="AH193" s="38">
        <v>212</v>
      </c>
      <c r="AI193" s="38">
        <v>199</v>
      </c>
      <c r="AJ193" s="38">
        <v>166</v>
      </c>
      <c r="AK193" s="38">
        <v>155</v>
      </c>
      <c r="AL193" s="38">
        <v>159</v>
      </c>
      <c r="AM193" s="38">
        <v>186</v>
      </c>
      <c r="AN193" s="38">
        <v>180</v>
      </c>
      <c r="AO193" s="38">
        <v>166</v>
      </c>
      <c r="AP193" s="38">
        <v>183</v>
      </c>
      <c r="AQ193" s="38">
        <v>178</v>
      </c>
      <c r="AR193" s="38">
        <v>202</v>
      </c>
      <c r="AS193" s="38">
        <v>164</v>
      </c>
      <c r="AT193" s="38">
        <v>194</v>
      </c>
      <c r="AU193" s="38">
        <v>190</v>
      </c>
      <c r="AV193" s="38">
        <v>197</v>
      </c>
      <c r="AW193" s="38">
        <v>213</v>
      </c>
      <c r="AX193" s="38">
        <v>167</v>
      </c>
      <c r="AY193" s="38">
        <v>210</v>
      </c>
      <c r="AZ193" s="38">
        <v>192</v>
      </c>
      <c r="BA193" s="38">
        <v>263</v>
      </c>
      <c r="BB193" s="38">
        <v>237</v>
      </c>
      <c r="BC193" s="38">
        <v>212</v>
      </c>
      <c r="BD193" s="38">
        <v>208</v>
      </c>
      <c r="BE193" s="38">
        <v>167</v>
      </c>
      <c r="BF193" s="38">
        <v>255</v>
      </c>
      <c r="BG193" s="38">
        <v>168</v>
      </c>
      <c r="BH193" s="38">
        <v>148</v>
      </c>
      <c r="BI193" s="38">
        <v>114</v>
      </c>
      <c r="BJ193" s="38">
        <v>117</v>
      </c>
      <c r="BK193" s="38">
        <v>136</v>
      </c>
      <c r="BL193" s="38">
        <v>156</v>
      </c>
      <c r="BM193" s="38">
        <v>141</v>
      </c>
      <c r="BN193" s="38">
        <v>136</v>
      </c>
      <c r="BO193" s="38">
        <v>107</v>
      </c>
      <c r="BP193" s="38">
        <v>95</v>
      </c>
      <c r="BQ193" s="38">
        <v>88</v>
      </c>
      <c r="BR193" s="38">
        <v>90</v>
      </c>
      <c r="BS193" s="38">
        <v>102</v>
      </c>
      <c r="BT193" s="38">
        <v>120</v>
      </c>
      <c r="BU193" s="38">
        <v>111</v>
      </c>
      <c r="BV193" s="38">
        <v>140</v>
      </c>
      <c r="BW193" s="38">
        <v>154</v>
      </c>
      <c r="BX193" s="38">
        <v>129</v>
      </c>
      <c r="BY193" s="38">
        <v>193</v>
      </c>
      <c r="BZ193" s="38">
        <v>175</v>
      </c>
      <c r="CA193" s="38">
        <v>181</v>
      </c>
      <c r="CB193" s="38">
        <v>173</v>
      </c>
      <c r="CC193" s="38">
        <v>324</v>
      </c>
      <c r="CD193" s="38">
        <v>211</v>
      </c>
      <c r="CE193" s="38">
        <v>224</v>
      </c>
      <c r="CF193" s="38">
        <v>300</v>
      </c>
      <c r="CG193" s="38">
        <v>227</v>
      </c>
      <c r="CH193" s="38">
        <v>227</v>
      </c>
      <c r="CI193" s="38">
        <v>252</v>
      </c>
      <c r="CJ193" s="38">
        <v>170</v>
      </c>
      <c r="CK193" s="38">
        <v>259</v>
      </c>
      <c r="CL193" s="38">
        <v>265</v>
      </c>
      <c r="CM193" s="38">
        <v>294</v>
      </c>
      <c r="CN193" s="38">
        <v>355</v>
      </c>
      <c r="CO193" s="38">
        <v>246</v>
      </c>
      <c r="CP193" s="38">
        <v>266</v>
      </c>
      <c r="CQ193" s="38">
        <v>286</v>
      </c>
      <c r="CR193" s="38">
        <v>291</v>
      </c>
      <c r="CS193" s="38">
        <v>232</v>
      </c>
      <c r="CT193" s="38">
        <v>267</v>
      </c>
      <c r="CU193" s="52">
        <v>218</v>
      </c>
      <c r="CV193" s="52">
        <v>224</v>
      </c>
      <c r="CW193" s="52">
        <v>225</v>
      </c>
      <c r="CX193" s="52">
        <v>244</v>
      </c>
    </row>
    <row r="194" spans="1:102">
      <c r="A194" s="13" t="s">
        <v>369</v>
      </c>
      <c r="B194" s="8" t="s">
        <v>370</v>
      </c>
      <c r="C194" s="36">
        <v>546</v>
      </c>
      <c r="D194" s="36">
        <v>662</v>
      </c>
      <c r="E194" s="36">
        <v>767</v>
      </c>
      <c r="F194" s="36">
        <v>679</v>
      </c>
      <c r="G194" s="36">
        <v>715</v>
      </c>
      <c r="H194" s="36">
        <v>738</v>
      </c>
      <c r="I194" s="36">
        <v>767</v>
      </c>
      <c r="J194" s="36">
        <v>902</v>
      </c>
      <c r="K194" s="36">
        <v>842</v>
      </c>
      <c r="L194" s="36">
        <v>547</v>
      </c>
      <c r="M194" s="36">
        <v>569</v>
      </c>
      <c r="N194" s="36">
        <v>380</v>
      </c>
      <c r="O194" s="36">
        <v>473</v>
      </c>
      <c r="P194" s="36">
        <v>651</v>
      </c>
      <c r="Q194" s="36">
        <v>889</v>
      </c>
      <c r="R194" s="36">
        <v>978</v>
      </c>
      <c r="S194" s="37">
        <v>946</v>
      </c>
      <c r="T194" s="37">
        <v>1161</v>
      </c>
      <c r="U194" s="37">
        <v>1076</v>
      </c>
      <c r="V194" s="37">
        <v>911</v>
      </c>
      <c r="W194" s="53">
        <v>135</v>
      </c>
      <c r="X194" s="38">
        <v>121</v>
      </c>
      <c r="Y194" s="38">
        <v>146</v>
      </c>
      <c r="Z194" s="38">
        <v>144</v>
      </c>
      <c r="AA194" s="38">
        <v>143</v>
      </c>
      <c r="AB194" s="38">
        <v>170</v>
      </c>
      <c r="AC194" s="38">
        <v>180</v>
      </c>
      <c r="AD194" s="38">
        <v>169</v>
      </c>
      <c r="AE194" s="38">
        <v>160</v>
      </c>
      <c r="AF194" s="38">
        <v>217</v>
      </c>
      <c r="AG194" s="38">
        <v>178</v>
      </c>
      <c r="AH194" s="38">
        <v>212</v>
      </c>
      <c r="AI194" s="38">
        <v>199</v>
      </c>
      <c r="AJ194" s="38">
        <v>166</v>
      </c>
      <c r="AK194" s="38">
        <v>155</v>
      </c>
      <c r="AL194" s="38">
        <v>159</v>
      </c>
      <c r="AM194" s="38">
        <v>186</v>
      </c>
      <c r="AN194" s="38">
        <v>180</v>
      </c>
      <c r="AO194" s="38">
        <v>166</v>
      </c>
      <c r="AP194" s="38">
        <v>183</v>
      </c>
      <c r="AQ194" s="38">
        <v>178</v>
      </c>
      <c r="AR194" s="38">
        <v>202</v>
      </c>
      <c r="AS194" s="38">
        <v>164</v>
      </c>
      <c r="AT194" s="38">
        <v>194</v>
      </c>
      <c r="AU194" s="38">
        <v>190</v>
      </c>
      <c r="AV194" s="38">
        <v>197</v>
      </c>
      <c r="AW194" s="38">
        <v>213</v>
      </c>
      <c r="AX194" s="38">
        <v>167</v>
      </c>
      <c r="AY194" s="38">
        <v>210</v>
      </c>
      <c r="AZ194" s="38">
        <v>192</v>
      </c>
      <c r="BA194" s="38">
        <v>263</v>
      </c>
      <c r="BB194" s="38">
        <v>237</v>
      </c>
      <c r="BC194" s="38">
        <v>212</v>
      </c>
      <c r="BD194" s="38">
        <v>208</v>
      </c>
      <c r="BE194" s="38">
        <v>167</v>
      </c>
      <c r="BF194" s="38">
        <v>255</v>
      </c>
      <c r="BG194" s="38">
        <v>168</v>
      </c>
      <c r="BH194" s="38">
        <v>148</v>
      </c>
      <c r="BI194" s="38">
        <v>114</v>
      </c>
      <c r="BJ194" s="38">
        <v>117</v>
      </c>
      <c r="BK194" s="38">
        <v>136</v>
      </c>
      <c r="BL194" s="38">
        <v>156</v>
      </c>
      <c r="BM194" s="38">
        <v>141</v>
      </c>
      <c r="BN194" s="38">
        <v>136</v>
      </c>
      <c r="BO194" s="38">
        <v>107</v>
      </c>
      <c r="BP194" s="38">
        <v>95</v>
      </c>
      <c r="BQ194" s="38">
        <v>88</v>
      </c>
      <c r="BR194" s="38">
        <v>90</v>
      </c>
      <c r="BS194" s="38">
        <v>102</v>
      </c>
      <c r="BT194" s="38">
        <v>120</v>
      </c>
      <c r="BU194" s="38">
        <v>111</v>
      </c>
      <c r="BV194" s="38">
        <v>140</v>
      </c>
      <c r="BW194" s="38">
        <v>154</v>
      </c>
      <c r="BX194" s="38">
        <v>129</v>
      </c>
      <c r="BY194" s="38">
        <v>193</v>
      </c>
      <c r="BZ194" s="38">
        <v>175</v>
      </c>
      <c r="CA194" s="38">
        <v>181</v>
      </c>
      <c r="CB194" s="38">
        <v>173</v>
      </c>
      <c r="CC194" s="38">
        <v>324</v>
      </c>
      <c r="CD194" s="38">
        <v>211</v>
      </c>
      <c r="CE194" s="38">
        <v>224</v>
      </c>
      <c r="CF194" s="38">
        <v>300</v>
      </c>
      <c r="CG194" s="38">
        <v>227</v>
      </c>
      <c r="CH194" s="38">
        <v>227</v>
      </c>
      <c r="CI194" s="38">
        <v>252</v>
      </c>
      <c r="CJ194" s="38">
        <v>170</v>
      </c>
      <c r="CK194" s="38">
        <v>259</v>
      </c>
      <c r="CL194" s="38">
        <v>265</v>
      </c>
      <c r="CM194" s="38">
        <v>294</v>
      </c>
      <c r="CN194" s="38">
        <v>355</v>
      </c>
      <c r="CO194" s="38">
        <v>246</v>
      </c>
      <c r="CP194" s="38">
        <v>266</v>
      </c>
      <c r="CQ194" s="38">
        <v>286</v>
      </c>
      <c r="CR194" s="38">
        <v>291</v>
      </c>
      <c r="CS194" s="38">
        <v>232</v>
      </c>
      <c r="CT194" s="38">
        <v>267</v>
      </c>
      <c r="CU194" s="52">
        <v>218</v>
      </c>
      <c r="CV194" s="52">
        <v>224</v>
      </c>
      <c r="CW194" s="52">
        <v>225</v>
      </c>
      <c r="CX194" s="52">
        <v>244</v>
      </c>
    </row>
    <row r="195" spans="1:102">
      <c r="A195" s="7" t="s">
        <v>371</v>
      </c>
      <c r="B195" s="8" t="s">
        <v>372</v>
      </c>
      <c r="C195" s="36">
        <v>0</v>
      </c>
      <c r="D195" s="36">
        <v>0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1</v>
      </c>
      <c r="R195" s="36">
        <v>0</v>
      </c>
      <c r="S195" s="37">
        <v>0</v>
      </c>
      <c r="T195" s="37">
        <v>0</v>
      </c>
      <c r="U195" s="37">
        <v>0</v>
      </c>
      <c r="V195" s="37">
        <v>1</v>
      </c>
      <c r="W195" s="53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8">
        <v>0</v>
      </c>
      <c r="AW195" s="38">
        <v>0</v>
      </c>
      <c r="AX195" s="38">
        <v>0</v>
      </c>
      <c r="AY195" s="38">
        <v>0</v>
      </c>
      <c r="AZ195" s="38">
        <v>0</v>
      </c>
      <c r="BA195" s="38">
        <v>0</v>
      </c>
      <c r="BB195" s="38">
        <v>0</v>
      </c>
      <c r="BC195" s="38">
        <v>0</v>
      </c>
      <c r="BD195" s="38">
        <v>0</v>
      </c>
      <c r="BE195" s="38">
        <v>0</v>
      </c>
      <c r="BF195" s="38">
        <v>0</v>
      </c>
      <c r="BG195" s="38">
        <v>0</v>
      </c>
      <c r="BH195" s="38">
        <v>0</v>
      </c>
      <c r="BI195" s="38">
        <v>0</v>
      </c>
      <c r="BJ195" s="38">
        <v>0</v>
      </c>
      <c r="BK195" s="38">
        <v>0</v>
      </c>
      <c r="BL195" s="38">
        <v>0</v>
      </c>
      <c r="BM195" s="38">
        <v>0</v>
      </c>
      <c r="BN195" s="38">
        <v>0</v>
      </c>
      <c r="BO195" s="38">
        <v>0</v>
      </c>
      <c r="BP195" s="38">
        <v>0</v>
      </c>
      <c r="BQ195" s="38">
        <v>0</v>
      </c>
      <c r="BR195" s="38">
        <v>0</v>
      </c>
      <c r="BS195" s="38">
        <v>0</v>
      </c>
      <c r="BT195" s="38">
        <v>0</v>
      </c>
      <c r="BU195" s="38">
        <v>0</v>
      </c>
      <c r="BV195" s="38">
        <v>0</v>
      </c>
      <c r="BW195" s="38">
        <v>0</v>
      </c>
      <c r="BX195" s="38">
        <v>0</v>
      </c>
      <c r="BY195" s="38">
        <v>0</v>
      </c>
      <c r="BZ195" s="38">
        <v>0</v>
      </c>
      <c r="CA195" s="38">
        <v>0</v>
      </c>
      <c r="CB195" s="38">
        <v>0</v>
      </c>
      <c r="CC195" s="38">
        <v>1</v>
      </c>
      <c r="CD195" s="38">
        <v>0</v>
      </c>
      <c r="CE195" s="38">
        <v>0</v>
      </c>
      <c r="CF195" s="38">
        <v>0</v>
      </c>
      <c r="CG195" s="38">
        <v>0</v>
      </c>
      <c r="CH195" s="38">
        <v>0</v>
      </c>
      <c r="CI195" s="38">
        <v>0</v>
      </c>
      <c r="CJ195" s="38">
        <v>0</v>
      </c>
      <c r="CK195" s="38">
        <v>0</v>
      </c>
      <c r="CL195" s="38">
        <v>0</v>
      </c>
      <c r="CM195" s="38">
        <v>0</v>
      </c>
      <c r="CN195" s="38">
        <v>0</v>
      </c>
      <c r="CO195" s="38">
        <v>0</v>
      </c>
      <c r="CP195" s="38">
        <v>0</v>
      </c>
      <c r="CQ195" s="38">
        <v>0</v>
      </c>
      <c r="CR195" s="38">
        <v>0</v>
      </c>
      <c r="CS195" s="38">
        <v>0</v>
      </c>
      <c r="CT195" s="38">
        <v>0</v>
      </c>
      <c r="CU195" s="52">
        <v>0</v>
      </c>
      <c r="CV195" s="52">
        <v>0</v>
      </c>
      <c r="CW195" s="52">
        <v>1</v>
      </c>
      <c r="CX195" s="52">
        <v>0</v>
      </c>
    </row>
    <row r="196" spans="1:102">
      <c r="A196" s="15" t="s">
        <v>373</v>
      </c>
      <c r="B196" s="17" t="s">
        <v>374</v>
      </c>
      <c r="C196" s="37">
        <v>0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1</v>
      </c>
      <c r="R196" s="37">
        <v>0</v>
      </c>
      <c r="S196" s="37">
        <v>0</v>
      </c>
      <c r="T196" s="37">
        <v>0</v>
      </c>
      <c r="U196" s="37">
        <v>0</v>
      </c>
      <c r="V196" s="37">
        <v>1</v>
      </c>
      <c r="W196" s="53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8">
        <v>0</v>
      </c>
      <c r="AW196" s="38">
        <v>0</v>
      </c>
      <c r="AX196" s="38">
        <v>0</v>
      </c>
      <c r="AY196" s="38">
        <v>0</v>
      </c>
      <c r="AZ196" s="38">
        <v>0</v>
      </c>
      <c r="BA196" s="38">
        <v>0</v>
      </c>
      <c r="BB196" s="38">
        <v>0</v>
      </c>
      <c r="BC196" s="38">
        <v>0</v>
      </c>
      <c r="BD196" s="38">
        <v>0</v>
      </c>
      <c r="BE196" s="38">
        <v>0</v>
      </c>
      <c r="BF196" s="38">
        <v>0</v>
      </c>
      <c r="BG196" s="38">
        <v>0</v>
      </c>
      <c r="BH196" s="38">
        <v>0</v>
      </c>
      <c r="BI196" s="38">
        <v>0</v>
      </c>
      <c r="BJ196" s="38">
        <v>0</v>
      </c>
      <c r="BK196" s="38">
        <v>0</v>
      </c>
      <c r="BL196" s="38">
        <v>0</v>
      </c>
      <c r="BM196" s="38">
        <v>0</v>
      </c>
      <c r="BN196" s="38">
        <v>0</v>
      </c>
      <c r="BO196" s="38">
        <v>0</v>
      </c>
      <c r="BP196" s="38">
        <v>0</v>
      </c>
      <c r="BQ196" s="38">
        <v>0</v>
      </c>
      <c r="BR196" s="38">
        <v>0</v>
      </c>
      <c r="BS196" s="38">
        <v>0</v>
      </c>
      <c r="BT196" s="38">
        <v>0</v>
      </c>
      <c r="BU196" s="38">
        <v>0</v>
      </c>
      <c r="BV196" s="38">
        <v>0</v>
      </c>
      <c r="BW196" s="38">
        <v>0</v>
      </c>
      <c r="BX196" s="38">
        <v>0</v>
      </c>
      <c r="BY196" s="38">
        <v>0</v>
      </c>
      <c r="BZ196" s="38">
        <v>0</v>
      </c>
      <c r="CA196" s="38">
        <v>0</v>
      </c>
      <c r="CB196" s="38">
        <v>0</v>
      </c>
      <c r="CC196" s="38">
        <v>1</v>
      </c>
      <c r="CD196" s="38">
        <v>0</v>
      </c>
      <c r="CE196" s="38">
        <v>0</v>
      </c>
      <c r="CF196" s="38">
        <v>0</v>
      </c>
      <c r="CG196" s="38">
        <v>0</v>
      </c>
      <c r="CH196" s="38">
        <v>0</v>
      </c>
      <c r="CI196" s="38">
        <v>0</v>
      </c>
      <c r="CJ196" s="38">
        <v>0</v>
      </c>
      <c r="CK196" s="38">
        <v>0</v>
      </c>
      <c r="CL196" s="38">
        <v>0</v>
      </c>
      <c r="CM196" s="38">
        <v>0</v>
      </c>
      <c r="CN196" s="38">
        <v>0</v>
      </c>
      <c r="CO196" s="38">
        <v>0</v>
      </c>
      <c r="CP196" s="38">
        <v>0</v>
      </c>
      <c r="CQ196" s="38">
        <v>0</v>
      </c>
      <c r="CR196" s="38">
        <v>0</v>
      </c>
      <c r="CS196" s="38">
        <v>0</v>
      </c>
      <c r="CT196" s="38">
        <v>0</v>
      </c>
      <c r="CU196" s="52">
        <v>0</v>
      </c>
      <c r="CV196" s="52">
        <v>0</v>
      </c>
      <c r="CW196" s="52">
        <v>1</v>
      </c>
      <c r="CX196" s="52">
        <v>0</v>
      </c>
    </row>
    <row r="197" spans="1:102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102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9"/>
      <c r="T198" s="19"/>
      <c r="U198" s="19"/>
      <c r="V198" s="19"/>
    </row>
    <row r="199" spans="1:102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102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102">
      <c r="A201" s="18" t="s">
        <v>375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102">
      <c r="A202" s="1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102">
      <c r="A203" s="1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102">
      <c r="A204" s="1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E204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3.88671875" style="4" bestFit="1" customWidth="1"/>
    <col min="2" max="2" width="6.88671875" customWidth="1"/>
    <col min="23" max="23" width="8.88671875" style="47"/>
    <col min="24" max="98" width="8.88671875" style="23"/>
  </cols>
  <sheetData>
    <row r="1" spans="1:102">
      <c r="A1" s="1" t="s">
        <v>376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</row>
    <row r="2" spans="1:10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2</v>
      </c>
      <c r="T2" s="3"/>
      <c r="U2" s="3"/>
      <c r="V2" s="3"/>
      <c r="CI2" s="23" t="s">
        <v>2</v>
      </c>
    </row>
    <row r="3" spans="1:10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</row>
    <row r="4" spans="1:102" s="4" customFormat="1">
      <c r="A4" s="3" t="s">
        <v>1591</v>
      </c>
      <c r="B4" s="3"/>
      <c r="C4" s="5">
        <v>1998</v>
      </c>
      <c r="D4" s="5">
        <v>1999</v>
      </c>
      <c r="E4" s="5">
        <v>2000</v>
      </c>
      <c r="F4" s="5">
        <v>2001</v>
      </c>
      <c r="G4" s="5">
        <v>2002</v>
      </c>
      <c r="H4" s="5">
        <v>2003</v>
      </c>
      <c r="I4" s="5">
        <v>2004</v>
      </c>
      <c r="J4" s="5">
        <v>2005</v>
      </c>
      <c r="K4" s="5">
        <v>2006</v>
      </c>
      <c r="L4" s="5">
        <v>2007</v>
      </c>
      <c r="M4" s="5">
        <v>2008</v>
      </c>
      <c r="N4" s="5">
        <v>2009</v>
      </c>
      <c r="O4" s="5">
        <v>2010</v>
      </c>
      <c r="P4" s="5">
        <v>2011</v>
      </c>
      <c r="Q4" s="5">
        <v>2012</v>
      </c>
      <c r="R4" s="5">
        <v>2013</v>
      </c>
      <c r="S4" s="5" t="s">
        <v>3</v>
      </c>
      <c r="T4" s="5">
        <v>2015</v>
      </c>
      <c r="U4" s="5">
        <v>2016</v>
      </c>
      <c r="V4" s="5">
        <v>2017</v>
      </c>
      <c r="W4" s="48" t="s">
        <v>1108</v>
      </c>
      <c r="X4" s="21" t="s">
        <v>1109</v>
      </c>
      <c r="Y4" s="21" t="s">
        <v>1110</v>
      </c>
      <c r="Z4" s="21" t="s">
        <v>1111</v>
      </c>
      <c r="AA4" s="21" t="s">
        <v>1112</v>
      </c>
      <c r="AB4" s="21" t="s">
        <v>1113</v>
      </c>
      <c r="AC4" s="21" t="s">
        <v>1114</v>
      </c>
      <c r="AD4" s="21" t="s">
        <v>1115</v>
      </c>
      <c r="AE4" s="21" t="s">
        <v>1116</v>
      </c>
      <c r="AF4" s="21" t="s">
        <v>1117</v>
      </c>
      <c r="AG4" s="21" t="s">
        <v>1118</v>
      </c>
      <c r="AH4" s="21" t="s">
        <v>1119</v>
      </c>
      <c r="AI4" s="21" t="s">
        <v>1120</v>
      </c>
      <c r="AJ4" s="21" t="s">
        <v>1121</v>
      </c>
      <c r="AK4" s="21" t="s">
        <v>1122</v>
      </c>
      <c r="AL4" s="21" t="s">
        <v>1123</v>
      </c>
      <c r="AM4" s="21" t="s">
        <v>1124</v>
      </c>
      <c r="AN4" s="21" t="s">
        <v>1125</v>
      </c>
      <c r="AO4" s="21" t="s">
        <v>1126</v>
      </c>
      <c r="AP4" s="21" t="s">
        <v>1127</v>
      </c>
      <c r="AQ4" s="21" t="s">
        <v>1128</v>
      </c>
      <c r="AR4" s="21" t="s">
        <v>1129</v>
      </c>
      <c r="AS4" s="21" t="s">
        <v>1130</v>
      </c>
      <c r="AT4" s="21" t="s">
        <v>1131</v>
      </c>
      <c r="AU4" s="21" t="s">
        <v>1132</v>
      </c>
      <c r="AV4" s="21" t="s">
        <v>1133</v>
      </c>
      <c r="AW4" s="21" t="s">
        <v>1134</v>
      </c>
      <c r="AX4" s="21" t="s">
        <v>1135</v>
      </c>
      <c r="AY4" s="21" t="s">
        <v>1136</v>
      </c>
      <c r="AZ4" s="21" t="s">
        <v>1137</v>
      </c>
      <c r="BA4" s="21" t="s">
        <v>1138</v>
      </c>
      <c r="BB4" s="21" t="s">
        <v>1139</v>
      </c>
      <c r="BC4" s="21" t="s">
        <v>1140</v>
      </c>
      <c r="BD4" s="21" t="s">
        <v>1141</v>
      </c>
      <c r="BE4" s="21" t="s">
        <v>1142</v>
      </c>
      <c r="BF4" s="21" t="s">
        <v>1143</v>
      </c>
      <c r="BG4" s="21" t="s">
        <v>1144</v>
      </c>
      <c r="BH4" s="21" t="s">
        <v>1145</v>
      </c>
      <c r="BI4" s="21" t="s">
        <v>1146</v>
      </c>
      <c r="BJ4" s="21" t="s">
        <v>1147</v>
      </c>
      <c r="BK4" s="21" t="s">
        <v>1148</v>
      </c>
      <c r="BL4" s="21" t="s">
        <v>1149</v>
      </c>
      <c r="BM4" s="21" t="s">
        <v>1150</v>
      </c>
      <c r="BN4" s="21" t="s">
        <v>1151</v>
      </c>
      <c r="BO4" s="21" t="s">
        <v>1152</v>
      </c>
      <c r="BP4" s="21" t="s">
        <v>1153</v>
      </c>
      <c r="BQ4" s="21" t="s">
        <v>1154</v>
      </c>
      <c r="BR4" s="21" t="s">
        <v>1155</v>
      </c>
      <c r="BS4" s="21" t="s">
        <v>1156</v>
      </c>
      <c r="BT4" s="21" t="s">
        <v>1157</v>
      </c>
      <c r="BU4" s="21" t="s">
        <v>1158</v>
      </c>
      <c r="BV4" s="21" t="s">
        <v>1159</v>
      </c>
      <c r="BW4" s="21" t="s">
        <v>1160</v>
      </c>
      <c r="BX4" s="21" t="s">
        <v>1161</v>
      </c>
      <c r="BY4" s="21" t="s">
        <v>1162</v>
      </c>
      <c r="BZ4" s="21" t="s">
        <v>1163</v>
      </c>
      <c r="CA4" s="21" t="s">
        <v>1164</v>
      </c>
      <c r="CB4" s="21" t="s">
        <v>1165</v>
      </c>
      <c r="CC4" s="21" t="s">
        <v>1166</v>
      </c>
      <c r="CD4" s="21" t="s">
        <v>1167</v>
      </c>
      <c r="CE4" s="21" t="s">
        <v>1168</v>
      </c>
      <c r="CF4" s="21" t="s">
        <v>1169</v>
      </c>
      <c r="CG4" s="21" t="s">
        <v>1170</v>
      </c>
      <c r="CH4" s="21" t="s">
        <v>1171</v>
      </c>
      <c r="CI4" s="21" t="s">
        <v>1172</v>
      </c>
      <c r="CJ4" s="21" t="s">
        <v>1173</v>
      </c>
      <c r="CK4" s="21" t="s">
        <v>1174</v>
      </c>
      <c r="CL4" s="21" t="s">
        <v>1175</v>
      </c>
      <c r="CM4" s="21" t="s">
        <v>1176</v>
      </c>
      <c r="CN4" s="21" t="s">
        <v>1177</v>
      </c>
      <c r="CO4" s="21" t="s">
        <v>1178</v>
      </c>
      <c r="CP4" s="21" t="s">
        <v>1179</v>
      </c>
      <c r="CQ4" s="21" t="s">
        <v>1180</v>
      </c>
      <c r="CR4" s="21" t="s">
        <v>1181</v>
      </c>
      <c r="CS4" s="21" t="s">
        <v>1182</v>
      </c>
      <c r="CT4" s="21" t="s">
        <v>1183</v>
      </c>
      <c r="CU4" s="21" t="s">
        <v>1184</v>
      </c>
      <c r="CV4" s="21" t="s">
        <v>1185</v>
      </c>
      <c r="CW4" s="26" t="s">
        <v>1186</v>
      </c>
      <c r="CX4" s="26" t="s">
        <v>1216</v>
      </c>
    </row>
    <row r="5" spans="1:102" s="73" customFormat="1">
      <c r="A5" s="5" t="s">
        <v>1212</v>
      </c>
      <c r="B5" s="68" t="s">
        <v>1217</v>
      </c>
      <c r="C5" s="69">
        <v>186481</v>
      </c>
      <c r="D5" s="69">
        <v>196107</v>
      </c>
      <c r="E5" s="69">
        <v>221818</v>
      </c>
      <c r="F5" s="69">
        <v>231831</v>
      </c>
      <c r="G5" s="69">
        <v>235984</v>
      </c>
      <c r="H5" s="69">
        <v>239538</v>
      </c>
      <c r="I5" s="69">
        <v>253195</v>
      </c>
      <c r="J5" s="69">
        <v>282057</v>
      </c>
      <c r="K5" s="69">
        <v>322764</v>
      </c>
      <c r="L5" s="69">
        <v>312826</v>
      </c>
      <c r="M5" s="69">
        <v>348979</v>
      </c>
      <c r="N5" s="69">
        <v>315521</v>
      </c>
      <c r="O5" s="69">
        <v>367376</v>
      </c>
      <c r="P5" s="69">
        <v>402950</v>
      </c>
      <c r="Q5" s="69">
        <v>410308</v>
      </c>
      <c r="R5" s="69">
        <v>421952</v>
      </c>
      <c r="S5" s="70">
        <v>420428</v>
      </c>
      <c r="T5" s="70">
        <v>407396</v>
      </c>
      <c r="U5" s="70">
        <v>437562</v>
      </c>
      <c r="V5" s="70">
        <v>478061</v>
      </c>
      <c r="W5" s="71">
        <v>46527</v>
      </c>
      <c r="X5" s="72">
        <v>47466</v>
      </c>
      <c r="Y5" s="72">
        <v>46044</v>
      </c>
      <c r="Z5" s="72">
        <v>46444</v>
      </c>
      <c r="AA5" s="72">
        <v>47184</v>
      </c>
      <c r="AB5" s="72">
        <v>47180</v>
      </c>
      <c r="AC5" s="72">
        <v>50312</v>
      </c>
      <c r="AD5" s="72">
        <v>51431</v>
      </c>
      <c r="AE5" s="72">
        <v>52259</v>
      </c>
      <c r="AF5" s="72">
        <v>54734</v>
      </c>
      <c r="AG5" s="72">
        <v>56327</v>
      </c>
      <c r="AH5" s="72">
        <v>58498</v>
      </c>
      <c r="AI5" s="72">
        <v>59199</v>
      </c>
      <c r="AJ5" s="72">
        <v>59544</v>
      </c>
      <c r="AK5" s="72">
        <v>57076</v>
      </c>
      <c r="AL5" s="72">
        <v>56012</v>
      </c>
      <c r="AM5" s="72">
        <v>58175</v>
      </c>
      <c r="AN5" s="72">
        <v>60650</v>
      </c>
      <c r="AO5" s="72">
        <v>59011</v>
      </c>
      <c r="AP5" s="72">
        <v>58148</v>
      </c>
      <c r="AQ5" s="72">
        <v>60144</v>
      </c>
      <c r="AR5" s="72">
        <v>59001</v>
      </c>
      <c r="AS5" s="72">
        <v>59249</v>
      </c>
      <c r="AT5" s="72">
        <v>61144</v>
      </c>
      <c r="AU5" s="72">
        <v>60461</v>
      </c>
      <c r="AV5" s="72">
        <v>62790</v>
      </c>
      <c r="AW5" s="72">
        <v>64115</v>
      </c>
      <c r="AX5" s="72">
        <v>65829</v>
      </c>
      <c r="AY5" s="72">
        <v>65694</v>
      </c>
      <c r="AZ5" s="72">
        <v>69096</v>
      </c>
      <c r="BA5" s="72">
        <v>72556</v>
      </c>
      <c r="BB5" s="72">
        <v>74711</v>
      </c>
      <c r="BC5" s="72">
        <v>84500</v>
      </c>
      <c r="BD5" s="72">
        <v>89094</v>
      </c>
      <c r="BE5" s="72">
        <v>75192</v>
      </c>
      <c r="BF5" s="72">
        <v>73978</v>
      </c>
      <c r="BG5" s="72">
        <v>75702</v>
      </c>
      <c r="BH5" s="72">
        <v>76328</v>
      </c>
      <c r="BI5" s="72">
        <v>80119</v>
      </c>
      <c r="BJ5" s="72">
        <v>80677</v>
      </c>
      <c r="BK5" s="72">
        <v>84563</v>
      </c>
      <c r="BL5" s="72">
        <v>90800</v>
      </c>
      <c r="BM5" s="72">
        <v>90148</v>
      </c>
      <c r="BN5" s="72">
        <v>83468</v>
      </c>
      <c r="BO5" s="72">
        <v>78372</v>
      </c>
      <c r="BP5" s="72">
        <v>76765</v>
      </c>
      <c r="BQ5" s="72">
        <v>77870</v>
      </c>
      <c r="BR5" s="72">
        <v>82514</v>
      </c>
      <c r="BS5" s="72">
        <v>85847</v>
      </c>
      <c r="BT5" s="72">
        <v>90994</v>
      </c>
      <c r="BU5" s="72">
        <v>93291</v>
      </c>
      <c r="BV5" s="72">
        <v>97244</v>
      </c>
      <c r="BW5" s="72">
        <v>96919</v>
      </c>
      <c r="BX5" s="72">
        <v>99588</v>
      </c>
      <c r="BY5" s="72">
        <v>103621</v>
      </c>
      <c r="BZ5" s="72">
        <v>102822</v>
      </c>
      <c r="CA5" s="72">
        <v>102742</v>
      </c>
      <c r="CB5" s="72">
        <v>103161</v>
      </c>
      <c r="CC5" s="72">
        <v>102715</v>
      </c>
      <c r="CD5" s="72">
        <v>101690</v>
      </c>
      <c r="CE5" s="72">
        <v>103082</v>
      </c>
      <c r="CF5" s="72">
        <v>106281</v>
      </c>
      <c r="CG5" s="72">
        <v>106169</v>
      </c>
      <c r="CH5" s="72">
        <v>106420</v>
      </c>
      <c r="CI5" s="72">
        <v>103243</v>
      </c>
      <c r="CJ5" s="72">
        <v>104176</v>
      </c>
      <c r="CK5" s="72">
        <v>104580</v>
      </c>
      <c r="CL5" s="72">
        <v>108429</v>
      </c>
      <c r="CM5" s="72">
        <v>105371</v>
      </c>
      <c r="CN5" s="72">
        <v>101312</v>
      </c>
      <c r="CO5" s="72">
        <v>99802</v>
      </c>
      <c r="CP5" s="72">
        <v>100911</v>
      </c>
      <c r="CQ5" s="72">
        <v>101935</v>
      </c>
      <c r="CR5" s="72">
        <v>105627</v>
      </c>
      <c r="CS5" s="72">
        <v>114720</v>
      </c>
      <c r="CT5" s="72">
        <v>115280</v>
      </c>
      <c r="CU5" s="72">
        <v>117815</v>
      </c>
      <c r="CV5" s="72">
        <v>118392</v>
      </c>
      <c r="CW5" s="72">
        <v>120381</v>
      </c>
      <c r="CX5" s="72">
        <v>121473</v>
      </c>
    </row>
    <row r="6" spans="1:102">
      <c r="A6" s="7" t="s">
        <v>6</v>
      </c>
      <c r="B6" s="60" t="s">
        <v>1218</v>
      </c>
      <c r="C6" s="39">
        <v>5340</v>
      </c>
      <c r="D6" s="39">
        <v>5024</v>
      </c>
      <c r="E6" s="39">
        <v>5069</v>
      </c>
      <c r="F6" s="39">
        <v>5452</v>
      </c>
      <c r="G6" s="39">
        <v>5880</v>
      </c>
      <c r="H6" s="39">
        <v>6069</v>
      </c>
      <c r="I6" s="39">
        <v>6152</v>
      </c>
      <c r="J6" s="39">
        <v>6767</v>
      </c>
      <c r="K6" s="39">
        <v>7178</v>
      </c>
      <c r="L6" s="39">
        <v>7639</v>
      </c>
      <c r="M6" s="39">
        <v>8601</v>
      </c>
      <c r="N6" s="39">
        <v>8667</v>
      </c>
      <c r="O6" s="39">
        <v>9076</v>
      </c>
      <c r="P6" s="39">
        <v>9747</v>
      </c>
      <c r="Q6" s="39">
        <v>9780</v>
      </c>
      <c r="R6" s="39">
        <v>9249</v>
      </c>
      <c r="S6" s="41">
        <v>8829</v>
      </c>
      <c r="T6" s="41">
        <v>9054</v>
      </c>
      <c r="U6" s="41">
        <v>9921</v>
      </c>
      <c r="V6" s="41">
        <v>10821</v>
      </c>
      <c r="W6" s="49">
        <v>1374</v>
      </c>
      <c r="X6" s="42">
        <v>1324</v>
      </c>
      <c r="Y6" s="42">
        <v>1348</v>
      </c>
      <c r="Z6" s="42">
        <v>1294</v>
      </c>
      <c r="AA6" s="42">
        <v>1314</v>
      </c>
      <c r="AB6" s="42">
        <v>1227</v>
      </c>
      <c r="AC6" s="42">
        <v>1280</v>
      </c>
      <c r="AD6" s="42">
        <v>1203</v>
      </c>
      <c r="AE6" s="42">
        <v>1201</v>
      </c>
      <c r="AF6" s="42">
        <v>1204</v>
      </c>
      <c r="AG6" s="42">
        <v>1321</v>
      </c>
      <c r="AH6" s="42">
        <v>1343</v>
      </c>
      <c r="AI6" s="42">
        <v>1308</v>
      </c>
      <c r="AJ6" s="42">
        <v>1379</v>
      </c>
      <c r="AK6" s="42">
        <v>1353</v>
      </c>
      <c r="AL6" s="42">
        <v>1412</v>
      </c>
      <c r="AM6" s="42">
        <v>1456</v>
      </c>
      <c r="AN6" s="42">
        <v>1483</v>
      </c>
      <c r="AO6" s="42">
        <v>1430</v>
      </c>
      <c r="AP6" s="42">
        <v>1511</v>
      </c>
      <c r="AQ6" s="42">
        <v>1475</v>
      </c>
      <c r="AR6" s="42">
        <v>1508</v>
      </c>
      <c r="AS6" s="42">
        <v>1545</v>
      </c>
      <c r="AT6" s="42">
        <v>1541</v>
      </c>
      <c r="AU6" s="42">
        <v>1507</v>
      </c>
      <c r="AV6" s="42">
        <v>1540</v>
      </c>
      <c r="AW6" s="42">
        <v>1553</v>
      </c>
      <c r="AX6" s="42">
        <v>1552</v>
      </c>
      <c r="AY6" s="42">
        <v>1621</v>
      </c>
      <c r="AZ6" s="42">
        <v>1720</v>
      </c>
      <c r="BA6" s="42">
        <v>1705</v>
      </c>
      <c r="BB6" s="42">
        <v>1721</v>
      </c>
      <c r="BC6" s="42">
        <v>1747</v>
      </c>
      <c r="BD6" s="42">
        <v>1791</v>
      </c>
      <c r="BE6" s="42">
        <v>1819</v>
      </c>
      <c r="BF6" s="42">
        <v>1821</v>
      </c>
      <c r="BG6" s="42">
        <v>1802</v>
      </c>
      <c r="BH6" s="42">
        <v>1816</v>
      </c>
      <c r="BI6" s="42">
        <v>1983</v>
      </c>
      <c r="BJ6" s="42">
        <v>2038</v>
      </c>
      <c r="BK6" s="42">
        <v>2115</v>
      </c>
      <c r="BL6" s="42">
        <v>2154</v>
      </c>
      <c r="BM6" s="42">
        <v>2165</v>
      </c>
      <c r="BN6" s="42">
        <v>2167</v>
      </c>
      <c r="BO6" s="42">
        <v>2144</v>
      </c>
      <c r="BP6" s="42">
        <v>2241</v>
      </c>
      <c r="BQ6" s="42">
        <v>2110</v>
      </c>
      <c r="BR6" s="42">
        <v>2172</v>
      </c>
      <c r="BS6" s="42">
        <v>2182</v>
      </c>
      <c r="BT6" s="42">
        <v>2307</v>
      </c>
      <c r="BU6" s="42">
        <v>2266</v>
      </c>
      <c r="BV6" s="42">
        <v>2321</v>
      </c>
      <c r="BW6" s="42">
        <v>2436</v>
      </c>
      <c r="BX6" s="42">
        <v>2445</v>
      </c>
      <c r="BY6" s="42">
        <v>2438</v>
      </c>
      <c r="BZ6" s="42">
        <v>2428</v>
      </c>
      <c r="CA6" s="42">
        <v>2424</v>
      </c>
      <c r="CB6" s="42">
        <v>2384</v>
      </c>
      <c r="CC6" s="42">
        <v>2470</v>
      </c>
      <c r="CD6" s="42">
        <v>2496</v>
      </c>
      <c r="CE6" s="42">
        <v>2276</v>
      </c>
      <c r="CF6" s="42">
        <v>2388</v>
      </c>
      <c r="CG6" s="42">
        <v>2336</v>
      </c>
      <c r="CH6" s="42">
        <v>2237</v>
      </c>
      <c r="CI6" s="42">
        <v>2212</v>
      </c>
      <c r="CJ6" s="42">
        <v>2210</v>
      </c>
      <c r="CK6" s="42">
        <v>2164</v>
      </c>
      <c r="CL6" s="42">
        <v>2239</v>
      </c>
      <c r="CM6" s="42">
        <v>2255</v>
      </c>
      <c r="CN6" s="42">
        <v>2283</v>
      </c>
      <c r="CO6" s="42">
        <v>2230</v>
      </c>
      <c r="CP6" s="42">
        <v>2277</v>
      </c>
      <c r="CQ6" s="42">
        <v>2296</v>
      </c>
      <c r="CR6" s="42">
        <v>2443</v>
      </c>
      <c r="CS6" s="42">
        <v>2551</v>
      </c>
      <c r="CT6" s="42">
        <v>2631</v>
      </c>
      <c r="CU6" s="42">
        <v>2758</v>
      </c>
      <c r="CV6" s="42">
        <v>2753</v>
      </c>
      <c r="CW6" s="42">
        <v>2694</v>
      </c>
      <c r="CX6" s="42">
        <v>2616</v>
      </c>
    </row>
    <row r="7" spans="1:102">
      <c r="A7" s="1" t="s">
        <v>8</v>
      </c>
      <c r="B7" s="61" t="s">
        <v>1219</v>
      </c>
      <c r="C7" s="39">
        <v>5102</v>
      </c>
      <c r="D7" s="39">
        <v>4779</v>
      </c>
      <c r="E7" s="39">
        <v>4823</v>
      </c>
      <c r="F7" s="39">
        <v>5185</v>
      </c>
      <c r="G7" s="39">
        <v>5596</v>
      </c>
      <c r="H7" s="39">
        <v>5762</v>
      </c>
      <c r="I7" s="39">
        <v>5825</v>
      </c>
      <c r="J7" s="39">
        <v>6365</v>
      </c>
      <c r="K7" s="39">
        <v>6704</v>
      </c>
      <c r="L7" s="39">
        <v>7145</v>
      </c>
      <c r="M7" s="39">
        <v>8074</v>
      </c>
      <c r="N7" s="39">
        <v>8184</v>
      </c>
      <c r="O7" s="39">
        <v>8615</v>
      </c>
      <c r="P7" s="39">
        <v>9248</v>
      </c>
      <c r="Q7" s="39">
        <v>9296</v>
      </c>
      <c r="R7" s="39">
        <v>8147</v>
      </c>
      <c r="S7" s="41">
        <v>7751</v>
      </c>
      <c r="T7" s="41">
        <v>7995</v>
      </c>
      <c r="U7" s="41">
        <v>8601</v>
      </c>
      <c r="V7" s="41">
        <v>9546</v>
      </c>
      <c r="W7" s="49">
        <v>1311</v>
      </c>
      <c r="X7" s="42">
        <v>1262</v>
      </c>
      <c r="Y7" s="42">
        <v>1292</v>
      </c>
      <c r="Z7" s="42">
        <v>1237</v>
      </c>
      <c r="AA7" s="42">
        <v>1258</v>
      </c>
      <c r="AB7" s="42">
        <v>1166</v>
      </c>
      <c r="AC7" s="42">
        <v>1219</v>
      </c>
      <c r="AD7" s="42">
        <v>1136</v>
      </c>
      <c r="AE7" s="42">
        <v>1141</v>
      </c>
      <c r="AF7" s="42">
        <v>1146</v>
      </c>
      <c r="AG7" s="42">
        <v>1257</v>
      </c>
      <c r="AH7" s="42">
        <v>1279</v>
      </c>
      <c r="AI7" s="42">
        <v>1238</v>
      </c>
      <c r="AJ7" s="42">
        <v>1311</v>
      </c>
      <c r="AK7" s="42">
        <v>1288</v>
      </c>
      <c r="AL7" s="42">
        <v>1348</v>
      </c>
      <c r="AM7" s="42">
        <v>1388</v>
      </c>
      <c r="AN7" s="42">
        <v>1410</v>
      </c>
      <c r="AO7" s="42">
        <v>1357</v>
      </c>
      <c r="AP7" s="42">
        <v>1441</v>
      </c>
      <c r="AQ7" s="42">
        <v>1398</v>
      </c>
      <c r="AR7" s="42">
        <v>1435</v>
      </c>
      <c r="AS7" s="42">
        <v>1467</v>
      </c>
      <c r="AT7" s="42">
        <v>1462</v>
      </c>
      <c r="AU7" s="42">
        <v>1427</v>
      </c>
      <c r="AV7" s="42">
        <v>1457</v>
      </c>
      <c r="AW7" s="42">
        <v>1470</v>
      </c>
      <c r="AX7" s="42">
        <v>1471</v>
      </c>
      <c r="AY7" s="42">
        <v>1533</v>
      </c>
      <c r="AZ7" s="42">
        <v>1628</v>
      </c>
      <c r="BA7" s="42">
        <v>1598</v>
      </c>
      <c r="BB7" s="42">
        <v>1606</v>
      </c>
      <c r="BC7" s="42">
        <v>1638</v>
      </c>
      <c r="BD7" s="42">
        <v>1669</v>
      </c>
      <c r="BE7" s="42">
        <v>1696</v>
      </c>
      <c r="BF7" s="42">
        <v>1701</v>
      </c>
      <c r="BG7" s="42">
        <v>1689</v>
      </c>
      <c r="BH7" s="42">
        <v>1692</v>
      </c>
      <c r="BI7" s="42">
        <v>1853</v>
      </c>
      <c r="BJ7" s="42">
        <v>1911</v>
      </c>
      <c r="BK7" s="42">
        <v>1973</v>
      </c>
      <c r="BL7" s="42">
        <v>2020</v>
      </c>
      <c r="BM7" s="42">
        <v>2041</v>
      </c>
      <c r="BN7" s="42">
        <v>2040</v>
      </c>
      <c r="BO7" s="42">
        <v>2020</v>
      </c>
      <c r="BP7" s="42">
        <v>2120</v>
      </c>
      <c r="BQ7" s="42">
        <v>1990</v>
      </c>
      <c r="BR7" s="42">
        <v>2054</v>
      </c>
      <c r="BS7" s="42">
        <v>2085</v>
      </c>
      <c r="BT7" s="42">
        <v>2193</v>
      </c>
      <c r="BU7" s="42">
        <v>2142</v>
      </c>
      <c r="BV7" s="42">
        <v>2195</v>
      </c>
      <c r="BW7" s="42">
        <v>2317</v>
      </c>
      <c r="BX7" s="42">
        <v>2317</v>
      </c>
      <c r="BY7" s="42">
        <v>2307</v>
      </c>
      <c r="BZ7" s="42">
        <v>2307</v>
      </c>
      <c r="CA7" s="42">
        <v>2301</v>
      </c>
      <c r="CB7" s="42">
        <v>2266</v>
      </c>
      <c r="CC7" s="42">
        <v>2349</v>
      </c>
      <c r="CD7" s="42">
        <v>2374</v>
      </c>
      <c r="CE7" s="42">
        <v>1993</v>
      </c>
      <c r="CF7" s="42">
        <v>2075</v>
      </c>
      <c r="CG7" s="42">
        <v>2095</v>
      </c>
      <c r="CH7" s="42">
        <v>1972</v>
      </c>
      <c r="CI7" s="42">
        <v>1895</v>
      </c>
      <c r="CJ7" s="42">
        <v>1939</v>
      </c>
      <c r="CK7" s="42">
        <v>1940</v>
      </c>
      <c r="CL7" s="42">
        <v>1973</v>
      </c>
      <c r="CM7" s="42">
        <v>1968</v>
      </c>
      <c r="CN7" s="42">
        <v>2010</v>
      </c>
      <c r="CO7" s="42">
        <v>2004</v>
      </c>
      <c r="CP7" s="42">
        <v>2004</v>
      </c>
      <c r="CQ7" s="42">
        <v>1975</v>
      </c>
      <c r="CR7" s="42">
        <v>2108</v>
      </c>
      <c r="CS7" s="42">
        <v>2249</v>
      </c>
      <c r="CT7" s="42">
        <v>2269</v>
      </c>
      <c r="CU7" s="42">
        <v>2386</v>
      </c>
      <c r="CV7" s="42">
        <v>2428</v>
      </c>
      <c r="CW7" s="42">
        <v>2422</v>
      </c>
      <c r="CX7" s="42">
        <v>2310</v>
      </c>
    </row>
    <row r="8" spans="1:102">
      <c r="A8" s="9" t="s">
        <v>10</v>
      </c>
      <c r="B8" s="61" t="s">
        <v>1220</v>
      </c>
      <c r="C8" s="39">
        <v>2380</v>
      </c>
      <c r="D8" s="39">
        <v>2207</v>
      </c>
      <c r="E8" s="39">
        <v>2208</v>
      </c>
      <c r="F8" s="39">
        <v>2513</v>
      </c>
      <c r="G8" s="39">
        <v>2747</v>
      </c>
      <c r="H8" s="39">
        <v>2786</v>
      </c>
      <c r="I8" s="39">
        <v>2747</v>
      </c>
      <c r="J8" s="39">
        <v>2977</v>
      </c>
      <c r="K8" s="39">
        <v>3010</v>
      </c>
      <c r="L8" s="39">
        <v>3370</v>
      </c>
      <c r="M8" s="39">
        <v>3884</v>
      </c>
      <c r="N8" s="39">
        <v>3854</v>
      </c>
      <c r="O8" s="39">
        <v>4009</v>
      </c>
      <c r="P8" s="39">
        <v>4146</v>
      </c>
      <c r="Q8" s="39">
        <v>4438</v>
      </c>
      <c r="R8" s="39">
        <v>3076</v>
      </c>
      <c r="S8" s="41">
        <v>2652</v>
      </c>
      <c r="T8" s="41">
        <v>2501</v>
      </c>
      <c r="U8" s="41">
        <v>2526</v>
      </c>
      <c r="V8" s="41">
        <v>2916</v>
      </c>
      <c r="W8" s="49">
        <v>566</v>
      </c>
      <c r="X8" s="42">
        <v>610</v>
      </c>
      <c r="Y8" s="42">
        <v>609</v>
      </c>
      <c r="Z8" s="42">
        <v>595</v>
      </c>
      <c r="AA8" s="42">
        <v>567</v>
      </c>
      <c r="AB8" s="42">
        <v>553</v>
      </c>
      <c r="AC8" s="42">
        <v>556</v>
      </c>
      <c r="AD8" s="42">
        <v>531</v>
      </c>
      <c r="AE8" s="42">
        <v>537</v>
      </c>
      <c r="AF8" s="42">
        <v>504</v>
      </c>
      <c r="AG8" s="42">
        <v>596</v>
      </c>
      <c r="AH8" s="42">
        <v>571</v>
      </c>
      <c r="AI8" s="42">
        <v>570</v>
      </c>
      <c r="AJ8" s="42">
        <v>659</v>
      </c>
      <c r="AK8" s="42">
        <v>618</v>
      </c>
      <c r="AL8" s="42">
        <v>666</v>
      </c>
      <c r="AM8" s="42">
        <v>704</v>
      </c>
      <c r="AN8" s="42">
        <v>690</v>
      </c>
      <c r="AO8" s="42">
        <v>681</v>
      </c>
      <c r="AP8" s="42">
        <v>672</v>
      </c>
      <c r="AQ8" s="42">
        <v>664</v>
      </c>
      <c r="AR8" s="42">
        <v>681</v>
      </c>
      <c r="AS8" s="42">
        <v>715</v>
      </c>
      <c r="AT8" s="42">
        <v>726</v>
      </c>
      <c r="AU8" s="42">
        <v>682</v>
      </c>
      <c r="AV8" s="42">
        <v>683</v>
      </c>
      <c r="AW8" s="42">
        <v>685</v>
      </c>
      <c r="AX8" s="42">
        <v>697</v>
      </c>
      <c r="AY8" s="42">
        <v>744</v>
      </c>
      <c r="AZ8" s="42">
        <v>746</v>
      </c>
      <c r="BA8" s="42">
        <v>755</v>
      </c>
      <c r="BB8" s="42">
        <v>732</v>
      </c>
      <c r="BC8" s="42">
        <v>708</v>
      </c>
      <c r="BD8" s="42">
        <v>755</v>
      </c>
      <c r="BE8" s="42">
        <v>783</v>
      </c>
      <c r="BF8" s="42">
        <v>764</v>
      </c>
      <c r="BG8" s="42">
        <v>774</v>
      </c>
      <c r="BH8" s="42">
        <v>800</v>
      </c>
      <c r="BI8" s="42">
        <v>866</v>
      </c>
      <c r="BJ8" s="42">
        <v>930</v>
      </c>
      <c r="BK8" s="42">
        <v>960</v>
      </c>
      <c r="BL8" s="42">
        <v>997</v>
      </c>
      <c r="BM8" s="42">
        <v>944</v>
      </c>
      <c r="BN8" s="42">
        <v>983</v>
      </c>
      <c r="BO8" s="42">
        <v>966</v>
      </c>
      <c r="BP8" s="42">
        <v>1027</v>
      </c>
      <c r="BQ8" s="42">
        <v>954</v>
      </c>
      <c r="BR8" s="42">
        <v>907</v>
      </c>
      <c r="BS8" s="42">
        <v>1004</v>
      </c>
      <c r="BT8" s="42">
        <v>996</v>
      </c>
      <c r="BU8" s="42">
        <v>965</v>
      </c>
      <c r="BV8" s="42">
        <v>1044</v>
      </c>
      <c r="BW8" s="42">
        <v>1088</v>
      </c>
      <c r="BX8" s="42">
        <v>1037</v>
      </c>
      <c r="BY8" s="42">
        <v>1012</v>
      </c>
      <c r="BZ8" s="42">
        <v>1009</v>
      </c>
      <c r="CA8" s="42">
        <v>1070</v>
      </c>
      <c r="CB8" s="42">
        <v>1056</v>
      </c>
      <c r="CC8" s="42">
        <v>1105</v>
      </c>
      <c r="CD8" s="42">
        <v>1201</v>
      </c>
      <c r="CE8" s="42">
        <v>742</v>
      </c>
      <c r="CF8" s="42">
        <v>812</v>
      </c>
      <c r="CG8" s="42">
        <v>799</v>
      </c>
      <c r="CH8" s="42">
        <v>712</v>
      </c>
      <c r="CI8" s="42">
        <v>660</v>
      </c>
      <c r="CJ8" s="42">
        <v>670</v>
      </c>
      <c r="CK8" s="42">
        <v>683</v>
      </c>
      <c r="CL8" s="42">
        <v>635</v>
      </c>
      <c r="CM8" s="42">
        <v>610</v>
      </c>
      <c r="CN8" s="42">
        <v>654</v>
      </c>
      <c r="CO8" s="42">
        <v>600</v>
      </c>
      <c r="CP8" s="42">
        <v>627</v>
      </c>
      <c r="CQ8" s="42">
        <v>575</v>
      </c>
      <c r="CR8" s="42">
        <v>609</v>
      </c>
      <c r="CS8" s="42">
        <v>694</v>
      </c>
      <c r="CT8" s="42">
        <v>648</v>
      </c>
      <c r="CU8" s="42">
        <v>734</v>
      </c>
      <c r="CV8" s="42">
        <v>760</v>
      </c>
      <c r="CW8" s="42">
        <v>740</v>
      </c>
      <c r="CX8" s="42">
        <v>682</v>
      </c>
    </row>
    <row r="9" spans="1:102">
      <c r="A9" s="9" t="s">
        <v>12</v>
      </c>
      <c r="B9" s="61" t="s">
        <v>1221</v>
      </c>
      <c r="C9" s="39">
        <v>2203</v>
      </c>
      <c r="D9" s="39">
        <v>2048</v>
      </c>
      <c r="E9" s="39">
        <v>1945</v>
      </c>
      <c r="F9" s="39">
        <v>1987</v>
      </c>
      <c r="G9" s="39">
        <v>2107</v>
      </c>
      <c r="H9" s="39">
        <v>2224</v>
      </c>
      <c r="I9" s="39">
        <v>2291</v>
      </c>
      <c r="J9" s="39">
        <v>2500</v>
      </c>
      <c r="K9" s="39">
        <v>2732</v>
      </c>
      <c r="L9" s="39">
        <v>2839</v>
      </c>
      <c r="M9" s="39">
        <v>3276</v>
      </c>
      <c r="N9" s="39">
        <v>3394</v>
      </c>
      <c r="O9" s="39">
        <v>3631</v>
      </c>
      <c r="P9" s="39">
        <v>4127</v>
      </c>
      <c r="Q9" s="39">
        <v>3879</v>
      </c>
      <c r="R9" s="39">
        <v>4051</v>
      </c>
      <c r="S9" s="41">
        <v>4044</v>
      </c>
      <c r="T9" s="41">
        <v>4374</v>
      </c>
      <c r="U9" s="41">
        <v>5021</v>
      </c>
      <c r="V9" s="41">
        <v>5454</v>
      </c>
      <c r="W9" s="49">
        <v>580</v>
      </c>
      <c r="X9" s="42">
        <v>550</v>
      </c>
      <c r="Y9" s="42">
        <v>552</v>
      </c>
      <c r="Z9" s="42">
        <v>521</v>
      </c>
      <c r="AA9" s="42">
        <v>555</v>
      </c>
      <c r="AB9" s="42">
        <v>488</v>
      </c>
      <c r="AC9" s="42">
        <v>520</v>
      </c>
      <c r="AD9" s="42">
        <v>485</v>
      </c>
      <c r="AE9" s="42">
        <v>467</v>
      </c>
      <c r="AF9" s="42">
        <v>479</v>
      </c>
      <c r="AG9" s="42">
        <v>495</v>
      </c>
      <c r="AH9" s="42">
        <v>504</v>
      </c>
      <c r="AI9" s="42">
        <v>496</v>
      </c>
      <c r="AJ9" s="42">
        <v>496</v>
      </c>
      <c r="AK9" s="42">
        <v>509</v>
      </c>
      <c r="AL9" s="42">
        <v>486</v>
      </c>
      <c r="AM9" s="42">
        <v>495</v>
      </c>
      <c r="AN9" s="42">
        <v>537</v>
      </c>
      <c r="AO9" s="42">
        <v>503</v>
      </c>
      <c r="AP9" s="42">
        <v>572</v>
      </c>
      <c r="AQ9" s="42">
        <v>558</v>
      </c>
      <c r="AR9" s="42">
        <v>552</v>
      </c>
      <c r="AS9" s="42">
        <v>554</v>
      </c>
      <c r="AT9" s="42">
        <v>560</v>
      </c>
      <c r="AU9" s="42">
        <v>556</v>
      </c>
      <c r="AV9" s="42">
        <v>554</v>
      </c>
      <c r="AW9" s="42">
        <v>581</v>
      </c>
      <c r="AX9" s="42">
        <v>600</v>
      </c>
      <c r="AY9" s="42">
        <v>579</v>
      </c>
      <c r="AZ9" s="42">
        <v>645</v>
      </c>
      <c r="BA9" s="42">
        <v>631</v>
      </c>
      <c r="BB9" s="42">
        <v>645</v>
      </c>
      <c r="BC9" s="42">
        <v>673</v>
      </c>
      <c r="BD9" s="42">
        <v>685</v>
      </c>
      <c r="BE9" s="42">
        <v>685</v>
      </c>
      <c r="BF9" s="42">
        <v>689</v>
      </c>
      <c r="BG9" s="42">
        <v>680</v>
      </c>
      <c r="BH9" s="42">
        <v>661</v>
      </c>
      <c r="BI9" s="42">
        <v>753</v>
      </c>
      <c r="BJ9" s="42">
        <v>745</v>
      </c>
      <c r="BK9" s="42">
        <v>788</v>
      </c>
      <c r="BL9" s="42">
        <v>802</v>
      </c>
      <c r="BM9" s="42">
        <v>849</v>
      </c>
      <c r="BN9" s="42">
        <v>837</v>
      </c>
      <c r="BO9" s="42">
        <v>838</v>
      </c>
      <c r="BP9" s="42">
        <v>846</v>
      </c>
      <c r="BQ9" s="42">
        <v>813</v>
      </c>
      <c r="BR9" s="42">
        <v>897</v>
      </c>
      <c r="BS9" s="42">
        <v>844</v>
      </c>
      <c r="BT9" s="42">
        <v>948</v>
      </c>
      <c r="BU9" s="42">
        <v>926</v>
      </c>
      <c r="BV9" s="42">
        <v>913</v>
      </c>
      <c r="BW9" s="42">
        <v>992</v>
      </c>
      <c r="BX9" s="42">
        <v>1048</v>
      </c>
      <c r="BY9" s="42">
        <v>1014</v>
      </c>
      <c r="BZ9" s="42">
        <v>1073</v>
      </c>
      <c r="CA9" s="42">
        <v>992</v>
      </c>
      <c r="CB9" s="42">
        <v>938</v>
      </c>
      <c r="CC9" s="42">
        <v>1011</v>
      </c>
      <c r="CD9" s="42">
        <v>938</v>
      </c>
      <c r="CE9" s="42">
        <v>986</v>
      </c>
      <c r="CF9" s="42">
        <v>1038</v>
      </c>
      <c r="CG9" s="42">
        <v>1045</v>
      </c>
      <c r="CH9" s="42">
        <v>981</v>
      </c>
      <c r="CI9" s="42">
        <v>988</v>
      </c>
      <c r="CJ9" s="42">
        <v>1001</v>
      </c>
      <c r="CK9" s="42">
        <v>989</v>
      </c>
      <c r="CL9" s="42">
        <v>1066</v>
      </c>
      <c r="CM9" s="42">
        <v>1071</v>
      </c>
      <c r="CN9" s="42">
        <v>1085</v>
      </c>
      <c r="CO9" s="42">
        <v>1120</v>
      </c>
      <c r="CP9" s="42">
        <v>1099</v>
      </c>
      <c r="CQ9" s="42">
        <v>1152</v>
      </c>
      <c r="CR9" s="42">
        <v>1242</v>
      </c>
      <c r="CS9" s="42">
        <v>1281</v>
      </c>
      <c r="CT9" s="42">
        <v>1346</v>
      </c>
      <c r="CU9" s="42">
        <v>1364</v>
      </c>
      <c r="CV9" s="42">
        <v>1350</v>
      </c>
      <c r="CW9" s="42">
        <v>1401</v>
      </c>
      <c r="CX9" s="42">
        <v>1339</v>
      </c>
    </row>
    <row r="10" spans="1:102">
      <c r="A10" s="9" t="s">
        <v>14</v>
      </c>
      <c r="B10" s="61" t="s">
        <v>1222</v>
      </c>
      <c r="C10" s="39">
        <v>178</v>
      </c>
      <c r="D10" s="39">
        <v>180</v>
      </c>
      <c r="E10" s="39">
        <v>180</v>
      </c>
      <c r="F10" s="39">
        <v>225</v>
      </c>
      <c r="G10" s="39">
        <v>257</v>
      </c>
      <c r="H10" s="39">
        <v>270</v>
      </c>
      <c r="I10" s="39">
        <v>273</v>
      </c>
      <c r="J10" s="39">
        <v>305</v>
      </c>
      <c r="K10" s="39">
        <v>309</v>
      </c>
      <c r="L10" s="39">
        <v>317</v>
      </c>
      <c r="M10" s="39">
        <v>318</v>
      </c>
      <c r="N10" s="39">
        <v>305</v>
      </c>
      <c r="O10" s="39">
        <v>317</v>
      </c>
      <c r="P10" s="39">
        <v>363</v>
      </c>
      <c r="Q10" s="39">
        <v>346</v>
      </c>
      <c r="R10" s="39">
        <v>369</v>
      </c>
      <c r="S10" s="41">
        <v>415</v>
      </c>
      <c r="T10" s="41">
        <v>359</v>
      </c>
      <c r="U10" s="41">
        <v>371</v>
      </c>
      <c r="V10" s="41">
        <v>395</v>
      </c>
      <c r="W10" s="49">
        <v>48</v>
      </c>
      <c r="X10" s="42">
        <v>37</v>
      </c>
      <c r="Y10" s="42">
        <v>46</v>
      </c>
      <c r="Z10" s="42">
        <v>47</v>
      </c>
      <c r="AA10" s="42">
        <v>46</v>
      </c>
      <c r="AB10" s="42">
        <v>39</v>
      </c>
      <c r="AC10" s="42">
        <v>46</v>
      </c>
      <c r="AD10" s="42">
        <v>49</v>
      </c>
      <c r="AE10" s="42">
        <v>43</v>
      </c>
      <c r="AF10" s="42">
        <v>46</v>
      </c>
      <c r="AG10" s="42">
        <v>43</v>
      </c>
      <c r="AH10" s="42">
        <v>48</v>
      </c>
      <c r="AI10" s="42">
        <v>53</v>
      </c>
      <c r="AJ10" s="42">
        <v>58</v>
      </c>
      <c r="AK10" s="42">
        <v>57</v>
      </c>
      <c r="AL10" s="42">
        <v>57</v>
      </c>
      <c r="AM10" s="42">
        <v>61</v>
      </c>
      <c r="AN10" s="42">
        <v>65</v>
      </c>
      <c r="AO10" s="42">
        <v>59</v>
      </c>
      <c r="AP10" s="42">
        <v>72</v>
      </c>
      <c r="AQ10" s="42">
        <v>68</v>
      </c>
      <c r="AR10" s="42">
        <v>69</v>
      </c>
      <c r="AS10" s="42">
        <v>67</v>
      </c>
      <c r="AT10" s="42">
        <v>66</v>
      </c>
      <c r="AU10" s="42">
        <v>66</v>
      </c>
      <c r="AV10" s="42">
        <v>69</v>
      </c>
      <c r="AW10" s="42">
        <v>67</v>
      </c>
      <c r="AX10" s="42">
        <v>71</v>
      </c>
      <c r="AY10" s="42">
        <v>77</v>
      </c>
      <c r="AZ10" s="42">
        <v>76</v>
      </c>
      <c r="BA10" s="42">
        <v>76</v>
      </c>
      <c r="BB10" s="42">
        <v>76</v>
      </c>
      <c r="BC10" s="42">
        <v>75</v>
      </c>
      <c r="BD10" s="42">
        <v>79</v>
      </c>
      <c r="BE10" s="42">
        <v>78</v>
      </c>
      <c r="BF10" s="42">
        <v>77</v>
      </c>
      <c r="BG10" s="42">
        <v>76</v>
      </c>
      <c r="BH10" s="42">
        <v>83</v>
      </c>
      <c r="BI10" s="42">
        <v>77</v>
      </c>
      <c r="BJ10" s="42">
        <v>81</v>
      </c>
      <c r="BK10" s="42">
        <v>83</v>
      </c>
      <c r="BL10" s="42">
        <v>80</v>
      </c>
      <c r="BM10" s="42">
        <v>78</v>
      </c>
      <c r="BN10" s="42">
        <v>77</v>
      </c>
      <c r="BO10" s="42">
        <v>76</v>
      </c>
      <c r="BP10" s="42">
        <v>75</v>
      </c>
      <c r="BQ10" s="42">
        <v>76</v>
      </c>
      <c r="BR10" s="42">
        <v>78</v>
      </c>
      <c r="BS10" s="42">
        <v>70</v>
      </c>
      <c r="BT10" s="42">
        <v>77</v>
      </c>
      <c r="BU10" s="42">
        <v>84</v>
      </c>
      <c r="BV10" s="42">
        <v>86</v>
      </c>
      <c r="BW10" s="42">
        <v>86</v>
      </c>
      <c r="BX10" s="42">
        <v>91</v>
      </c>
      <c r="BY10" s="42">
        <v>94</v>
      </c>
      <c r="BZ10" s="42">
        <v>92</v>
      </c>
      <c r="CA10" s="42">
        <v>94</v>
      </c>
      <c r="CB10" s="42">
        <v>87</v>
      </c>
      <c r="CC10" s="42">
        <v>85</v>
      </c>
      <c r="CD10" s="42">
        <v>80</v>
      </c>
      <c r="CE10" s="42">
        <v>89</v>
      </c>
      <c r="CF10" s="42">
        <v>91</v>
      </c>
      <c r="CG10" s="42">
        <v>91</v>
      </c>
      <c r="CH10" s="42">
        <v>98</v>
      </c>
      <c r="CI10" s="42">
        <v>103</v>
      </c>
      <c r="CJ10" s="42">
        <v>101</v>
      </c>
      <c r="CK10" s="42">
        <v>107</v>
      </c>
      <c r="CL10" s="42">
        <v>104</v>
      </c>
      <c r="CM10" s="42">
        <v>93</v>
      </c>
      <c r="CN10" s="42">
        <v>91</v>
      </c>
      <c r="CO10" s="42">
        <v>87</v>
      </c>
      <c r="CP10" s="42">
        <v>88</v>
      </c>
      <c r="CQ10" s="42">
        <v>87</v>
      </c>
      <c r="CR10" s="42">
        <v>98</v>
      </c>
      <c r="CS10" s="42">
        <v>90</v>
      </c>
      <c r="CT10" s="42">
        <v>96</v>
      </c>
      <c r="CU10" s="42">
        <v>97</v>
      </c>
      <c r="CV10" s="42">
        <v>100</v>
      </c>
      <c r="CW10" s="42">
        <v>103</v>
      </c>
      <c r="CX10" s="42">
        <v>95</v>
      </c>
    </row>
    <row r="11" spans="1:102">
      <c r="A11" s="9" t="s">
        <v>16</v>
      </c>
      <c r="B11" s="61" t="s">
        <v>1223</v>
      </c>
      <c r="C11" s="39">
        <v>341</v>
      </c>
      <c r="D11" s="39">
        <v>344</v>
      </c>
      <c r="E11" s="39">
        <v>490</v>
      </c>
      <c r="F11" s="39">
        <v>460</v>
      </c>
      <c r="G11" s="39">
        <v>485</v>
      </c>
      <c r="H11" s="39">
        <v>482</v>
      </c>
      <c r="I11" s="39">
        <v>514</v>
      </c>
      <c r="J11" s="39">
        <v>583</v>
      </c>
      <c r="K11" s="39">
        <v>653</v>
      </c>
      <c r="L11" s="39">
        <v>619</v>
      </c>
      <c r="M11" s="39">
        <v>596</v>
      </c>
      <c r="N11" s="39">
        <v>631</v>
      </c>
      <c r="O11" s="39">
        <v>658</v>
      </c>
      <c r="P11" s="39">
        <v>612</v>
      </c>
      <c r="Q11" s="39">
        <v>633</v>
      </c>
      <c r="R11" s="39">
        <v>651</v>
      </c>
      <c r="S11" s="41">
        <v>640</v>
      </c>
      <c r="T11" s="41">
        <v>761</v>
      </c>
      <c r="U11" s="41">
        <v>683</v>
      </c>
      <c r="V11" s="41">
        <v>781</v>
      </c>
      <c r="W11" s="49">
        <v>116</v>
      </c>
      <c r="X11" s="42">
        <v>66</v>
      </c>
      <c r="Y11" s="42">
        <v>85</v>
      </c>
      <c r="Z11" s="42">
        <v>74</v>
      </c>
      <c r="AA11" s="42">
        <v>89</v>
      </c>
      <c r="AB11" s="42">
        <v>88</v>
      </c>
      <c r="AC11" s="42">
        <v>96</v>
      </c>
      <c r="AD11" s="42">
        <v>71</v>
      </c>
      <c r="AE11" s="42">
        <v>94</v>
      </c>
      <c r="AF11" s="42">
        <v>117</v>
      </c>
      <c r="AG11" s="42">
        <v>124</v>
      </c>
      <c r="AH11" s="42">
        <v>155</v>
      </c>
      <c r="AI11" s="42">
        <v>120</v>
      </c>
      <c r="AJ11" s="42">
        <v>98</v>
      </c>
      <c r="AK11" s="42">
        <v>104</v>
      </c>
      <c r="AL11" s="42">
        <v>138</v>
      </c>
      <c r="AM11" s="42">
        <v>127</v>
      </c>
      <c r="AN11" s="42">
        <v>119</v>
      </c>
      <c r="AO11" s="42">
        <v>114</v>
      </c>
      <c r="AP11" s="42">
        <v>125</v>
      </c>
      <c r="AQ11" s="42">
        <v>108</v>
      </c>
      <c r="AR11" s="42">
        <v>133</v>
      </c>
      <c r="AS11" s="42">
        <v>131</v>
      </c>
      <c r="AT11" s="42">
        <v>110</v>
      </c>
      <c r="AU11" s="42">
        <v>124</v>
      </c>
      <c r="AV11" s="42">
        <v>151</v>
      </c>
      <c r="AW11" s="42">
        <v>137</v>
      </c>
      <c r="AX11" s="42">
        <v>102</v>
      </c>
      <c r="AY11" s="42">
        <v>132</v>
      </c>
      <c r="AZ11" s="42">
        <v>160</v>
      </c>
      <c r="BA11" s="42">
        <v>137</v>
      </c>
      <c r="BB11" s="42">
        <v>154</v>
      </c>
      <c r="BC11" s="42">
        <v>182</v>
      </c>
      <c r="BD11" s="42">
        <v>148</v>
      </c>
      <c r="BE11" s="42">
        <v>152</v>
      </c>
      <c r="BF11" s="42">
        <v>171</v>
      </c>
      <c r="BG11" s="42">
        <v>159</v>
      </c>
      <c r="BH11" s="42">
        <v>148</v>
      </c>
      <c r="BI11" s="42">
        <v>157</v>
      </c>
      <c r="BJ11" s="42">
        <v>155</v>
      </c>
      <c r="BK11" s="42">
        <v>142</v>
      </c>
      <c r="BL11" s="42">
        <v>143</v>
      </c>
      <c r="BM11" s="42">
        <v>169</v>
      </c>
      <c r="BN11" s="42">
        <v>142</v>
      </c>
      <c r="BO11" s="42">
        <v>139</v>
      </c>
      <c r="BP11" s="42">
        <v>174</v>
      </c>
      <c r="BQ11" s="42">
        <v>147</v>
      </c>
      <c r="BR11" s="42">
        <v>171</v>
      </c>
      <c r="BS11" s="42">
        <v>166</v>
      </c>
      <c r="BT11" s="42">
        <v>173</v>
      </c>
      <c r="BU11" s="42">
        <v>167</v>
      </c>
      <c r="BV11" s="42">
        <v>152</v>
      </c>
      <c r="BW11" s="42">
        <v>152</v>
      </c>
      <c r="BX11" s="42">
        <v>140</v>
      </c>
      <c r="BY11" s="42">
        <v>187</v>
      </c>
      <c r="BZ11" s="42">
        <v>133</v>
      </c>
      <c r="CA11" s="42">
        <v>145</v>
      </c>
      <c r="CB11" s="42">
        <v>186</v>
      </c>
      <c r="CC11" s="42">
        <v>148</v>
      </c>
      <c r="CD11" s="42">
        <v>154</v>
      </c>
      <c r="CE11" s="42">
        <v>175</v>
      </c>
      <c r="CF11" s="42">
        <v>136</v>
      </c>
      <c r="CG11" s="42">
        <v>159</v>
      </c>
      <c r="CH11" s="42">
        <v>181</v>
      </c>
      <c r="CI11" s="42">
        <v>144</v>
      </c>
      <c r="CJ11" s="42">
        <v>167</v>
      </c>
      <c r="CK11" s="42">
        <v>161</v>
      </c>
      <c r="CL11" s="42">
        <v>168</v>
      </c>
      <c r="CM11" s="42">
        <v>195</v>
      </c>
      <c r="CN11" s="42">
        <v>180</v>
      </c>
      <c r="CO11" s="42">
        <v>196</v>
      </c>
      <c r="CP11" s="42">
        <v>190</v>
      </c>
      <c r="CQ11" s="42">
        <v>161</v>
      </c>
      <c r="CR11" s="42">
        <v>159</v>
      </c>
      <c r="CS11" s="42">
        <v>184</v>
      </c>
      <c r="CT11" s="42">
        <v>179</v>
      </c>
      <c r="CU11" s="42">
        <v>192</v>
      </c>
      <c r="CV11" s="42">
        <v>217</v>
      </c>
      <c r="CW11" s="42">
        <v>178</v>
      </c>
      <c r="CX11" s="42">
        <v>194</v>
      </c>
    </row>
    <row r="12" spans="1:102">
      <c r="A12" s="1" t="s">
        <v>18</v>
      </c>
      <c r="B12" s="61" t="s">
        <v>1224</v>
      </c>
      <c r="C12" s="39">
        <v>90</v>
      </c>
      <c r="D12" s="39">
        <v>78</v>
      </c>
      <c r="E12" s="39">
        <v>79</v>
      </c>
      <c r="F12" s="39">
        <v>86</v>
      </c>
      <c r="G12" s="39">
        <v>95</v>
      </c>
      <c r="H12" s="39">
        <v>112</v>
      </c>
      <c r="I12" s="39">
        <v>111</v>
      </c>
      <c r="J12" s="39">
        <v>118</v>
      </c>
      <c r="K12" s="39">
        <v>126</v>
      </c>
      <c r="L12" s="39">
        <v>158</v>
      </c>
      <c r="M12" s="39">
        <v>147</v>
      </c>
      <c r="N12" s="39">
        <v>110</v>
      </c>
      <c r="O12" s="39">
        <v>94</v>
      </c>
      <c r="P12" s="39">
        <v>112</v>
      </c>
      <c r="Q12" s="39">
        <v>106</v>
      </c>
      <c r="R12" s="39">
        <v>610</v>
      </c>
      <c r="S12" s="41">
        <v>578</v>
      </c>
      <c r="T12" s="41">
        <v>614</v>
      </c>
      <c r="U12" s="41">
        <v>689</v>
      </c>
      <c r="V12" s="41">
        <v>681</v>
      </c>
      <c r="W12" s="49">
        <v>22</v>
      </c>
      <c r="X12" s="42">
        <v>24</v>
      </c>
      <c r="Y12" s="42">
        <v>22</v>
      </c>
      <c r="Z12" s="42">
        <v>22</v>
      </c>
      <c r="AA12" s="42">
        <v>19</v>
      </c>
      <c r="AB12" s="42">
        <v>21</v>
      </c>
      <c r="AC12" s="42">
        <v>19</v>
      </c>
      <c r="AD12" s="42">
        <v>19</v>
      </c>
      <c r="AE12" s="42">
        <v>20</v>
      </c>
      <c r="AF12" s="42">
        <v>19</v>
      </c>
      <c r="AG12" s="42">
        <v>21</v>
      </c>
      <c r="AH12" s="42">
        <v>19</v>
      </c>
      <c r="AI12" s="42">
        <v>22</v>
      </c>
      <c r="AJ12" s="42">
        <v>21</v>
      </c>
      <c r="AK12" s="42">
        <v>22</v>
      </c>
      <c r="AL12" s="42">
        <v>21</v>
      </c>
      <c r="AM12" s="42">
        <v>23</v>
      </c>
      <c r="AN12" s="42">
        <v>24</v>
      </c>
      <c r="AO12" s="42">
        <v>25</v>
      </c>
      <c r="AP12" s="42">
        <v>23</v>
      </c>
      <c r="AQ12" s="42">
        <v>25</v>
      </c>
      <c r="AR12" s="42">
        <v>27</v>
      </c>
      <c r="AS12" s="42">
        <v>29</v>
      </c>
      <c r="AT12" s="42">
        <v>31</v>
      </c>
      <c r="AU12" s="42">
        <v>27</v>
      </c>
      <c r="AV12" s="42">
        <v>30</v>
      </c>
      <c r="AW12" s="42">
        <v>29</v>
      </c>
      <c r="AX12" s="42">
        <v>25</v>
      </c>
      <c r="AY12" s="42">
        <v>26</v>
      </c>
      <c r="AZ12" s="42">
        <v>30</v>
      </c>
      <c r="BA12" s="42">
        <v>35</v>
      </c>
      <c r="BB12" s="42">
        <v>27</v>
      </c>
      <c r="BC12" s="42">
        <v>30</v>
      </c>
      <c r="BD12" s="42">
        <v>32</v>
      </c>
      <c r="BE12" s="42">
        <v>31</v>
      </c>
      <c r="BF12" s="42">
        <v>33</v>
      </c>
      <c r="BG12" s="42">
        <v>38</v>
      </c>
      <c r="BH12" s="42">
        <v>42</v>
      </c>
      <c r="BI12" s="42">
        <v>41</v>
      </c>
      <c r="BJ12" s="42">
        <v>37</v>
      </c>
      <c r="BK12" s="42">
        <v>40</v>
      </c>
      <c r="BL12" s="42">
        <v>40</v>
      </c>
      <c r="BM12" s="42">
        <v>35</v>
      </c>
      <c r="BN12" s="42">
        <v>32</v>
      </c>
      <c r="BO12" s="42">
        <v>27</v>
      </c>
      <c r="BP12" s="42">
        <v>28</v>
      </c>
      <c r="BQ12" s="42">
        <v>27</v>
      </c>
      <c r="BR12" s="42">
        <v>28</v>
      </c>
      <c r="BS12" s="42">
        <v>20</v>
      </c>
      <c r="BT12" s="42">
        <v>23</v>
      </c>
      <c r="BU12" s="42">
        <v>24</v>
      </c>
      <c r="BV12" s="42">
        <v>27</v>
      </c>
      <c r="BW12" s="42">
        <v>25</v>
      </c>
      <c r="BX12" s="42">
        <v>28</v>
      </c>
      <c r="BY12" s="42">
        <v>31</v>
      </c>
      <c r="BZ12" s="42">
        <v>28</v>
      </c>
      <c r="CA12" s="42">
        <v>27</v>
      </c>
      <c r="CB12" s="42">
        <v>26</v>
      </c>
      <c r="CC12" s="42">
        <v>26</v>
      </c>
      <c r="CD12" s="42">
        <v>27</v>
      </c>
      <c r="CE12" s="42">
        <v>173</v>
      </c>
      <c r="CF12" s="42">
        <v>187</v>
      </c>
      <c r="CG12" s="42">
        <v>112</v>
      </c>
      <c r="CH12" s="42">
        <v>138</v>
      </c>
      <c r="CI12" s="42">
        <v>177</v>
      </c>
      <c r="CJ12" s="42">
        <v>150</v>
      </c>
      <c r="CK12" s="42">
        <v>102</v>
      </c>
      <c r="CL12" s="42">
        <v>149</v>
      </c>
      <c r="CM12" s="42">
        <v>181</v>
      </c>
      <c r="CN12" s="42">
        <v>160</v>
      </c>
      <c r="CO12" s="42">
        <v>121</v>
      </c>
      <c r="CP12" s="42">
        <v>152</v>
      </c>
      <c r="CQ12" s="42">
        <v>186</v>
      </c>
      <c r="CR12" s="42">
        <v>188</v>
      </c>
      <c r="CS12" s="42">
        <v>135</v>
      </c>
      <c r="CT12" s="42">
        <v>180</v>
      </c>
      <c r="CU12" s="42">
        <v>222</v>
      </c>
      <c r="CV12" s="42">
        <v>167</v>
      </c>
      <c r="CW12" s="42">
        <v>124</v>
      </c>
      <c r="CX12" s="42">
        <v>168</v>
      </c>
    </row>
    <row r="13" spans="1:102">
      <c r="A13" s="9" t="s">
        <v>20</v>
      </c>
      <c r="B13" s="61" t="s">
        <v>1225</v>
      </c>
      <c r="C13" s="39">
        <v>3</v>
      </c>
      <c r="D13" s="39">
        <v>3</v>
      </c>
      <c r="E13" s="39">
        <v>4</v>
      </c>
      <c r="F13" s="39">
        <v>4</v>
      </c>
      <c r="G13" s="39">
        <v>4</v>
      </c>
      <c r="H13" s="39">
        <v>3</v>
      </c>
      <c r="I13" s="39">
        <v>6</v>
      </c>
      <c r="J13" s="39">
        <v>5</v>
      </c>
      <c r="K13" s="39">
        <v>4</v>
      </c>
      <c r="L13" s="39">
        <v>7</v>
      </c>
      <c r="M13" s="39">
        <v>10</v>
      </c>
      <c r="N13" s="39">
        <v>5</v>
      </c>
      <c r="O13" s="39">
        <v>4</v>
      </c>
      <c r="P13" s="39">
        <v>5</v>
      </c>
      <c r="Q13" s="39">
        <v>3</v>
      </c>
      <c r="R13" s="39">
        <v>3</v>
      </c>
      <c r="S13" s="41">
        <v>2</v>
      </c>
      <c r="T13" s="41">
        <v>3</v>
      </c>
      <c r="U13" s="41">
        <v>5</v>
      </c>
      <c r="V13" s="41">
        <v>6</v>
      </c>
      <c r="W13" s="49">
        <v>1</v>
      </c>
      <c r="X13" s="42">
        <v>1</v>
      </c>
      <c r="Y13" s="42">
        <v>0</v>
      </c>
      <c r="Z13" s="42">
        <v>1</v>
      </c>
      <c r="AA13" s="42">
        <v>1</v>
      </c>
      <c r="AB13" s="42">
        <v>1</v>
      </c>
      <c r="AC13" s="42">
        <v>0</v>
      </c>
      <c r="AD13" s="42">
        <v>1</v>
      </c>
      <c r="AE13" s="42">
        <v>1</v>
      </c>
      <c r="AF13" s="42">
        <v>1</v>
      </c>
      <c r="AG13" s="42">
        <v>1</v>
      </c>
      <c r="AH13" s="42">
        <v>1</v>
      </c>
      <c r="AI13" s="42">
        <v>1</v>
      </c>
      <c r="AJ13" s="42">
        <v>1</v>
      </c>
      <c r="AK13" s="42">
        <v>1</v>
      </c>
      <c r="AL13" s="42">
        <v>1</v>
      </c>
      <c r="AM13" s="42">
        <v>1</v>
      </c>
      <c r="AN13" s="42">
        <v>1</v>
      </c>
      <c r="AO13" s="42">
        <v>1</v>
      </c>
      <c r="AP13" s="42">
        <v>1</v>
      </c>
      <c r="AQ13" s="42">
        <v>1</v>
      </c>
      <c r="AR13" s="42">
        <v>1</v>
      </c>
      <c r="AS13" s="42">
        <v>0</v>
      </c>
      <c r="AT13" s="42">
        <v>1</v>
      </c>
      <c r="AU13" s="42">
        <v>2</v>
      </c>
      <c r="AV13" s="42">
        <v>2</v>
      </c>
      <c r="AW13" s="42">
        <v>1</v>
      </c>
      <c r="AX13" s="42">
        <v>1</v>
      </c>
      <c r="AY13" s="42">
        <v>1</v>
      </c>
      <c r="AZ13" s="42">
        <v>2</v>
      </c>
      <c r="BA13" s="42">
        <v>1</v>
      </c>
      <c r="BB13" s="42">
        <v>1</v>
      </c>
      <c r="BC13" s="42">
        <v>1</v>
      </c>
      <c r="BD13" s="42">
        <v>1</v>
      </c>
      <c r="BE13" s="42">
        <v>1</v>
      </c>
      <c r="BF13" s="42">
        <v>1</v>
      </c>
      <c r="BG13" s="42">
        <v>2</v>
      </c>
      <c r="BH13" s="42">
        <v>3</v>
      </c>
      <c r="BI13" s="42">
        <v>1</v>
      </c>
      <c r="BJ13" s="42">
        <v>1</v>
      </c>
      <c r="BK13" s="42">
        <v>3</v>
      </c>
      <c r="BL13" s="42">
        <v>4</v>
      </c>
      <c r="BM13" s="42">
        <v>1</v>
      </c>
      <c r="BN13" s="42">
        <v>2</v>
      </c>
      <c r="BO13" s="42">
        <v>1</v>
      </c>
      <c r="BP13" s="42">
        <v>2</v>
      </c>
      <c r="BQ13" s="42">
        <v>1</v>
      </c>
      <c r="BR13" s="42">
        <v>1</v>
      </c>
      <c r="BS13" s="42">
        <v>1</v>
      </c>
      <c r="BT13" s="42">
        <v>0</v>
      </c>
      <c r="BU13" s="42">
        <v>2</v>
      </c>
      <c r="BV13" s="42">
        <v>1</v>
      </c>
      <c r="BW13" s="42">
        <v>1</v>
      </c>
      <c r="BX13" s="42">
        <v>2</v>
      </c>
      <c r="BY13" s="42">
        <v>1</v>
      </c>
      <c r="BZ13" s="42">
        <v>1</v>
      </c>
      <c r="CA13" s="42">
        <v>1</v>
      </c>
      <c r="CB13" s="42">
        <v>1</v>
      </c>
      <c r="CC13" s="42">
        <v>0</v>
      </c>
      <c r="CD13" s="42">
        <v>1</v>
      </c>
      <c r="CE13" s="42">
        <v>1</v>
      </c>
      <c r="CF13" s="42">
        <v>1</v>
      </c>
      <c r="CG13" s="42">
        <v>0</v>
      </c>
      <c r="CH13" s="42">
        <v>1</v>
      </c>
      <c r="CI13" s="42">
        <v>0</v>
      </c>
      <c r="CJ13" s="42">
        <v>1</v>
      </c>
      <c r="CK13" s="42">
        <v>0</v>
      </c>
      <c r="CL13" s="42">
        <v>1</v>
      </c>
      <c r="CM13" s="42">
        <v>1</v>
      </c>
      <c r="CN13" s="42">
        <v>1</v>
      </c>
      <c r="CO13" s="42">
        <v>0</v>
      </c>
      <c r="CP13" s="42">
        <v>1</v>
      </c>
      <c r="CQ13" s="42">
        <v>1</v>
      </c>
      <c r="CR13" s="42">
        <v>1</v>
      </c>
      <c r="CS13" s="42">
        <v>1</v>
      </c>
      <c r="CT13" s="42">
        <v>2</v>
      </c>
      <c r="CU13" s="42">
        <v>2</v>
      </c>
      <c r="CV13" s="42">
        <v>2</v>
      </c>
      <c r="CW13" s="42">
        <v>1</v>
      </c>
      <c r="CX13" s="42">
        <v>1</v>
      </c>
    </row>
    <row r="14" spans="1:102">
      <c r="A14" s="9" t="s">
        <v>22</v>
      </c>
      <c r="B14" s="61" t="s">
        <v>1226</v>
      </c>
      <c r="C14" s="39">
        <v>58</v>
      </c>
      <c r="D14" s="39">
        <v>49</v>
      </c>
      <c r="E14" s="39">
        <v>46</v>
      </c>
      <c r="F14" s="39">
        <v>53</v>
      </c>
      <c r="G14" s="39">
        <v>58</v>
      </c>
      <c r="H14" s="39">
        <v>75</v>
      </c>
      <c r="I14" s="39">
        <v>68</v>
      </c>
      <c r="J14" s="39">
        <v>66</v>
      </c>
      <c r="K14" s="39">
        <v>78</v>
      </c>
      <c r="L14" s="39">
        <v>106</v>
      </c>
      <c r="M14" s="39">
        <v>92</v>
      </c>
      <c r="N14" s="39">
        <v>58</v>
      </c>
      <c r="O14" s="39">
        <v>38</v>
      </c>
      <c r="P14" s="39">
        <v>59</v>
      </c>
      <c r="Q14" s="39">
        <v>53</v>
      </c>
      <c r="R14" s="39">
        <v>582</v>
      </c>
      <c r="S14" s="41">
        <v>558</v>
      </c>
      <c r="T14" s="41">
        <v>594</v>
      </c>
      <c r="U14" s="41">
        <v>665</v>
      </c>
      <c r="V14" s="41">
        <v>653</v>
      </c>
      <c r="W14" s="49">
        <v>15</v>
      </c>
      <c r="X14" s="42">
        <v>15</v>
      </c>
      <c r="Y14" s="42">
        <v>14</v>
      </c>
      <c r="Z14" s="42">
        <v>14</v>
      </c>
      <c r="AA14" s="42">
        <v>12</v>
      </c>
      <c r="AB14" s="42">
        <v>13</v>
      </c>
      <c r="AC14" s="42">
        <v>13</v>
      </c>
      <c r="AD14" s="42">
        <v>11</v>
      </c>
      <c r="AE14" s="42">
        <v>11</v>
      </c>
      <c r="AF14" s="42">
        <v>11</v>
      </c>
      <c r="AG14" s="42">
        <v>12</v>
      </c>
      <c r="AH14" s="42">
        <v>12</v>
      </c>
      <c r="AI14" s="42">
        <v>14</v>
      </c>
      <c r="AJ14" s="42">
        <v>13</v>
      </c>
      <c r="AK14" s="42">
        <v>13</v>
      </c>
      <c r="AL14" s="42">
        <v>13</v>
      </c>
      <c r="AM14" s="42">
        <v>13</v>
      </c>
      <c r="AN14" s="42">
        <v>14</v>
      </c>
      <c r="AO14" s="42">
        <v>16</v>
      </c>
      <c r="AP14" s="42">
        <v>15</v>
      </c>
      <c r="AQ14" s="42">
        <v>16</v>
      </c>
      <c r="AR14" s="42">
        <v>18</v>
      </c>
      <c r="AS14" s="42">
        <v>20</v>
      </c>
      <c r="AT14" s="42">
        <v>21</v>
      </c>
      <c r="AU14" s="42">
        <v>17</v>
      </c>
      <c r="AV14" s="42">
        <v>19</v>
      </c>
      <c r="AW14" s="42">
        <v>17</v>
      </c>
      <c r="AX14" s="42">
        <v>15</v>
      </c>
      <c r="AY14" s="42">
        <v>15</v>
      </c>
      <c r="AZ14" s="42">
        <v>18</v>
      </c>
      <c r="BA14" s="42">
        <v>18</v>
      </c>
      <c r="BB14" s="42">
        <v>15</v>
      </c>
      <c r="BC14" s="42">
        <v>19</v>
      </c>
      <c r="BD14" s="42">
        <v>20</v>
      </c>
      <c r="BE14" s="42">
        <v>19</v>
      </c>
      <c r="BF14" s="42">
        <v>20</v>
      </c>
      <c r="BG14" s="42">
        <v>24</v>
      </c>
      <c r="BH14" s="42">
        <v>27</v>
      </c>
      <c r="BI14" s="42">
        <v>29</v>
      </c>
      <c r="BJ14" s="42">
        <v>26</v>
      </c>
      <c r="BK14" s="42">
        <v>26</v>
      </c>
      <c r="BL14" s="42">
        <v>25</v>
      </c>
      <c r="BM14" s="42">
        <v>23</v>
      </c>
      <c r="BN14" s="42">
        <v>18</v>
      </c>
      <c r="BO14" s="42">
        <v>14</v>
      </c>
      <c r="BP14" s="42">
        <v>14</v>
      </c>
      <c r="BQ14" s="42">
        <v>15</v>
      </c>
      <c r="BR14" s="42">
        <v>15</v>
      </c>
      <c r="BS14" s="42">
        <v>8</v>
      </c>
      <c r="BT14" s="42">
        <v>10</v>
      </c>
      <c r="BU14" s="42">
        <v>8</v>
      </c>
      <c r="BV14" s="42">
        <v>12</v>
      </c>
      <c r="BW14" s="42">
        <v>12</v>
      </c>
      <c r="BX14" s="42">
        <v>14</v>
      </c>
      <c r="BY14" s="42">
        <v>17</v>
      </c>
      <c r="BZ14" s="42">
        <v>16</v>
      </c>
      <c r="CA14" s="42">
        <v>12</v>
      </c>
      <c r="CB14" s="42">
        <v>13</v>
      </c>
      <c r="CC14" s="42">
        <v>14</v>
      </c>
      <c r="CD14" s="42">
        <v>14</v>
      </c>
      <c r="CE14" s="42">
        <v>167</v>
      </c>
      <c r="CF14" s="42">
        <v>178</v>
      </c>
      <c r="CG14" s="42">
        <v>104</v>
      </c>
      <c r="CH14" s="42">
        <v>133</v>
      </c>
      <c r="CI14" s="42">
        <v>172</v>
      </c>
      <c r="CJ14" s="42">
        <v>144</v>
      </c>
      <c r="CK14" s="42">
        <v>98</v>
      </c>
      <c r="CL14" s="42">
        <v>144</v>
      </c>
      <c r="CM14" s="42">
        <v>175</v>
      </c>
      <c r="CN14" s="42">
        <v>155</v>
      </c>
      <c r="CO14" s="42">
        <v>117</v>
      </c>
      <c r="CP14" s="42">
        <v>147</v>
      </c>
      <c r="CQ14" s="42">
        <v>181</v>
      </c>
      <c r="CR14" s="42">
        <v>183</v>
      </c>
      <c r="CS14" s="42">
        <v>129</v>
      </c>
      <c r="CT14" s="42">
        <v>172</v>
      </c>
      <c r="CU14" s="42">
        <v>213</v>
      </c>
      <c r="CV14" s="42">
        <v>160</v>
      </c>
      <c r="CW14" s="42">
        <v>119</v>
      </c>
      <c r="CX14" s="42">
        <v>161</v>
      </c>
    </row>
    <row r="15" spans="1:102">
      <c r="A15" s="9" t="s">
        <v>24</v>
      </c>
      <c r="B15" s="61" t="s">
        <v>1227</v>
      </c>
      <c r="C15" s="39">
        <v>29</v>
      </c>
      <c r="D15" s="39">
        <v>26</v>
      </c>
      <c r="E15" s="39">
        <v>29</v>
      </c>
      <c r="F15" s="39">
        <v>29</v>
      </c>
      <c r="G15" s="39">
        <v>33</v>
      </c>
      <c r="H15" s="39">
        <v>34</v>
      </c>
      <c r="I15" s="39">
        <v>37</v>
      </c>
      <c r="J15" s="39">
        <v>47</v>
      </c>
      <c r="K15" s="39">
        <v>44</v>
      </c>
      <c r="L15" s="39">
        <v>45</v>
      </c>
      <c r="M15" s="39">
        <v>45</v>
      </c>
      <c r="N15" s="39">
        <v>47</v>
      </c>
      <c r="O15" s="39">
        <v>52</v>
      </c>
      <c r="P15" s="39">
        <v>48</v>
      </c>
      <c r="Q15" s="39">
        <v>50</v>
      </c>
      <c r="R15" s="39">
        <v>25</v>
      </c>
      <c r="S15" s="41">
        <v>18</v>
      </c>
      <c r="T15" s="41">
        <v>17</v>
      </c>
      <c r="U15" s="41">
        <v>19</v>
      </c>
      <c r="V15" s="41">
        <v>22</v>
      </c>
      <c r="W15" s="49">
        <v>6</v>
      </c>
      <c r="X15" s="42">
        <v>8</v>
      </c>
      <c r="Y15" s="42">
        <v>8</v>
      </c>
      <c r="Z15" s="42">
        <v>7</v>
      </c>
      <c r="AA15" s="42">
        <v>6</v>
      </c>
      <c r="AB15" s="42">
        <v>7</v>
      </c>
      <c r="AC15" s="42">
        <v>6</v>
      </c>
      <c r="AD15" s="42">
        <v>7</v>
      </c>
      <c r="AE15" s="42">
        <v>8</v>
      </c>
      <c r="AF15" s="42">
        <v>7</v>
      </c>
      <c r="AG15" s="42">
        <v>8</v>
      </c>
      <c r="AH15" s="42">
        <v>6</v>
      </c>
      <c r="AI15" s="42">
        <v>7</v>
      </c>
      <c r="AJ15" s="42">
        <v>7</v>
      </c>
      <c r="AK15" s="42">
        <v>8</v>
      </c>
      <c r="AL15" s="42">
        <v>7</v>
      </c>
      <c r="AM15" s="42">
        <v>9</v>
      </c>
      <c r="AN15" s="42">
        <v>9</v>
      </c>
      <c r="AO15" s="42">
        <v>8</v>
      </c>
      <c r="AP15" s="42">
        <v>7</v>
      </c>
      <c r="AQ15" s="42">
        <v>8</v>
      </c>
      <c r="AR15" s="42">
        <v>8</v>
      </c>
      <c r="AS15" s="42">
        <v>9</v>
      </c>
      <c r="AT15" s="42">
        <v>9</v>
      </c>
      <c r="AU15" s="42">
        <v>8</v>
      </c>
      <c r="AV15" s="42">
        <v>9</v>
      </c>
      <c r="AW15" s="42">
        <v>11</v>
      </c>
      <c r="AX15" s="42">
        <v>9</v>
      </c>
      <c r="AY15" s="42">
        <v>10</v>
      </c>
      <c r="AZ15" s="42">
        <v>10</v>
      </c>
      <c r="BA15" s="42">
        <v>16</v>
      </c>
      <c r="BB15" s="42">
        <v>11</v>
      </c>
      <c r="BC15" s="42">
        <v>10</v>
      </c>
      <c r="BD15" s="42">
        <v>11</v>
      </c>
      <c r="BE15" s="42">
        <v>11</v>
      </c>
      <c r="BF15" s="42">
        <v>12</v>
      </c>
      <c r="BG15" s="42">
        <v>12</v>
      </c>
      <c r="BH15" s="42">
        <v>12</v>
      </c>
      <c r="BI15" s="42">
        <v>11</v>
      </c>
      <c r="BJ15" s="42">
        <v>10</v>
      </c>
      <c r="BK15" s="42">
        <v>11</v>
      </c>
      <c r="BL15" s="42">
        <v>11</v>
      </c>
      <c r="BM15" s="42">
        <v>11</v>
      </c>
      <c r="BN15" s="42">
        <v>12</v>
      </c>
      <c r="BO15" s="42">
        <v>12</v>
      </c>
      <c r="BP15" s="42">
        <v>12</v>
      </c>
      <c r="BQ15" s="42">
        <v>11</v>
      </c>
      <c r="BR15" s="42">
        <v>12</v>
      </c>
      <c r="BS15" s="42">
        <v>11</v>
      </c>
      <c r="BT15" s="42">
        <v>13</v>
      </c>
      <c r="BU15" s="42">
        <v>14</v>
      </c>
      <c r="BV15" s="42">
        <v>14</v>
      </c>
      <c r="BW15" s="42">
        <v>12</v>
      </c>
      <c r="BX15" s="42">
        <v>12</v>
      </c>
      <c r="BY15" s="42">
        <v>13</v>
      </c>
      <c r="BZ15" s="42">
        <v>11</v>
      </c>
      <c r="CA15" s="42">
        <v>14</v>
      </c>
      <c r="CB15" s="42">
        <v>12</v>
      </c>
      <c r="CC15" s="42">
        <v>12</v>
      </c>
      <c r="CD15" s="42">
        <v>12</v>
      </c>
      <c r="CE15" s="42">
        <v>5</v>
      </c>
      <c r="CF15" s="42">
        <v>8</v>
      </c>
      <c r="CG15" s="42">
        <v>8</v>
      </c>
      <c r="CH15" s="42">
        <v>4</v>
      </c>
      <c r="CI15" s="42">
        <v>5</v>
      </c>
      <c r="CJ15" s="42">
        <v>5</v>
      </c>
      <c r="CK15" s="42">
        <v>4</v>
      </c>
      <c r="CL15" s="42">
        <v>4</v>
      </c>
      <c r="CM15" s="42">
        <v>5</v>
      </c>
      <c r="CN15" s="42">
        <v>4</v>
      </c>
      <c r="CO15" s="42">
        <v>4</v>
      </c>
      <c r="CP15" s="42">
        <v>4</v>
      </c>
      <c r="CQ15" s="42">
        <v>4</v>
      </c>
      <c r="CR15" s="42">
        <v>4</v>
      </c>
      <c r="CS15" s="42">
        <v>5</v>
      </c>
      <c r="CT15" s="42">
        <v>6</v>
      </c>
      <c r="CU15" s="42">
        <v>7</v>
      </c>
      <c r="CV15" s="42">
        <v>5</v>
      </c>
      <c r="CW15" s="42">
        <v>4</v>
      </c>
      <c r="CX15" s="42">
        <v>6</v>
      </c>
    </row>
    <row r="16" spans="1:102">
      <c r="A16" s="1" t="s">
        <v>26</v>
      </c>
      <c r="B16" s="61" t="s">
        <v>1228</v>
      </c>
      <c r="C16" s="39">
        <v>148</v>
      </c>
      <c r="D16" s="39">
        <v>167</v>
      </c>
      <c r="E16" s="39">
        <v>167</v>
      </c>
      <c r="F16" s="39">
        <v>181</v>
      </c>
      <c r="G16" s="39">
        <v>189</v>
      </c>
      <c r="H16" s="39">
        <v>195</v>
      </c>
      <c r="I16" s="39">
        <v>216</v>
      </c>
      <c r="J16" s="39">
        <v>284</v>
      </c>
      <c r="K16" s="39">
        <v>348</v>
      </c>
      <c r="L16" s="39">
        <v>336</v>
      </c>
      <c r="M16" s="39">
        <v>380</v>
      </c>
      <c r="N16" s="39">
        <v>373</v>
      </c>
      <c r="O16" s="39">
        <v>367</v>
      </c>
      <c r="P16" s="39">
        <v>387</v>
      </c>
      <c r="Q16" s="39">
        <v>378</v>
      </c>
      <c r="R16" s="39">
        <v>492</v>
      </c>
      <c r="S16" s="41">
        <v>500</v>
      </c>
      <c r="T16" s="41">
        <v>445</v>
      </c>
      <c r="U16" s="41">
        <v>631</v>
      </c>
      <c r="V16" s="41">
        <v>594</v>
      </c>
      <c r="W16" s="49">
        <v>41</v>
      </c>
      <c r="X16" s="42">
        <v>38</v>
      </c>
      <c r="Y16" s="42">
        <v>34</v>
      </c>
      <c r="Z16" s="42">
        <v>35</v>
      </c>
      <c r="AA16" s="42">
        <v>37</v>
      </c>
      <c r="AB16" s="42">
        <v>40</v>
      </c>
      <c r="AC16" s="42">
        <v>42</v>
      </c>
      <c r="AD16" s="42">
        <v>48</v>
      </c>
      <c r="AE16" s="42">
        <v>40</v>
      </c>
      <c r="AF16" s="42">
        <v>39</v>
      </c>
      <c r="AG16" s="42">
        <v>43</v>
      </c>
      <c r="AH16" s="42">
        <v>45</v>
      </c>
      <c r="AI16" s="42">
        <v>48</v>
      </c>
      <c r="AJ16" s="42">
        <v>47</v>
      </c>
      <c r="AK16" s="42">
        <v>43</v>
      </c>
      <c r="AL16" s="42">
        <v>43</v>
      </c>
      <c r="AM16" s="42">
        <v>45</v>
      </c>
      <c r="AN16" s="42">
        <v>49</v>
      </c>
      <c r="AO16" s="42">
        <v>48</v>
      </c>
      <c r="AP16" s="42">
        <v>47</v>
      </c>
      <c r="AQ16" s="42">
        <v>52</v>
      </c>
      <c r="AR16" s="42">
        <v>46</v>
      </c>
      <c r="AS16" s="42">
        <v>49</v>
      </c>
      <c r="AT16" s="42">
        <v>48</v>
      </c>
      <c r="AU16" s="42">
        <v>53</v>
      </c>
      <c r="AV16" s="42">
        <v>53</v>
      </c>
      <c r="AW16" s="42">
        <v>54</v>
      </c>
      <c r="AX16" s="42">
        <v>56</v>
      </c>
      <c r="AY16" s="42">
        <v>62</v>
      </c>
      <c r="AZ16" s="42">
        <v>62</v>
      </c>
      <c r="BA16" s="42">
        <v>72</v>
      </c>
      <c r="BB16" s="42">
        <v>88</v>
      </c>
      <c r="BC16" s="42">
        <v>79</v>
      </c>
      <c r="BD16" s="42">
        <v>91</v>
      </c>
      <c r="BE16" s="42">
        <v>90</v>
      </c>
      <c r="BF16" s="42">
        <v>88</v>
      </c>
      <c r="BG16" s="42">
        <v>76</v>
      </c>
      <c r="BH16" s="42">
        <v>82</v>
      </c>
      <c r="BI16" s="42">
        <v>88</v>
      </c>
      <c r="BJ16" s="42">
        <v>90</v>
      </c>
      <c r="BK16" s="42">
        <v>102</v>
      </c>
      <c r="BL16" s="42">
        <v>94</v>
      </c>
      <c r="BM16" s="42">
        <v>89</v>
      </c>
      <c r="BN16" s="42">
        <v>95</v>
      </c>
      <c r="BO16" s="42">
        <v>97</v>
      </c>
      <c r="BP16" s="42">
        <v>92</v>
      </c>
      <c r="BQ16" s="42">
        <v>93</v>
      </c>
      <c r="BR16" s="42">
        <v>91</v>
      </c>
      <c r="BS16" s="42">
        <v>77</v>
      </c>
      <c r="BT16" s="42">
        <v>92</v>
      </c>
      <c r="BU16" s="42">
        <v>99</v>
      </c>
      <c r="BV16" s="42">
        <v>99</v>
      </c>
      <c r="BW16" s="42">
        <v>94</v>
      </c>
      <c r="BX16" s="42">
        <v>100</v>
      </c>
      <c r="BY16" s="42">
        <v>100</v>
      </c>
      <c r="BZ16" s="42">
        <v>93</v>
      </c>
      <c r="CA16" s="42">
        <v>96</v>
      </c>
      <c r="CB16" s="42">
        <v>92</v>
      </c>
      <c r="CC16" s="42">
        <v>94</v>
      </c>
      <c r="CD16" s="42">
        <v>96</v>
      </c>
      <c r="CE16" s="42">
        <v>111</v>
      </c>
      <c r="CF16" s="42">
        <v>124</v>
      </c>
      <c r="CG16" s="42">
        <v>130</v>
      </c>
      <c r="CH16" s="42">
        <v>127</v>
      </c>
      <c r="CI16" s="42">
        <v>139</v>
      </c>
      <c r="CJ16" s="42">
        <v>120</v>
      </c>
      <c r="CK16" s="42">
        <v>122</v>
      </c>
      <c r="CL16" s="42">
        <v>119</v>
      </c>
      <c r="CM16" s="42">
        <v>107</v>
      </c>
      <c r="CN16" s="42">
        <v>112</v>
      </c>
      <c r="CO16" s="42">
        <v>105</v>
      </c>
      <c r="CP16" s="42">
        <v>121</v>
      </c>
      <c r="CQ16" s="42">
        <v>135</v>
      </c>
      <c r="CR16" s="42">
        <v>149</v>
      </c>
      <c r="CS16" s="42">
        <v>165</v>
      </c>
      <c r="CT16" s="42">
        <v>182</v>
      </c>
      <c r="CU16" s="42">
        <v>149</v>
      </c>
      <c r="CV16" s="42">
        <v>159</v>
      </c>
      <c r="CW16" s="42">
        <v>148</v>
      </c>
      <c r="CX16" s="42">
        <v>138</v>
      </c>
    </row>
    <row r="17" spans="1:102">
      <c r="A17" s="7" t="s">
        <v>28</v>
      </c>
      <c r="B17" s="61" t="s">
        <v>1229</v>
      </c>
      <c r="C17" s="39">
        <v>6054</v>
      </c>
      <c r="D17" s="39">
        <v>7154</v>
      </c>
      <c r="E17" s="39">
        <v>10770</v>
      </c>
      <c r="F17" s="39">
        <v>11281</v>
      </c>
      <c r="G17" s="39">
        <v>9633</v>
      </c>
      <c r="H17" s="39">
        <v>10780</v>
      </c>
      <c r="I17" s="39">
        <v>14810</v>
      </c>
      <c r="J17" s="39">
        <v>20467</v>
      </c>
      <c r="K17" s="39">
        <v>24150</v>
      </c>
      <c r="L17" s="39">
        <v>23567</v>
      </c>
      <c r="M17" s="39">
        <v>35955</v>
      </c>
      <c r="N17" s="39">
        <v>25486</v>
      </c>
      <c r="O17" s="39">
        <v>33458</v>
      </c>
      <c r="P17" s="39">
        <v>47895</v>
      </c>
      <c r="Q17" s="39">
        <v>48776</v>
      </c>
      <c r="R17" s="39">
        <v>46242</v>
      </c>
      <c r="S17" s="41">
        <v>34309</v>
      </c>
      <c r="T17" s="41">
        <v>22183</v>
      </c>
      <c r="U17" s="41">
        <v>20734</v>
      </c>
      <c r="V17" s="41">
        <v>30045</v>
      </c>
      <c r="W17" s="49">
        <v>1392</v>
      </c>
      <c r="X17" s="42">
        <v>1743</v>
      </c>
      <c r="Y17" s="42">
        <v>1638</v>
      </c>
      <c r="Z17" s="42">
        <v>1281</v>
      </c>
      <c r="AA17" s="42">
        <v>1383</v>
      </c>
      <c r="AB17" s="42">
        <v>1615</v>
      </c>
      <c r="AC17" s="42">
        <v>2146</v>
      </c>
      <c r="AD17" s="42">
        <v>2010</v>
      </c>
      <c r="AE17" s="42">
        <v>2658</v>
      </c>
      <c r="AF17" s="42">
        <v>2733</v>
      </c>
      <c r="AG17" s="42">
        <v>2537</v>
      </c>
      <c r="AH17" s="42">
        <v>2842</v>
      </c>
      <c r="AI17" s="42">
        <v>2927</v>
      </c>
      <c r="AJ17" s="42">
        <v>2876</v>
      </c>
      <c r="AK17" s="42">
        <v>2537</v>
      </c>
      <c r="AL17" s="42">
        <v>2941</v>
      </c>
      <c r="AM17" s="42">
        <v>2280</v>
      </c>
      <c r="AN17" s="42">
        <v>2532</v>
      </c>
      <c r="AO17" s="42">
        <v>2383</v>
      </c>
      <c r="AP17" s="42">
        <v>2438</v>
      </c>
      <c r="AQ17" s="42">
        <v>2489</v>
      </c>
      <c r="AR17" s="42">
        <v>2567</v>
      </c>
      <c r="AS17" s="42">
        <v>2888</v>
      </c>
      <c r="AT17" s="42">
        <v>2836</v>
      </c>
      <c r="AU17" s="42">
        <v>2969</v>
      </c>
      <c r="AV17" s="42">
        <v>3379</v>
      </c>
      <c r="AW17" s="42">
        <v>3968</v>
      </c>
      <c r="AX17" s="42">
        <v>4494</v>
      </c>
      <c r="AY17" s="42">
        <v>4236</v>
      </c>
      <c r="AZ17" s="42">
        <v>4486</v>
      </c>
      <c r="BA17" s="42">
        <v>5924</v>
      </c>
      <c r="BB17" s="42">
        <v>5821</v>
      </c>
      <c r="BC17" s="42">
        <v>6381</v>
      </c>
      <c r="BD17" s="42">
        <v>6090</v>
      </c>
      <c r="BE17" s="42">
        <v>6491</v>
      </c>
      <c r="BF17" s="42">
        <v>5188</v>
      </c>
      <c r="BG17" s="42">
        <v>5159</v>
      </c>
      <c r="BH17" s="42">
        <v>4855</v>
      </c>
      <c r="BI17" s="42">
        <v>6372</v>
      </c>
      <c r="BJ17" s="42">
        <v>7181</v>
      </c>
      <c r="BK17" s="42">
        <v>7934</v>
      </c>
      <c r="BL17" s="42">
        <v>9896</v>
      </c>
      <c r="BM17" s="42">
        <v>10213</v>
      </c>
      <c r="BN17" s="42">
        <v>7912</v>
      </c>
      <c r="BO17" s="42">
        <v>6744</v>
      </c>
      <c r="BP17" s="42">
        <v>5853</v>
      </c>
      <c r="BQ17" s="42">
        <v>6300</v>
      </c>
      <c r="BR17" s="42">
        <v>6589</v>
      </c>
      <c r="BS17" s="42">
        <v>7343</v>
      </c>
      <c r="BT17" s="42">
        <v>7924</v>
      </c>
      <c r="BU17" s="42">
        <v>8587</v>
      </c>
      <c r="BV17" s="42">
        <v>9604</v>
      </c>
      <c r="BW17" s="42">
        <v>10566</v>
      </c>
      <c r="BX17" s="42">
        <v>11799</v>
      </c>
      <c r="BY17" s="42">
        <v>12834</v>
      </c>
      <c r="BZ17" s="42">
        <v>12696</v>
      </c>
      <c r="CA17" s="42">
        <v>13100</v>
      </c>
      <c r="CB17" s="42">
        <v>12211</v>
      </c>
      <c r="CC17" s="42">
        <v>11712</v>
      </c>
      <c r="CD17" s="42">
        <v>11753</v>
      </c>
      <c r="CE17" s="42">
        <v>12577</v>
      </c>
      <c r="CF17" s="42">
        <v>12538</v>
      </c>
      <c r="CG17" s="42">
        <v>11642</v>
      </c>
      <c r="CH17" s="42">
        <v>9485</v>
      </c>
      <c r="CI17" s="42">
        <v>9136</v>
      </c>
      <c r="CJ17" s="42">
        <v>8479</v>
      </c>
      <c r="CK17" s="42">
        <v>8411</v>
      </c>
      <c r="CL17" s="42">
        <v>8283</v>
      </c>
      <c r="CM17" s="42">
        <v>6177</v>
      </c>
      <c r="CN17" s="42">
        <v>5649</v>
      </c>
      <c r="CO17" s="42">
        <v>5152</v>
      </c>
      <c r="CP17" s="42">
        <v>5206</v>
      </c>
      <c r="CQ17" s="42">
        <v>4074</v>
      </c>
      <c r="CR17" s="42">
        <v>4586</v>
      </c>
      <c r="CS17" s="42">
        <v>5136</v>
      </c>
      <c r="CT17" s="42">
        <v>6938</v>
      </c>
      <c r="CU17" s="42">
        <v>8292</v>
      </c>
      <c r="CV17" s="42">
        <v>6406</v>
      </c>
      <c r="CW17" s="42">
        <v>6985</v>
      </c>
      <c r="CX17" s="42">
        <v>8362</v>
      </c>
    </row>
    <row r="18" spans="1:102">
      <c r="A18" s="1" t="s">
        <v>30</v>
      </c>
      <c r="B18" s="61" t="s">
        <v>1230</v>
      </c>
      <c r="C18" s="39">
        <v>463</v>
      </c>
      <c r="D18" s="39">
        <v>308</v>
      </c>
      <c r="E18" s="39">
        <v>377</v>
      </c>
      <c r="F18" s="39">
        <v>835</v>
      </c>
      <c r="G18" s="39">
        <v>506</v>
      </c>
      <c r="H18" s="39">
        <v>586</v>
      </c>
      <c r="I18" s="39">
        <v>1089</v>
      </c>
      <c r="J18" s="39">
        <v>1703</v>
      </c>
      <c r="K18" s="39">
        <v>1911</v>
      </c>
      <c r="L18" s="39">
        <v>1804</v>
      </c>
      <c r="M18" s="39">
        <v>3380</v>
      </c>
      <c r="N18" s="39">
        <v>2522</v>
      </c>
      <c r="O18" s="39">
        <v>1757</v>
      </c>
      <c r="P18" s="39">
        <v>2854</v>
      </c>
      <c r="Q18" s="39">
        <v>2973</v>
      </c>
      <c r="R18" s="39">
        <v>2925</v>
      </c>
      <c r="S18" s="41">
        <v>2294</v>
      </c>
      <c r="T18" s="41">
        <v>1267</v>
      </c>
      <c r="U18" s="41">
        <v>687</v>
      </c>
      <c r="V18" s="41">
        <v>904</v>
      </c>
      <c r="W18" s="49">
        <v>113</v>
      </c>
      <c r="X18" s="42">
        <v>115</v>
      </c>
      <c r="Y18" s="42">
        <v>109</v>
      </c>
      <c r="Z18" s="42">
        <v>126</v>
      </c>
      <c r="AA18" s="42">
        <v>105</v>
      </c>
      <c r="AB18" s="42">
        <v>57</v>
      </c>
      <c r="AC18" s="42">
        <v>65</v>
      </c>
      <c r="AD18" s="42">
        <v>81</v>
      </c>
      <c r="AE18" s="42">
        <v>66</v>
      </c>
      <c r="AF18" s="42">
        <v>83</v>
      </c>
      <c r="AG18" s="42">
        <v>92</v>
      </c>
      <c r="AH18" s="42">
        <v>136</v>
      </c>
      <c r="AI18" s="42">
        <v>183</v>
      </c>
      <c r="AJ18" s="42">
        <v>230</v>
      </c>
      <c r="AK18" s="42">
        <v>221</v>
      </c>
      <c r="AL18" s="42">
        <v>201</v>
      </c>
      <c r="AM18" s="42">
        <v>137</v>
      </c>
      <c r="AN18" s="42">
        <v>147</v>
      </c>
      <c r="AO18" s="42">
        <v>107</v>
      </c>
      <c r="AP18" s="42">
        <v>115</v>
      </c>
      <c r="AQ18" s="42">
        <v>101</v>
      </c>
      <c r="AR18" s="42">
        <v>150</v>
      </c>
      <c r="AS18" s="42">
        <v>141</v>
      </c>
      <c r="AT18" s="42">
        <v>194</v>
      </c>
      <c r="AU18" s="42">
        <v>218</v>
      </c>
      <c r="AV18" s="42">
        <v>258</v>
      </c>
      <c r="AW18" s="42">
        <v>301</v>
      </c>
      <c r="AX18" s="42">
        <v>312</v>
      </c>
      <c r="AY18" s="42">
        <v>372</v>
      </c>
      <c r="AZ18" s="42">
        <v>390</v>
      </c>
      <c r="BA18" s="42">
        <v>435</v>
      </c>
      <c r="BB18" s="42">
        <v>506</v>
      </c>
      <c r="BC18" s="42">
        <v>461</v>
      </c>
      <c r="BD18" s="42">
        <v>500</v>
      </c>
      <c r="BE18" s="42">
        <v>466</v>
      </c>
      <c r="BF18" s="42">
        <v>484</v>
      </c>
      <c r="BG18" s="42">
        <v>499</v>
      </c>
      <c r="BH18" s="42">
        <v>396</v>
      </c>
      <c r="BI18" s="42">
        <v>382</v>
      </c>
      <c r="BJ18" s="42">
        <v>527</v>
      </c>
      <c r="BK18" s="42">
        <v>599</v>
      </c>
      <c r="BL18" s="42">
        <v>733</v>
      </c>
      <c r="BM18" s="42">
        <v>1000</v>
      </c>
      <c r="BN18" s="42">
        <v>1048</v>
      </c>
      <c r="BO18" s="42">
        <v>1039</v>
      </c>
      <c r="BP18" s="42">
        <v>624</v>
      </c>
      <c r="BQ18" s="42">
        <v>423</v>
      </c>
      <c r="BR18" s="42">
        <v>436</v>
      </c>
      <c r="BS18" s="42">
        <v>427</v>
      </c>
      <c r="BT18" s="42">
        <v>385</v>
      </c>
      <c r="BU18" s="42">
        <v>412</v>
      </c>
      <c r="BV18" s="42">
        <v>533</v>
      </c>
      <c r="BW18" s="42">
        <v>581</v>
      </c>
      <c r="BX18" s="42">
        <v>655</v>
      </c>
      <c r="BY18" s="42">
        <v>774</v>
      </c>
      <c r="BZ18" s="42">
        <v>844</v>
      </c>
      <c r="CA18" s="42">
        <v>820</v>
      </c>
      <c r="CB18" s="42">
        <v>712</v>
      </c>
      <c r="CC18" s="42">
        <v>701</v>
      </c>
      <c r="CD18" s="42">
        <v>740</v>
      </c>
      <c r="CE18" s="42">
        <v>711</v>
      </c>
      <c r="CF18" s="42">
        <v>834</v>
      </c>
      <c r="CG18" s="42">
        <v>702</v>
      </c>
      <c r="CH18" s="42">
        <v>678</v>
      </c>
      <c r="CI18" s="42">
        <v>698</v>
      </c>
      <c r="CJ18" s="42">
        <v>596</v>
      </c>
      <c r="CK18" s="42">
        <v>478</v>
      </c>
      <c r="CL18" s="42">
        <v>522</v>
      </c>
      <c r="CM18" s="42">
        <v>529</v>
      </c>
      <c r="CN18" s="42">
        <v>275</v>
      </c>
      <c r="CO18" s="42">
        <v>231</v>
      </c>
      <c r="CP18" s="42">
        <v>231</v>
      </c>
      <c r="CQ18" s="42">
        <v>160</v>
      </c>
      <c r="CR18" s="42">
        <v>123</v>
      </c>
      <c r="CS18" s="42">
        <v>144</v>
      </c>
      <c r="CT18" s="42">
        <v>260</v>
      </c>
      <c r="CU18" s="42">
        <v>214</v>
      </c>
      <c r="CV18" s="42">
        <v>200</v>
      </c>
      <c r="CW18" s="42">
        <v>188</v>
      </c>
      <c r="CX18" s="42">
        <v>302</v>
      </c>
    </row>
    <row r="19" spans="1:102">
      <c r="A19" s="9" t="s">
        <v>32</v>
      </c>
      <c r="B19" s="62" t="s">
        <v>1231</v>
      </c>
      <c r="C19" s="39">
        <v>463</v>
      </c>
      <c r="D19" s="39">
        <v>308</v>
      </c>
      <c r="E19" s="39">
        <v>377</v>
      </c>
      <c r="F19" s="39">
        <v>835</v>
      </c>
      <c r="G19" s="39">
        <v>506</v>
      </c>
      <c r="H19" s="39">
        <v>586</v>
      </c>
      <c r="I19" s="39">
        <v>1089</v>
      </c>
      <c r="J19" s="39">
        <v>1703</v>
      </c>
      <c r="K19" s="39">
        <v>1911</v>
      </c>
      <c r="L19" s="39">
        <v>1804</v>
      </c>
      <c r="M19" s="39">
        <v>3380</v>
      </c>
      <c r="N19" s="39">
        <v>2522</v>
      </c>
      <c r="O19" s="39">
        <v>1757</v>
      </c>
      <c r="P19" s="39">
        <v>2854</v>
      </c>
      <c r="Q19" s="39">
        <v>2973</v>
      </c>
      <c r="R19" s="39">
        <v>2894</v>
      </c>
      <c r="S19" s="41">
        <v>2262</v>
      </c>
      <c r="T19" s="41">
        <v>1230</v>
      </c>
      <c r="U19" s="41">
        <v>632</v>
      </c>
      <c r="V19" s="41">
        <v>852</v>
      </c>
      <c r="W19" s="49">
        <v>113</v>
      </c>
      <c r="X19" s="42">
        <v>115</v>
      </c>
      <c r="Y19" s="42">
        <v>109</v>
      </c>
      <c r="Z19" s="42">
        <v>126</v>
      </c>
      <c r="AA19" s="42">
        <v>105</v>
      </c>
      <c r="AB19" s="42">
        <v>57</v>
      </c>
      <c r="AC19" s="42">
        <v>65</v>
      </c>
      <c r="AD19" s="42">
        <v>81</v>
      </c>
      <c r="AE19" s="42">
        <v>66</v>
      </c>
      <c r="AF19" s="42">
        <v>83</v>
      </c>
      <c r="AG19" s="42">
        <v>92</v>
      </c>
      <c r="AH19" s="42">
        <v>136</v>
      </c>
      <c r="AI19" s="42">
        <v>183</v>
      </c>
      <c r="AJ19" s="42">
        <v>230</v>
      </c>
      <c r="AK19" s="42">
        <v>221</v>
      </c>
      <c r="AL19" s="42">
        <v>201</v>
      </c>
      <c r="AM19" s="42">
        <v>137</v>
      </c>
      <c r="AN19" s="42">
        <v>147</v>
      </c>
      <c r="AO19" s="42">
        <v>107</v>
      </c>
      <c r="AP19" s="42">
        <v>115</v>
      </c>
      <c r="AQ19" s="42">
        <v>101</v>
      </c>
      <c r="AR19" s="42">
        <v>150</v>
      </c>
      <c r="AS19" s="42">
        <v>141</v>
      </c>
      <c r="AT19" s="42">
        <v>194</v>
      </c>
      <c r="AU19" s="42">
        <v>218</v>
      </c>
      <c r="AV19" s="42">
        <v>258</v>
      </c>
      <c r="AW19" s="42">
        <v>301</v>
      </c>
      <c r="AX19" s="42">
        <v>312</v>
      </c>
      <c r="AY19" s="42">
        <v>372</v>
      </c>
      <c r="AZ19" s="42">
        <v>390</v>
      </c>
      <c r="BA19" s="42">
        <v>435</v>
      </c>
      <c r="BB19" s="42">
        <v>506</v>
      </c>
      <c r="BC19" s="42">
        <v>461</v>
      </c>
      <c r="BD19" s="42">
        <v>500</v>
      </c>
      <c r="BE19" s="42">
        <v>466</v>
      </c>
      <c r="BF19" s="42">
        <v>484</v>
      </c>
      <c r="BG19" s="42">
        <v>499</v>
      </c>
      <c r="BH19" s="42">
        <v>396</v>
      </c>
      <c r="BI19" s="42">
        <v>382</v>
      </c>
      <c r="BJ19" s="42">
        <v>527</v>
      </c>
      <c r="BK19" s="42">
        <v>599</v>
      </c>
      <c r="BL19" s="42">
        <v>733</v>
      </c>
      <c r="BM19" s="42">
        <v>1000</v>
      </c>
      <c r="BN19" s="42">
        <v>1048</v>
      </c>
      <c r="BO19" s="42">
        <v>1039</v>
      </c>
      <c r="BP19" s="42">
        <v>624</v>
      </c>
      <c r="BQ19" s="42">
        <v>423</v>
      </c>
      <c r="BR19" s="42">
        <v>436</v>
      </c>
      <c r="BS19" s="42">
        <v>427</v>
      </c>
      <c r="BT19" s="42">
        <v>385</v>
      </c>
      <c r="BU19" s="42">
        <v>412</v>
      </c>
      <c r="BV19" s="42">
        <v>533</v>
      </c>
      <c r="BW19" s="42">
        <v>581</v>
      </c>
      <c r="BX19" s="42">
        <v>655</v>
      </c>
      <c r="BY19" s="42">
        <v>774</v>
      </c>
      <c r="BZ19" s="42">
        <v>844</v>
      </c>
      <c r="CA19" s="42">
        <v>820</v>
      </c>
      <c r="CB19" s="42">
        <v>712</v>
      </c>
      <c r="CC19" s="42">
        <v>701</v>
      </c>
      <c r="CD19" s="42">
        <v>740</v>
      </c>
      <c r="CE19" s="42">
        <v>703</v>
      </c>
      <c r="CF19" s="42">
        <v>826</v>
      </c>
      <c r="CG19" s="42">
        <v>694</v>
      </c>
      <c r="CH19" s="42">
        <v>671</v>
      </c>
      <c r="CI19" s="42">
        <v>691</v>
      </c>
      <c r="CJ19" s="42">
        <v>589</v>
      </c>
      <c r="CK19" s="42">
        <v>470</v>
      </c>
      <c r="CL19" s="42">
        <v>512</v>
      </c>
      <c r="CM19" s="42">
        <v>520</v>
      </c>
      <c r="CN19" s="42">
        <v>267</v>
      </c>
      <c r="CO19" s="42">
        <v>222</v>
      </c>
      <c r="CP19" s="42">
        <v>220</v>
      </c>
      <c r="CQ19" s="42">
        <v>147</v>
      </c>
      <c r="CR19" s="42">
        <v>110</v>
      </c>
      <c r="CS19" s="42">
        <v>130</v>
      </c>
      <c r="CT19" s="42">
        <v>245</v>
      </c>
      <c r="CU19" s="42">
        <v>202</v>
      </c>
      <c r="CV19" s="42">
        <v>186</v>
      </c>
      <c r="CW19" s="42">
        <v>176</v>
      </c>
      <c r="CX19" s="42">
        <v>288</v>
      </c>
    </row>
    <row r="20" spans="1:102">
      <c r="A20" s="9" t="s">
        <v>34</v>
      </c>
      <c r="B20" s="62" t="s">
        <v>1232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31</v>
      </c>
      <c r="S20" s="41">
        <v>32</v>
      </c>
      <c r="T20" s="41">
        <v>37</v>
      </c>
      <c r="U20" s="41">
        <v>55</v>
      </c>
      <c r="V20" s="41">
        <v>52</v>
      </c>
      <c r="W20" s="49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8</v>
      </c>
      <c r="CF20" s="42">
        <v>8</v>
      </c>
      <c r="CG20" s="42">
        <v>8</v>
      </c>
      <c r="CH20" s="42">
        <v>7</v>
      </c>
      <c r="CI20" s="42">
        <v>7</v>
      </c>
      <c r="CJ20" s="42">
        <v>7</v>
      </c>
      <c r="CK20" s="42">
        <v>8</v>
      </c>
      <c r="CL20" s="42">
        <v>10</v>
      </c>
      <c r="CM20" s="42">
        <v>9</v>
      </c>
      <c r="CN20" s="42">
        <v>8</v>
      </c>
      <c r="CO20" s="42">
        <v>9</v>
      </c>
      <c r="CP20" s="42">
        <v>11</v>
      </c>
      <c r="CQ20" s="42">
        <v>13</v>
      </c>
      <c r="CR20" s="42">
        <v>13</v>
      </c>
      <c r="CS20" s="42">
        <v>14</v>
      </c>
      <c r="CT20" s="42">
        <v>15</v>
      </c>
      <c r="CU20" s="42">
        <v>12</v>
      </c>
      <c r="CV20" s="42">
        <v>14</v>
      </c>
      <c r="CW20" s="42">
        <v>12</v>
      </c>
      <c r="CX20" s="42">
        <v>14</v>
      </c>
    </row>
    <row r="21" spans="1:102">
      <c r="A21" s="1" t="s">
        <v>36</v>
      </c>
      <c r="B21" s="62" t="s">
        <v>1233</v>
      </c>
      <c r="C21" s="39">
        <v>2035</v>
      </c>
      <c r="D21" s="39">
        <v>2200</v>
      </c>
      <c r="E21" s="39">
        <v>5079</v>
      </c>
      <c r="F21" s="39">
        <v>5158</v>
      </c>
      <c r="G21" s="39">
        <v>5100</v>
      </c>
      <c r="H21" s="39">
        <v>5966</v>
      </c>
      <c r="I21" s="39">
        <v>9025</v>
      </c>
      <c r="J21" s="39">
        <v>13184</v>
      </c>
      <c r="K21" s="39">
        <v>16754</v>
      </c>
      <c r="L21" s="39">
        <v>16529</v>
      </c>
      <c r="M21" s="39">
        <v>26845</v>
      </c>
      <c r="N21" s="39">
        <v>18997</v>
      </c>
      <c r="O21" s="39">
        <v>25947</v>
      </c>
      <c r="P21" s="39">
        <v>38164</v>
      </c>
      <c r="Q21" s="39">
        <v>39925</v>
      </c>
      <c r="R21" s="39">
        <v>36651</v>
      </c>
      <c r="S21" s="41">
        <v>28519</v>
      </c>
      <c r="T21" s="41">
        <v>17949</v>
      </c>
      <c r="U21" s="41">
        <v>16510</v>
      </c>
      <c r="V21" s="41">
        <v>24767</v>
      </c>
      <c r="W21" s="49">
        <v>640</v>
      </c>
      <c r="X21" s="42">
        <v>644</v>
      </c>
      <c r="Y21" s="42">
        <v>403</v>
      </c>
      <c r="Z21" s="42">
        <v>348</v>
      </c>
      <c r="AA21" s="42">
        <v>309</v>
      </c>
      <c r="AB21" s="42">
        <v>567</v>
      </c>
      <c r="AC21" s="42">
        <v>570</v>
      </c>
      <c r="AD21" s="42">
        <v>754</v>
      </c>
      <c r="AE21" s="42">
        <v>1145</v>
      </c>
      <c r="AF21" s="42">
        <v>1248</v>
      </c>
      <c r="AG21" s="42">
        <v>1303</v>
      </c>
      <c r="AH21" s="42">
        <v>1383</v>
      </c>
      <c r="AI21" s="42">
        <v>1403</v>
      </c>
      <c r="AJ21" s="42">
        <v>1349</v>
      </c>
      <c r="AK21" s="42">
        <v>1039</v>
      </c>
      <c r="AL21" s="42">
        <v>1367</v>
      </c>
      <c r="AM21" s="42">
        <v>1203</v>
      </c>
      <c r="AN21" s="42">
        <v>1308</v>
      </c>
      <c r="AO21" s="42">
        <v>1404</v>
      </c>
      <c r="AP21" s="42">
        <v>1185</v>
      </c>
      <c r="AQ21" s="42">
        <v>1565</v>
      </c>
      <c r="AR21" s="42">
        <v>1346</v>
      </c>
      <c r="AS21" s="42">
        <v>1561</v>
      </c>
      <c r="AT21" s="42">
        <v>1494</v>
      </c>
      <c r="AU21" s="42">
        <v>1603</v>
      </c>
      <c r="AV21" s="42">
        <v>2182</v>
      </c>
      <c r="AW21" s="42">
        <v>2325</v>
      </c>
      <c r="AX21" s="42">
        <v>2915</v>
      </c>
      <c r="AY21" s="42">
        <v>2441</v>
      </c>
      <c r="AZ21" s="42">
        <v>2898</v>
      </c>
      <c r="BA21" s="42">
        <v>3942</v>
      </c>
      <c r="BB21" s="42">
        <v>3903</v>
      </c>
      <c r="BC21" s="42">
        <v>4468</v>
      </c>
      <c r="BD21" s="42">
        <v>4256</v>
      </c>
      <c r="BE21" s="42">
        <v>4694</v>
      </c>
      <c r="BF21" s="42">
        <v>3336</v>
      </c>
      <c r="BG21" s="42">
        <v>3378</v>
      </c>
      <c r="BH21" s="42">
        <v>3299</v>
      </c>
      <c r="BI21" s="42">
        <v>4450</v>
      </c>
      <c r="BJ21" s="42">
        <v>5402</v>
      </c>
      <c r="BK21" s="42">
        <v>5895</v>
      </c>
      <c r="BL21" s="42">
        <v>7722</v>
      </c>
      <c r="BM21" s="42">
        <v>7490</v>
      </c>
      <c r="BN21" s="42">
        <v>5738</v>
      </c>
      <c r="BO21" s="42">
        <v>4827</v>
      </c>
      <c r="BP21" s="42">
        <v>4114</v>
      </c>
      <c r="BQ21" s="42">
        <v>4935</v>
      </c>
      <c r="BR21" s="42">
        <v>5121</v>
      </c>
      <c r="BS21" s="42">
        <v>5703</v>
      </c>
      <c r="BT21" s="42">
        <v>6139</v>
      </c>
      <c r="BU21" s="42">
        <v>6590</v>
      </c>
      <c r="BV21" s="42">
        <v>7515</v>
      </c>
      <c r="BW21" s="42">
        <v>8584</v>
      </c>
      <c r="BX21" s="42">
        <v>9317</v>
      </c>
      <c r="BY21" s="42">
        <v>9950</v>
      </c>
      <c r="BZ21" s="42">
        <v>10313</v>
      </c>
      <c r="CA21" s="42">
        <v>10683</v>
      </c>
      <c r="CB21" s="42">
        <v>9943</v>
      </c>
      <c r="CC21" s="42">
        <v>9442</v>
      </c>
      <c r="CD21" s="42">
        <v>9857</v>
      </c>
      <c r="CE21" s="42">
        <v>9743</v>
      </c>
      <c r="CF21" s="42">
        <v>10017</v>
      </c>
      <c r="CG21" s="42">
        <v>9013</v>
      </c>
      <c r="CH21" s="42">
        <v>7878</v>
      </c>
      <c r="CI21" s="42">
        <v>7432</v>
      </c>
      <c r="CJ21" s="42">
        <v>6986</v>
      </c>
      <c r="CK21" s="42">
        <v>7113</v>
      </c>
      <c r="CL21" s="42">
        <v>6988</v>
      </c>
      <c r="CM21" s="42">
        <v>4865</v>
      </c>
      <c r="CN21" s="42">
        <v>4573</v>
      </c>
      <c r="CO21" s="42">
        <v>4175</v>
      </c>
      <c r="CP21" s="42">
        <v>4337</v>
      </c>
      <c r="CQ21" s="42">
        <v>3166</v>
      </c>
      <c r="CR21" s="42">
        <v>3600</v>
      </c>
      <c r="CS21" s="42">
        <v>4040</v>
      </c>
      <c r="CT21" s="42">
        <v>5704</v>
      </c>
      <c r="CU21" s="42">
        <v>6861</v>
      </c>
      <c r="CV21" s="42">
        <v>5133</v>
      </c>
      <c r="CW21" s="42">
        <v>5733</v>
      </c>
      <c r="CX21" s="42">
        <v>7040</v>
      </c>
    </row>
    <row r="22" spans="1:102">
      <c r="A22" s="9" t="s">
        <v>38</v>
      </c>
      <c r="B22" s="63" t="s">
        <v>1234</v>
      </c>
      <c r="C22" s="39">
        <v>2004</v>
      </c>
      <c r="D22" s="39">
        <v>2174</v>
      </c>
      <c r="E22" s="39">
        <v>4952</v>
      </c>
      <c r="F22" s="39">
        <v>4992</v>
      </c>
      <c r="G22" s="39">
        <v>4868</v>
      </c>
      <c r="H22" s="39">
        <v>5843</v>
      </c>
      <c r="I22" s="39">
        <v>8436</v>
      </c>
      <c r="J22" s="39">
        <v>11576</v>
      </c>
      <c r="K22" s="39">
        <v>14429</v>
      </c>
      <c r="L22" s="39">
        <v>13827</v>
      </c>
      <c r="M22" s="39">
        <v>20600</v>
      </c>
      <c r="N22" s="39">
        <v>14444</v>
      </c>
      <c r="O22" s="39">
        <v>19389</v>
      </c>
      <c r="P22" s="39">
        <v>27968</v>
      </c>
      <c r="Q22" s="39">
        <v>29934</v>
      </c>
      <c r="R22" s="39">
        <v>25383</v>
      </c>
      <c r="S22" s="41">
        <v>21380</v>
      </c>
      <c r="T22" s="41">
        <v>11665</v>
      </c>
      <c r="U22" s="41">
        <v>10429</v>
      </c>
      <c r="V22" s="41">
        <v>16328</v>
      </c>
      <c r="W22" s="49">
        <v>628</v>
      </c>
      <c r="X22" s="42">
        <v>636</v>
      </c>
      <c r="Y22" s="42">
        <v>393</v>
      </c>
      <c r="Z22" s="42">
        <v>347</v>
      </c>
      <c r="AA22" s="42">
        <v>308</v>
      </c>
      <c r="AB22" s="42">
        <v>561</v>
      </c>
      <c r="AC22" s="42">
        <v>563</v>
      </c>
      <c r="AD22" s="42">
        <v>742</v>
      </c>
      <c r="AE22" s="42">
        <v>1132</v>
      </c>
      <c r="AF22" s="42">
        <v>1219</v>
      </c>
      <c r="AG22" s="42">
        <v>1255</v>
      </c>
      <c r="AH22" s="42">
        <v>1346</v>
      </c>
      <c r="AI22" s="42">
        <v>1362</v>
      </c>
      <c r="AJ22" s="42">
        <v>1307</v>
      </c>
      <c r="AK22" s="42">
        <v>1000</v>
      </c>
      <c r="AL22" s="42">
        <v>1323</v>
      </c>
      <c r="AM22" s="42">
        <v>1158</v>
      </c>
      <c r="AN22" s="42">
        <v>1239</v>
      </c>
      <c r="AO22" s="42">
        <v>1330</v>
      </c>
      <c r="AP22" s="42">
        <v>1141</v>
      </c>
      <c r="AQ22" s="42">
        <v>1569</v>
      </c>
      <c r="AR22" s="42">
        <v>1310</v>
      </c>
      <c r="AS22" s="42">
        <v>1508</v>
      </c>
      <c r="AT22" s="42">
        <v>1456</v>
      </c>
      <c r="AU22" s="42">
        <v>1514</v>
      </c>
      <c r="AV22" s="42">
        <v>2111</v>
      </c>
      <c r="AW22" s="42">
        <v>2115</v>
      </c>
      <c r="AX22" s="42">
        <v>2696</v>
      </c>
      <c r="AY22" s="42">
        <v>2108</v>
      </c>
      <c r="AZ22" s="42">
        <v>2567</v>
      </c>
      <c r="BA22" s="42">
        <v>3682</v>
      </c>
      <c r="BB22" s="42">
        <v>3219</v>
      </c>
      <c r="BC22" s="42">
        <v>3462</v>
      </c>
      <c r="BD22" s="42">
        <v>3759</v>
      </c>
      <c r="BE22" s="42">
        <v>4244</v>
      </c>
      <c r="BF22" s="42">
        <v>2964</v>
      </c>
      <c r="BG22" s="42">
        <v>2679</v>
      </c>
      <c r="BH22" s="42">
        <v>2746</v>
      </c>
      <c r="BI22" s="42">
        <v>3962</v>
      </c>
      <c r="BJ22" s="42">
        <v>4440</v>
      </c>
      <c r="BK22" s="42">
        <v>4244</v>
      </c>
      <c r="BL22" s="42">
        <v>6242</v>
      </c>
      <c r="BM22" s="42">
        <v>6230</v>
      </c>
      <c r="BN22" s="42">
        <v>3884</v>
      </c>
      <c r="BO22" s="42">
        <v>2949</v>
      </c>
      <c r="BP22" s="42">
        <v>3142</v>
      </c>
      <c r="BQ22" s="42">
        <v>4208</v>
      </c>
      <c r="BR22" s="42">
        <v>4145</v>
      </c>
      <c r="BS22" s="42">
        <v>4184</v>
      </c>
      <c r="BT22" s="42">
        <v>4815</v>
      </c>
      <c r="BU22" s="42">
        <v>5155</v>
      </c>
      <c r="BV22" s="42">
        <v>5235</v>
      </c>
      <c r="BW22" s="42">
        <v>5862</v>
      </c>
      <c r="BX22" s="42">
        <v>6865</v>
      </c>
      <c r="BY22" s="42">
        <v>7490</v>
      </c>
      <c r="BZ22" s="42">
        <v>7751</v>
      </c>
      <c r="CA22" s="42">
        <v>7928</v>
      </c>
      <c r="CB22" s="42">
        <v>7753</v>
      </c>
      <c r="CC22" s="42">
        <v>7472</v>
      </c>
      <c r="CD22" s="42">
        <v>6781</v>
      </c>
      <c r="CE22" s="42">
        <v>5948</v>
      </c>
      <c r="CF22" s="42">
        <v>7182</v>
      </c>
      <c r="CG22" s="42">
        <v>7211</v>
      </c>
      <c r="CH22" s="42">
        <v>5042</v>
      </c>
      <c r="CI22" s="42">
        <v>5179</v>
      </c>
      <c r="CJ22" s="42">
        <v>5375</v>
      </c>
      <c r="CK22" s="42">
        <v>5873</v>
      </c>
      <c r="CL22" s="42">
        <v>4953</v>
      </c>
      <c r="CM22" s="42">
        <v>3072</v>
      </c>
      <c r="CN22" s="42">
        <v>3128</v>
      </c>
      <c r="CO22" s="42">
        <v>2655</v>
      </c>
      <c r="CP22" s="42">
        <v>2810</v>
      </c>
      <c r="CQ22" s="42">
        <v>1785</v>
      </c>
      <c r="CR22" s="42">
        <v>2286</v>
      </c>
      <c r="CS22" s="42">
        <v>2952</v>
      </c>
      <c r="CT22" s="42">
        <v>3406</v>
      </c>
      <c r="CU22" s="42">
        <v>4166</v>
      </c>
      <c r="CV22" s="42">
        <v>3806</v>
      </c>
      <c r="CW22" s="42">
        <v>4051</v>
      </c>
      <c r="CX22" s="42">
        <v>4305</v>
      </c>
    </row>
    <row r="23" spans="1:102">
      <c r="A23" s="9" t="s">
        <v>40</v>
      </c>
      <c r="B23" s="61" t="s">
        <v>1235</v>
      </c>
      <c r="C23" s="39">
        <v>31</v>
      </c>
      <c r="D23" s="39">
        <v>26</v>
      </c>
      <c r="E23" s="39">
        <v>127</v>
      </c>
      <c r="F23" s="39">
        <v>166</v>
      </c>
      <c r="G23" s="39">
        <v>232</v>
      </c>
      <c r="H23" s="39">
        <v>123</v>
      </c>
      <c r="I23" s="39">
        <v>589</v>
      </c>
      <c r="J23" s="39">
        <v>1608</v>
      </c>
      <c r="K23" s="39">
        <v>2325</v>
      </c>
      <c r="L23" s="39">
        <v>2702</v>
      </c>
      <c r="M23" s="39">
        <v>6245</v>
      </c>
      <c r="N23" s="39">
        <v>4553</v>
      </c>
      <c r="O23" s="39">
        <v>6558</v>
      </c>
      <c r="P23" s="39">
        <v>10196</v>
      </c>
      <c r="Q23" s="39">
        <v>9991</v>
      </c>
      <c r="R23" s="39">
        <v>11268</v>
      </c>
      <c r="S23" s="41">
        <v>7139</v>
      </c>
      <c r="T23" s="41">
        <v>6284</v>
      </c>
      <c r="U23" s="41">
        <v>6081</v>
      </c>
      <c r="V23" s="41">
        <v>8439</v>
      </c>
      <c r="W23" s="49">
        <v>12</v>
      </c>
      <c r="X23" s="42">
        <v>8</v>
      </c>
      <c r="Y23" s="42">
        <v>10</v>
      </c>
      <c r="Z23" s="42">
        <v>1</v>
      </c>
      <c r="AA23" s="42">
        <v>1</v>
      </c>
      <c r="AB23" s="42">
        <v>6</v>
      </c>
      <c r="AC23" s="42">
        <v>7</v>
      </c>
      <c r="AD23" s="42">
        <v>12</v>
      </c>
      <c r="AE23" s="42">
        <v>13</v>
      </c>
      <c r="AF23" s="42">
        <v>29</v>
      </c>
      <c r="AG23" s="42">
        <v>48</v>
      </c>
      <c r="AH23" s="42">
        <v>37</v>
      </c>
      <c r="AI23" s="42">
        <v>40</v>
      </c>
      <c r="AJ23" s="42">
        <v>42</v>
      </c>
      <c r="AK23" s="42">
        <v>40</v>
      </c>
      <c r="AL23" s="42">
        <v>44</v>
      </c>
      <c r="AM23" s="42">
        <v>45</v>
      </c>
      <c r="AN23" s="42">
        <v>69</v>
      </c>
      <c r="AO23" s="42">
        <v>74</v>
      </c>
      <c r="AP23" s="42">
        <v>44</v>
      </c>
      <c r="AQ23" s="42">
        <v>-3</v>
      </c>
      <c r="AR23" s="42">
        <v>35</v>
      </c>
      <c r="AS23" s="42">
        <v>52</v>
      </c>
      <c r="AT23" s="42">
        <v>39</v>
      </c>
      <c r="AU23" s="42">
        <v>90</v>
      </c>
      <c r="AV23" s="42">
        <v>71</v>
      </c>
      <c r="AW23" s="42">
        <v>209</v>
      </c>
      <c r="AX23" s="42">
        <v>219</v>
      </c>
      <c r="AY23" s="42">
        <v>333</v>
      </c>
      <c r="AZ23" s="42">
        <v>331</v>
      </c>
      <c r="BA23" s="42">
        <v>259</v>
      </c>
      <c r="BB23" s="42">
        <v>685</v>
      </c>
      <c r="BC23" s="42">
        <v>1005</v>
      </c>
      <c r="BD23" s="42">
        <v>497</v>
      </c>
      <c r="BE23" s="42">
        <v>451</v>
      </c>
      <c r="BF23" s="42">
        <v>372</v>
      </c>
      <c r="BG23" s="42">
        <v>697</v>
      </c>
      <c r="BH23" s="42">
        <v>553</v>
      </c>
      <c r="BI23" s="42">
        <v>489</v>
      </c>
      <c r="BJ23" s="42">
        <v>963</v>
      </c>
      <c r="BK23" s="42">
        <v>1651</v>
      </c>
      <c r="BL23" s="42">
        <v>1480</v>
      </c>
      <c r="BM23" s="42">
        <v>1260</v>
      </c>
      <c r="BN23" s="42">
        <v>1854</v>
      </c>
      <c r="BO23" s="42">
        <v>1878</v>
      </c>
      <c r="BP23" s="42">
        <v>972</v>
      </c>
      <c r="BQ23" s="42">
        <v>727</v>
      </c>
      <c r="BR23" s="42">
        <v>976</v>
      </c>
      <c r="BS23" s="42">
        <v>1519</v>
      </c>
      <c r="BT23" s="42">
        <v>1324</v>
      </c>
      <c r="BU23" s="42">
        <v>1435</v>
      </c>
      <c r="BV23" s="42">
        <v>2280</v>
      </c>
      <c r="BW23" s="42">
        <v>2722</v>
      </c>
      <c r="BX23" s="42">
        <v>2451</v>
      </c>
      <c r="BY23" s="42">
        <v>2460</v>
      </c>
      <c r="BZ23" s="42">
        <v>2563</v>
      </c>
      <c r="CA23" s="42">
        <v>2754</v>
      </c>
      <c r="CB23" s="42">
        <v>2190</v>
      </c>
      <c r="CC23" s="42">
        <v>1970</v>
      </c>
      <c r="CD23" s="42">
        <v>3077</v>
      </c>
      <c r="CE23" s="42">
        <v>3795</v>
      </c>
      <c r="CF23" s="42">
        <v>2834</v>
      </c>
      <c r="CG23" s="42">
        <v>1803</v>
      </c>
      <c r="CH23" s="42">
        <v>2836</v>
      </c>
      <c r="CI23" s="42">
        <v>2252</v>
      </c>
      <c r="CJ23" s="42">
        <v>1610</v>
      </c>
      <c r="CK23" s="42">
        <v>1241</v>
      </c>
      <c r="CL23" s="42">
        <v>2036</v>
      </c>
      <c r="CM23" s="42">
        <v>1793</v>
      </c>
      <c r="CN23" s="42">
        <v>1445</v>
      </c>
      <c r="CO23" s="42">
        <v>1520</v>
      </c>
      <c r="CP23" s="42">
        <v>1527</v>
      </c>
      <c r="CQ23" s="42">
        <v>1381</v>
      </c>
      <c r="CR23" s="42">
        <v>1314</v>
      </c>
      <c r="CS23" s="42">
        <v>1087</v>
      </c>
      <c r="CT23" s="42">
        <v>2299</v>
      </c>
      <c r="CU23" s="42">
        <v>2695</v>
      </c>
      <c r="CV23" s="42">
        <v>1328</v>
      </c>
      <c r="CW23" s="42">
        <v>1682</v>
      </c>
      <c r="CX23" s="42">
        <v>2734</v>
      </c>
    </row>
    <row r="24" spans="1:102">
      <c r="A24" s="1" t="s">
        <v>42</v>
      </c>
      <c r="B24" s="61" t="s">
        <v>1236</v>
      </c>
      <c r="C24" s="39">
        <v>584</v>
      </c>
      <c r="D24" s="39">
        <v>477</v>
      </c>
      <c r="E24" s="39">
        <v>554</v>
      </c>
      <c r="F24" s="39">
        <v>684</v>
      </c>
      <c r="G24" s="39">
        <v>514</v>
      </c>
      <c r="H24" s="39">
        <v>477</v>
      </c>
      <c r="I24" s="39">
        <v>555</v>
      </c>
      <c r="J24" s="39">
        <v>856</v>
      </c>
      <c r="K24" s="39">
        <v>897</v>
      </c>
      <c r="L24" s="39">
        <v>1204</v>
      </c>
      <c r="M24" s="39">
        <v>1576</v>
      </c>
      <c r="N24" s="39">
        <v>709</v>
      </c>
      <c r="O24" s="39">
        <v>1265</v>
      </c>
      <c r="P24" s="39">
        <v>1510</v>
      </c>
      <c r="Q24" s="39">
        <v>1317</v>
      </c>
      <c r="R24" s="39">
        <v>2146</v>
      </c>
      <c r="S24" s="41">
        <v>1814</v>
      </c>
      <c r="T24" s="41">
        <v>1379</v>
      </c>
      <c r="U24" s="41">
        <v>1443</v>
      </c>
      <c r="V24" s="41">
        <v>1804</v>
      </c>
      <c r="W24" s="49">
        <v>140</v>
      </c>
      <c r="X24" s="42">
        <v>152</v>
      </c>
      <c r="Y24" s="42">
        <v>149</v>
      </c>
      <c r="Z24" s="42">
        <v>143</v>
      </c>
      <c r="AA24" s="42">
        <v>110</v>
      </c>
      <c r="AB24" s="42">
        <v>121</v>
      </c>
      <c r="AC24" s="42">
        <v>130</v>
      </c>
      <c r="AD24" s="42">
        <v>116</v>
      </c>
      <c r="AE24" s="42">
        <v>131</v>
      </c>
      <c r="AF24" s="42">
        <v>140</v>
      </c>
      <c r="AG24" s="42">
        <v>126</v>
      </c>
      <c r="AH24" s="42">
        <v>157</v>
      </c>
      <c r="AI24" s="42">
        <v>193</v>
      </c>
      <c r="AJ24" s="42">
        <v>188</v>
      </c>
      <c r="AK24" s="42">
        <v>153</v>
      </c>
      <c r="AL24" s="42">
        <v>150</v>
      </c>
      <c r="AM24" s="42">
        <v>124</v>
      </c>
      <c r="AN24" s="42">
        <v>136</v>
      </c>
      <c r="AO24" s="42">
        <v>130</v>
      </c>
      <c r="AP24" s="42">
        <v>124</v>
      </c>
      <c r="AQ24" s="42">
        <v>126</v>
      </c>
      <c r="AR24" s="42">
        <v>122</v>
      </c>
      <c r="AS24" s="42">
        <v>96</v>
      </c>
      <c r="AT24" s="42">
        <v>133</v>
      </c>
      <c r="AU24" s="42">
        <v>116</v>
      </c>
      <c r="AV24" s="42">
        <v>126</v>
      </c>
      <c r="AW24" s="42">
        <v>128</v>
      </c>
      <c r="AX24" s="42">
        <v>185</v>
      </c>
      <c r="AY24" s="42">
        <v>150</v>
      </c>
      <c r="AZ24" s="42">
        <v>229</v>
      </c>
      <c r="BA24" s="42">
        <v>212</v>
      </c>
      <c r="BB24" s="42">
        <v>265</v>
      </c>
      <c r="BC24" s="42">
        <v>266</v>
      </c>
      <c r="BD24" s="42">
        <v>196</v>
      </c>
      <c r="BE24" s="42">
        <v>214</v>
      </c>
      <c r="BF24" s="42">
        <v>221</v>
      </c>
      <c r="BG24" s="42">
        <v>252</v>
      </c>
      <c r="BH24" s="42">
        <v>257</v>
      </c>
      <c r="BI24" s="42">
        <v>332</v>
      </c>
      <c r="BJ24" s="42">
        <v>363</v>
      </c>
      <c r="BK24" s="42">
        <v>379</v>
      </c>
      <c r="BL24" s="42">
        <v>396</v>
      </c>
      <c r="BM24" s="42">
        <v>467</v>
      </c>
      <c r="BN24" s="42">
        <v>334</v>
      </c>
      <c r="BO24" s="42">
        <v>148</v>
      </c>
      <c r="BP24" s="42">
        <v>178</v>
      </c>
      <c r="BQ24" s="42">
        <v>188</v>
      </c>
      <c r="BR24" s="42">
        <v>195</v>
      </c>
      <c r="BS24" s="42">
        <v>234</v>
      </c>
      <c r="BT24" s="42">
        <v>262</v>
      </c>
      <c r="BU24" s="42">
        <v>437</v>
      </c>
      <c r="BV24" s="42">
        <v>332</v>
      </c>
      <c r="BW24" s="42">
        <v>298</v>
      </c>
      <c r="BX24" s="42">
        <v>314</v>
      </c>
      <c r="BY24" s="42">
        <v>479</v>
      </c>
      <c r="BZ24" s="42">
        <v>419</v>
      </c>
      <c r="CA24" s="42">
        <v>276</v>
      </c>
      <c r="CB24" s="42">
        <v>350</v>
      </c>
      <c r="CC24" s="42">
        <v>437</v>
      </c>
      <c r="CD24" s="42">
        <v>254</v>
      </c>
      <c r="CE24" s="42">
        <v>548</v>
      </c>
      <c r="CF24" s="42">
        <v>565</v>
      </c>
      <c r="CG24" s="42">
        <v>530</v>
      </c>
      <c r="CH24" s="42">
        <v>503</v>
      </c>
      <c r="CI24" s="42">
        <v>544</v>
      </c>
      <c r="CJ24" s="42">
        <v>491</v>
      </c>
      <c r="CK24" s="42">
        <v>380</v>
      </c>
      <c r="CL24" s="42">
        <v>399</v>
      </c>
      <c r="CM24" s="42">
        <v>362</v>
      </c>
      <c r="CN24" s="42">
        <v>409</v>
      </c>
      <c r="CO24" s="42">
        <v>346</v>
      </c>
      <c r="CP24" s="42">
        <v>263</v>
      </c>
      <c r="CQ24" s="42">
        <v>306</v>
      </c>
      <c r="CR24" s="42">
        <v>373</v>
      </c>
      <c r="CS24" s="42">
        <v>355</v>
      </c>
      <c r="CT24" s="42">
        <v>409</v>
      </c>
      <c r="CU24" s="42">
        <v>558</v>
      </c>
      <c r="CV24" s="42">
        <v>448</v>
      </c>
      <c r="CW24" s="42">
        <v>380</v>
      </c>
      <c r="CX24" s="42">
        <v>418</v>
      </c>
    </row>
    <row r="25" spans="1:102">
      <c r="A25" s="9" t="s">
        <v>44</v>
      </c>
      <c r="B25" s="61" t="s">
        <v>1237</v>
      </c>
      <c r="C25" s="39">
        <v>282</v>
      </c>
      <c r="D25" s="39">
        <v>252</v>
      </c>
      <c r="E25" s="39">
        <v>235</v>
      </c>
      <c r="F25" s="39">
        <v>219</v>
      </c>
      <c r="G25" s="39">
        <v>160</v>
      </c>
      <c r="H25" s="39">
        <v>212</v>
      </c>
      <c r="I25" s="39">
        <v>293</v>
      </c>
      <c r="J25" s="39">
        <v>420</v>
      </c>
      <c r="K25" s="39">
        <v>491</v>
      </c>
      <c r="L25" s="39">
        <v>604</v>
      </c>
      <c r="M25" s="39">
        <v>893</v>
      </c>
      <c r="N25" s="39">
        <v>422</v>
      </c>
      <c r="O25" s="39">
        <v>852</v>
      </c>
      <c r="P25" s="39">
        <v>934</v>
      </c>
      <c r="Q25" s="39">
        <v>776</v>
      </c>
      <c r="R25" s="39">
        <v>1084</v>
      </c>
      <c r="S25" s="41">
        <v>898</v>
      </c>
      <c r="T25" s="41">
        <v>491</v>
      </c>
      <c r="U25" s="41">
        <v>426</v>
      </c>
      <c r="V25" s="41">
        <v>609</v>
      </c>
      <c r="W25" s="49">
        <v>69</v>
      </c>
      <c r="X25" s="42">
        <v>74</v>
      </c>
      <c r="Y25" s="42">
        <v>75</v>
      </c>
      <c r="Z25" s="42">
        <v>64</v>
      </c>
      <c r="AA25" s="42">
        <v>51</v>
      </c>
      <c r="AB25" s="42">
        <v>73</v>
      </c>
      <c r="AC25" s="42">
        <v>65</v>
      </c>
      <c r="AD25" s="42">
        <v>63</v>
      </c>
      <c r="AE25" s="42">
        <v>56</v>
      </c>
      <c r="AF25" s="42">
        <v>62</v>
      </c>
      <c r="AG25" s="42">
        <v>58</v>
      </c>
      <c r="AH25" s="42">
        <v>59</v>
      </c>
      <c r="AI25" s="42">
        <v>65</v>
      </c>
      <c r="AJ25" s="42">
        <v>59</v>
      </c>
      <c r="AK25" s="42">
        <v>53</v>
      </c>
      <c r="AL25" s="42">
        <v>42</v>
      </c>
      <c r="AM25" s="42">
        <v>33</v>
      </c>
      <c r="AN25" s="42">
        <v>44</v>
      </c>
      <c r="AO25" s="42">
        <v>41</v>
      </c>
      <c r="AP25" s="42">
        <v>42</v>
      </c>
      <c r="AQ25" s="42">
        <v>44</v>
      </c>
      <c r="AR25" s="42">
        <v>49</v>
      </c>
      <c r="AS25" s="42">
        <v>58</v>
      </c>
      <c r="AT25" s="42">
        <v>61</v>
      </c>
      <c r="AU25" s="42">
        <v>61</v>
      </c>
      <c r="AV25" s="42">
        <v>62</v>
      </c>
      <c r="AW25" s="42">
        <v>77</v>
      </c>
      <c r="AX25" s="42">
        <v>93</v>
      </c>
      <c r="AY25" s="42">
        <v>71</v>
      </c>
      <c r="AZ25" s="42">
        <v>130</v>
      </c>
      <c r="BA25" s="42">
        <v>110</v>
      </c>
      <c r="BB25" s="42">
        <v>109</v>
      </c>
      <c r="BC25" s="42">
        <v>133</v>
      </c>
      <c r="BD25" s="42">
        <v>106</v>
      </c>
      <c r="BE25" s="42">
        <v>124</v>
      </c>
      <c r="BF25" s="42">
        <v>128</v>
      </c>
      <c r="BG25" s="42">
        <v>140</v>
      </c>
      <c r="BH25" s="42">
        <v>149</v>
      </c>
      <c r="BI25" s="42">
        <v>147</v>
      </c>
      <c r="BJ25" s="42">
        <v>168</v>
      </c>
      <c r="BK25" s="42">
        <v>198</v>
      </c>
      <c r="BL25" s="42">
        <v>209</v>
      </c>
      <c r="BM25" s="42">
        <v>291</v>
      </c>
      <c r="BN25" s="42">
        <v>195</v>
      </c>
      <c r="BO25" s="42">
        <v>65</v>
      </c>
      <c r="BP25" s="42">
        <v>108</v>
      </c>
      <c r="BQ25" s="42">
        <v>123</v>
      </c>
      <c r="BR25" s="42">
        <v>126</v>
      </c>
      <c r="BS25" s="42">
        <v>146</v>
      </c>
      <c r="BT25" s="42">
        <v>174</v>
      </c>
      <c r="BU25" s="42">
        <v>295</v>
      </c>
      <c r="BV25" s="42">
        <v>237</v>
      </c>
      <c r="BW25" s="42">
        <v>170</v>
      </c>
      <c r="BX25" s="42">
        <v>176</v>
      </c>
      <c r="BY25" s="42">
        <v>280</v>
      </c>
      <c r="BZ25" s="42">
        <v>308</v>
      </c>
      <c r="CA25" s="42">
        <v>130</v>
      </c>
      <c r="CB25" s="42">
        <v>234</v>
      </c>
      <c r="CC25" s="42">
        <v>235</v>
      </c>
      <c r="CD25" s="42">
        <v>177</v>
      </c>
      <c r="CE25" s="42">
        <v>229</v>
      </c>
      <c r="CF25" s="42">
        <v>272</v>
      </c>
      <c r="CG25" s="42">
        <v>300</v>
      </c>
      <c r="CH25" s="42">
        <v>283</v>
      </c>
      <c r="CI25" s="42">
        <v>277</v>
      </c>
      <c r="CJ25" s="42">
        <v>269</v>
      </c>
      <c r="CK25" s="42">
        <v>165</v>
      </c>
      <c r="CL25" s="42">
        <v>187</v>
      </c>
      <c r="CM25" s="42">
        <v>147</v>
      </c>
      <c r="CN25" s="42">
        <v>140</v>
      </c>
      <c r="CO25" s="42">
        <v>133</v>
      </c>
      <c r="CP25" s="42">
        <v>71</v>
      </c>
      <c r="CQ25" s="42">
        <v>76</v>
      </c>
      <c r="CR25" s="42">
        <v>108</v>
      </c>
      <c r="CS25" s="42">
        <v>116</v>
      </c>
      <c r="CT25" s="42">
        <v>126</v>
      </c>
      <c r="CU25" s="42">
        <v>195</v>
      </c>
      <c r="CV25" s="42">
        <v>146</v>
      </c>
      <c r="CW25" s="42">
        <v>119</v>
      </c>
      <c r="CX25" s="42">
        <v>149</v>
      </c>
    </row>
    <row r="26" spans="1:102">
      <c r="A26" s="9" t="s">
        <v>46</v>
      </c>
      <c r="B26" s="62" t="s">
        <v>1238</v>
      </c>
      <c r="C26" s="39">
        <v>302</v>
      </c>
      <c r="D26" s="39">
        <v>225</v>
      </c>
      <c r="E26" s="39">
        <v>319</v>
      </c>
      <c r="F26" s="39">
        <v>465</v>
      </c>
      <c r="G26" s="39">
        <v>354</v>
      </c>
      <c r="H26" s="39">
        <v>265</v>
      </c>
      <c r="I26" s="39">
        <v>262</v>
      </c>
      <c r="J26" s="39">
        <v>436</v>
      </c>
      <c r="K26" s="39">
        <v>406</v>
      </c>
      <c r="L26" s="39">
        <v>600</v>
      </c>
      <c r="M26" s="39">
        <v>683</v>
      </c>
      <c r="N26" s="39">
        <v>287</v>
      </c>
      <c r="O26" s="39">
        <v>413</v>
      </c>
      <c r="P26" s="39">
        <v>576</v>
      </c>
      <c r="Q26" s="39">
        <v>541</v>
      </c>
      <c r="R26" s="39">
        <v>1062</v>
      </c>
      <c r="S26" s="41">
        <v>916</v>
      </c>
      <c r="T26" s="41">
        <v>888</v>
      </c>
      <c r="U26" s="41">
        <v>1017</v>
      </c>
      <c r="V26" s="41">
        <v>1195</v>
      </c>
      <c r="W26" s="49">
        <v>71</v>
      </c>
      <c r="X26" s="42">
        <v>78</v>
      </c>
      <c r="Y26" s="42">
        <v>74</v>
      </c>
      <c r="Z26" s="42">
        <v>79</v>
      </c>
      <c r="AA26" s="42">
        <v>59</v>
      </c>
      <c r="AB26" s="42">
        <v>48</v>
      </c>
      <c r="AC26" s="42">
        <v>66</v>
      </c>
      <c r="AD26" s="42">
        <v>52</v>
      </c>
      <c r="AE26" s="42">
        <v>75</v>
      </c>
      <c r="AF26" s="42">
        <v>78</v>
      </c>
      <c r="AG26" s="42">
        <v>68</v>
      </c>
      <c r="AH26" s="42">
        <v>98</v>
      </c>
      <c r="AI26" s="42">
        <v>128</v>
      </c>
      <c r="AJ26" s="42">
        <v>129</v>
      </c>
      <c r="AK26" s="42">
        <v>100</v>
      </c>
      <c r="AL26" s="42">
        <v>108</v>
      </c>
      <c r="AM26" s="42">
        <v>91</v>
      </c>
      <c r="AN26" s="42">
        <v>92</v>
      </c>
      <c r="AO26" s="42">
        <v>89</v>
      </c>
      <c r="AP26" s="42">
        <v>82</v>
      </c>
      <c r="AQ26" s="42">
        <v>82</v>
      </c>
      <c r="AR26" s="42">
        <v>73</v>
      </c>
      <c r="AS26" s="42">
        <v>38</v>
      </c>
      <c r="AT26" s="42">
        <v>72</v>
      </c>
      <c r="AU26" s="42">
        <v>55</v>
      </c>
      <c r="AV26" s="42">
        <v>64</v>
      </c>
      <c r="AW26" s="42">
        <v>51</v>
      </c>
      <c r="AX26" s="42">
        <v>92</v>
      </c>
      <c r="AY26" s="42">
        <v>79</v>
      </c>
      <c r="AZ26" s="42">
        <v>99</v>
      </c>
      <c r="BA26" s="42">
        <v>102</v>
      </c>
      <c r="BB26" s="42">
        <v>156</v>
      </c>
      <c r="BC26" s="42">
        <v>133</v>
      </c>
      <c r="BD26" s="42">
        <v>90</v>
      </c>
      <c r="BE26" s="42">
        <v>90</v>
      </c>
      <c r="BF26" s="42">
        <v>93</v>
      </c>
      <c r="BG26" s="42">
        <v>112</v>
      </c>
      <c r="BH26" s="42">
        <v>109</v>
      </c>
      <c r="BI26" s="42">
        <v>184</v>
      </c>
      <c r="BJ26" s="42">
        <v>195</v>
      </c>
      <c r="BK26" s="42">
        <v>181</v>
      </c>
      <c r="BL26" s="42">
        <v>187</v>
      </c>
      <c r="BM26" s="42">
        <v>176</v>
      </c>
      <c r="BN26" s="42">
        <v>139</v>
      </c>
      <c r="BO26" s="42">
        <v>83</v>
      </c>
      <c r="BP26" s="42">
        <v>70</v>
      </c>
      <c r="BQ26" s="42">
        <v>65</v>
      </c>
      <c r="BR26" s="42">
        <v>69</v>
      </c>
      <c r="BS26" s="42">
        <v>88</v>
      </c>
      <c r="BT26" s="42">
        <v>89</v>
      </c>
      <c r="BU26" s="42">
        <v>141</v>
      </c>
      <c r="BV26" s="42">
        <v>95</v>
      </c>
      <c r="BW26" s="42">
        <v>128</v>
      </c>
      <c r="BX26" s="42">
        <v>138</v>
      </c>
      <c r="BY26" s="42">
        <v>198</v>
      </c>
      <c r="BZ26" s="42">
        <v>112</v>
      </c>
      <c r="CA26" s="42">
        <v>147</v>
      </c>
      <c r="CB26" s="42">
        <v>115</v>
      </c>
      <c r="CC26" s="42">
        <v>202</v>
      </c>
      <c r="CD26" s="42">
        <v>77</v>
      </c>
      <c r="CE26" s="42">
        <v>319</v>
      </c>
      <c r="CF26" s="42">
        <v>293</v>
      </c>
      <c r="CG26" s="42">
        <v>230</v>
      </c>
      <c r="CH26" s="42">
        <v>220</v>
      </c>
      <c r="CI26" s="42">
        <v>268</v>
      </c>
      <c r="CJ26" s="42">
        <v>221</v>
      </c>
      <c r="CK26" s="42">
        <v>215</v>
      </c>
      <c r="CL26" s="42">
        <v>212</v>
      </c>
      <c r="CM26" s="42">
        <v>215</v>
      </c>
      <c r="CN26" s="42">
        <v>269</v>
      </c>
      <c r="CO26" s="42">
        <v>213</v>
      </c>
      <c r="CP26" s="42">
        <v>192</v>
      </c>
      <c r="CQ26" s="42">
        <v>230</v>
      </c>
      <c r="CR26" s="42">
        <v>265</v>
      </c>
      <c r="CS26" s="42">
        <v>239</v>
      </c>
      <c r="CT26" s="42">
        <v>283</v>
      </c>
      <c r="CU26" s="42">
        <v>363</v>
      </c>
      <c r="CV26" s="42">
        <v>301</v>
      </c>
      <c r="CW26" s="42">
        <v>262</v>
      </c>
      <c r="CX26" s="42">
        <v>269</v>
      </c>
    </row>
    <row r="27" spans="1:102">
      <c r="A27" s="1" t="s">
        <v>48</v>
      </c>
      <c r="B27" s="62" t="s">
        <v>1239</v>
      </c>
      <c r="C27" s="39">
        <v>2972</v>
      </c>
      <c r="D27" s="39">
        <v>4169</v>
      </c>
      <c r="E27" s="39">
        <v>4760</v>
      </c>
      <c r="F27" s="39">
        <v>4604</v>
      </c>
      <c r="G27" s="39">
        <v>3513</v>
      </c>
      <c r="H27" s="39">
        <v>3751</v>
      </c>
      <c r="I27" s="39">
        <v>4141</v>
      </c>
      <c r="J27" s="39">
        <v>4724</v>
      </c>
      <c r="K27" s="39">
        <v>4588</v>
      </c>
      <c r="L27" s="39">
        <v>4030</v>
      </c>
      <c r="M27" s="39">
        <v>4154</v>
      </c>
      <c r="N27" s="39">
        <v>3258</v>
      </c>
      <c r="O27" s="39">
        <v>4489</v>
      </c>
      <c r="P27" s="39">
        <v>5367</v>
      </c>
      <c r="Q27" s="39">
        <v>4561</v>
      </c>
      <c r="R27" s="39">
        <v>4520</v>
      </c>
      <c r="S27" s="41">
        <v>1682</v>
      </c>
      <c r="T27" s="41">
        <v>1588</v>
      </c>
      <c r="U27" s="41">
        <v>2094</v>
      </c>
      <c r="V27" s="41">
        <v>2570</v>
      </c>
      <c r="W27" s="49">
        <v>498</v>
      </c>
      <c r="X27" s="42">
        <v>833</v>
      </c>
      <c r="Y27" s="42">
        <v>978</v>
      </c>
      <c r="Z27" s="42">
        <v>663</v>
      </c>
      <c r="AA27" s="42">
        <v>859</v>
      </c>
      <c r="AB27" s="42">
        <v>870</v>
      </c>
      <c r="AC27" s="42">
        <v>1381</v>
      </c>
      <c r="AD27" s="42">
        <v>1059</v>
      </c>
      <c r="AE27" s="42">
        <v>1315</v>
      </c>
      <c r="AF27" s="42">
        <v>1263</v>
      </c>
      <c r="AG27" s="42">
        <v>1016</v>
      </c>
      <c r="AH27" s="42">
        <v>1166</v>
      </c>
      <c r="AI27" s="42">
        <v>1147</v>
      </c>
      <c r="AJ27" s="42">
        <v>1109</v>
      </c>
      <c r="AK27" s="42">
        <v>1125</v>
      </c>
      <c r="AL27" s="42">
        <v>1223</v>
      </c>
      <c r="AM27" s="42">
        <v>816</v>
      </c>
      <c r="AN27" s="42">
        <v>941</v>
      </c>
      <c r="AO27" s="42">
        <v>742</v>
      </c>
      <c r="AP27" s="42">
        <v>1014</v>
      </c>
      <c r="AQ27" s="42">
        <v>697</v>
      </c>
      <c r="AR27" s="42">
        <v>950</v>
      </c>
      <c r="AS27" s="42">
        <v>1090</v>
      </c>
      <c r="AT27" s="42">
        <v>1014</v>
      </c>
      <c r="AU27" s="42">
        <v>1032</v>
      </c>
      <c r="AV27" s="42">
        <v>814</v>
      </c>
      <c r="AW27" s="42">
        <v>1214</v>
      </c>
      <c r="AX27" s="42">
        <v>1081</v>
      </c>
      <c r="AY27" s="42">
        <v>1272</v>
      </c>
      <c r="AZ27" s="42">
        <v>969</v>
      </c>
      <c r="BA27" s="42">
        <v>1335</v>
      </c>
      <c r="BB27" s="42">
        <v>1148</v>
      </c>
      <c r="BC27" s="42">
        <v>1186</v>
      </c>
      <c r="BD27" s="42">
        <v>1138</v>
      </c>
      <c r="BE27" s="42">
        <v>1117</v>
      </c>
      <c r="BF27" s="42">
        <v>1147</v>
      </c>
      <c r="BG27" s="42">
        <v>1030</v>
      </c>
      <c r="BH27" s="42">
        <v>904</v>
      </c>
      <c r="BI27" s="42">
        <v>1207</v>
      </c>
      <c r="BJ27" s="42">
        <v>889</v>
      </c>
      <c r="BK27" s="42">
        <v>1061</v>
      </c>
      <c r="BL27" s="42">
        <v>1045</v>
      </c>
      <c r="BM27" s="42">
        <v>1256</v>
      </c>
      <c r="BN27" s="42">
        <v>792</v>
      </c>
      <c r="BO27" s="42">
        <v>730</v>
      </c>
      <c r="BP27" s="42">
        <v>937</v>
      </c>
      <c r="BQ27" s="42">
        <v>754</v>
      </c>
      <c r="BR27" s="42">
        <v>837</v>
      </c>
      <c r="BS27" s="42">
        <v>980</v>
      </c>
      <c r="BT27" s="42">
        <v>1137</v>
      </c>
      <c r="BU27" s="42">
        <v>1147</v>
      </c>
      <c r="BV27" s="42">
        <v>1225</v>
      </c>
      <c r="BW27" s="42">
        <v>1104</v>
      </c>
      <c r="BX27" s="42">
        <v>1512</v>
      </c>
      <c r="BY27" s="42">
        <v>1633</v>
      </c>
      <c r="BZ27" s="42">
        <v>1118</v>
      </c>
      <c r="CA27" s="42">
        <v>1320</v>
      </c>
      <c r="CB27" s="42">
        <v>1206</v>
      </c>
      <c r="CC27" s="42">
        <v>1132</v>
      </c>
      <c r="CD27" s="42">
        <v>903</v>
      </c>
      <c r="CE27" s="42">
        <v>1575</v>
      </c>
      <c r="CF27" s="42">
        <v>1122</v>
      </c>
      <c r="CG27" s="42">
        <v>1397</v>
      </c>
      <c r="CH27" s="42">
        <v>426</v>
      </c>
      <c r="CI27" s="42">
        <v>462</v>
      </c>
      <c r="CJ27" s="42">
        <v>407</v>
      </c>
      <c r="CK27" s="42">
        <v>439</v>
      </c>
      <c r="CL27" s="42">
        <v>374</v>
      </c>
      <c r="CM27" s="42">
        <v>422</v>
      </c>
      <c r="CN27" s="42">
        <v>392</v>
      </c>
      <c r="CO27" s="42">
        <v>399</v>
      </c>
      <c r="CP27" s="42">
        <v>375</v>
      </c>
      <c r="CQ27" s="42">
        <v>443</v>
      </c>
      <c r="CR27" s="42">
        <v>490</v>
      </c>
      <c r="CS27" s="42">
        <v>597</v>
      </c>
      <c r="CT27" s="42">
        <v>564</v>
      </c>
      <c r="CU27" s="42">
        <v>660</v>
      </c>
      <c r="CV27" s="42">
        <v>625</v>
      </c>
      <c r="CW27" s="42">
        <v>683</v>
      </c>
      <c r="CX27" s="42">
        <v>602</v>
      </c>
    </row>
    <row r="28" spans="1:102">
      <c r="A28" s="9" t="s">
        <v>50</v>
      </c>
      <c r="B28" s="64" t="s">
        <v>1240</v>
      </c>
      <c r="C28" s="39">
        <v>96</v>
      </c>
      <c r="D28" s="39">
        <v>95</v>
      </c>
      <c r="E28" s="39">
        <v>115</v>
      </c>
      <c r="F28" s="39">
        <v>109</v>
      </c>
      <c r="G28" s="39">
        <v>120</v>
      </c>
      <c r="H28" s="39">
        <v>122</v>
      </c>
      <c r="I28" s="39">
        <v>148</v>
      </c>
      <c r="J28" s="39">
        <v>174</v>
      </c>
      <c r="K28" s="39">
        <v>206</v>
      </c>
      <c r="L28" s="39">
        <v>229</v>
      </c>
      <c r="M28" s="39">
        <v>254</v>
      </c>
      <c r="N28" s="39">
        <v>194</v>
      </c>
      <c r="O28" s="39">
        <v>221</v>
      </c>
      <c r="P28" s="39">
        <v>250</v>
      </c>
      <c r="Q28" s="39">
        <v>231</v>
      </c>
      <c r="R28" s="39">
        <v>888</v>
      </c>
      <c r="S28" s="41">
        <v>939</v>
      </c>
      <c r="T28" s="41">
        <v>918</v>
      </c>
      <c r="U28" s="41">
        <v>1036</v>
      </c>
      <c r="V28" s="41">
        <v>1110</v>
      </c>
      <c r="W28" s="49">
        <v>28</v>
      </c>
      <c r="X28" s="42">
        <v>22</v>
      </c>
      <c r="Y28" s="42">
        <v>24</v>
      </c>
      <c r="Z28" s="42">
        <v>22</v>
      </c>
      <c r="AA28" s="42">
        <v>24</v>
      </c>
      <c r="AB28" s="42">
        <v>25</v>
      </c>
      <c r="AC28" s="42">
        <v>25</v>
      </c>
      <c r="AD28" s="42">
        <v>21</v>
      </c>
      <c r="AE28" s="42">
        <v>27</v>
      </c>
      <c r="AF28" s="42">
        <v>28</v>
      </c>
      <c r="AG28" s="42">
        <v>32</v>
      </c>
      <c r="AH28" s="42">
        <v>28</v>
      </c>
      <c r="AI28" s="42">
        <v>26</v>
      </c>
      <c r="AJ28" s="42">
        <v>25</v>
      </c>
      <c r="AK28" s="42">
        <v>28</v>
      </c>
      <c r="AL28" s="42">
        <v>30</v>
      </c>
      <c r="AM28" s="42">
        <v>29</v>
      </c>
      <c r="AN28" s="42">
        <v>32</v>
      </c>
      <c r="AO28" s="42">
        <v>27</v>
      </c>
      <c r="AP28" s="42">
        <v>32</v>
      </c>
      <c r="AQ28" s="42">
        <v>30</v>
      </c>
      <c r="AR28" s="42">
        <v>31</v>
      </c>
      <c r="AS28" s="42">
        <v>29</v>
      </c>
      <c r="AT28" s="42">
        <v>32</v>
      </c>
      <c r="AU28" s="42">
        <v>34</v>
      </c>
      <c r="AV28" s="42">
        <v>35</v>
      </c>
      <c r="AW28" s="42">
        <v>40</v>
      </c>
      <c r="AX28" s="42">
        <v>39</v>
      </c>
      <c r="AY28" s="42">
        <v>42</v>
      </c>
      <c r="AZ28" s="42">
        <v>44</v>
      </c>
      <c r="BA28" s="42">
        <v>46</v>
      </c>
      <c r="BB28" s="42">
        <v>42</v>
      </c>
      <c r="BC28" s="42">
        <v>48</v>
      </c>
      <c r="BD28" s="42">
        <v>48</v>
      </c>
      <c r="BE28" s="42">
        <v>53</v>
      </c>
      <c r="BF28" s="42">
        <v>57</v>
      </c>
      <c r="BG28" s="42">
        <v>54</v>
      </c>
      <c r="BH28" s="42">
        <v>57</v>
      </c>
      <c r="BI28" s="42">
        <v>58</v>
      </c>
      <c r="BJ28" s="42">
        <v>60</v>
      </c>
      <c r="BK28" s="42">
        <v>63</v>
      </c>
      <c r="BL28" s="42">
        <v>69</v>
      </c>
      <c r="BM28" s="42">
        <v>67</v>
      </c>
      <c r="BN28" s="42">
        <v>55</v>
      </c>
      <c r="BO28" s="42">
        <v>47</v>
      </c>
      <c r="BP28" s="42">
        <v>45</v>
      </c>
      <c r="BQ28" s="42">
        <v>52</v>
      </c>
      <c r="BR28" s="42">
        <v>50</v>
      </c>
      <c r="BS28" s="42">
        <v>57</v>
      </c>
      <c r="BT28" s="42">
        <v>52</v>
      </c>
      <c r="BU28" s="42">
        <v>57</v>
      </c>
      <c r="BV28" s="42">
        <v>55</v>
      </c>
      <c r="BW28" s="42">
        <v>56</v>
      </c>
      <c r="BX28" s="42">
        <v>65</v>
      </c>
      <c r="BY28" s="42">
        <v>60</v>
      </c>
      <c r="BZ28" s="42">
        <v>69</v>
      </c>
      <c r="CA28" s="42">
        <v>57</v>
      </c>
      <c r="CB28" s="42">
        <v>59</v>
      </c>
      <c r="CC28" s="42">
        <v>59</v>
      </c>
      <c r="CD28" s="42">
        <v>56</v>
      </c>
      <c r="CE28" s="42">
        <v>248</v>
      </c>
      <c r="CF28" s="42">
        <v>215</v>
      </c>
      <c r="CG28" s="42">
        <v>209</v>
      </c>
      <c r="CH28" s="42">
        <v>216</v>
      </c>
      <c r="CI28" s="42">
        <v>256</v>
      </c>
      <c r="CJ28" s="42">
        <v>236</v>
      </c>
      <c r="CK28" s="42">
        <v>232</v>
      </c>
      <c r="CL28" s="42">
        <v>215</v>
      </c>
      <c r="CM28" s="42">
        <v>255</v>
      </c>
      <c r="CN28" s="42">
        <v>226</v>
      </c>
      <c r="CO28" s="42">
        <v>206</v>
      </c>
      <c r="CP28" s="42">
        <v>231</v>
      </c>
      <c r="CQ28" s="42">
        <v>270</v>
      </c>
      <c r="CR28" s="42">
        <v>243</v>
      </c>
      <c r="CS28" s="42">
        <v>243</v>
      </c>
      <c r="CT28" s="42">
        <v>280</v>
      </c>
      <c r="CU28" s="42">
        <v>297</v>
      </c>
      <c r="CV28" s="42">
        <v>275</v>
      </c>
      <c r="CW28" s="42">
        <v>270</v>
      </c>
      <c r="CX28" s="42">
        <v>268</v>
      </c>
    </row>
    <row r="29" spans="1:102">
      <c r="A29" s="9" t="s">
        <v>52</v>
      </c>
      <c r="B29" s="64" t="s">
        <v>1241</v>
      </c>
      <c r="C29" s="39">
        <v>2876</v>
      </c>
      <c r="D29" s="39">
        <v>4074</v>
      </c>
      <c r="E29" s="39">
        <v>4645</v>
      </c>
      <c r="F29" s="39">
        <v>4495</v>
      </c>
      <c r="G29" s="39">
        <v>3393</v>
      </c>
      <c r="H29" s="39">
        <v>3629</v>
      </c>
      <c r="I29" s="39">
        <v>3993</v>
      </c>
      <c r="J29" s="39">
        <v>4550</v>
      </c>
      <c r="K29" s="39">
        <v>4382</v>
      </c>
      <c r="L29" s="39">
        <v>3801</v>
      </c>
      <c r="M29" s="39">
        <v>3900</v>
      </c>
      <c r="N29" s="39">
        <v>3064</v>
      </c>
      <c r="O29" s="39">
        <v>4268</v>
      </c>
      <c r="P29" s="39">
        <v>5117</v>
      </c>
      <c r="Q29" s="39">
        <v>4330</v>
      </c>
      <c r="R29" s="39">
        <v>3632</v>
      </c>
      <c r="S29" s="41">
        <v>743</v>
      </c>
      <c r="T29" s="41">
        <v>670</v>
      </c>
      <c r="U29" s="41">
        <v>1058</v>
      </c>
      <c r="V29" s="41">
        <v>1460</v>
      </c>
      <c r="W29" s="49">
        <v>470</v>
      </c>
      <c r="X29" s="42">
        <v>811</v>
      </c>
      <c r="Y29" s="42">
        <v>953</v>
      </c>
      <c r="Z29" s="42">
        <v>642</v>
      </c>
      <c r="AA29" s="42">
        <v>835</v>
      </c>
      <c r="AB29" s="42">
        <v>845</v>
      </c>
      <c r="AC29" s="42">
        <v>1356</v>
      </c>
      <c r="AD29" s="42">
        <v>1038</v>
      </c>
      <c r="AE29" s="42">
        <v>1288</v>
      </c>
      <c r="AF29" s="42">
        <v>1235</v>
      </c>
      <c r="AG29" s="42">
        <v>984</v>
      </c>
      <c r="AH29" s="42">
        <v>1138</v>
      </c>
      <c r="AI29" s="42">
        <v>1121</v>
      </c>
      <c r="AJ29" s="42">
        <v>1084</v>
      </c>
      <c r="AK29" s="42">
        <v>1097</v>
      </c>
      <c r="AL29" s="42">
        <v>1193</v>
      </c>
      <c r="AM29" s="42">
        <v>787</v>
      </c>
      <c r="AN29" s="42">
        <v>909</v>
      </c>
      <c r="AO29" s="42">
        <v>715</v>
      </c>
      <c r="AP29" s="42">
        <v>982</v>
      </c>
      <c r="AQ29" s="42">
        <v>667</v>
      </c>
      <c r="AR29" s="42">
        <v>919</v>
      </c>
      <c r="AS29" s="42">
        <v>1061</v>
      </c>
      <c r="AT29" s="42">
        <v>982</v>
      </c>
      <c r="AU29" s="42">
        <v>998</v>
      </c>
      <c r="AV29" s="42">
        <v>779</v>
      </c>
      <c r="AW29" s="42">
        <v>1174</v>
      </c>
      <c r="AX29" s="42">
        <v>1042</v>
      </c>
      <c r="AY29" s="42">
        <v>1230</v>
      </c>
      <c r="AZ29" s="42">
        <v>925</v>
      </c>
      <c r="BA29" s="42">
        <v>1289</v>
      </c>
      <c r="BB29" s="42">
        <v>1106</v>
      </c>
      <c r="BC29" s="42">
        <v>1138</v>
      </c>
      <c r="BD29" s="42">
        <v>1091</v>
      </c>
      <c r="BE29" s="42">
        <v>1063</v>
      </c>
      <c r="BF29" s="42">
        <v>1090</v>
      </c>
      <c r="BG29" s="42">
        <v>976</v>
      </c>
      <c r="BH29" s="42">
        <v>847</v>
      </c>
      <c r="BI29" s="42">
        <v>1149</v>
      </c>
      <c r="BJ29" s="42">
        <v>829</v>
      </c>
      <c r="BK29" s="42">
        <v>998</v>
      </c>
      <c r="BL29" s="42">
        <v>976</v>
      </c>
      <c r="BM29" s="42">
        <v>1189</v>
      </c>
      <c r="BN29" s="42">
        <v>737</v>
      </c>
      <c r="BO29" s="42">
        <v>683</v>
      </c>
      <c r="BP29" s="42">
        <v>892</v>
      </c>
      <c r="BQ29" s="42">
        <v>702</v>
      </c>
      <c r="BR29" s="42">
        <v>787</v>
      </c>
      <c r="BS29" s="42">
        <v>923</v>
      </c>
      <c r="BT29" s="42">
        <v>1085</v>
      </c>
      <c r="BU29" s="42">
        <v>1090</v>
      </c>
      <c r="BV29" s="42">
        <v>1170</v>
      </c>
      <c r="BW29" s="42">
        <v>1048</v>
      </c>
      <c r="BX29" s="42">
        <v>1447</v>
      </c>
      <c r="BY29" s="42">
        <v>1573</v>
      </c>
      <c r="BZ29" s="42">
        <v>1049</v>
      </c>
      <c r="CA29" s="42">
        <v>1263</v>
      </c>
      <c r="CB29" s="42">
        <v>1147</v>
      </c>
      <c r="CC29" s="42">
        <v>1073</v>
      </c>
      <c r="CD29" s="42">
        <v>847</v>
      </c>
      <c r="CE29" s="42">
        <v>1327</v>
      </c>
      <c r="CF29" s="42">
        <v>907</v>
      </c>
      <c r="CG29" s="42">
        <v>1188</v>
      </c>
      <c r="CH29" s="42">
        <v>210</v>
      </c>
      <c r="CI29" s="42">
        <v>206</v>
      </c>
      <c r="CJ29" s="42">
        <v>171</v>
      </c>
      <c r="CK29" s="42">
        <v>207</v>
      </c>
      <c r="CL29" s="42">
        <v>159</v>
      </c>
      <c r="CM29" s="42">
        <v>167</v>
      </c>
      <c r="CN29" s="42">
        <v>166</v>
      </c>
      <c r="CO29" s="42">
        <v>193</v>
      </c>
      <c r="CP29" s="42">
        <v>144</v>
      </c>
      <c r="CQ29" s="42">
        <v>173</v>
      </c>
      <c r="CR29" s="42">
        <v>247</v>
      </c>
      <c r="CS29" s="42">
        <v>354</v>
      </c>
      <c r="CT29" s="42">
        <v>284</v>
      </c>
      <c r="CU29" s="42">
        <v>362</v>
      </c>
      <c r="CV29" s="42">
        <v>350</v>
      </c>
      <c r="CW29" s="42">
        <v>414</v>
      </c>
      <c r="CX29" s="42">
        <v>334</v>
      </c>
    </row>
    <row r="30" spans="1:102">
      <c r="A30" s="7" t="s">
        <v>54</v>
      </c>
      <c r="B30" s="60" t="s">
        <v>1242</v>
      </c>
      <c r="C30" s="39">
        <v>170000</v>
      </c>
      <c r="D30" s="39">
        <v>178705</v>
      </c>
      <c r="E30" s="39">
        <v>199828</v>
      </c>
      <c r="F30" s="39">
        <v>208727</v>
      </c>
      <c r="G30" s="39">
        <v>214527</v>
      </c>
      <c r="H30" s="39">
        <v>217192</v>
      </c>
      <c r="I30" s="39">
        <v>226415</v>
      </c>
      <c r="J30" s="39">
        <v>248602</v>
      </c>
      <c r="K30" s="39">
        <v>284403</v>
      </c>
      <c r="L30" s="39">
        <v>273280</v>
      </c>
      <c r="M30" s="39">
        <v>295186</v>
      </c>
      <c r="N30" s="39">
        <v>274620</v>
      </c>
      <c r="O30" s="39">
        <v>316240</v>
      </c>
      <c r="P30" s="39">
        <v>334333</v>
      </c>
      <c r="Q30" s="39">
        <v>340586</v>
      </c>
      <c r="R30" s="39">
        <v>356038</v>
      </c>
      <c r="S30" s="41">
        <v>366925</v>
      </c>
      <c r="T30" s="41">
        <v>365881</v>
      </c>
      <c r="U30" s="41">
        <v>397945</v>
      </c>
      <c r="V30" s="41">
        <v>428787</v>
      </c>
      <c r="W30" s="49">
        <v>42409</v>
      </c>
      <c r="X30" s="42">
        <v>43158</v>
      </c>
      <c r="Y30" s="42">
        <v>41890</v>
      </c>
      <c r="Z30" s="42">
        <v>42543</v>
      </c>
      <c r="AA30" s="42">
        <v>43204</v>
      </c>
      <c r="AB30" s="42">
        <v>43019</v>
      </c>
      <c r="AC30" s="42">
        <v>45761</v>
      </c>
      <c r="AD30" s="42">
        <v>46721</v>
      </c>
      <c r="AE30" s="42">
        <v>46986</v>
      </c>
      <c r="AF30" s="42">
        <v>49173</v>
      </c>
      <c r="AG30" s="42">
        <v>51037</v>
      </c>
      <c r="AH30" s="42">
        <v>52632</v>
      </c>
      <c r="AI30" s="42">
        <v>53321</v>
      </c>
      <c r="AJ30" s="42">
        <v>53408</v>
      </c>
      <c r="AK30" s="42">
        <v>51826</v>
      </c>
      <c r="AL30" s="42">
        <v>50172</v>
      </c>
      <c r="AM30" s="42">
        <v>53000</v>
      </c>
      <c r="AN30" s="42">
        <v>54978</v>
      </c>
      <c r="AO30" s="42">
        <v>53754</v>
      </c>
      <c r="AP30" s="42">
        <v>52795</v>
      </c>
      <c r="AQ30" s="42">
        <v>54840</v>
      </c>
      <c r="AR30" s="42">
        <v>53482</v>
      </c>
      <c r="AS30" s="42">
        <v>53596</v>
      </c>
      <c r="AT30" s="42">
        <v>55274</v>
      </c>
      <c r="AU30" s="42">
        <v>54514</v>
      </c>
      <c r="AV30" s="42">
        <v>56376</v>
      </c>
      <c r="AW30" s="42">
        <v>57320</v>
      </c>
      <c r="AX30" s="42">
        <v>58205</v>
      </c>
      <c r="AY30" s="42">
        <v>58394</v>
      </c>
      <c r="AZ30" s="42">
        <v>61265</v>
      </c>
      <c r="BA30" s="42">
        <v>63559</v>
      </c>
      <c r="BB30" s="42">
        <v>65384</v>
      </c>
      <c r="BC30" s="42">
        <v>74634</v>
      </c>
      <c r="BD30" s="42">
        <v>79313</v>
      </c>
      <c r="BE30" s="42">
        <v>65422</v>
      </c>
      <c r="BF30" s="42">
        <v>65034</v>
      </c>
      <c r="BG30" s="42">
        <v>66913</v>
      </c>
      <c r="BH30" s="42">
        <v>67425</v>
      </c>
      <c r="BI30" s="42">
        <v>69606</v>
      </c>
      <c r="BJ30" s="42">
        <v>69336</v>
      </c>
      <c r="BK30" s="42">
        <v>72346</v>
      </c>
      <c r="BL30" s="42">
        <v>76168</v>
      </c>
      <c r="BM30" s="42">
        <v>75417</v>
      </c>
      <c r="BN30" s="42">
        <v>71255</v>
      </c>
      <c r="BO30" s="42">
        <v>67762</v>
      </c>
      <c r="BP30" s="42">
        <v>66904</v>
      </c>
      <c r="BQ30" s="42">
        <v>67989</v>
      </c>
      <c r="BR30" s="42">
        <v>71965</v>
      </c>
      <c r="BS30" s="42">
        <v>74336</v>
      </c>
      <c r="BT30" s="42">
        <v>78501</v>
      </c>
      <c r="BU30" s="42">
        <v>80534</v>
      </c>
      <c r="BV30" s="42">
        <v>82869</v>
      </c>
      <c r="BW30" s="42">
        <v>81450</v>
      </c>
      <c r="BX30" s="42">
        <v>82079</v>
      </c>
      <c r="BY30" s="42">
        <v>85641</v>
      </c>
      <c r="BZ30" s="42">
        <v>85163</v>
      </c>
      <c r="CA30" s="42">
        <v>84543</v>
      </c>
      <c r="CB30" s="42">
        <v>85579</v>
      </c>
      <c r="CC30" s="42">
        <v>85824</v>
      </c>
      <c r="CD30" s="42">
        <v>84646</v>
      </c>
      <c r="CE30" s="42">
        <v>85607</v>
      </c>
      <c r="CF30" s="42">
        <v>88323</v>
      </c>
      <c r="CG30" s="42">
        <v>89764</v>
      </c>
      <c r="CH30" s="42">
        <v>92356</v>
      </c>
      <c r="CI30" s="42">
        <v>89209</v>
      </c>
      <c r="CJ30" s="42">
        <v>91017</v>
      </c>
      <c r="CK30" s="42">
        <v>91349</v>
      </c>
      <c r="CL30" s="42">
        <v>95354</v>
      </c>
      <c r="CM30" s="42">
        <v>94391</v>
      </c>
      <c r="CN30" s="42">
        <v>90682</v>
      </c>
      <c r="CO30" s="42">
        <v>89902</v>
      </c>
      <c r="CP30" s="42">
        <v>90915</v>
      </c>
      <c r="CQ30" s="42">
        <v>93055</v>
      </c>
      <c r="CR30" s="42">
        <v>96366</v>
      </c>
      <c r="CS30" s="42">
        <v>104884</v>
      </c>
      <c r="CT30" s="42">
        <v>103640</v>
      </c>
      <c r="CU30" s="42">
        <v>104744</v>
      </c>
      <c r="CV30" s="42">
        <v>107214</v>
      </c>
      <c r="CW30" s="42">
        <v>108523</v>
      </c>
      <c r="CX30" s="42">
        <v>108306</v>
      </c>
    </row>
    <row r="31" spans="1:102">
      <c r="A31" s="1" t="s">
        <v>56</v>
      </c>
      <c r="B31" s="61" t="s">
        <v>1243</v>
      </c>
      <c r="C31" s="39">
        <v>10055</v>
      </c>
      <c r="D31" s="39">
        <v>10283</v>
      </c>
      <c r="E31" s="39">
        <v>10227</v>
      </c>
      <c r="F31" s="39">
        <v>10929</v>
      </c>
      <c r="G31" s="39">
        <v>11314</v>
      </c>
      <c r="H31" s="39">
        <v>12800</v>
      </c>
      <c r="I31" s="39">
        <v>13432</v>
      </c>
      <c r="J31" s="39">
        <v>14311</v>
      </c>
      <c r="K31" s="39">
        <v>15245</v>
      </c>
      <c r="L31" s="39">
        <v>16478</v>
      </c>
      <c r="M31" s="39">
        <v>20158</v>
      </c>
      <c r="N31" s="39">
        <v>20935</v>
      </c>
      <c r="O31" s="39">
        <v>21571</v>
      </c>
      <c r="P31" s="39">
        <v>23659</v>
      </c>
      <c r="Q31" s="39">
        <v>23994</v>
      </c>
      <c r="R31" s="39">
        <v>25713</v>
      </c>
      <c r="S31" s="41">
        <v>26454</v>
      </c>
      <c r="T31" s="41">
        <v>25881</v>
      </c>
      <c r="U31" s="41">
        <v>27506</v>
      </c>
      <c r="V31" s="41">
        <v>30174</v>
      </c>
      <c r="W31" s="49">
        <v>2495</v>
      </c>
      <c r="X31" s="42">
        <v>2543</v>
      </c>
      <c r="Y31" s="42">
        <v>2528</v>
      </c>
      <c r="Z31" s="42">
        <v>2489</v>
      </c>
      <c r="AA31" s="42">
        <v>2518</v>
      </c>
      <c r="AB31" s="42">
        <v>2528</v>
      </c>
      <c r="AC31" s="42">
        <v>2609</v>
      </c>
      <c r="AD31" s="42">
        <v>2628</v>
      </c>
      <c r="AE31" s="42">
        <v>2461</v>
      </c>
      <c r="AF31" s="42">
        <v>2613</v>
      </c>
      <c r="AG31" s="42">
        <v>2564</v>
      </c>
      <c r="AH31" s="42">
        <v>2589</v>
      </c>
      <c r="AI31" s="42">
        <v>2738</v>
      </c>
      <c r="AJ31" s="42">
        <v>2755</v>
      </c>
      <c r="AK31" s="42">
        <v>2714</v>
      </c>
      <c r="AL31" s="42">
        <v>2722</v>
      </c>
      <c r="AM31" s="42">
        <v>2773</v>
      </c>
      <c r="AN31" s="42">
        <v>2789</v>
      </c>
      <c r="AO31" s="42">
        <v>2886</v>
      </c>
      <c r="AP31" s="42">
        <v>2866</v>
      </c>
      <c r="AQ31" s="42">
        <v>3045</v>
      </c>
      <c r="AR31" s="42">
        <v>3186</v>
      </c>
      <c r="AS31" s="42">
        <v>3213</v>
      </c>
      <c r="AT31" s="42">
        <v>3356</v>
      </c>
      <c r="AU31" s="42">
        <v>3295</v>
      </c>
      <c r="AV31" s="42">
        <v>3361</v>
      </c>
      <c r="AW31" s="42">
        <v>3406</v>
      </c>
      <c r="AX31" s="42">
        <v>3370</v>
      </c>
      <c r="AY31" s="42">
        <v>3442</v>
      </c>
      <c r="AZ31" s="42">
        <v>3547</v>
      </c>
      <c r="BA31" s="42">
        <v>3630</v>
      </c>
      <c r="BB31" s="42">
        <v>3692</v>
      </c>
      <c r="BC31" s="42">
        <v>3660</v>
      </c>
      <c r="BD31" s="42">
        <v>3768</v>
      </c>
      <c r="BE31" s="42">
        <v>3846</v>
      </c>
      <c r="BF31" s="42">
        <v>3971</v>
      </c>
      <c r="BG31" s="42">
        <v>3932</v>
      </c>
      <c r="BH31" s="42">
        <v>4030</v>
      </c>
      <c r="BI31" s="42">
        <v>4214</v>
      </c>
      <c r="BJ31" s="42">
        <v>4302</v>
      </c>
      <c r="BK31" s="42">
        <v>4741</v>
      </c>
      <c r="BL31" s="42">
        <v>5031</v>
      </c>
      <c r="BM31" s="42">
        <v>5109</v>
      </c>
      <c r="BN31" s="42">
        <v>5277</v>
      </c>
      <c r="BO31" s="42">
        <v>5291</v>
      </c>
      <c r="BP31" s="42">
        <v>5298</v>
      </c>
      <c r="BQ31" s="42">
        <v>5068</v>
      </c>
      <c r="BR31" s="42">
        <v>5278</v>
      </c>
      <c r="BS31" s="42">
        <v>5214</v>
      </c>
      <c r="BT31" s="42">
        <v>5431</v>
      </c>
      <c r="BU31" s="42">
        <v>5428</v>
      </c>
      <c r="BV31" s="42">
        <v>5498</v>
      </c>
      <c r="BW31" s="42">
        <v>5683</v>
      </c>
      <c r="BX31" s="42">
        <v>5754</v>
      </c>
      <c r="BY31" s="42">
        <v>6110</v>
      </c>
      <c r="BZ31" s="42">
        <v>6112</v>
      </c>
      <c r="CA31" s="42">
        <v>5875</v>
      </c>
      <c r="CB31" s="42">
        <v>5960</v>
      </c>
      <c r="CC31" s="42">
        <v>6203</v>
      </c>
      <c r="CD31" s="42">
        <v>5956</v>
      </c>
      <c r="CE31" s="42">
        <v>6241</v>
      </c>
      <c r="CF31" s="42">
        <v>6432</v>
      </c>
      <c r="CG31" s="42">
        <v>6519</v>
      </c>
      <c r="CH31" s="42">
        <v>6521</v>
      </c>
      <c r="CI31" s="42">
        <v>6494</v>
      </c>
      <c r="CJ31" s="42">
        <v>6645</v>
      </c>
      <c r="CK31" s="42">
        <v>6560</v>
      </c>
      <c r="CL31" s="42">
        <v>6755</v>
      </c>
      <c r="CM31" s="42">
        <v>6516</v>
      </c>
      <c r="CN31" s="42">
        <v>6413</v>
      </c>
      <c r="CO31" s="42">
        <v>6502</v>
      </c>
      <c r="CP31" s="42">
        <v>6449</v>
      </c>
      <c r="CQ31" s="42">
        <v>6440</v>
      </c>
      <c r="CR31" s="42">
        <v>6656</v>
      </c>
      <c r="CS31" s="42">
        <v>6958</v>
      </c>
      <c r="CT31" s="42">
        <v>7452</v>
      </c>
      <c r="CU31" s="42">
        <v>7319</v>
      </c>
      <c r="CV31" s="42">
        <v>7507</v>
      </c>
      <c r="CW31" s="42">
        <v>7647</v>
      </c>
      <c r="CX31" s="42">
        <v>7701</v>
      </c>
    </row>
    <row r="32" spans="1:102">
      <c r="A32" s="9" t="s">
        <v>58</v>
      </c>
      <c r="B32" s="61" t="s">
        <v>1244</v>
      </c>
      <c r="C32" s="39">
        <v>2198</v>
      </c>
      <c r="D32" s="39">
        <v>2300</v>
      </c>
      <c r="E32" s="39">
        <v>2535</v>
      </c>
      <c r="F32" s="39">
        <v>2853</v>
      </c>
      <c r="G32" s="39">
        <v>2947</v>
      </c>
      <c r="H32" s="39">
        <v>3449</v>
      </c>
      <c r="I32" s="39">
        <v>3615</v>
      </c>
      <c r="J32" s="39">
        <v>3805</v>
      </c>
      <c r="K32" s="39">
        <v>3941</v>
      </c>
      <c r="L32" s="39">
        <v>4119</v>
      </c>
      <c r="M32" s="39">
        <v>4748</v>
      </c>
      <c r="N32" s="39">
        <v>5023</v>
      </c>
      <c r="O32" s="39">
        <v>5143</v>
      </c>
      <c r="P32" s="39">
        <v>5795</v>
      </c>
      <c r="Q32" s="39">
        <v>5770</v>
      </c>
      <c r="R32" s="39">
        <v>5952</v>
      </c>
      <c r="S32" s="41">
        <v>6150</v>
      </c>
      <c r="T32" s="41">
        <v>6064</v>
      </c>
      <c r="U32" s="41">
        <v>6217</v>
      </c>
      <c r="V32" s="41">
        <v>6833</v>
      </c>
      <c r="W32" s="49">
        <v>563</v>
      </c>
      <c r="X32" s="42">
        <v>544</v>
      </c>
      <c r="Y32" s="42">
        <v>555</v>
      </c>
      <c r="Z32" s="42">
        <v>536</v>
      </c>
      <c r="AA32" s="42">
        <v>556</v>
      </c>
      <c r="AB32" s="42">
        <v>556</v>
      </c>
      <c r="AC32" s="42">
        <v>584</v>
      </c>
      <c r="AD32" s="42">
        <v>604</v>
      </c>
      <c r="AE32" s="42">
        <v>578</v>
      </c>
      <c r="AF32" s="42">
        <v>649</v>
      </c>
      <c r="AG32" s="42">
        <v>669</v>
      </c>
      <c r="AH32" s="42">
        <v>639</v>
      </c>
      <c r="AI32" s="42">
        <v>755</v>
      </c>
      <c r="AJ32" s="42">
        <v>714</v>
      </c>
      <c r="AK32" s="42">
        <v>682</v>
      </c>
      <c r="AL32" s="42">
        <v>702</v>
      </c>
      <c r="AM32" s="42">
        <v>737</v>
      </c>
      <c r="AN32" s="42">
        <v>733</v>
      </c>
      <c r="AO32" s="42">
        <v>749</v>
      </c>
      <c r="AP32" s="42">
        <v>728</v>
      </c>
      <c r="AQ32" s="42">
        <v>821</v>
      </c>
      <c r="AR32" s="42">
        <v>828</v>
      </c>
      <c r="AS32" s="42">
        <v>867</v>
      </c>
      <c r="AT32" s="42">
        <v>933</v>
      </c>
      <c r="AU32" s="42">
        <v>887</v>
      </c>
      <c r="AV32" s="42">
        <v>896</v>
      </c>
      <c r="AW32" s="42">
        <v>936</v>
      </c>
      <c r="AX32" s="42">
        <v>896</v>
      </c>
      <c r="AY32" s="42">
        <v>939</v>
      </c>
      <c r="AZ32" s="42">
        <v>959</v>
      </c>
      <c r="BA32" s="42">
        <v>937</v>
      </c>
      <c r="BB32" s="42">
        <v>970</v>
      </c>
      <c r="BC32" s="42">
        <v>909</v>
      </c>
      <c r="BD32" s="42">
        <v>968</v>
      </c>
      <c r="BE32" s="42">
        <v>1030</v>
      </c>
      <c r="BF32" s="42">
        <v>1034</v>
      </c>
      <c r="BG32" s="42">
        <v>1005</v>
      </c>
      <c r="BH32" s="42">
        <v>1040</v>
      </c>
      <c r="BI32" s="42">
        <v>1047</v>
      </c>
      <c r="BJ32" s="42">
        <v>1027</v>
      </c>
      <c r="BK32" s="42">
        <v>1132</v>
      </c>
      <c r="BL32" s="42">
        <v>1183</v>
      </c>
      <c r="BM32" s="42">
        <v>1210</v>
      </c>
      <c r="BN32" s="42">
        <v>1223</v>
      </c>
      <c r="BO32" s="42">
        <v>1284</v>
      </c>
      <c r="BP32" s="42">
        <v>1291</v>
      </c>
      <c r="BQ32" s="42">
        <v>1197</v>
      </c>
      <c r="BR32" s="42">
        <v>1251</v>
      </c>
      <c r="BS32" s="42">
        <v>1276</v>
      </c>
      <c r="BT32" s="42">
        <v>1299</v>
      </c>
      <c r="BU32" s="42">
        <v>1280</v>
      </c>
      <c r="BV32" s="42">
        <v>1288</v>
      </c>
      <c r="BW32" s="42">
        <v>1379</v>
      </c>
      <c r="BX32" s="42">
        <v>1419</v>
      </c>
      <c r="BY32" s="42">
        <v>1480</v>
      </c>
      <c r="BZ32" s="42">
        <v>1517</v>
      </c>
      <c r="CA32" s="42">
        <v>1412</v>
      </c>
      <c r="CB32" s="42">
        <v>1463</v>
      </c>
      <c r="CC32" s="42">
        <v>1464</v>
      </c>
      <c r="CD32" s="42">
        <v>1431</v>
      </c>
      <c r="CE32" s="42">
        <v>1443</v>
      </c>
      <c r="CF32" s="42">
        <v>1464</v>
      </c>
      <c r="CG32" s="42">
        <v>1502</v>
      </c>
      <c r="CH32" s="42">
        <v>1543</v>
      </c>
      <c r="CI32" s="42">
        <v>1523</v>
      </c>
      <c r="CJ32" s="42">
        <v>1565</v>
      </c>
      <c r="CK32" s="42">
        <v>1522</v>
      </c>
      <c r="CL32" s="42">
        <v>1540</v>
      </c>
      <c r="CM32" s="42">
        <v>1550</v>
      </c>
      <c r="CN32" s="42">
        <v>1492</v>
      </c>
      <c r="CO32" s="42">
        <v>1496</v>
      </c>
      <c r="CP32" s="42">
        <v>1526</v>
      </c>
      <c r="CQ32" s="42">
        <v>1472</v>
      </c>
      <c r="CR32" s="42">
        <v>1476</v>
      </c>
      <c r="CS32" s="42">
        <v>1632</v>
      </c>
      <c r="CT32" s="42">
        <v>1637</v>
      </c>
      <c r="CU32" s="42">
        <v>1674</v>
      </c>
      <c r="CV32" s="42">
        <v>1729</v>
      </c>
      <c r="CW32" s="42">
        <v>1720</v>
      </c>
      <c r="CX32" s="42">
        <v>1710</v>
      </c>
    </row>
    <row r="33" spans="1:102">
      <c r="A33" s="9" t="s">
        <v>60</v>
      </c>
      <c r="B33" s="60"/>
      <c r="C33" s="39">
        <v>2534</v>
      </c>
      <c r="D33" s="39">
        <v>2581</v>
      </c>
      <c r="E33" s="39">
        <v>2489</v>
      </c>
      <c r="F33" s="39">
        <v>2582</v>
      </c>
      <c r="G33" s="39">
        <v>2636</v>
      </c>
      <c r="H33" s="39">
        <v>2808</v>
      </c>
      <c r="I33" s="39">
        <v>2836</v>
      </c>
      <c r="J33" s="39">
        <v>3096</v>
      </c>
      <c r="K33" s="39">
        <v>3481</v>
      </c>
      <c r="L33" s="39">
        <v>3786</v>
      </c>
      <c r="M33" s="39">
        <v>4394</v>
      </c>
      <c r="N33" s="39">
        <v>4419</v>
      </c>
      <c r="O33" s="39">
        <v>4614</v>
      </c>
      <c r="P33" s="39">
        <v>5166</v>
      </c>
      <c r="Q33" s="39">
        <v>5189</v>
      </c>
      <c r="R33" s="39">
        <v>5518</v>
      </c>
      <c r="S33" s="39">
        <v>5544</v>
      </c>
      <c r="T33" s="39">
        <v>5563</v>
      </c>
      <c r="U33" s="39">
        <v>6063</v>
      </c>
      <c r="V33" s="41">
        <v>6544</v>
      </c>
      <c r="W33" s="49">
        <v>628</v>
      </c>
      <c r="X33" s="42">
        <v>636</v>
      </c>
      <c r="Y33" s="42">
        <v>643</v>
      </c>
      <c r="Z33" s="42">
        <v>627</v>
      </c>
      <c r="AA33" s="42">
        <v>643</v>
      </c>
      <c r="AB33" s="42">
        <v>642</v>
      </c>
      <c r="AC33" s="42">
        <v>641</v>
      </c>
      <c r="AD33" s="42">
        <v>655</v>
      </c>
      <c r="AE33" s="42">
        <v>636</v>
      </c>
      <c r="AF33" s="42">
        <v>632</v>
      </c>
      <c r="AG33" s="42">
        <v>619</v>
      </c>
      <c r="AH33" s="42">
        <v>602</v>
      </c>
      <c r="AI33" s="42">
        <v>632</v>
      </c>
      <c r="AJ33" s="42">
        <v>634</v>
      </c>
      <c r="AK33" s="42">
        <v>665</v>
      </c>
      <c r="AL33" s="42">
        <v>651</v>
      </c>
      <c r="AM33" s="42">
        <v>643</v>
      </c>
      <c r="AN33" s="42">
        <v>644</v>
      </c>
      <c r="AO33" s="42">
        <v>675</v>
      </c>
      <c r="AP33" s="42">
        <v>674</v>
      </c>
      <c r="AQ33" s="42">
        <v>695</v>
      </c>
      <c r="AR33" s="42">
        <v>709</v>
      </c>
      <c r="AS33" s="42">
        <v>700</v>
      </c>
      <c r="AT33" s="42">
        <v>704</v>
      </c>
      <c r="AU33" s="42">
        <v>700</v>
      </c>
      <c r="AV33" s="42">
        <v>709</v>
      </c>
      <c r="AW33" s="42">
        <v>701</v>
      </c>
      <c r="AX33" s="42">
        <v>726</v>
      </c>
      <c r="AY33" s="42">
        <v>740</v>
      </c>
      <c r="AZ33" s="42">
        <v>767</v>
      </c>
      <c r="BA33" s="42">
        <v>785</v>
      </c>
      <c r="BB33" s="42">
        <v>804</v>
      </c>
      <c r="BC33" s="42">
        <v>828</v>
      </c>
      <c r="BD33" s="42">
        <v>859</v>
      </c>
      <c r="BE33" s="42">
        <v>889</v>
      </c>
      <c r="BF33" s="42">
        <v>905</v>
      </c>
      <c r="BG33" s="42">
        <v>926</v>
      </c>
      <c r="BH33" s="42">
        <v>913</v>
      </c>
      <c r="BI33" s="42">
        <v>969</v>
      </c>
      <c r="BJ33" s="42">
        <v>978</v>
      </c>
      <c r="BK33" s="42">
        <v>1040</v>
      </c>
      <c r="BL33" s="42">
        <v>1088</v>
      </c>
      <c r="BM33" s="42">
        <v>1101</v>
      </c>
      <c r="BN33" s="42">
        <v>1165</v>
      </c>
      <c r="BO33" s="42">
        <v>1092</v>
      </c>
      <c r="BP33" s="42">
        <v>1129</v>
      </c>
      <c r="BQ33" s="42">
        <v>1102</v>
      </c>
      <c r="BR33" s="42">
        <v>1096</v>
      </c>
      <c r="BS33" s="42">
        <v>1079</v>
      </c>
      <c r="BT33" s="42">
        <v>1179</v>
      </c>
      <c r="BU33" s="42">
        <v>1196</v>
      </c>
      <c r="BV33" s="42">
        <v>1160</v>
      </c>
      <c r="BW33" s="42">
        <v>1247</v>
      </c>
      <c r="BX33" s="42">
        <v>1257</v>
      </c>
      <c r="BY33" s="42">
        <v>1318</v>
      </c>
      <c r="BZ33" s="42">
        <v>1344</v>
      </c>
      <c r="CA33" s="42">
        <v>1304</v>
      </c>
      <c r="CB33" s="42">
        <v>1295</v>
      </c>
      <c r="CC33" s="42">
        <v>1304</v>
      </c>
      <c r="CD33" s="42">
        <v>1286</v>
      </c>
      <c r="CE33" s="42">
        <v>1352</v>
      </c>
      <c r="CF33" s="42">
        <v>1379</v>
      </c>
      <c r="CG33" s="42">
        <v>1405</v>
      </c>
      <c r="CH33" s="42">
        <v>1382</v>
      </c>
      <c r="CI33" s="42">
        <v>1373</v>
      </c>
      <c r="CJ33" s="42">
        <v>1368</v>
      </c>
      <c r="CK33" s="42">
        <v>1389</v>
      </c>
      <c r="CL33" s="42">
        <v>1414</v>
      </c>
      <c r="CM33" s="42">
        <v>1363</v>
      </c>
      <c r="CN33" s="42">
        <v>1406</v>
      </c>
      <c r="CO33" s="42">
        <v>1404</v>
      </c>
      <c r="CP33" s="42">
        <v>1389</v>
      </c>
      <c r="CQ33" s="42">
        <v>1426</v>
      </c>
      <c r="CR33" s="42">
        <v>1477</v>
      </c>
      <c r="CS33" s="42">
        <v>1528</v>
      </c>
      <c r="CT33" s="42">
        <v>1632</v>
      </c>
      <c r="CU33" s="42">
        <v>1589</v>
      </c>
      <c r="CV33" s="42">
        <v>1646</v>
      </c>
      <c r="CW33" s="42">
        <v>1649</v>
      </c>
      <c r="CX33" s="42">
        <v>1660</v>
      </c>
    </row>
    <row r="34" spans="1:102">
      <c r="A34" s="13" t="s">
        <v>61</v>
      </c>
      <c r="B34" s="61" t="s">
        <v>1245</v>
      </c>
      <c r="C34" s="39">
        <v>1211</v>
      </c>
      <c r="D34" s="39">
        <v>1192</v>
      </c>
      <c r="E34" s="39">
        <v>1239</v>
      </c>
      <c r="F34" s="39">
        <v>1335</v>
      </c>
      <c r="G34" s="39">
        <v>1315</v>
      </c>
      <c r="H34" s="39">
        <v>1292</v>
      </c>
      <c r="I34" s="39">
        <v>1295</v>
      </c>
      <c r="J34" s="39">
        <v>1461</v>
      </c>
      <c r="K34" s="39">
        <v>1611</v>
      </c>
      <c r="L34" s="39">
        <v>1696</v>
      </c>
      <c r="M34" s="39">
        <v>1873</v>
      </c>
      <c r="N34" s="39">
        <v>1863</v>
      </c>
      <c r="O34" s="39">
        <v>1954</v>
      </c>
      <c r="P34" s="39">
        <v>2220</v>
      </c>
      <c r="Q34" s="39">
        <v>2203</v>
      </c>
      <c r="R34" s="39">
        <v>2302</v>
      </c>
      <c r="S34" s="41">
        <v>2449</v>
      </c>
      <c r="T34" s="41">
        <v>2414</v>
      </c>
      <c r="U34" s="41">
        <v>2586</v>
      </c>
      <c r="V34" s="41">
        <v>2729</v>
      </c>
      <c r="W34" s="49">
        <v>296</v>
      </c>
      <c r="X34" s="42">
        <v>309</v>
      </c>
      <c r="Y34" s="42">
        <v>317</v>
      </c>
      <c r="Z34" s="42">
        <v>289</v>
      </c>
      <c r="AA34" s="42">
        <v>298</v>
      </c>
      <c r="AB34" s="42">
        <v>297</v>
      </c>
      <c r="AC34" s="42">
        <v>289</v>
      </c>
      <c r="AD34" s="42">
        <v>308</v>
      </c>
      <c r="AE34" s="42">
        <v>311</v>
      </c>
      <c r="AF34" s="42">
        <v>318</v>
      </c>
      <c r="AG34" s="42">
        <v>312</v>
      </c>
      <c r="AH34" s="42">
        <v>298</v>
      </c>
      <c r="AI34" s="42">
        <v>330</v>
      </c>
      <c r="AJ34" s="42">
        <v>314</v>
      </c>
      <c r="AK34" s="42">
        <v>347</v>
      </c>
      <c r="AL34" s="42">
        <v>344</v>
      </c>
      <c r="AM34" s="42">
        <v>316</v>
      </c>
      <c r="AN34" s="42">
        <v>326</v>
      </c>
      <c r="AO34" s="42">
        <v>336</v>
      </c>
      <c r="AP34" s="42">
        <v>337</v>
      </c>
      <c r="AQ34" s="42">
        <v>326</v>
      </c>
      <c r="AR34" s="42">
        <v>326</v>
      </c>
      <c r="AS34" s="42">
        <v>321</v>
      </c>
      <c r="AT34" s="42">
        <v>319</v>
      </c>
      <c r="AU34" s="42">
        <v>315</v>
      </c>
      <c r="AV34" s="42">
        <v>320</v>
      </c>
      <c r="AW34" s="42">
        <v>316</v>
      </c>
      <c r="AX34" s="42">
        <v>344</v>
      </c>
      <c r="AY34" s="42">
        <v>355</v>
      </c>
      <c r="AZ34" s="42">
        <v>362</v>
      </c>
      <c r="BA34" s="42">
        <v>375</v>
      </c>
      <c r="BB34" s="42">
        <v>369</v>
      </c>
      <c r="BC34" s="42">
        <v>387</v>
      </c>
      <c r="BD34" s="42">
        <v>406</v>
      </c>
      <c r="BE34" s="42">
        <v>399</v>
      </c>
      <c r="BF34" s="42">
        <v>419</v>
      </c>
      <c r="BG34" s="42">
        <v>426</v>
      </c>
      <c r="BH34" s="42">
        <v>404</v>
      </c>
      <c r="BI34" s="42">
        <v>440</v>
      </c>
      <c r="BJ34" s="42">
        <v>426</v>
      </c>
      <c r="BK34" s="42">
        <v>444</v>
      </c>
      <c r="BL34" s="42">
        <v>455</v>
      </c>
      <c r="BM34" s="42">
        <v>487</v>
      </c>
      <c r="BN34" s="42">
        <v>487</v>
      </c>
      <c r="BO34" s="42">
        <v>446</v>
      </c>
      <c r="BP34" s="42">
        <v>475</v>
      </c>
      <c r="BQ34" s="42">
        <v>470</v>
      </c>
      <c r="BR34" s="42">
        <v>472</v>
      </c>
      <c r="BS34" s="42">
        <v>449</v>
      </c>
      <c r="BT34" s="42">
        <v>506</v>
      </c>
      <c r="BU34" s="42">
        <v>522</v>
      </c>
      <c r="BV34" s="42">
        <v>477</v>
      </c>
      <c r="BW34" s="42">
        <v>517</v>
      </c>
      <c r="BX34" s="42">
        <v>545</v>
      </c>
      <c r="BY34" s="42">
        <v>572</v>
      </c>
      <c r="BZ34" s="42">
        <v>586</v>
      </c>
      <c r="CA34" s="42">
        <v>563</v>
      </c>
      <c r="CB34" s="42">
        <v>561</v>
      </c>
      <c r="CC34" s="42">
        <v>554</v>
      </c>
      <c r="CD34" s="42">
        <v>525</v>
      </c>
      <c r="CE34" s="42">
        <v>561</v>
      </c>
      <c r="CF34" s="42">
        <v>577</v>
      </c>
      <c r="CG34" s="42">
        <v>585</v>
      </c>
      <c r="CH34" s="42">
        <v>579</v>
      </c>
      <c r="CI34" s="42">
        <v>588</v>
      </c>
      <c r="CJ34" s="42">
        <v>599</v>
      </c>
      <c r="CK34" s="42">
        <v>623</v>
      </c>
      <c r="CL34" s="42">
        <v>639</v>
      </c>
      <c r="CM34" s="42">
        <v>612</v>
      </c>
      <c r="CN34" s="42">
        <v>592</v>
      </c>
      <c r="CO34" s="42">
        <v>605</v>
      </c>
      <c r="CP34" s="42">
        <v>605</v>
      </c>
      <c r="CQ34" s="42">
        <v>607</v>
      </c>
      <c r="CR34" s="42">
        <v>631</v>
      </c>
      <c r="CS34" s="42">
        <v>652</v>
      </c>
      <c r="CT34" s="42">
        <v>696</v>
      </c>
      <c r="CU34" s="42">
        <v>663</v>
      </c>
      <c r="CV34" s="42">
        <v>692</v>
      </c>
      <c r="CW34" s="42">
        <v>696</v>
      </c>
      <c r="CX34" s="42">
        <v>678</v>
      </c>
    </row>
    <row r="35" spans="1:102">
      <c r="A35" s="13" t="s">
        <v>1215</v>
      </c>
      <c r="B35" s="61" t="s">
        <v>1246</v>
      </c>
      <c r="C35" s="39">
        <v>1323</v>
      </c>
      <c r="D35" s="39">
        <v>1389</v>
      </c>
      <c r="E35" s="39">
        <v>1250</v>
      </c>
      <c r="F35" s="39">
        <v>1247</v>
      </c>
      <c r="G35" s="39">
        <v>1321</v>
      </c>
      <c r="H35" s="39">
        <v>1516</v>
      </c>
      <c r="I35" s="39">
        <v>1541</v>
      </c>
      <c r="J35" s="39">
        <v>1635</v>
      </c>
      <c r="K35" s="39">
        <v>1870</v>
      </c>
      <c r="L35" s="39">
        <v>2090</v>
      </c>
      <c r="M35" s="39">
        <v>2521</v>
      </c>
      <c r="N35" s="39">
        <v>2556</v>
      </c>
      <c r="O35" s="39">
        <v>2660</v>
      </c>
      <c r="P35" s="39">
        <v>2946</v>
      </c>
      <c r="Q35" s="39">
        <v>2986</v>
      </c>
      <c r="R35" s="39">
        <v>3216</v>
      </c>
      <c r="S35" s="41">
        <v>3095</v>
      </c>
      <c r="T35" s="41">
        <v>3149</v>
      </c>
      <c r="U35" s="41">
        <v>3477</v>
      </c>
      <c r="V35" s="41">
        <v>3815</v>
      </c>
      <c r="W35" s="49">
        <v>332</v>
      </c>
      <c r="X35" s="42">
        <v>327</v>
      </c>
      <c r="Y35" s="42">
        <v>326</v>
      </c>
      <c r="Z35" s="42">
        <v>338</v>
      </c>
      <c r="AA35" s="42">
        <v>345</v>
      </c>
      <c r="AB35" s="42">
        <v>345</v>
      </c>
      <c r="AC35" s="42">
        <v>352</v>
      </c>
      <c r="AD35" s="42">
        <v>347</v>
      </c>
      <c r="AE35" s="42">
        <v>325</v>
      </c>
      <c r="AF35" s="42">
        <v>314</v>
      </c>
      <c r="AG35" s="42">
        <v>307</v>
      </c>
      <c r="AH35" s="42">
        <v>304</v>
      </c>
      <c r="AI35" s="42">
        <v>302</v>
      </c>
      <c r="AJ35" s="42">
        <v>320</v>
      </c>
      <c r="AK35" s="42">
        <v>318</v>
      </c>
      <c r="AL35" s="42">
        <v>307</v>
      </c>
      <c r="AM35" s="42">
        <v>327</v>
      </c>
      <c r="AN35" s="42">
        <v>318</v>
      </c>
      <c r="AO35" s="42">
        <v>339</v>
      </c>
      <c r="AP35" s="42">
        <v>337</v>
      </c>
      <c r="AQ35" s="42">
        <v>369</v>
      </c>
      <c r="AR35" s="42">
        <v>383</v>
      </c>
      <c r="AS35" s="42">
        <v>379</v>
      </c>
      <c r="AT35" s="42">
        <v>385</v>
      </c>
      <c r="AU35" s="42">
        <v>385</v>
      </c>
      <c r="AV35" s="42">
        <v>389</v>
      </c>
      <c r="AW35" s="42">
        <v>385</v>
      </c>
      <c r="AX35" s="42">
        <v>382</v>
      </c>
      <c r="AY35" s="42">
        <v>385</v>
      </c>
      <c r="AZ35" s="42">
        <v>405</v>
      </c>
      <c r="BA35" s="42">
        <v>410</v>
      </c>
      <c r="BB35" s="42">
        <v>435</v>
      </c>
      <c r="BC35" s="42">
        <v>441</v>
      </c>
      <c r="BD35" s="42">
        <v>453</v>
      </c>
      <c r="BE35" s="42">
        <v>490</v>
      </c>
      <c r="BF35" s="42">
        <v>486</v>
      </c>
      <c r="BG35" s="42">
        <v>500</v>
      </c>
      <c r="BH35" s="42">
        <v>509</v>
      </c>
      <c r="BI35" s="42">
        <v>529</v>
      </c>
      <c r="BJ35" s="42">
        <v>552</v>
      </c>
      <c r="BK35" s="42">
        <v>596</v>
      </c>
      <c r="BL35" s="42">
        <v>633</v>
      </c>
      <c r="BM35" s="42">
        <v>614</v>
      </c>
      <c r="BN35" s="42">
        <v>678</v>
      </c>
      <c r="BO35" s="42">
        <v>646</v>
      </c>
      <c r="BP35" s="42">
        <v>654</v>
      </c>
      <c r="BQ35" s="42">
        <v>632</v>
      </c>
      <c r="BR35" s="42">
        <v>624</v>
      </c>
      <c r="BS35" s="42">
        <v>630</v>
      </c>
      <c r="BT35" s="42">
        <v>673</v>
      </c>
      <c r="BU35" s="42">
        <v>674</v>
      </c>
      <c r="BV35" s="42">
        <v>683</v>
      </c>
      <c r="BW35" s="42">
        <v>730</v>
      </c>
      <c r="BX35" s="42">
        <v>712</v>
      </c>
      <c r="BY35" s="42">
        <v>746</v>
      </c>
      <c r="BZ35" s="42">
        <v>758</v>
      </c>
      <c r="CA35" s="42">
        <v>741</v>
      </c>
      <c r="CB35" s="42">
        <v>734</v>
      </c>
      <c r="CC35" s="42">
        <v>750</v>
      </c>
      <c r="CD35" s="42">
        <v>761</v>
      </c>
      <c r="CE35" s="42">
        <v>791</v>
      </c>
      <c r="CF35" s="42">
        <v>802</v>
      </c>
      <c r="CG35" s="42">
        <v>820</v>
      </c>
      <c r="CH35" s="42">
        <v>803</v>
      </c>
      <c r="CI35" s="42">
        <v>785</v>
      </c>
      <c r="CJ35" s="42">
        <v>769</v>
      </c>
      <c r="CK35" s="42">
        <v>766</v>
      </c>
      <c r="CL35" s="42">
        <v>775</v>
      </c>
      <c r="CM35" s="42">
        <v>751</v>
      </c>
      <c r="CN35" s="42">
        <v>814</v>
      </c>
      <c r="CO35" s="42">
        <v>799</v>
      </c>
      <c r="CP35" s="42">
        <v>784</v>
      </c>
      <c r="CQ35" s="42">
        <v>819</v>
      </c>
      <c r="CR35" s="42">
        <v>846</v>
      </c>
      <c r="CS35" s="42">
        <v>876</v>
      </c>
      <c r="CT35" s="42">
        <v>936</v>
      </c>
      <c r="CU35" s="42">
        <v>926</v>
      </c>
      <c r="CV35" s="42">
        <v>954</v>
      </c>
      <c r="CW35" s="42">
        <v>953</v>
      </c>
      <c r="CX35" s="42">
        <v>982</v>
      </c>
    </row>
    <row r="36" spans="1:102">
      <c r="A36" s="9" t="s">
        <v>64</v>
      </c>
      <c r="B36" s="61" t="s">
        <v>1247</v>
      </c>
      <c r="C36" s="39">
        <v>745</v>
      </c>
      <c r="D36" s="39">
        <v>781</v>
      </c>
      <c r="E36" s="39">
        <v>720</v>
      </c>
      <c r="F36" s="39">
        <v>750</v>
      </c>
      <c r="G36" s="39">
        <v>747</v>
      </c>
      <c r="H36" s="39">
        <v>888</v>
      </c>
      <c r="I36" s="39">
        <v>906</v>
      </c>
      <c r="J36" s="39">
        <v>917</v>
      </c>
      <c r="K36" s="39">
        <v>1032</v>
      </c>
      <c r="L36" s="39">
        <v>1152</v>
      </c>
      <c r="M36" s="39">
        <v>1806</v>
      </c>
      <c r="N36" s="39">
        <v>1583</v>
      </c>
      <c r="O36" s="39">
        <v>1678</v>
      </c>
      <c r="P36" s="39">
        <v>1802</v>
      </c>
      <c r="Q36" s="39">
        <v>1912</v>
      </c>
      <c r="R36" s="39">
        <v>1975</v>
      </c>
      <c r="S36" s="41">
        <v>1883</v>
      </c>
      <c r="T36" s="41">
        <v>1798</v>
      </c>
      <c r="U36" s="41">
        <v>1807</v>
      </c>
      <c r="V36" s="41">
        <v>2067</v>
      </c>
      <c r="W36" s="49">
        <v>189</v>
      </c>
      <c r="X36" s="42">
        <v>185</v>
      </c>
      <c r="Y36" s="42">
        <v>183</v>
      </c>
      <c r="Z36" s="42">
        <v>188</v>
      </c>
      <c r="AA36" s="42">
        <v>174</v>
      </c>
      <c r="AB36" s="42">
        <v>194</v>
      </c>
      <c r="AC36" s="42">
        <v>201</v>
      </c>
      <c r="AD36" s="42">
        <v>212</v>
      </c>
      <c r="AE36" s="42">
        <v>165</v>
      </c>
      <c r="AF36" s="42">
        <v>212</v>
      </c>
      <c r="AG36" s="42">
        <v>149</v>
      </c>
      <c r="AH36" s="42">
        <v>194</v>
      </c>
      <c r="AI36" s="42">
        <v>182</v>
      </c>
      <c r="AJ36" s="42">
        <v>195</v>
      </c>
      <c r="AK36" s="42">
        <v>177</v>
      </c>
      <c r="AL36" s="42">
        <v>196</v>
      </c>
      <c r="AM36" s="42">
        <v>181</v>
      </c>
      <c r="AN36" s="42">
        <v>190</v>
      </c>
      <c r="AO36" s="42">
        <v>190</v>
      </c>
      <c r="AP36" s="42">
        <v>186</v>
      </c>
      <c r="AQ36" s="42">
        <v>199</v>
      </c>
      <c r="AR36" s="42">
        <v>212</v>
      </c>
      <c r="AS36" s="42">
        <v>224</v>
      </c>
      <c r="AT36" s="42">
        <v>253</v>
      </c>
      <c r="AU36" s="42">
        <v>213</v>
      </c>
      <c r="AV36" s="42">
        <v>241</v>
      </c>
      <c r="AW36" s="42">
        <v>236</v>
      </c>
      <c r="AX36" s="42">
        <v>216</v>
      </c>
      <c r="AY36" s="42">
        <v>209</v>
      </c>
      <c r="AZ36" s="42">
        <v>219</v>
      </c>
      <c r="BA36" s="42">
        <v>243</v>
      </c>
      <c r="BB36" s="42">
        <v>246</v>
      </c>
      <c r="BC36" s="42">
        <v>272</v>
      </c>
      <c r="BD36" s="42">
        <v>251</v>
      </c>
      <c r="BE36" s="42">
        <v>243</v>
      </c>
      <c r="BF36" s="42">
        <v>266</v>
      </c>
      <c r="BG36" s="42">
        <v>253</v>
      </c>
      <c r="BH36" s="42">
        <v>274</v>
      </c>
      <c r="BI36" s="42">
        <v>284</v>
      </c>
      <c r="BJ36" s="42">
        <v>341</v>
      </c>
      <c r="BK36" s="42">
        <v>408</v>
      </c>
      <c r="BL36" s="42">
        <v>417</v>
      </c>
      <c r="BM36" s="42">
        <v>489</v>
      </c>
      <c r="BN36" s="42">
        <v>492</v>
      </c>
      <c r="BO36" s="42">
        <v>454</v>
      </c>
      <c r="BP36" s="42">
        <v>393</v>
      </c>
      <c r="BQ36" s="42">
        <v>361</v>
      </c>
      <c r="BR36" s="42">
        <v>375</v>
      </c>
      <c r="BS36" s="42">
        <v>390</v>
      </c>
      <c r="BT36" s="42">
        <v>405</v>
      </c>
      <c r="BU36" s="42">
        <v>415</v>
      </c>
      <c r="BV36" s="42">
        <v>468</v>
      </c>
      <c r="BW36" s="42">
        <v>439</v>
      </c>
      <c r="BX36" s="42">
        <v>447</v>
      </c>
      <c r="BY36" s="42">
        <v>471</v>
      </c>
      <c r="BZ36" s="42">
        <v>445</v>
      </c>
      <c r="CA36" s="42">
        <v>441</v>
      </c>
      <c r="CB36" s="42">
        <v>457</v>
      </c>
      <c r="CC36" s="42">
        <v>538</v>
      </c>
      <c r="CD36" s="42">
        <v>476</v>
      </c>
      <c r="CE36" s="42">
        <v>460</v>
      </c>
      <c r="CF36" s="42">
        <v>483</v>
      </c>
      <c r="CG36" s="42">
        <v>492</v>
      </c>
      <c r="CH36" s="42">
        <v>540</v>
      </c>
      <c r="CI36" s="42">
        <v>457</v>
      </c>
      <c r="CJ36" s="42">
        <v>501</v>
      </c>
      <c r="CK36" s="42">
        <v>452</v>
      </c>
      <c r="CL36" s="42">
        <v>473</v>
      </c>
      <c r="CM36" s="42">
        <v>438</v>
      </c>
      <c r="CN36" s="42">
        <v>433</v>
      </c>
      <c r="CO36" s="42">
        <v>467</v>
      </c>
      <c r="CP36" s="42">
        <v>460</v>
      </c>
      <c r="CQ36" s="42">
        <v>408</v>
      </c>
      <c r="CR36" s="42">
        <v>445</v>
      </c>
      <c r="CS36" s="42">
        <v>452</v>
      </c>
      <c r="CT36" s="42">
        <v>502</v>
      </c>
      <c r="CU36" s="42">
        <v>513</v>
      </c>
      <c r="CV36" s="42">
        <v>541</v>
      </c>
      <c r="CW36" s="42">
        <v>503</v>
      </c>
      <c r="CX36" s="42">
        <v>510</v>
      </c>
    </row>
    <row r="37" spans="1:102">
      <c r="A37" s="9" t="s">
        <v>66</v>
      </c>
      <c r="B37" s="61" t="s">
        <v>1248</v>
      </c>
      <c r="C37" s="39">
        <v>1095</v>
      </c>
      <c r="D37" s="39">
        <v>1134</v>
      </c>
      <c r="E37" s="39">
        <v>1124</v>
      </c>
      <c r="F37" s="39">
        <v>1207</v>
      </c>
      <c r="G37" s="39">
        <v>1237</v>
      </c>
      <c r="H37" s="39">
        <v>1442</v>
      </c>
      <c r="I37" s="39">
        <v>1554</v>
      </c>
      <c r="J37" s="39">
        <v>1656</v>
      </c>
      <c r="K37" s="39">
        <v>1747</v>
      </c>
      <c r="L37" s="39">
        <v>1759</v>
      </c>
      <c r="M37" s="39">
        <v>2181</v>
      </c>
      <c r="N37" s="39">
        <v>2201</v>
      </c>
      <c r="O37" s="39">
        <v>2334</v>
      </c>
      <c r="P37" s="39">
        <v>2451</v>
      </c>
      <c r="Q37" s="39">
        <v>2447</v>
      </c>
      <c r="R37" s="39">
        <v>2758</v>
      </c>
      <c r="S37" s="41">
        <v>2766</v>
      </c>
      <c r="T37" s="41">
        <v>2208</v>
      </c>
      <c r="U37" s="41">
        <v>2597</v>
      </c>
      <c r="V37" s="41">
        <v>3074</v>
      </c>
      <c r="W37" s="49">
        <v>253</v>
      </c>
      <c r="X37" s="42">
        <v>299</v>
      </c>
      <c r="Y37" s="42">
        <v>265</v>
      </c>
      <c r="Z37" s="42">
        <v>278</v>
      </c>
      <c r="AA37" s="42">
        <v>280</v>
      </c>
      <c r="AB37" s="42">
        <v>285</v>
      </c>
      <c r="AC37" s="42">
        <v>275</v>
      </c>
      <c r="AD37" s="42">
        <v>294</v>
      </c>
      <c r="AE37" s="42">
        <v>284</v>
      </c>
      <c r="AF37" s="42">
        <v>268</v>
      </c>
      <c r="AG37" s="42">
        <v>286</v>
      </c>
      <c r="AH37" s="42">
        <v>286</v>
      </c>
      <c r="AI37" s="42">
        <v>300</v>
      </c>
      <c r="AJ37" s="42">
        <v>307</v>
      </c>
      <c r="AK37" s="42">
        <v>315</v>
      </c>
      <c r="AL37" s="42">
        <v>285</v>
      </c>
      <c r="AM37" s="42">
        <v>290</v>
      </c>
      <c r="AN37" s="42">
        <v>295</v>
      </c>
      <c r="AO37" s="42">
        <v>330</v>
      </c>
      <c r="AP37" s="42">
        <v>322</v>
      </c>
      <c r="AQ37" s="42">
        <v>328</v>
      </c>
      <c r="AR37" s="42">
        <v>375</v>
      </c>
      <c r="AS37" s="42">
        <v>355</v>
      </c>
      <c r="AT37" s="42">
        <v>384</v>
      </c>
      <c r="AU37" s="42">
        <v>378</v>
      </c>
      <c r="AV37" s="42">
        <v>394</v>
      </c>
      <c r="AW37" s="42">
        <v>395</v>
      </c>
      <c r="AX37" s="42">
        <v>387</v>
      </c>
      <c r="AY37" s="42">
        <v>416</v>
      </c>
      <c r="AZ37" s="42">
        <v>405</v>
      </c>
      <c r="BA37" s="42">
        <v>407</v>
      </c>
      <c r="BB37" s="42">
        <v>428</v>
      </c>
      <c r="BC37" s="42">
        <v>424</v>
      </c>
      <c r="BD37" s="42">
        <v>436</v>
      </c>
      <c r="BE37" s="42">
        <v>436</v>
      </c>
      <c r="BF37" s="42">
        <v>451</v>
      </c>
      <c r="BG37" s="42">
        <v>415</v>
      </c>
      <c r="BH37" s="42">
        <v>422</v>
      </c>
      <c r="BI37" s="42">
        <v>456</v>
      </c>
      <c r="BJ37" s="42">
        <v>466</v>
      </c>
      <c r="BK37" s="42">
        <v>525</v>
      </c>
      <c r="BL37" s="42">
        <v>549</v>
      </c>
      <c r="BM37" s="42">
        <v>569</v>
      </c>
      <c r="BN37" s="42">
        <v>538</v>
      </c>
      <c r="BO37" s="42">
        <v>548</v>
      </c>
      <c r="BP37" s="42">
        <v>557</v>
      </c>
      <c r="BQ37" s="42">
        <v>517</v>
      </c>
      <c r="BR37" s="42">
        <v>579</v>
      </c>
      <c r="BS37" s="42">
        <v>560</v>
      </c>
      <c r="BT37" s="42">
        <v>594</v>
      </c>
      <c r="BU37" s="42">
        <v>586</v>
      </c>
      <c r="BV37" s="42">
        <v>594</v>
      </c>
      <c r="BW37" s="42">
        <v>582</v>
      </c>
      <c r="BX37" s="42">
        <v>607</v>
      </c>
      <c r="BY37" s="42">
        <v>621</v>
      </c>
      <c r="BZ37" s="42">
        <v>641</v>
      </c>
      <c r="CA37" s="42">
        <v>637</v>
      </c>
      <c r="CB37" s="42">
        <v>612</v>
      </c>
      <c r="CC37" s="42">
        <v>603</v>
      </c>
      <c r="CD37" s="42">
        <v>595</v>
      </c>
      <c r="CE37" s="42">
        <v>661</v>
      </c>
      <c r="CF37" s="42">
        <v>670</v>
      </c>
      <c r="CG37" s="42">
        <v>717</v>
      </c>
      <c r="CH37" s="42">
        <v>710</v>
      </c>
      <c r="CI37" s="42">
        <v>730</v>
      </c>
      <c r="CJ37" s="42">
        <v>688</v>
      </c>
      <c r="CK37" s="42">
        <v>671</v>
      </c>
      <c r="CL37" s="42">
        <v>677</v>
      </c>
      <c r="CM37" s="42">
        <v>562</v>
      </c>
      <c r="CN37" s="42">
        <v>569</v>
      </c>
      <c r="CO37" s="42">
        <v>547</v>
      </c>
      <c r="CP37" s="42">
        <v>530</v>
      </c>
      <c r="CQ37" s="42">
        <v>583</v>
      </c>
      <c r="CR37" s="42">
        <v>621</v>
      </c>
      <c r="CS37" s="42">
        <v>654</v>
      </c>
      <c r="CT37" s="42">
        <v>739</v>
      </c>
      <c r="CU37" s="42">
        <v>726</v>
      </c>
      <c r="CV37" s="42">
        <v>759</v>
      </c>
      <c r="CW37" s="42">
        <v>789</v>
      </c>
      <c r="CX37" s="42">
        <v>800</v>
      </c>
    </row>
    <row r="38" spans="1:102">
      <c r="A38" s="9" t="s">
        <v>68</v>
      </c>
      <c r="B38" s="61" t="s">
        <v>1249</v>
      </c>
      <c r="C38" s="39">
        <v>485</v>
      </c>
      <c r="D38" s="39">
        <v>488</v>
      </c>
      <c r="E38" s="39">
        <v>449</v>
      </c>
      <c r="F38" s="39">
        <v>491</v>
      </c>
      <c r="G38" s="39">
        <v>478</v>
      </c>
      <c r="H38" s="39">
        <v>520</v>
      </c>
      <c r="I38" s="39">
        <v>526</v>
      </c>
      <c r="J38" s="39">
        <v>585</v>
      </c>
      <c r="K38" s="39">
        <v>633</v>
      </c>
      <c r="L38" s="39">
        <v>707</v>
      </c>
      <c r="M38" s="39">
        <v>978</v>
      </c>
      <c r="N38" s="39">
        <v>1040</v>
      </c>
      <c r="O38" s="39">
        <v>1055</v>
      </c>
      <c r="P38" s="39">
        <v>1142</v>
      </c>
      <c r="Q38" s="39">
        <v>1111</v>
      </c>
      <c r="R38" s="39">
        <v>1230</v>
      </c>
      <c r="S38" s="41">
        <v>1274</v>
      </c>
      <c r="T38" s="41">
        <v>1229</v>
      </c>
      <c r="U38" s="41">
        <v>1199</v>
      </c>
      <c r="V38" s="41">
        <v>1463</v>
      </c>
      <c r="W38" s="49">
        <v>123</v>
      </c>
      <c r="X38" s="42">
        <v>121</v>
      </c>
      <c r="Y38" s="42">
        <v>119</v>
      </c>
      <c r="Z38" s="42">
        <v>122</v>
      </c>
      <c r="AA38" s="42">
        <v>123</v>
      </c>
      <c r="AB38" s="42">
        <v>122</v>
      </c>
      <c r="AC38" s="42">
        <v>121</v>
      </c>
      <c r="AD38" s="42">
        <v>122</v>
      </c>
      <c r="AE38" s="42">
        <v>109</v>
      </c>
      <c r="AF38" s="42">
        <v>110</v>
      </c>
      <c r="AG38" s="42">
        <v>114</v>
      </c>
      <c r="AH38" s="42">
        <v>116</v>
      </c>
      <c r="AI38" s="42">
        <v>130</v>
      </c>
      <c r="AJ38" s="42">
        <v>116</v>
      </c>
      <c r="AK38" s="42">
        <v>118</v>
      </c>
      <c r="AL38" s="42">
        <v>127</v>
      </c>
      <c r="AM38" s="42">
        <v>117</v>
      </c>
      <c r="AN38" s="42">
        <v>124</v>
      </c>
      <c r="AO38" s="42">
        <v>117</v>
      </c>
      <c r="AP38" s="42">
        <v>120</v>
      </c>
      <c r="AQ38" s="42">
        <v>129</v>
      </c>
      <c r="AR38" s="42">
        <v>133</v>
      </c>
      <c r="AS38" s="42">
        <v>127</v>
      </c>
      <c r="AT38" s="42">
        <v>131</v>
      </c>
      <c r="AU38" s="42">
        <v>134</v>
      </c>
      <c r="AV38" s="42">
        <v>134</v>
      </c>
      <c r="AW38" s="42">
        <v>130</v>
      </c>
      <c r="AX38" s="42">
        <v>128</v>
      </c>
      <c r="AY38" s="42">
        <v>133</v>
      </c>
      <c r="AZ38" s="42">
        <v>150</v>
      </c>
      <c r="BA38" s="42">
        <v>152</v>
      </c>
      <c r="BB38" s="42">
        <v>150</v>
      </c>
      <c r="BC38" s="42">
        <v>150</v>
      </c>
      <c r="BD38" s="42">
        <v>159</v>
      </c>
      <c r="BE38" s="42">
        <v>155</v>
      </c>
      <c r="BF38" s="42">
        <v>169</v>
      </c>
      <c r="BG38" s="42">
        <v>170</v>
      </c>
      <c r="BH38" s="42">
        <v>175</v>
      </c>
      <c r="BI38" s="42">
        <v>179</v>
      </c>
      <c r="BJ38" s="42">
        <v>183</v>
      </c>
      <c r="BK38" s="42">
        <v>213</v>
      </c>
      <c r="BL38" s="42">
        <v>274</v>
      </c>
      <c r="BM38" s="42">
        <v>255</v>
      </c>
      <c r="BN38" s="42">
        <v>236</v>
      </c>
      <c r="BO38" s="42">
        <v>255</v>
      </c>
      <c r="BP38" s="42">
        <v>260</v>
      </c>
      <c r="BQ38" s="42">
        <v>249</v>
      </c>
      <c r="BR38" s="42">
        <v>276</v>
      </c>
      <c r="BS38" s="42">
        <v>246</v>
      </c>
      <c r="BT38" s="42">
        <v>277</v>
      </c>
      <c r="BU38" s="42">
        <v>264</v>
      </c>
      <c r="BV38" s="42">
        <v>268</v>
      </c>
      <c r="BW38" s="42">
        <v>280</v>
      </c>
      <c r="BX38" s="42">
        <v>279</v>
      </c>
      <c r="BY38" s="42">
        <v>288</v>
      </c>
      <c r="BZ38" s="42">
        <v>295</v>
      </c>
      <c r="CA38" s="42">
        <v>258</v>
      </c>
      <c r="CB38" s="42">
        <v>269</v>
      </c>
      <c r="CC38" s="42">
        <v>290</v>
      </c>
      <c r="CD38" s="42">
        <v>294</v>
      </c>
      <c r="CE38" s="42">
        <v>297</v>
      </c>
      <c r="CF38" s="42">
        <v>324</v>
      </c>
      <c r="CG38" s="42">
        <v>314</v>
      </c>
      <c r="CH38" s="42">
        <v>295</v>
      </c>
      <c r="CI38" s="42">
        <v>315</v>
      </c>
      <c r="CJ38" s="42">
        <v>337</v>
      </c>
      <c r="CK38" s="42">
        <v>314</v>
      </c>
      <c r="CL38" s="42">
        <v>308</v>
      </c>
      <c r="CM38" s="42">
        <v>308</v>
      </c>
      <c r="CN38" s="42">
        <v>306</v>
      </c>
      <c r="CO38" s="42">
        <v>314</v>
      </c>
      <c r="CP38" s="42">
        <v>301</v>
      </c>
      <c r="CQ38" s="42">
        <v>273</v>
      </c>
      <c r="CR38" s="42">
        <v>271</v>
      </c>
      <c r="CS38" s="42">
        <v>314</v>
      </c>
      <c r="CT38" s="42">
        <v>341</v>
      </c>
      <c r="CU38" s="42">
        <v>332</v>
      </c>
      <c r="CV38" s="42">
        <v>342</v>
      </c>
      <c r="CW38" s="42">
        <v>380</v>
      </c>
      <c r="CX38" s="42">
        <v>409</v>
      </c>
    </row>
    <row r="39" spans="1:102">
      <c r="A39" s="9" t="s">
        <v>70</v>
      </c>
      <c r="B39" s="61" t="s">
        <v>1250</v>
      </c>
      <c r="C39" s="39">
        <v>508</v>
      </c>
      <c r="D39" s="39">
        <v>501</v>
      </c>
      <c r="E39" s="39">
        <v>521</v>
      </c>
      <c r="F39" s="39">
        <v>589</v>
      </c>
      <c r="G39" s="39">
        <v>662</v>
      </c>
      <c r="H39" s="39">
        <v>751</v>
      </c>
      <c r="I39" s="39">
        <v>817</v>
      </c>
      <c r="J39" s="39">
        <v>806</v>
      </c>
      <c r="K39" s="39">
        <v>842</v>
      </c>
      <c r="L39" s="39">
        <v>995</v>
      </c>
      <c r="M39" s="39">
        <v>1249</v>
      </c>
      <c r="N39" s="39">
        <v>1331</v>
      </c>
      <c r="O39" s="39">
        <v>1269</v>
      </c>
      <c r="P39" s="39">
        <v>1321</v>
      </c>
      <c r="Q39" s="39">
        <v>1481</v>
      </c>
      <c r="R39" s="39">
        <v>1633</v>
      </c>
      <c r="S39" s="41">
        <v>1712</v>
      </c>
      <c r="T39" s="41">
        <v>1750</v>
      </c>
      <c r="U39" s="41">
        <v>1968</v>
      </c>
      <c r="V39" s="41">
        <v>2110</v>
      </c>
      <c r="W39" s="49">
        <v>129</v>
      </c>
      <c r="X39" s="42">
        <v>133</v>
      </c>
      <c r="Y39" s="42">
        <v>128</v>
      </c>
      <c r="Z39" s="42">
        <v>118</v>
      </c>
      <c r="AA39" s="42">
        <v>124</v>
      </c>
      <c r="AB39" s="42">
        <v>128</v>
      </c>
      <c r="AC39" s="42">
        <v>124</v>
      </c>
      <c r="AD39" s="42">
        <v>125</v>
      </c>
      <c r="AE39" s="42">
        <v>118</v>
      </c>
      <c r="AF39" s="42">
        <v>125</v>
      </c>
      <c r="AG39" s="42">
        <v>138</v>
      </c>
      <c r="AH39" s="42">
        <v>140</v>
      </c>
      <c r="AI39" s="42">
        <v>149</v>
      </c>
      <c r="AJ39" s="42">
        <v>151</v>
      </c>
      <c r="AK39" s="42">
        <v>143</v>
      </c>
      <c r="AL39" s="42">
        <v>146</v>
      </c>
      <c r="AM39" s="42">
        <v>158</v>
      </c>
      <c r="AN39" s="42">
        <v>162</v>
      </c>
      <c r="AO39" s="42">
        <v>169</v>
      </c>
      <c r="AP39" s="42">
        <v>173</v>
      </c>
      <c r="AQ39" s="42">
        <v>179</v>
      </c>
      <c r="AR39" s="42">
        <v>186</v>
      </c>
      <c r="AS39" s="42">
        <v>190</v>
      </c>
      <c r="AT39" s="42">
        <v>196</v>
      </c>
      <c r="AU39" s="42">
        <v>200</v>
      </c>
      <c r="AV39" s="42">
        <v>206</v>
      </c>
      <c r="AW39" s="42">
        <v>208</v>
      </c>
      <c r="AX39" s="42">
        <v>203</v>
      </c>
      <c r="AY39" s="42">
        <v>204</v>
      </c>
      <c r="AZ39" s="42">
        <v>202</v>
      </c>
      <c r="BA39" s="42">
        <v>203</v>
      </c>
      <c r="BB39" s="42">
        <v>197</v>
      </c>
      <c r="BC39" s="42">
        <v>194</v>
      </c>
      <c r="BD39" s="42">
        <v>208</v>
      </c>
      <c r="BE39" s="42">
        <v>214</v>
      </c>
      <c r="BF39" s="42">
        <v>226</v>
      </c>
      <c r="BG39" s="42">
        <v>229</v>
      </c>
      <c r="BH39" s="42">
        <v>237</v>
      </c>
      <c r="BI39" s="42">
        <v>254</v>
      </c>
      <c r="BJ39" s="42">
        <v>275</v>
      </c>
      <c r="BK39" s="42">
        <v>295</v>
      </c>
      <c r="BL39" s="42">
        <v>315</v>
      </c>
      <c r="BM39" s="42">
        <v>317</v>
      </c>
      <c r="BN39" s="42">
        <v>322</v>
      </c>
      <c r="BO39" s="42">
        <v>319</v>
      </c>
      <c r="BP39" s="42">
        <v>331</v>
      </c>
      <c r="BQ39" s="42">
        <v>349</v>
      </c>
      <c r="BR39" s="42">
        <v>332</v>
      </c>
      <c r="BS39" s="42">
        <v>326</v>
      </c>
      <c r="BT39" s="42">
        <v>317</v>
      </c>
      <c r="BU39" s="42">
        <v>308</v>
      </c>
      <c r="BV39" s="42">
        <v>318</v>
      </c>
      <c r="BW39" s="42">
        <v>319</v>
      </c>
      <c r="BX39" s="42">
        <v>315</v>
      </c>
      <c r="BY39" s="42">
        <v>347</v>
      </c>
      <c r="BZ39" s="42">
        <v>340</v>
      </c>
      <c r="CA39" s="42">
        <v>344</v>
      </c>
      <c r="CB39" s="42">
        <v>363</v>
      </c>
      <c r="CC39" s="42">
        <v>405</v>
      </c>
      <c r="CD39" s="42">
        <v>369</v>
      </c>
      <c r="CE39" s="42">
        <v>396</v>
      </c>
      <c r="CF39" s="42">
        <v>408</v>
      </c>
      <c r="CG39" s="42">
        <v>412</v>
      </c>
      <c r="CH39" s="42">
        <v>417</v>
      </c>
      <c r="CI39" s="42">
        <v>418</v>
      </c>
      <c r="CJ39" s="42">
        <v>424</v>
      </c>
      <c r="CK39" s="42">
        <v>425</v>
      </c>
      <c r="CL39" s="42">
        <v>445</v>
      </c>
      <c r="CM39" s="42">
        <v>437</v>
      </c>
      <c r="CN39" s="42">
        <v>425</v>
      </c>
      <c r="CO39" s="42">
        <v>449</v>
      </c>
      <c r="CP39" s="42">
        <v>439</v>
      </c>
      <c r="CQ39" s="42">
        <v>453</v>
      </c>
      <c r="CR39" s="42">
        <v>484</v>
      </c>
      <c r="CS39" s="42">
        <v>489</v>
      </c>
      <c r="CT39" s="42">
        <v>542</v>
      </c>
      <c r="CU39" s="42">
        <v>502</v>
      </c>
      <c r="CV39" s="42">
        <v>512</v>
      </c>
      <c r="CW39" s="42">
        <v>542</v>
      </c>
      <c r="CX39" s="42">
        <v>554</v>
      </c>
    </row>
    <row r="40" spans="1:102">
      <c r="A40" s="9" t="s">
        <v>72</v>
      </c>
      <c r="B40" s="61" t="s">
        <v>1251</v>
      </c>
      <c r="C40" s="39">
        <v>2223</v>
      </c>
      <c r="D40" s="39">
        <v>2249</v>
      </c>
      <c r="E40" s="39">
        <v>2086</v>
      </c>
      <c r="F40" s="39">
        <v>2136</v>
      </c>
      <c r="G40" s="39">
        <v>2267</v>
      </c>
      <c r="H40" s="39">
        <v>2539</v>
      </c>
      <c r="I40" s="39">
        <v>2760</v>
      </c>
      <c r="J40" s="39">
        <v>3007</v>
      </c>
      <c r="K40" s="39">
        <v>3083</v>
      </c>
      <c r="L40" s="39">
        <v>3478</v>
      </c>
      <c r="M40" s="39">
        <v>4285</v>
      </c>
      <c r="N40" s="39">
        <v>4732</v>
      </c>
      <c r="O40" s="39">
        <v>4814</v>
      </c>
      <c r="P40" s="39">
        <v>5272</v>
      </c>
      <c r="Q40" s="39">
        <v>5415</v>
      </c>
      <c r="R40" s="39">
        <v>5865</v>
      </c>
      <c r="S40" s="41">
        <v>6243</v>
      </c>
      <c r="T40" s="41">
        <v>6424</v>
      </c>
      <c r="U40" s="41">
        <v>6763</v>
      </c>
      <c r="V40" s="41">
        <v>7048</v>
      </c>
      <c r="W40" s="49">
        <v>547</v>
      </c>
      <c r="X40" s="42">
        <v>558</v>
      </c>
      <c r="Y40" s="42">
        <v>562</v>
      </c>
      <c r="Z40" s="42">
        <v>556</v>
      </c>
      <c r="AA40" s="42">
        <v>555</v>
      </c>
      <c r="AB40" s="42">
        <v>545</v>
      </c>
      <c r="AC40" s="42">
        <v>602</v>
      </c>
      <c r="AD40" s="42">
        <v>547</v>
      </c>
      <c r="AE40" s="42">
        <v>500</v>
      </c>
      <c r="AF40" s="42">
        <v>538</v>
      </c>
      <c r="AG40" s="42">
        <v>516</v>
      </c>
      <c r="AH40" s="42">
        <v>532</v>
      </c>
      <c r="AI40" s="42">
        <v>517</v>
      </c>
      <c r="AJ40" s="42">
        <v>556</v>
      </c>
      <c r="AK40" s="42">
        <v>535</v>
      </c>
      <c r="AL40" s="42">
        <v>528</v>
      </c>
      <c r="AM40" s="42">
        <v>559</v>
      </c>
      <c r="AN40" s="42">
        <v>564</v>
      </c>
      <c r="AO40" s="42">
        <v>571</v>
      </c>
      <c r="AP40" s="42">
        <v>573</v>
      </c>
      <c r="AQ40" s="42">
        <v>597</v>
      </c>
      <c r="AR40" s="42">
        <v>647</v>
      </c>
      <c r="AS40" s="42">
        <v>650</v>
      </c>
      <c r="AT40" s="42">
        <v>645</v>
      </c>
      <c r="AU40" s="42">
        <v>684</v>
      </c>
      <c r="AV40" s="42">
        <v>674</v>
      </c>
      <c r="AW40" s="42">
        <v>696</v>
      </c>
      <c r="AX40" s="42">
        <v>706</v>
      </c>
      <c r="AY40" s="42">
        <v>705</v>
      </c>
      <c r="AZ40" s="42">
        <v>729</v>
      </c>
      <c r="BA40" s="42">
        <v>788</v>
      </c>
      <c r="BB40" s="42">
        <v>785</v>
      </c>
      <c r="BC40" s="42">
        <v>768</v>
      </c>
      <c r="BD40" s="42">
        <v>768</v>
      </c>
      <c r="BE40" s="42">
        <v>752</v>
      </c>
      <c r="BF40" s="42">
        <v>795</v>
      </c>
      <c r="BG40" s="42">
        <v>804</v>
      </c>
      <c r="BH40" s="42">
        <v>857</v>
      </c>
      <c r="BI40" s="42">
        <v>904</v>
      </c>
      <c r="BJ40" s="42">
        <v>913</v>
      </c>
      <c r="BK40" s="42">
        <v>1002</v>
      </c>
      <c r="BL40" s="42">
        <v>1077</v>
      </c>
      <c r="BM40" s="42">
        <v>1033</v>
      </c>
      <c r="BN40" s="42">
        <v>1173</v>
      </c>
      <c r="BO40" s="42">
        <v>1201</v>
      </c>
      <c r="BP40" s="42">
        <v>1180</v>
      </c>
      <c r="BQ40" s="42">
        <v>1154</v>
      </c>
      <c r="BR40" s="42">
        <v>1197</v>
      </c>
      <c r="BS40" s="42">
        <v>1177</v>
      </c>
      <c r="BT40" s="42">
        <v>1207</v>
      </c>
      <c r="BU40" s="42">
        <v>1205</v>
      </c>
      <c r="BV40" s="42">
        <v>1225</v>
      </c>
      <c r="BW40" s="42">
        <v>1256</v>
      </c>
      <c r="BX40" s="42">
        <v>1258</v>
      </c>
      <c r="BY40" s="42">
        <v>1403</v>
      </c>
      <c r="BZ40" s="42">
        <v>1355</v>
      </c>
      <c r="CA40" s="42">
        <v>1319</v>
      </c>
      <c r="CB40" s="42">
        <v>1342</v>
      </c>
      <c r="CC40" s="42">
        <v>1424</v>
      </c>
      <c r="CD40" s="42">
        <v>1330</v>
      </c>
      <c r="CE40" s="42">
        <v>1441</v>
      </c>
      <c r="CF40" s="42">
        <v>1521</v>
      </c>
      <c r="CG40" s="42">
        <v>1476</v>
      </c>
      <c r="CH40" s="42">
        <v>1427</v>
      </c>
      <c r="CI40" s="42">
        <v>1457</v>
      </c>
      <c r="CJ40" s="42">
        <v>1522</v>
      </c>
      <c r="CK40" s="42">
        <v>1575</v>
      </c>
      <c r="CL40" s="42">
        <v>1689</v>
      </c>
      <c r="CM40" s="42">
        <v>1653</v>
      </c>
      <c r="CN40" s="42">
        <v>1577</v>
      </c>
      <c r="CO40" s="42">
        <v>1608</v>
      </c>
      <c r="CP40" s="42">
        <v>1586</v>
      </c>
      <c r="CQ40" s="42">
        <v>1618</v>
      </c>
      <c r="CR40" s="42">
        <v>1676</v>
      </c>
      <c r="CS40" s="42">
        <v>1662</v>
      </c>
      <c r="CT40" s="42">
        <v>1807</v>
      </c>
      <c r="CU40" s="42">
        <v>1747</v>
      </c>
      <c r="CV40" s="42">
        <v>1736</v>
      </c>
      <c r="CW40" s="42">
        <v>1781</v>
      </c>
      <c r="CX40" s="42">
        <v>1784</v>
      </c>
    </row>
    <row r="41" spans="1:102">
      <c r="A41" s="9" t="s">
        <v>74</v>
      </c>
      <c r="B41" s="61" t="s">
        <v>1252</v>
      </c>
      <c r="C41" s="39">
        <v>267</v>
      </c>
      <c r="D41" s="39">
        <v>249</v>
      </c>
      <c r="E41" s="39">
        <v>303</v>
      </c>
      <c r="F41" s="39">
        <v>321</v>
      </c>
      <c r="G41" s="39">
        <v>340</v>
      </c>
      <c r="H41" s="39">
        <v>403</v>
      </c>
      <c r="I41" s="39">
        <v>418</v>
      </c>
      <c r="J41" s="39">
        <v>439</v>
      </c>
      <c r="K41" s="39">
        <v>486</v>
      </c>
      <c r="L41" s="39">
        <v>482</v>
      </c>
      <c r="M41" s="39">
        <v>517</v>
      </c>
      <c r="N41" s="39">
        <v>606</v>
      </c>
      <c r="O41" s="39">
        <v>664</v>
      </c>
      <c r="P41" s="39">
        <v>710</v>
      </c>
      <c r="Q41" s="39">
        <v>669</v>
      </c>
      <c r="R41" s="39">
        <v>782</v>
      </c>
      <c r="S41" s="41">
        <v>882</v>
      </c>
      <c r="T41" s="41">
        <v>845</v>
      </c>
      <c r="U41" s="41">
        <v>892</v>
      </c>
      <c r="V41" s="41">
        <v>1035</v>
      </c>
      <c r="W41" s="49">
        <v>63</v>
      </c>
      <c r="X41" s="42">
        <v>68</v>
      </c>
      <c r="Y41" s="42">
        <v>72</v>
      </c>
      <c r="Z41" s="42">
        <v>64</v>
      </c>
      <c r="AA41" s="42">
        <v>63</v>
      </c>
      <c r="AB41" s="42">
        <v>56</v>
      </c>
      <c r="AC41" s="42">
        <v>61</v>
      </c>
      <c r="AD41" s="42">
        <v>69</v>
      </c>
      <c r="AE41" s="42">
        <v>71</v>
      </c>
      <c r="AF41" s="42">
        <v>80</v>
      </c>
      <c r="AG41" s="42">
        <v>73</v>
      </c>
      <c r="AH41" s="42">
        <v>79</v>
      </c>
      <c r="AI41" s="42">
        <v>72</v>
      </c>
      <c r="AJ41" s="42">
        <v>82</v>
      </c>
      <c r="AK41" s="42">
        <v>80</v>
      </c>
      <c r="AL41" s="42">
        <v>87</v>
      </c>
      <c r="AM41" s="42">
        <v>88</v>
      </c>
      <c r="AN41" s="42">
        <v>76</v>
      </c>
      <c r="AO41" s="42">
        <v>86</v>
      </c>
      <c r="AP41" s="42">
        <v>90</v>
      </c>
      <c r="AQ41" s="42">
        <v>96</v>
      </c>
      <c r="AR41" s="42">
        <v>98</v>
      </c>
      <c r="AS41" s="42">
        <v>99</v>
      </c>
      <c r="AT41" s="42">
        <v>110</v>
      </c>
      <c r="AU41" s="42">
        <v>99</v>
      </c>
      <c r="AV41" s="42">
        <v>107</v>
      </c>
      <c r="AW41" s="42">
        <v>103</v>
      </c>
      <c r="AX41" s="42">
        <v>109</v>
      </c>
      <c r="AY41" s="42">
        <v>97</v>
      </c>
      <c r="AZ41" s="42">
        <v>117</v>
      </c>
      <c r="BA41" s="42">
        <v>114</v>
      </c>
      <c r="BB41" s="42">
        <v>111</v>
      </c>
      <c r="BC41" s="42">
        <v>115</v>
      </c>
      <c r="BD41" s="42">
        <v>119</v>
      </c>
      <c r="BE41" s="42">
        <v>127</v>
      </c>
      <c r="BF41" s="42">
        <v>125</v>
      </c>
      <c r="BG41" s="42">
        <v>129</v>
      </c>
      <c r="BH41" s="42">
        <v>111</v>
      </c>
      <c r="BI41" s="42">
        <v>123</v>
      </c>
      <c r="BJ41" s="42">
        <v>119</v>
      </c>
      <c r="BK41" s="42">
        <v>126</v>
      </c>
      <c r="BL41" s="42">
        <v>128</v>
      </c>
      <c r="BM41" s="42">
        <v>135</v>
      </c>
      <c r="BN41" s="42">
        <v>128</v>
      </c>
      <c r="BO41" s="42">
        <v>139</v>
      </c>
      <c r="BP41" s="42">
        <v>154</v>
      </c>
      <c r="BQ41" s="42">
        <v>141</v>
      </c>
      <c r="BR41" s="42">
        <v>172</v>
      </c>
      <c r="BS41" s="42">
        <v>160</v>
      </c>
      <c r="BT41" s="42">
        <v>152</v>
      </c>
      <c r="BU41" s="42">
        <v>175</v>
      </c>
      <c r="BV41" s="42">
        <v>177</v>
      </c>
      <c r="BW41" s="42">
        <v>181</v>
      </c>
      <c r="BX41" s="42">
        <v>172</v>
      </c>
      <c r="BY41" s="42">
        <v>180</v>
      </c>
      <c r="BZ41" s="42">
        <v>177</v>
      </c>
      <c r="CA41" s="42">
        <v>162</v>
      </c>
      <c r="CB41" s="42">
        <v>157</v>
      </c>
      <c r="CC41" s="42">
        <v>174</v>
      </c>
      <c r="CD41" s="42">
        <v>176</v>
      </c>
      <c r="CE41" s="42">
        <v>192</v>
      </c>
      <c r="CF41" s="42">
        <v>183</v>
      </c>
      <c r="CG41" s="42">
        <v>201</v>
      </c>
      <c r="CH41" s="42">
        <v>206</v>
      </c>
      <c r="CI41" s="42">
        <v>219</v>
      </c>
      <c r="CJ41" s="42">
        <v>240</v>
      </c>
      <c r="CK41" s="42">
        <v>213</v>
      </c>
      <c r="CL41" s="42">
        <v>210</v>
      </c>
      <c r="CM41" s="42">
        <v>206</v>
      </c>
      <c r="CN41" s="42">
        <v>205</v>
      </c>
      <c r="CO41" s="42">
        <v>216</v>
      </c>
      <c r="CP41" s="42">
        <v>218</v>
      </c>
      <c r="CQ41" s="42">
        <v>207</v>
      </c>
      <c r="CR41" s="42">
        <v>206</v>
      </c>
      <c r="CS41" s="42">
        <v>227</v>
      </c>
      <c r="CT41" s="42">
        <v>252</v>
      </c>
      <c r="CU41" s="42">
        <v>236</v>
      </c>
      <c r="CV41" s="42">
        <v>244</v>
      </c>
      <c r="CW41" s="42">
        <v>281</v>
      </c>
      <c r="CX41" s="42">
        <v>274</v>
      </c>
    </row>
    <row r="42" spans="1:102">
      <c r="A42" s="1" t="s">
        <v>76</v>
      </c>
      <c r="B42" s="61" t="s">
        <v>1253</v>
      </c>
      <c r="C42" s="39">
        <v>2791</v>
      </c>
      <c r="D42" s="39">
        <v>2980</v>
      </c>
      <c r="E42" s="39">
        <v>2858</v>
      </c>
      <c r="F42" s="39">
        <v>3064</v>
      </c>
      <c r="G42" s="39">
        <v>3275</v>
      </c>
      <c r="H42" s="39">
        <v>3691</v>
      </c>
      <c r="I42" s="39">
        <v>3869</v>
      </c>
      <c r="J42" s="39">
        <v>3966</v>
      </c>
      <c r="K42" s="39">
        <v>4199</v>
      </c>
      <c r="L42" s="39">
        <v>4445</v>
      </c>
      <c r="M42" s="39">
        <v>4853</v>
      </c>
      <c r="N42" s="39">
        <v>5145</v>
      </c>
      <c r="O42" s="39">
        <v>5389</v>
      </c>
      <c r="P42" s="39">
        <v>5674</v>
      </c>
      <c r="Q42" s="39">
        <v>5709</v>
      </c>
      <c r="R42" s="39">
        <v>6000</v>
      </c>
      <c r="S42" s="41">
        <v>5939</v>
      </c>
      <c r="T42" s="41">
        <v>5811</v>
      </c>
      <c r="U42" s="41">
        <v>6328</v>
      </c>
      <c r="V42" s="41">
        <v>6523</v>
      </c>
      <c r="W42" s="49">
        <v>690</v>
      </c>
      <c r="X42" s="42">
        <v>729</v>
      </c>
      <c r="Y42" s="42">
        <v>677</v>
      </c>
      <c r="Z42" s="42">
        <v>695</v>
      </c>
      <c r="AA42" s="42">
        <v>679</v>
      </c>
      <c r="AB42" s="42">
        <v>728</v>
      </c>
      <c r="AC42" s="42">
        <v>796</v>
      </c>
      <c r="AD42" s="42">
        <v>777</v>
      </c>
      <c r="AE42" s="42">
        <v>705</v>
      </c>
      <c r="AF42" s="42">
        <v>697</v>
      </c>
      <c r="AG42" s="42">
        <v>732</v>
      </c>
      <c r="AH42" s="42">
        <v>724</v>
      </c>
      <c r="AI42" s="42">
        <v>748</v>
      </c>
      <c r="AJ42" s="42">
        <v>765</v>
      </c>
      <c r="AK42" s="42">
        <v>775</v>
      </c>
      <c r="AL42" s="42">
        <v>776</v>
      </c>
      <c r="AM42" s="42">
        <v>803</v>
      </c>
      <c r="AN42" s="42">
        <v>822</v>
      </c>
      <c r="AO42" s="42">
        <v>809</v>
      </c>
      <c r="AP42" s="42">
        <v>841</v>
      </c>
      <c r="AQ42" s="42">
        <v>921</v>
      </c>
      <c r="AR42" s="42">
        <v>917</v>
      </c>
      <c r="AS42" s="42">
        <v>918</v>
      </c>
      <c r="AT42" s="42">
        <v>935</v>
      </c>
      <c r="AU42" s="42">
        <v>904</v>
      </c>
      <c r="AV42" s="42">
        <v>932</v>
      </c>
      <c r="AW42" s="42">
        <v>991</v>
      </c>
      <c r="AX42" s="42">
        <v>1042</v>
      </c>
      <c r="AY42" s="42">
        <v>975</v>
      </c>
      <c r="AZ42" s="42">
        <v>978</v>
      </c>
      <c r="BA42" s="42">
        <v>1009</v>
      </c>
      <c r="BB42" s="42">
        <v>1004</v>
      </c>
      <c r="BC42" s="42">
        <v>1035</v>
      </c>
      <c r="BD42" s="42">
        <v>1052</v>
      </c>
      <c r="BE42" s="42">
        <v>1046</v>
      </c>
      <c r="BF42" s="42">
        <v>1066</v>
      </c>
      <c r="BG42" s="42">
        <v>1082</v>
      </c>
      <c r="BH42" s="42">
        <v>1096</v>
      </c>
      <c r="BI42" s="42">
        <v>1125</v>
      </c>
      <c r="BJ42" s="42">
        <v>1142</v>
      </c>
      <c r="BK42" s="42">
        <v>1150</v>
      </c>
      <c r="BL42" s="42">
        <v>1265</v>
      </c>
      <c r="BM42" s="42">
        <v>1259</v>
      </c>
      <c r="BN42" s="42">
        <v>1179</v>
      </c>
      <c r="BO42" s="42">
        <v>1250</v>
      </c>
      <c r="BP42" s="42">
        <v>1270</v>
      </c>
      <c r="BQ42" s="42">
        <v>1262</v>
      </c>
      <c r="BR42" s="42">
        <v>1363</v>
      </c>
      <c r="BS42" s="42">
        <v>1334</v>
      </c>
      <c r="BT42" s="42">
        <v>1353</v>
      </c>
      <c r="BU42" s="42">
        <v>1352</v>
      </c>
      <c r="BV42" s="42">
        <v>1350</v>
      </c>
      <c r="BW42" s="42">
        <v>1381</v>
      </c>
      <c r="BX42" s="42">
        <v>1420</v>
      </c>
      <c r="BY42" s="42">
        <v>1440</v>
      </c>
      <c r="BZ42" s="42">
        <v>1433</v>
      </c>
      <c r="CA42" s="42">
        <v>1481</v>
      </c>
      <c r="CB42" s="42">
        <v>1400</v>
      </c>
      <c r="CC42" s="42">
        <v>1379</v>
      </c>
      <c r="CD42" s="42">
        <v>1449</v>
      </c>
      <c r="CE42" s="42">
        <v>1505</v>
      </c>
      <c r="CF42" s="42">
        <v>1503</v>
      </c>
      <c r="CG42" s="42">
        <v>1530</v>
      </c>
      <c r="CH42" s="42">
        <v>1462</v>
      </c>
      <c r="CI42" s="42">
        <v>1491</v>
      </c>
      <c r="CJ42" s="42">
        <v>1486</v>
      </c>
      <c r="CK42" s="42">
        <v>1482</v>
      </c>
      <c r="CL42" s="42">
        <v>1480</v>
      </c>
      <c r="CM42" s="42">
        <v>1428</v>
      </c>
      <c r="CN42" s="42">
        <v>1438</v>
      </c>
      <c r="CO42" s="42">
        <v>1482</v>
      </c>
      <c r="CP42" s="42">
        <v>1463</v>
      </c>
      <c r="CQ42" s="42">
        <v>1499</v>
      </c>
      <c r="CR42" s="42">
        <v>1587</v>
      </c>
      <c r="CS42" s="42">
        <v>1591</v>
      </c>
      <c r="CT42" s="42">
        <v>1651</v>
      </c>
      <c r="CU42" s="42">
        <v>1641</v>
      </c>
      <c r="CV42" s="42">
        <v>1624</v>
      </c>
      <c r="CW42" s="42">
        <v>1650</v>
      </c>
      <c r="CX42" s="42">
        <v>1608</v>
      </c>
    </row>
    <row r="43" spans="1:102">
      <c r="A43" s="9" t="s">
        <v>78</v>
      </c>
      <c r="B43" s="60"/>
      <c r="C43" s="39">
        <v>2607</v>
      </c>
      <c r="D43" s="39">
        <v>2722</v>
      </c>
      <c r="E43" s="39">
        <v>2581</v>
      </c>
      <c r="F43" s="39">
        <v>2741</v>
      </c>
      <c r="G43" s="39">
        <v>2957</v>
      </c>
      <c r="H43" s="39">
        <v>3290</v>
      </c>
      <c r="I43" s="39">
        <v>3425</v>
      </c>
      <c r="J43" s="39">
        <v>3453</v>
      </c>
      <c r="K43" s="39">
        <v>3644</v>
      </c>
      <c r="L43" s="39">
        <v>3865</v>
      </c>
      <c r="M43" s="39">
        <v>4261</v>
      </c>
      <c r="N43" s="39">
        <v>4432</v>
      </c>
      <c r="O43" s="39">
        <v>4696</v>
      </c>
      <c r="P43" s="39">
        <v>4950</v>
      </c>
      <c r="Q43" s="39">
        <v>5018</v>
      </c>
      <c r="R43" s="39">
        <v>5240</v>
      </c>
      <c r="S43" s="39">
        <v>5060</v>
      </c>
      <c r="T43" s="39">
        <v>4941</v>
      </c>
      <c r="U43" s="39">
        <v>5287</v>
      </c>
      <c r="V43" s="41">
        <v>5715</v>
      </c>
      <c r="W43" s="49">
        <v>640</v>
      </c>
      <c r="X43" s="42">
        <v>682</v>
      </c>
      <c r="Y43" s="42">
        <v>638</v>
      </c>
      <c r="Z43" s="42">
        <v>647</v>
      </c>
      <c r="AA43" s="42">
        <v>623</v>
      </c>
      <c r="AB43" s="42">
        <v>665</v>
      </c>
      <c r="AC43" s="42">
        <v>724</v>
      </c>
      <c r="AD43" s="42">
        <v>710</v>
      </c>
      <c r="AE43" s="42">
        <v>636</v>
      </c>
      <c r="AF43" s="42">
        <v>629</v>
      </c>
      <c r="AG43" s="42">
        <v>664</v>
      </c>
      <c r="AH43" s="42">
        <v>652</v>
      </c>
      <c r="AI43" s="42">
        <v>673</v>
      </c>
      <c r="AJ43" s="42">
        <v>686</v>
      </c>
      <c r="AK43" s="42">
        <v>692</v>
      </c>
      <c r="AL43" s="42">
        <v>690</v>
      </c>
      <c r="AM43" s="42">
        <v>724</v>
      </c>
      <c r="AN43" s="42">
        <v>744</v>
      </c>
      <c r="AO43" s="42">
        <v>735</v>
      </c>
      <c r="AP43" s="42">
        <v>754</v>
      </c>
      <c r="AQ43" s="42">
        <v>824</v>
      </c>
      <c r="AR43" s="42">
        <v>816</v>
      </c>
      <c r="AS43" s="42">
        <v>810</v>
      </c>
      <c r="AT43" s="42">
        <v>840</v>
      </c>
      <c r="AU43" s="42">
        <v>806</v>
      </c>
      <c r="AV43" s="42">
        <v>825</v>
      </c>
      <c r="AW43" s="42">
        <v>873</v>
      </c>
      <c r="AX43" s="42">
        <v>921</v>
      </c>
      <c r="AY43" s="42">
        <v>848</v>
      </c>
      <c r="AZ43" s="42">
        <v>849</v>
      </c>
      <c r="BA43" s="42">
        <v>875</v>
      </c>
      <c r="BB43" s="42">
        <v>881</v>
      </c>
      <c r="BC43" s="42">
        <v>903</v>
      </c>
      <c r="BD43" s="42">
        <v>917</v>
      </c>
      <c r="BE43" s="42">
        <v>904</v>
      </c>
      <c r="BF43" s="42">
        <v>920</v>
      </c>
      <c r="BG43" s="42">
        <v>944</v>
      </c>
      <c r="BH43" s="42">
        <v>947</v>
      </c>
      <c r="BI43" s="42">
        <v>984</v>
      </c>
      <c r="BJ43" s="42">
        <v>990</v>
      </c>
      <c r="BK43" s="42">
        <v>1000</v>
      </c>
      <c r="BL43" s="42">
        <v>1103</v>
      </c>
      <c r="BM43" s="42">
        <v>1125</v>
      </c>
      <c r="BN43" s="42">
        <v>1033</v>
      </c>
      <c r="BO43" s="42">
        <v>1080</v>
      </c>
      <c r="BP43" s="42">
        <v>1096</v>
      </c>
      <c r="BQ43" s="42">
        <v>1080</v>
      </c>
      <c r="BR43" s="42">
        <v>1176</v>
      </c>
      <c r="BS43" s="42">
        <v>1150</v>
      </c>
      <c r="BT43" s="42">
        <v>1180</v>
      </c>
      <c r="BU43" s="42">
        <v>1178</v>
      </c>
      <c r="BV43" s="42">
        <v>1188</v>
      </c>
      <c r="BW43" s="42">
        <v>1209</v>
      </c>
      <c r="BX43" s="42">
        <v>1231</v>
      </c>
      <c r="BY43" s="42">
        <v>1257</v>
      </c>
      <c r="BZ43" s="42">
        <v>1253</v>
      </c>
      <c r="CA43" s="42">
        <v>1303</v>
      </c>
      <c r="CB43" s="42">
        <v>1234</v>
      </c>
      <c r="CC43" s="42">
        <v>1211</v>
      </c>
      <c r="CD43" s="42">
        <v>1265</v>
      </c>
      <c r="CE43" s="42">
        <v>1317</v>
      </c>
      <c r="CF43" s="42">
        <v>1312</v>
      </c>
      <c r="CG43" s="42">
        <v>1331</v>
      </c>
      <c r="CH43" s="42">
        <v>1274</v>
      </c>
      <c r="CI43" s="42">
        <v>1267</v>
      </c>
      <c r="CJ43" s="42">
        <v>1271</v>
      </c>
      <c r="CK43" s="42">
        <v>1267</v>
      </c>
      <c r="CL43" s="42">
        <v>1251</v>
      </c>
      <c r="CM43" s="42">
        <v>1207</v>
      </c>
      <c r="CN43" s="42">
        <v>1216</v>
      </c>
      <c r="CO43" s="42">
        <v>1259</v>
      </c>
      <c r="CP43" s="42">
        <v>1244</v>
      </c>
      <c r="CQ43" s="42">
        <v>1254</v>
      </c>
      <c r="CR43" s="42">
        <v>1314</v>
      </c>
      <c r="CS43" s="42">
        <v>1328</v>
      </c>
      <c r="CT43" s="42">
        <v>1391</v>
      </c>
      <c r="CU43" s="42">
        <v>1430</v>
      </c>
      <c r="CV43" s="42">
        <v>1427</v>
      </c>
      <c r="CW43" s="42">
        <v>1447</v>
      </c>
      <c r="CX43" s="42">
        <v>1411</v>
      </c>
    </row>
    <row r="44" spans="1:102">
      <c r="A44" s="13" t="s">
        <v>79</v>
      </c>
      <c r="B44" s="61" t="s">
        <v>1254</v>
      </c>
      <c r="C44" s="39">
        <v>291</v>
      </c>
      <c r="D44" s="39">
        <v>300</v>
      </c>
      <c r="E44" s="39">
        <v>386</v>
      </c>
      <c r="F44" s="39">
        <v>445</v>
      </c>
      <c r="G44" s="39">
        <v>372</v>
      </c>
      <c r="H44" s="39">
        <v>347</v>
      </c>
      <c r="I44" s="39">
        <v>400</v>
      </c>
      <c r="J44" s="39">
        <v>398</v>
      </c>
      <c r="K44" s="39">
        <v>397</v>
      </c>
      <c r="L44" s="39">
        <v>349</v>
      </c>
      <c r="M44" s="39">
        <v>376</v>
      </c>
      <c r="N44" s="39">
        <v>427</v>
      </c>
      <c r="O44" s="39">
        <v>494</v>
      </c>
      <c r="P44" s="39">
        <v>545</v>
      </c>
      <c r="Q44" s="39">
        <v>613</v>
      </c>
      <c r="R44" s="39">
        <v>635</v>
      </c>
      <c r="S44" s="41">
        <v>685</v>
      </c>
      <c r="T44" s="41">
        <v>697</v>
      </c>
      <c r="U44" s="41">
        <v>686</v>
      </c>
      <c r="V44" s="41">
        <v>785</v>
      </c>
      <c r="W44" s="49">
        <v>71</v>
      </c>
      <c r="X44" s="42">
        <v>83</v>
      </c>
      <c r="Y44" s="42">
        <v>71</v>
      </c>
      <c r="Z44" s="42">
        <v>66</v>
      </c>
      <c r="AA44" s="42">
        <v>62</v>
      </c>
      <c r="AB44" s="42">
        <v>83</v>
      </c>
      <c r="AC44" s="42">
        <v>69</v>
      </c>
      <c r="AD44" s="42">
        <v>86</v>
      </c>
      <c r="AE44" s="42">
        <v>98</v>
      </c>
      <c r="AF44" s="42">
        <v>92</v>
      </c>
      <c r="AG44" s="42">
        <v>104</v>
      </c>
      <c r="AH44" s="42">
        <v>92</v>
      </c>
      <c r="AI44" s="42">
        <v>99</v>
      </c>
      <c r="AJ44" s="42">
        <v>112</v>
      </c>
      <c r="AK44" s="42">
        <v>118</v>
      </c>
      <c r="AL44" s="42">
        <v>116</v>
      </c>
      <c r="AM44" s="42">
        <v>100</v>
      </c>
      <c r="AN44" s="42">
        <v>91</v>
      </c>
      <c r="AO44" s="42">
        <v>88</v>
      </c>
      <c r="AP44" s="42">
        <v>93</v>
      </c>
      <c r="AQ44" s="42">
        <v>90</v>
      </c>
      <c r="AR44" s="42">
        <v>88</v>
      </c>
      <c r="AS44" s="42">
        <v>87</v>
      </c>
      <c r="AT44" s="42">
        <v>82</v>
      </c>
      <c r="AU44" s="42">
        <v>91</v>
      </c>
      <c r="AV44" s="42">
        <v>97</v>
      </c>
      <c r="AW44" s="42">
        <v>89</v>
      </c>
      <c r="AX44" s="42">
        <v>123</v>
      </c>
      <c r="AY44" s="42">
        <v>95</v>
      </c>
      <c r="AZ44" s="42">
        <v>100</v>
      </c>
      <c r="BA44" s="42">
        <v>98</v>
      </c>
      <c r="BB44" s="42">
        <v>105</v>
      </c>
      <c r="BC44" s="42">
        <v>96</v>
      </c>
      <c r="BD44" s="42">
        <v>97</v>
      </c>
      <c r="BE44" s="42">
        <v>104</v>
      </c>
      <c r="BF44" s="42">
        <v>100</v>
      </c>
      <c r="BG44" s="42">
        <v>86</v>
      </c>
      <c r="BH44" s="42">
        <v>90</v>
      </c>
      <c r="BI44" s="42">
        <v>82</v>
      </c>
      <c r="BJ44" s="42">
        <v>91</v>
      </c>
      <c r="BK44" s="42">
        <v>87</v>
      </c>
      <c r="BL44" s="42">
        <v>100</v>
      </c>
      <c r="BM44" s="42">
        <v>104</v>
      </c>
      <c r="BN44" s="42">
        <v>85</v>
      </c>
      <c r="BO44" s="42">
        <v>102</v>
      </c>
      <c r="BP44" s="42">
        <v>105</v>
      </c>
      <c r="BQ44" s="42">
        <v>106</v>
      </c>
      <c r="BR44" s="42">
        <v>114</v>
      </c>
      <c r="BS44" s="42">
        <v>119</v>
      </c>
      <c r="BT44" s="42">
        <v>127</v>
      </c>
      <c r="BU44" s="42">
        <v>123</v>
      </c>
      <c r="BV44" s="42">
        <v>125</v>
      </c>
      <c r="BW44" s="42">
        <v>135</v>
      </c>
      <c r="BX44" s="42">
        <v>135</v>
      </c>
      <c r="BY44" s="42">
        <v>136</v>
      </c>
      <c r="BZ44" s="42">
        <v>139</v>
      </c>
      <c r="CA44" s="42">
        <v>179</v>
      </c>
      <c r="CB44" s="42">
        <v>138</v>
      </c>
      <c r="CC44" s="42">
        <v>144</v>
      </c>
      <c r="CD44" s="42">
        <v>157</v>
      </c>
      <c r="CE44" s="42">
        <v>164</v>
      </c>
      <c r="CF44" s="42">
        <v>155</v>
      </c>
      <c r="CG44" s="42">
        <v>149</v>
      </c>
      <c r="CH44" s="42">
        <v>172</v>
      </c>
      <c r="CI44" s="42">
        <v>179</v>
      </c>
      <c r="CJ44" s="42">
        <v>158</v>
      </c>
      <c r="CK44" s="42">
        <v>178</v>
      </c>
      <c r="CL44" s="42">
        <v>171</v>
      </c>
      <c r="CM44" s="42">
        <v>161</v>
      </c>
      <c r="CN44" s="42">
        <v>184</v>
      </c>
      <c r="CO44" s="42">
        <v>185</v>
      </c>
      <c r="CP44" s="42">
        <v>176</v>
      </c>
      <c r="CQ44" s="42">
        <v>168</v>
      </c>
      <c r="CR44" s="42">
        <v>171</v>
      </c>
      <c r="CS44" s="42">
        <v>171</v>
      </c>
      <c r="CT44" s="42">
        <v>176</v>
      </c>
      <c r="CU44" s="42">
        <v>179</v>
      </c>
      <c r="CV44" s="42">
        <v>200</v>
      </c>
      <c r="CW44" s="42">
        <v>202</v>
      </c>
      <c r="CX44" s="42">
        <v>204</v>
      </c>
    </row>
    <row r="45" spans="1:102">
      <c r="A45" s="13" t="s">
        <v>81</v>
      </c>
      <c r="B45" s="61" t="s">
        <v>1255</v>
      </c>
      <c r="C45" s="39">
        <v>1924</v>
      </c>
      <c r="D45" s="39">
        <v>2052</v>
      </c>
      <c r="E45" s="39">
        <v>1856</v>
      </c>
      <c r="F45" s="39">
        <v>2014</v>
      </c>
      <c r="G45" s="39">
        <v>2224</v>
      </c>
      <c r="H45" s="39">
        <v>2576</v>
      </c>
      <c r="I45" s="39">
        <v>2651</v>
      </c>
      <c r="J45" s="39">
        <v>2633</v>
      </c>
      <c r="K45" s="39">
        <v>2763</v>
      </c>
      <c r="L45" s="39">
        <v>3017</v>
      </c>
      <c r="M45" s="39">
        <v>3311</v>
      </c>
      <c r="N45" s="39">
        <v>3416</v>
      </c>
      <c r="O45" s="39">
        <v>3584</v>
      </c>
      <c r="P45" s="39">
        <v>3682</v>
      </c>
      <c r="Q45" s="39">
        <v>3743</v>
      </c>
      <c r="R45" s="39">
        <v>3911</v>
      </c>
      <c r="S45" s="41">
        <v>3684</v>
      </c>
      <c r="T45" s="41">
        <v>3582</v>
      </c>
      <c r="U45" s="41">
        <v>3791</v>
      </c>
      <c r="V45" s="41">
        <v>3976</v>
      </c>
      <c r="W45" s="49">
        <v>474</v>
      </c>
      <c r="X45" s="42">
        <v>498</v>
      </c>
      <c r="Y45" s="42">
        <v>473</v>
      </c>
      <c r="Z45" s="42">
        <v>479</v>
      </c>
      <c r="AA45" s="42">
        <v>481</v>
      </c>
      <c r="AB45" s="42">
        <v>492</v>
      </c>
      <c r="AC45" s="42">
        <v>555</v>
      </c>
      <c r="AD45" s="42">
        <v>524</v>
      </c>
      <c r="AE45" s="42">
        <v>442</v>
      </c>
      <c r="AF45" s="42">
        <v>449</v>
      </c>
      <c r="AG45" s="42">
        <v>479</v>
      </c>
      <c r="AH45" s="42">
        <v>486</v>
      </c>
      <c r="AI45" s="42">
        <v>485</v>
      </c>
      <c r="AJ45" s="42">
        <v>511</v>
      </c>
      <c r="AK45" s="42">
        <v>509</v>
      </c>
      <c r="AL45" s="42">
        <v>509</v>
      </c>
      <c r="AM45" s="42">
        <v>535</v>
      </c>
      <c r="AN45" s="42">
        <v>553</v>
      </c>
      <c r="AO45" s="42">
        <v>560</v>
      </c>
      <c r="AP45" s="42">
        <v>576</v>
      </c>
      <c r="AQ45" s="42">
        <v>646</v>
      </c>
      <c r="AR45" s="42">
        <v>637</v>
      </c>
      <c r="AS45" s="42">
        <v>633</v>
      </c>
      <c r="AT45" s="42">
        <v>660</v>
      </c>
      <c r="AU45" s="42">
        <v>621</v>
      </c>
      <c r="AV45" s="42">
        <v>637</v>
      </c>
      <c r="AW45" s="42">
        <v>685</v>
      </c>
      <c r="AX45" s="42">
        <v>708</v>
      </c>
      <c r="AY45" s="42">
        <v>651</v>
      </c>
      <c r="AZ45" s="42">
        <v>643</v>
      </c>
      <c r="BA45" s="42">
        <v>666</v>
      </c>
      <c r="BB45" s="42">
        <v>673</v>
      </c>
      <c r="BC45" s="42">
        <v>695</v>
      </c>
      <c r="BD45" s="42">
        <v>695</v>
      </c>
      <c r="BE45" s="42">
        <v>677</v>
      </c>
      <c r="BF45" s="42">
        <v>696</v>
      </c>
      <c r="BG45" s="42">
        <v>730</v>
      </c>
      <c r="BH45" s="42">
        <v>735</v>
      </c>
      <c r="BI45" s="42">
        <v>781</v>
      </c>
      <c r="BJ45" s="42">
        <v>771</v>
      </c>
      <c r="BK45" s="42">
        <v>779</v>
      </c>
      <c r="BL45" s="42">
        <v>856</v>
      </c>
      <c r="BM45" s="42">
        <v>877</v>
      </c>
      <c r="BN45" s="42">
        <v>799</v>
      </c>
      <c r="BO45" s="42">
        <v>835</v>
      </c>
      <c r="BP45" s="42">
        <v>847</v>
      </c>
      <c r="BQ45" s="42">
        <v>825</v>
      </c>
      <c r="BR45" s="42">
        <v>909</v>
      </c>
      <c r="BS45" s="42">
        <v>874</v>
      </c>
      <c r="BT45" s="42">
        <v>898</v>
      </c>
      <c r="BU45" s="42">
        <v>903</v>
      </c>
      <c r="BV45" s="42">
        <v>909</v>
      </c>
      <c r="BW45" s="42">
        <v>915</v>
      </c>
      <c r="BX45" s="42">
        <v>913</v>
      </c>
      <c r="BY45" s="42">
        <v>927</v>
      </c>
      <c r="BZ45" s="42">
        <v>927</v>
      </c>
      <c r="CA45" s="42">
        <v>945</v>
      </c>
      <c r="CB45" s="42">
        <v>928</v>
      </c>
      <c r="CC45" s="42">
        <v>909</v>
      </c>
      <c r="CD45" s="42">
        <v>947</v>
      </c>
      <c r="CE45" s="42">
        <v>975</v>
      </c>
      <c r="CF45" s="42">
        <v>994</v>
      </c>
      <c r="CG45" s="42">
        <v>994</v>
      </c>
      <c r="CH45" s="42">
        <v>932</v>
      </c>
      <c r="CI45" s="42">
        <v>917</v>
      </c>
      <c r="CJ45" s="42">
        <v>926</v>
      </c>
      <c r="CK45" s="42">
        <v>921</v>
      </c>
      <c r="CL45" s="42">
        <v>915</v>
      </c>
      <c r="CM45" s="42">
        <v>876</v>
      </c>
      <c r="CN45" s="42">
        <v>871</v>
      </c>
      <c r="CO45" s="42">
        <v>916</v>
      </c>
      <c r="CP45" s="42">
        <v>887</v>
      </c>
      <c r="CQ45" s="42">
        <v>923</v>
      </c>
      <c r="CR45" s="42">
        <v>936</v>
      </c>
      <c r="CS45" s="42">
        <v>941</v>
      </c>
      <c r="CT45" s="42">
        <v>991</v>
      </c>
      <c r="CU45" s="42">
        <v>978</v>
      </c>
      <c r="CV45" s="42">
        <v>993</v>
      </c>
      <c r="CW45" s="42">
        <v>1019</v>
      </c>
      <c r="CX45" s="42">
        <v>986</v>
      </c>
    </row>
    <row r="46" spans="1:102">
      <c r="A46" s="13" t="s">
        <v>83</v>
      </c>
      <c r="B46" s="61" t="s">
        <v>1256</v>
      </c>
      <c r="C46" s="39">
        <v>27</v>
      </c>
      <c r="D46" s="39">
        <v>26</v>
      </c>
      <c r="E46" s="39">
        <v>24</v>
      </c>
      <c r="F46" s="39">
        <v>19</v>
      </c>
      <c r="G46" s="39">
        <v>21</v>
      </c>
      <c r="H46" s="39">
        <v>27</v>
      </c>
      <c r="I46" s="39">
        <v>29</v>
      </c>
      <c r="J46" s="39">
        <v>36</v>
      </c>
      <c r="K46" s="39">
        <v>84</v>
      </c>
      <c r="L46" s="39">
        <v>105</v>
      </c>
      <c r="M46" s="39">
        <v>109</v>
      </c>
      <c r="N46" s="39">
        <v>111</v>
      </c>
      <c r="O46" s="39">
        <v>123</v>
      </c>
      <c r="P46" s="39">
        <v>168</v>
      </c>
      <c r="Q46" s="39">
        <v>161</v>
      </c>
      <c r="R46" s="39">
        <v>150</v>
      </c>
      <c r="S46" s="41">
        <v>145</v>
      </c>
      <c r="T46" s="41">
        <v>132</v>
      </c>
      <c r="U46" s="41">
        <v>149</v>
      </c>
      <c r="V46" s="41">
        <v>165</v>
      </c>
      <c r="W46" s="49">
        <v>8</v>
      </c>
      <c r="X46" s="42">
        <v>8</v>
      </c>
      <c r="Y46" s="42">
        <v>6</v>
      </c>
      <c r="Z46" s="42">
        <v>5</v>
      </c>
      <c r="AA46" s="42">
        <v>5</v>
      </c>
      <c r="AB46" s="42">
        <v>6</v>
      </c>
      <c r="AC46" s="42">
        <v>8</v>
      </c>
      <c r="AD46" s="42">
        <v>7</v>
      </c>
      <c r="AE46" s="42">
        <v>6</v>
      </c>
      <c r="AF46" s="42">
        <v>6</v>
      </c>
      <c r="AG46" s="42">
        <v>6</v>
      </c>
      <c r="AH46" s="42">
        <v>6</v>
      </c>
      <c r="AI46" s="42">
        <v>6</v>
      </c>
      <c r="AJ46" s="42">
        <v>4</v>
      </c>
      <c r="AK46" s="42">
        <v>5</v>
      </c>
      <c r="AL46" s="42">
        <v>4</v>
      </c>
      <c r="AM46" s="42">
        <v>4</v>
      </c>
      <c r="AN46" s="42">
        <v>6</v>
      </c>
      <c r="AO46" s="42">
        <v>4</v>
      </c>
      <c r="AP46" s="42">
        <v>7</v>
      </c>
      <c r="AQ46" s="42">
        <v>7</v>
      </c>
      <c r="AR46" s="42">
        <v>7</v>
      </c>
      <c r="AS46" s="42">
        <v>6</v>
      </c>
      <c r="AT46" s="42">
        <v>7</v>
      </c>
      <c r="AU46" s="42">
        <v>7</v>
      </c>
      <c r="AV46" s="42">
        <v>7</v>
      </c>
      <c r="AW46" s="42">
        <v>8</v>
      </c>
      <c r="AX46" s="42">
        <v>7</v>
      </c>
      <c r="AY46" s="42">
        <v>7</v>
      </c>
      <c r="AZ46" s="42">
        <v>8</v>
      </c>
      <c r="BA46" s="42">
        <v>9</v>
      </c>
      <c r="BB46" s="42">
        <v>12</v>
      </c>
      <c r="BC46" s="42">
        <v>14</v>
      </c>
      <c r="BD46" s="42">
        <v>20</v>
      </c>
      <c r="BE46" s="42">
        <v>27</v>
      </c>
      <c r="BF46" s="42">
        <v>23</v>
      </c>
      <c r="BG46" s="42">
        <v>25</v>
      </c>
      <c r="BH46" s="42">
        <v>26</v>
      </c>
      <c r="BI46" s="42">
        <v>27</v>
      </c>
      <c r="BJ46" s="42">
        <v>27</v>
      </c>
      <c r="BK46" s="42">
        <v>29</v>
      </c>
      <c r="BL46" s="42">
        <v>31</v>
      </c>
      <c r="BM46" s="42">
        <v>23</v>
      </c>
      <c r="BN46" s="42">
        <v>26</v>
      </c>
      <c r="BO46" s="42">
        <v>27</v>
      </c>
      <c r="BP46" s="42">
        <v>27</v>
      </c>
      <c r="BQ46" s="42">
        <v>29</v>
      </c>
      <c r="BR46" s="42">
        <v>28</v>
      </c>
      <c r="BS46" s="42">
        <v>29</v>
      </c>
      <c r="BT46" s="42">
        <v>30</v>
      </c>
      <c r="BU46" s="42">
        <v>33</v>
      </c>
      <c r="BV46" s="42">
        <v>31</v>
      </c>
      <c r="BW46" s="42">
        <v>35</v>
      </c>
      <c r="BX46" s="42">
        <v>45</v>
      </c>
      <c r="BY46" s="42">
        <v>42</v>
      </c>
      <c r="BZ46" s="42">
        <v>46</v>
      </c>
      <c r="CA46" s="42">
        <v>46</v>
      </c>
      <c r="CB46" s="42">
        <v>41</v>
      </c>
      <c r="CC46" s="42">
        <v>38</v>
      </c>
      <c r="CD46" s="42">
        <v>36</v>
      </c>
      <c r="CE46" s="42">
        <v>39</v>
      </c>
      <c r="CF46" s="42">
        <v>28</v>
      </c>
      <c r="CG46" s="42">
        <v>46</v>
      </c>
      <c r="CH46" s="42">
        <v>38</v>
      </c>
      <c r="CI46" s="42">
        <v>38</v>
      </c>
      <c r="CJ46" s="42">
        <v>37</v>
      </c>
      <c r="CK46" s="42">
        <v>36</v>
      </c>
      <c r="CL46" s="42">
        <v>34</v>
      </c>
      <c r="CM46" s="42">
        <v>35</v>
      </c>
      <c r="CN46" s="42">
        <v>32</v>
      </c>
      <c r="CO46" s="42">
        <v>35</v>
      </c>
      <c r="CP46" s="42">
        <v>33</v>
      </c>
      <c r="CQ46" s="42">
        <v>32</v>
      </c>
      <c r="CR46" s="42">
        <v>38</v>
      </c>
      <c r="CS46" s="42">
        <v>37</v>
      </c>
      <c r="CT46" s="42">
        <v>42</v>
      </c>
      <c r="CU46" s="42">
        <v>43</v>
      </c>
      <c r="CV46" s="42">
        <v>42</v>
      </c>
      <c r="CW46" s="42">
        <v>39</v>
      </c>
      <c r="CX46" s="42">
        <v>41</v>
      </c>
    </row>
    <row r="47" spans="1:102">
      <c r="A47" s="13" t="s">
        <v>85</v>
      </c>
      <c r="B47" s="61" t="s">
        <v>1257</v>
      </c>
      <c r="C47" s="39">
        <v>28</v>
      </c>
      <c r="D47" s="39">
        <v>21</v>
      </c>
      <c r="E47" s="39">
        <v>15</v>
      </c>
      <c r="F47" s="39">
        <v>17</v>
      </c>
      <c r="G47" s="39">
        <v>12</v>
      </c>
      <c r="H47" s="39">
        <v>16</v>
      </c>
      <c r="I47" s="39">
        <v>13</v>
      </c>
      <c r="J47" s="39">
        <v>12</v>
      </c>
      <c r="K47" s="39">
        <v>12</v>
      </c>
      <c r="L47" s="39">
        <v>14</v>
      </c>
      <c r="M47" s="39">
        <v>17</v>
      </c>
      <c r="N47" s="39">
        <v>19</v>
      </c>
      <c r="O47" s="39">
        <v>18</v>
      </c>
      <c r="P47" s="39">
        <v>18</v>
      </c>
      <c r="Q47" s="39">
        <v>22</v>
      </c>
      <c r="R47" s="39">
        <v>27</v>
      </c>
      <c r="S47" s="41">
        <v>34</v>
      </c>
      <c r="T47" s="41">
        <v>39</v>
      </c>
      <c r="U47" s="41">
        <v>39</v>
      </c>
      <c r="V47" s="41">
        <v>190</v>
      </c>
      <c r="W47" s="49">
        <v>9</v>
      </c>
      <c r="X47" s="42">
        <v>7</v>
      </c>
      <c r="Y47" s="42">
        <v>6</v>
      </c>
      <c r="Z47" s="42">
        <v>6</v>
      </c>
      <c r="AA47" s="42">
        <v>5</v>
      </c>
      <c r="AB47" s="42">
        <v>6</v>
      </c>
      <c r="AC47" s="42">
        <v>5</v>
      </c>
      <c r="AD47" s="42">
        <v>5</v>
      </c>
      <c r="AE47" s="42">
        <v>4</v>
      </c>
      <c r="AF47" s="42">
        <v>4</v>
      </c>
      <c r="AG47" s="42">
        <v>4</v>
      </c>
      <c r="AH47" s="42">
        <v>3</v>
      </c>
      <c r="AI47" s="42">
        <v>5</v>
      </c>
      <c r="AJ47" s="42">
        <v>4</v>
      </c>
      <c r="AK47" s="42">
        <v>4</v>
      </c>
      <c r="AL47" s="42">
        <v>4</v>
      </c>
      <c r="AM47" s="42">
        <v>3</v>
      </c>
      <c r="AN47" s="42">
        <v>3</v>
      </c>
      <c r="AO47" s="42">
        <v>4</v>
      </c>
      <c r="AP47" s="42">
        <v>2</v>
      </c>
      <c r="AQ47" s="42">
        <v>3</v>
      </c>
      <c r="AR47" s="42">
        <v>4</v>
      </c>
      <c r="AS47" s="42">
        <v>4</v>
      </c>
      <c r="AT47" s="42">
        <v>5</v>
      </c>
      <c r="AU47" s="42">
        <v>4</v>
      </c>
      <c r="AV47" s="42">
        <v>3</v>
      </c>
      <c r="AW47" s="42">
        <v>3</v>
      </c>
      <c r="AX47" s="42">
        <v>3</v>
      </c>
      <c r="AY47" s="42">
        <v>4</v>
      </c>
      <c r="AZ47" s="42">
        <v>3</v>
      </c>
      <c r="BA47" s="42">
        <v>3</v>
      </c>
      <c r="BB47" s="42">
        <v>2</v>
      </c>
      <c r="BC47" s="42">
        <v>4</v>
      </c>
      <c r="BD47" s="42">
        <v>2</v>
      </c>
      <c r="BE47" s="42">
        <v>3</v>
      </c>
      <c r="BF47" s="42">
        <v>3</v>
      </c>
      <c r="BG47" s="42">
        <v>4</v>
      </c>
      <c r="BH47" s="42">
        <v>4</v>
      </c>
      <c r="BI47" s="42">
        <v>3</v>
      </c>
      <c r="BJ47" s="42">
        <v>3</v>
      </c>
      <c r="BK47" s="42">
        <v>4</v>
      </c>
      <c r="BL47" s="42">
        <v>4</v>
      </c>
      <c r="BM47" s="42">
        <v>4</v>
      </c>
      <c r="BN47" s="42">
        <v>5</v>
      </c>
      <c r="BO47" s="42">
        <v>5</v>
      </c>
      <c r="BP47" s="42">
        <v>4</v>
      </c>
      <c r="BQ47" s="42">
        <v>4</v>
      </c>
      <c r="BR47" s="42">
        <v>6</v>
      </c>
      <c r="BS47" s="42">
        <v>4</v>
      </c>
      <c r="BT47" s="42">
        <v>4</v>
      </c>
      <c r="BU47" s="42">
        <v>4</v>
      </c>
      <c r="BV47" s="42">
        <v>6</v>
      </c>
      <c r="BW47" s="42">
        <v>4</v>
      </c>
      <c r="BX47" s="42">
        <v>5</v>
      </c>
      <c r="BY47" s="42">
        <v>5</v>
      </c>
      <c r="BZ47" s="42">
        <v>4</v>
      </c>
      <c r="CA47" s="42">
        <v>6</v>
      </c>
      <c r="CB47" s="42">
        <v>3</v>
      </c>
      <c r="CC47" s="42">
        <v>6</v>
      </c>
      <c r="CD47" s="42">
        <v>7</v>
      </c>
      <c r="CE47" s="42">
        <v>6</v>
      </c>
      <c r="CF47" s="42">
        <v>7</v>
      </c>
      <c r="CG47" s="42">
        <v>7</v>
      </c>
      <c r="CH47" s="42">
        <v>7</v>
      </c>
      <c r="CI47" s="42">
        <v>7</v>
      </c>
      <c r="CJ47" s="42">
        <v>8</v>
      </c>
      <c r="CK47" s="42">
        <v>9</v>
      </c>
      <c r="CL47" s="42">
        <v>10</v>
      </c>
      <c r="CM47" s="42">
        <v>8</v>
      </c>
      <c r="CN47" s="42">
        <v>10</v>
      </c>
      <c r="CO47" s="42">
        <v>9</v>
      </c>
      <c r="CP47" s="42">
        <v>12</v>
      </c>
      <c r="CQ47" s="42">
        <v>9</v>
      </c>
      <c r="CR47" s="42">
        <v>11</v>
      </c>
      <c r="CS47" s="42">
        <v>11</v>
      </c>
      <c r="CT47" s="42">
        <v>8</v>
      </c>
      <c r="CU47" s="42">
        <v>61</v>
      </c>
      <c r="CV47" s="42">
        <v>46</v>
      </c>
      <c r="CW47" s="42">
        <v>47</v>
      </c>
      <c r="CX47" s="42">
        <v>36</v>
      </c>
    </row>
    <row r="48" spans="1:102">
      <c r="A48" s="13" t="s">
        <v>87</v>
      </c>
      <c r="B48" s="61" t="s">
        <v>1258</v>
      </c>
      <c r="C48" s="39">
        <v>316</v>
      </c>
      <c r="D48" s="39">
        <v>309</v>
      </c>
      <c r="E48" s="39">
        <v>288</v>
      </c>
      <c r="F48" s="39">
        <v>241</v>
      </c>
      <c r="G48" s="39">
        <v>325</v>
      </c>
      <c r="H48" s="39">
        <v>321</v>
      </c>
      <c r="I48" s="39">
        <v>324</v>
      </c>
      <c r="J48" s="39">
        <v>369</v>
      </c>
      <c r="K48" s="39">
        <v>383</v>
      </c>
      <c r="L48" s="39">
        <v>370</v>
      </c>
      <c r="M48" s="39">
        <v>430</v>
      </c>
      <c r="N48" s="39">
        <v>442</v>
      </c>
      <c r="O48" s="39">
        <v>463</v>
      </c>
      <c r="P48" s="39">
        <v>526</v>
      </c>
      <c r="Q48" s="39">
        <v>467</v>
      </c>
      <c r="R48" s="39">
        <v>492</v>
      </c>
      <c r="S48" s="41">
        <v>491</v>
      </c>
      <c r="T48" s="41">
        <v>466</v>
      </c>
      <c r="U48" s="41">
        <v>587</v>
      </c>
      <c r="V48" s="41">
        <v>563</v>
      </c>
      <c r="W48" s="49">
        <v>73</v>
      </c>
      <c r="X48" s="42">
        <v>80</v>
      </c>
      <c r="Y48" s="42">
        <v>78</v>
      </c>
      <c r="Z48" s="42">
        <v>85</v>
      </c>
      <c r="AA48" s="42">
        <v>67</v>
      </c>
      <c r="AB48" s="42">
        <v>75</v>
      </c>
      <c r="AC48" s="42">
        <v>82</v>
      </c>
      <c r="AD48" s="42">
        <v>85</v>
      </c>
      <c r="AE48" s="42">
        <v>83</v>
      </c>
      <c r="AF48" s="42">
        <v>75</v>
      </c>
      <c r="AG48" s="42">
        <v>68</v>
      </c>
      <c r="AH48" s="42">
        <v>62</v>
      </c>
      <c r="AI48" s="42">
        <v>77</v>
      </c>
      <c r="AJ48" s="42">
        <v>54</v>
      </c>
      <c r="AK48" s="42">
        <v>54</v>
      </c>
      <c r="AL48" s="42">
        <v>56</v>
      </c>
      <c r="AM48" s="42">
        <v>81</v>
      </c>
      <c r="AN48" s="42">
        <v>90</v>
      </c>
      <c r="AO48" s="42">
        <v>79</v>
      </c>
      <c r="AP48" s="42">
        <v>75</v>
      </c>
      <c r="AQ48" s="42">
        <v>78</v>
      </c>
      <c r="AR48" s="42">
        <v>79</v>
      </c>
      <c r="AS48" s="42">
        <v>79</v>
      </c>
      <c r="AT48" s="42">
        <v>85</v>
      </c>
      <c r="AU48" s="42">
        <v>81</v>
      </c>
      <c r="AV48" s="42">
        <v>79</v>
      </c>
      <c r="AW48" s="42">
        <v>85</v>
      </c>
      <c r="AX48" s="42">
        <v>79</v>
      </c>
      <c r="AY48" s="42">
        <v>89</v>
      </c>
      <c r="AZ48" s="42">
        <v>94</v>
      </c>
      <c r="BA48" s="42">
        <v>98</v>
      </c>
      <c r="BB48" s="42">
        <v>88</v>
      </c>
      <c r="BC48" s="42">
        <v>93</v>
      </c>
      <c r="BD48" s="42">
        <v>101</v>
      </c>
      <c r="BE48" s="42">
        <v>92</v>
      </c>
      <c r="BF48" s="42">
        <v>97</v>
      </c>
      <c r="BG48" s="42">
        <v>96</v>
      </c>
      <c r="BH48" s="42">
        <v>91</v>
      </c>
      <c r="BI48" s="42">
        <v>89</v>
      </c>
      <c r="BJ48" s="42">
        <v>94</v>
      </c>
      <c r="BK48" s="42">
        <v>99</v>
      </c>
      <c r="BL48" s="42">
        <v>105</v>
      </c>
      <c r="BM48" s="42">
        <v>112</v>
      </c>
      <c r="BN48" s="42">
        <v>114</v>
      </c>
      <c r="BO48" s="42">
        <v>109</v>
      </c>
      <c r="BP48" s="42">
        <v>107</v>
      </c>
      <c r="BQ48" s="42">
        <v>111</v>
      </c>
      <c r="BR48" s="42">
        <v>115</v>
      </c>
      <c r="BS48" s="42">
        <v>119</v>
      </c>
      <c r="BT48" s="42">
        <v>119</v>
      </c>
      <c r="BU48" s="42">
        <v>111</v>
      </c>
      <c r="BV48" s="42">
        <v>114</v>
      </c>
      <c r="BW48" s="42">
        <v>117</v>
      </c>
      <c r="BX48" s="42">
        <v>128</v>
      </c>
      <c r="BY48" s="42">
        <v>145</v>
      </c>
      <c r="BZ48" s="42">
        <v>136</v>
      </c>
      <c r="CA48" s="42">
        <v>124</v>
      </c>
      <c r="CB48" s="42">
        <v>120</v>
      </c>
      <c r="CC48" s="42">
        <v>112</v>
      </c>
      <c r="CD48" s="42">
        <v>115</v>
      </c>
      <c r="CE48" s="42">
        <v>129</v>
      </c>
      <c r="CF48" s="42">
        <v>118</v>
      </c>
      <c r="CG48" s="42">
        <v>128</v>
      </c>
      <c r="CH48" s="42">
        <v>121</v>
      </c>
      <c r="CI48" s="42">
        <v>122</v>
      </c>
      <c r="CJ48" s="42">
        <v>134</v>
      </c>
      <c r="CK48" s="42">
        <v>118</v>
      </c>
      <c r="CL48" s="42">
        <v>117</v>
      </c>
      <c r="CM48" s="42">
        <v>119</v>
      </c>
      <c r="CN48" s="42">
        <v>113</v>
      </c>
      <c r="CO48" s="42">
        <v>109</v>
      </c>
      <c r="CP48" s="42">
        <v>130</v>
      </c>
      <c r="CQ48" s="42">
        <v>117</v>
      </c>
      <c r="CR48" s="42">
        <v>150</v>
      </c>
      <c r="CS48" s="42">
        <v>156</v>
      </c>
      <c r="CT48" s="42">
        <v>164</v>
      </c>
      <c r="CU48" s="42">
        <v>162</v>
      </c>
      <c r="CV48" s="42">
        <v>138</v>
      </c>
      <c r="CW48" s="42">
        <v>131</v>
      </c>
      <c r="CX48" s="42">
        <v>132</v>
      </c>
    </row>
    <row r="49" spans="1:102">
      <c r="A49" s="13" t="s">
        <v>89</v>
      </c>
      <c r="B49" s="61" t="s">
        <v>1259</v>
      </c>
      <c r="C49" s="39">
        <v>21</v>
      </c>
      <c r="D49" s="39">
        <v>14</v>
      </c>
      <c r="E49" s="39">
        <v>12</v>
      </c>
      <c r="F49" s="39">
        <v>5</v>
      </c>
      <c r="G49" s="39">
        <v>3</v>
      </c>
      <c r="H49" s="39">
        <v>3</v>
      </c>
      <c r="I49" s="39">
        <v>8</v>
      </c>
      <c r="J49" s="39">
        <v>5</v>
      </c>
      <c r="K49" s="39">
        <v>5</v>
      </c>
      <c r="L49" s="39">
        <v>10</v>
      </c>
      <c r="M49" s="39">
        <v>18</v>
      </c>
      <c r="N49" s="39">
        <v>17</v>
      </c>
      <c r="O49" s="39">
        <v>14</v>
      </c>
      <c r="P49" s="39">
        <v>11</v>
      </c>
      <c r="Q49" s="39">
        <v>12</v>
      </c>
      <c r="R49" s="39">
        <v>25</v>
      </c>
      <c r="S49" s="41">
        <v>21</v>
      </c>
      <c r="T49" s="41">
        <v>25</v>
      </c>
      <c r="U49" s="41">
        <v>35</v>
      </c>
      <c r="V49" s="41">
        <v>36</v>
      </c>
      <c r="W49" s="49">
        <v>5</v>
      </c>
      <c r="X49" s="42">
        <v>6</v>
      </c>
      <c r="Y49" s="42">
        <v>4</v>
      </c>
      <c r="Z49" s="42">
        <v>6</v>
      </c>
      <c r="AA49" s="42">
        <v>3</v>
      </c>
      <c r="AB49" s="42">
        <v>3</v>
      </c>
      <c r="AC49" s="42">
        <v>5</v>
      </c>
      <c r="AD49" s="42">
        <v>3</v>
      </c>
      <c r="AE49" s="42">
        <v>3</v>
      </c>
      <c r="AF49" s="42">
        <v>3</v>
      </c>
      <c r="AG49" s="42">
        <v>3</v>
      </c>
      <c r="AH49" s="42">
        <v>3</v>
      </c>
      <c r="AI49" s="42">
        <v>1</v>
      </c>
      <c r="AJ49" s="42">
        <v>1</v>
      </c>
      <c r="AK49" s="42">
        <v>2</v>
      </c>
      <c r="AL49" s="42">
        <v>1</v>
      </c>
      <c r="AM49" s="42">
        <v>1</v>
      </c>
      <c r="AN49" s="42">
        <v>1</v>
      </c>
      <c r="AO49" s="42">
        <v>0</v>
      </c>
      <c r="AP49" s="42">
        <v>1</v>
      </c>
      <c r="AQ49" s="42">
        <v>0</v>
      </c>
      <c r="AR49" s="42">
        <v>1</v>
      </c>
      <c r="AS49" s="42">
        <v>1</v>
      </c>
      <c r="AT49" s="42">
        <v>1</v>
      </c>
      <c r="AU49" s="42">
        <v>2</v>
      </c>
      <c r="AV49" s="42">
        <v>2</v>
      </c>
      <c r="AW49" s="42">
        <v>3</v>
      </c>
      <c r="AX49" s="42">
        <v>1</v>
      </c>
      <c r="AY49" s="42">
        <v>2</v>
      </c>
      <c r="AZ49" s="42">
        <v>1</v>
      </c>
      <c r="BA49" s="42">
        <v>1</v>
      </c>
      <c r="BB49" s="42">
        <v>1</v>
      </c>
      <c r="BC49" s="42">
        <v>1</v>
      </c>
      <c r="BD49" s="42">
        <v>2</v>
      </c>
      <c r="BE49" s="42">
        <v>1</v>
      </c>
      <c r="BF49" s="42">
        <v>1</v>
      </c>
      <c r="BG49" s="42">
        <v>3</v>
      </c>
      <c r="BH49" s="42">
        <v>1</v>
      </c>
      <c r="BI49" s="42">
        <v>2</v>
      </c>
      <c r="BJ49" s="42">
        <v>4</v>
      </c>
      <c r="BK49" s="42">
        <v>2</v>
      </c>
      <c r="BL49" s="42">
        <v>7</v>
      </c>
      <c r="BM49" s="42">
        <v>5</v>
      </c>
      <c r="BN49" s="42">
        <v>4</v>
      </c>
      <c r="BO49" s="42">
        <v>2</v>
      </c>
      <c r="BP49" s="42">
        <v>6</v>
      </c>
      <c r="BQ49" s="42">
        <v>5</v>
      </c>
      <c r="BR49" s="42">
        <v>4</v>
      </c>
      <c r="BS49" s="42">
        <v>5</v>
      </c>
      <c r="BT49" s="42">
        <v>2</v>
      </c>
      <c r="BU49" s="42">
        <v>4</v>
      </c>
      <c r="BV49" s="42">
        <v>3</v>
      </c>
      <c r="BW49" s="42">
        <v>3</v>
      </c>
      <c r="BX49" s="42">
        <v>5</v>
      </c>
      <c r="BY49" s="42">
        <v>2</v>
      </c>
      <c r="BZ49" s="42">
        <v>1</v>
      </c>
      <c r="CA49" s="42">
        <v>3</v>
      </c>
      <c r="CB49" s="42">
        <v>4</v>
      </c>
      <c r="CC49" s="42">
        <v>2</v>
      </c>
      <c r="CD49" s="42">
        <v>3</v>
      </c>
      <c r="CE49" s="42">
        <v>4</v>
      </c>
      <c r="CF49" s="42">
        <v>10</v>
      </c>
      <c r="CG49" s="42">
        <v>7</v>
      </c>
      <c r="CH49" s="42">
        <v>4</v>
      </c>
      <c r="CI49" s="42">
        <v>4</v>
      </c>
      <c r="CJ49" s="42">
        <v>8</v>
      </c>
      <c r="CK49" s="42">
        <v>5</v>
      </c>
      <c r="CL49" s="42">
        <v>4</v>
      </c>
      <c r="CM49" s="42">
        <v>8</v>
      </c>
      <c r="CN49" s="42">
        <v>6</v>
      </c>
      <c r="CO49" s="42">
        <v>5</v>
      </c>
      <c r="CP49" s="42">
        <v>6</v>
      </c>
      <c r="CQ49" s="42">
        <v>5</v>
      </c>
      <c r="CR49" s="42">
        <v>8</v>
      </c>
      <c r="CS49" s="42">
        <v>12</v>
      </c>
      <c r="CT49" s="42">
        <v>10</v>
      </c>
      <c r="CU49" s="42">
        <v>7</v>
      </c>
      <c r="CV49" s="42">
        <v>8</v>
      </c>
      <c r="CW49" s="42">
        <v>9</v>
      </c>
      <c r="CX49" s="42">
        <v>12</v>
      </c>
    </row>
    <row r="50" spans="1:102">
      <c r="A50" s="13" t="s">
        <v>91</v>
      </c>
      <c r="B50" s="62" t="s">
        <v>1260</v>
      </c>
      <c r="C50" s="39">
        <v>184</v>
      </c>
      <c r="D50" s="39">
        <v>258</v>
      </c>
      <c r="E50" s="39">
        <v>277</v>
      </c>
      <c r="F50" s="39">
        <v>323</v>
      </c>
      <c r="G50" s="39">
        <v>318</v>
      </c>
      <c r="H50" s="39">
        <v>401</v>
      </c>
      <c r="I50" s="39">
        <v>444</v>
      </c>
      <c r="J50" s="39">
        <v>513</v>
      </c>
      <c r="K50" s="39">
        <v>555</v>
      </c>
      <c r="L50" s="39">
        <v>580</v>
      </c>
      <c r="M50" s="39">
        <v>592</v>
      </c>
      <c r="N50" s="39">
        <v>713</v>
      </c>
      <c r="O50" s="39">
        <v>693</v>
      </c>
      <c r="P50" s="39">
        <v>724</v>
      </c>
      <c r="Q50" s="39">
        <v>691</v>
      </c>
      <c r="R50" s="39">
        <v>760</v>
      </c>
      <c r="S50" s="41">
        <v>879</v>
      </c>
      <c r="T50" s="41">
        <v>870</v>
      </c>
      <c r="U50" s="41">
        <v>1041</v>
      </c>
      <c r="V50" s="41">
        <v>808</v>
      </c>
      <c r="W50" s="49">
        <v>50</v>
      </c>
      <c r="X50" s="42">
        <v>46</v>
      </c>
      <c r="Y50" s="42">
        <v>39</v>
      </c>
      <c r="Z50" s="42">
        <v>49</v>
      </c>
      <c r="AA50" s="42">
        <v>57</v>
      </c>
      <c r="AB50" s="42">
        <v>62</v>
      </c>
      <c r="AC50" s="42">
        <v>72</v>
      </c>
      <c r="AD50" s="42">
        <v>67</v>
      </c>
      <c r="AE50" s="42">
        <v>69</v>
      </c>
      <c r="AF50" s="42">
        <v>68</v>
      </c>
      <c r="AG50" s="42">
        <v>69</v>
      </c>
      <c r="AH50" s="42">
        <v>71</v>
      </c>
      <c r="AI50" s="42">
        <v>75</v>
      </c>
      <c r="AJ50" s="42">
        <v>79</v>
      </c>
      <c r="AK50" s="42">
        <v>82</v>
      </c>
      <c r="AL50" s="42">
        <v>87</v>
      </c>
      <c r="AM50" s="42">
        <v>79</v>
      </c>
      <c r="AN50" s="42">
        <v>78</v>
      </c>
      <c r="AO50" s="42">
        <v>74</v>
      </c>
      <c r="AP50" s="42">
        <v>87</v>
      </c>
      <c r="AQ50" s="42">
        <v>97</v>
      </c>
      <c r="AR50" s="42">
        <v>101</v>
      </c>
      <c r="AS50" s="42">
        <v>108</v>
      </c>
      <c r="AT50" s="42">
        <v>95</v>
      </c>
      <c r="AU50" s="42">
        <v>97</v>
      </c>
      <c r="AV50" s="42">
        <v>108</v>
      </c>
      <c r="AW50" s="42">
        <v>118</v>
      </c>
      <c r="AX50" s="42">
        <v>121</v>
      </c>
      <c r="AY50" s="42">
        <v>127</v>
      </c>
      <c r="AZ50" s="42">
        <v>130</v>
      </c>
      <c r="BA50" s="42">
        <v>133</v>
      </c>
      <c r="BB50" s="42">
        <v>123</v>
      </c>
      <c r="BC50" s="42">
        <v>132</v>
      </c>
      <c r="BD50" s="42">
        <v>135</v>
      </c>
      <c r="BE50" s="42">
        <v>142</v>
      </c>
      <c r="BF50" s="42">
        <v>146</v>
      </c>
      <c r="BG50" s="42">
        <v>138</v>
      </c>
      <c r="BH50" s="42">
        <v>150</v>
      </c>
      <c r="BI50" s="42">
        <v>140</v>
      </c>
      <c r="BJ50" s="42">
        <v>152</v>
      </c>
      <c r="BK50" s="42">
        <v>150</v>
      </c>
      <c r="BL50" s="42">
        <v>162</v>
      </c>
      <c r="BM50" s="42">
        <v>134</v>
      </c>
      <c r="BN50" s="42">
        <v>146</v>
      </c>
      <c r="BO50" s="42">
        <v>170</v>
      </c>
      <c r="BP50" s="42">
        <v>174</v>
      </c>
      <c r="BQ50" s="42">
        <v>182</v>
      </c>
      <c r="BR50" s="42">
        <v>187</v>
      </c>
      <c r="BS50" s="42">
        <v>184</v>
      </c>
      <c r="BT50" s="42">
        <v>174</v>
      </c>
      <c r="BU50" s="42">
        <v>173</v>
      </c>
      <c r="BV50" s="42">
        <v>162</v>
      </c>
      <c r="BW50" s="42">
        <v>172</v>
      </c>
      <c r="BX50" s="42">
        <v>191</v>
      </c>
      <c r="BY50" s="42">
        <v>182</v>
      </c>
      <c r="BZ50" s="42">
        <v>179</v>
      </c>
      <c r="CA50" s="42">
        <v>178</v>
      </c>
      <c r="CB50" s="42">
        <v>166</v>
      </c>
      <c r="CC50" s="42">
        <v>168</v>
      </c>
      <c r="CD50" s="42">
        <v>184</v>
      </c>
      <c r="CE50" s="42">
        <v>188</v>
      </c>
      <c r="CF50" s="42">
        <v>191</v>
      </c>
      <c r="CG50" s="42">
        <v>200</v>
      </c>
      <c r="CH50" s="42">
        <v>187</v>
      </c>
      <c r="CI50" s="42">
        <v>223</v>
      </c>
      <c r="CJ50" s="42">
        <v>215</v>
      </c>
      <c r="CK50" s="42">
        <v>216</v>
      </c>
      <c r="CL50" s="42">
        <v>229</v>
      </c>
      <c r="CM50" s="42">
        <v>221</v>
      </c>
      <c r="CN50" s="42">
        <v>223</v>
      </c>
      <c r="CO50" s="42">
        <v>222</v>
      </c>
      <c r="CP50" s="42">
        <v>219</v>
      </c>
      <c r="CQ50" s="42">
        <v>245</v>
      </c>
      <c r="CR50" s="42">
        <v>274</v>
      </c>
      <c r="CS50" s="42">
        <v>262</v>
      </c>
      <c r="CT50" s="42">
        <v>260</v>
      </c>
      <c r="CU50" s="42">
        <v>210</v>
      </c>
      <c r="CV50" s="42">
        <v>197</v>
      </c>
      <c r="CW50" s="42">
        <v>204</v>
      </c>
      <c r="CX50" s="42">
        <v>197</v>
      </c>
    </row>
    <row r="51" spans="1:102">
      <c r="A51" s="1" t="s">
        <v>93</v>
      </c>
      <c r="B51" s="62" t="s">
        <v>1261</v>
      </c>
      <c r="C51" s="39">
        <v>811</v>
      </c>
      <c r="D51" s="39">
        <v>1107</v>
      </c>
      <c r="E51" s="39">
        <v>1232</v>
      </c>
      <c r="F51" s="39">
        <v>1250</v>
      </c>
      <c r="G51" s="39">
        <v>1182</v>
      </c>
      <c r="H51" s="39">
        <v>1393</v>
      </c>
      <c r="I51" s="39">
        <v>1376</v>
      </c>
      <c r="J51" s="39">
        <v>1349</v>
      </c>
      <c r="K51" s="39">
        <v>1283</v>
      </c>
      <c r="L51" s="39">
        <v>1251</v>
      </c>
      <c r="M51" s="39">
        <v>1359</v>
      </c>
      <c r="N51" s="39">
        <v>1195</v>
      </c>
      <c r="O51" s="39">
        <v>1300</v>
      </c>
      <c r="P51" s="39">
        <v>1246</v>
      </c>
      <c r="Q51" s="39">
        <v>1102</v>
      </c>
      <c r="R51" s="39">
        <v>1467</v>
      </c>
      <c r="S51" s="41">
        <v>1584</v>
      </c>
      <c r="T51" s="41">
        <v>1589</v>
      </c>
      <c r="U51" s="41">
        <v>1429</v>
      </c>
      <c r="V51" s="41">
        <v>1663</v>
      </c>
      <c r="W51" s="49">
        <v>200</v>
      </c>
      <c r="X51" s="42">
        <v>193</v>
      </c>
      <c r="Y51" s="42">
        <v>198</v>
      </c>
      <c r="Z51" s="42">
        <v>220</v>
      </c>
      <c r="AA51" s="42">
        <v>265</v>
      </c>
      <c r="AB51" s="42">
        <v>279</v>
      </c>
      <c r="AC51" s="42">
        <v>277</v>
      </c>
      <c r="AD51" s="42">
        <v>286</v>
      </c>
      <c r="AE51" s="42">
        <v>312</v>
      </c>
      <c r="AF51" s="42">
        <v>298</v>
      </c>
      <c r="AG51" s="42">
        <v>308</v>
      </c>
      <c r="AH51" s="42">
        <v>314</v>
      </c>
      <c r="AI51" s="42">
        <v>304</v>
      </c>
      <c r="AJ51" s="42">
        <v>300</v>
      </c>
      <c r="AK51" s="42">
        <v>313</v>
      </c>
      <c r="AL51" s="42">
        <v>333</v>
      </c>
      <c r="AM51" s="42">
        <v>302</v>
      </c>
      <c r="AN51" s="42">
        <v>281</v>
      </c>
      <c r="AO51" s="42">
        <v>302</v>
      </c>
      <c r="AP51" s="42">
        <v>297</v>
      </c>
      <c r="AQ51" s="42">
        <v>357</v>
      </c>
      <c r="AR51" s="42">
        <v>334</v>
      </c>
      <c r="AS51" s="42">
        <v>351</v>
      </c>
      <c r="AT51" s="42">
        <v>351</v>
      </c>
      <c r="AU51" s="42">
        <v>336</v>
      </c>
      <c r="AV51" s="42">
        <v>343</v>
      </c>
      <c r="AW51" s="42">
        <v>349</v>
      </c>
      <c r="AX51" s="42">
        <v>348</v>
      </c>
      <c r="AY51" s="42">
        <v>332</v>
      </c>
      <c r="AZ51" s="42">
        <v>335</v>
      </c>
      <c r="BA51" s="42">
        <v>340</v>
      </c>
      <c r="BB51" s="42">
        <v>342</v>
      </c>
      <c r="BC51" s="42">
        <v>318</v>
      </c>
      <c r="BD51" s="42">
        <v>311</v>
      </c>
      <c r="BE51" s="42">
        <v>324</v>
      </c>
      <c r="BF51" s="42">
        <v>330</v>
      </c>
      <c r="BG51" s="42">
        <v>303</v>
      </c>
      <c r="BH51" s="42">
        <v>314</v>
      </c>
      <c r="BI51" s="42">
        <v>320</v>
      </c>
      <c r="BJ51" s="42">
        <v>314</v>
      </c>
      <c r="BK51" s="42">
        <v>333</v>
      </c>
      <c r="BL51" s="42">
        <v>337</v>
      </c>
      <c r="BM51" s="42">
        <v>353</v>
      </c>
      <c r="BN51" s="42">
        <v>336</v>
      </c>
      <c r="BO51" s="42">
        <v>305</v>
      </c>
      <c r="BP51" s="42">
        <v>300</v>
      </c>
      <c r="BQ51" s="42">
        <v>297</v>
      </c>
      <c r="BR51" s="42">
        <v>293</v>
      </c>
      <c r="BS51" s="42">
        <v>298</v>
      </c>
      <c r="BT51" s="42">
        <v>316</v>
      </c>
      <c r="BU51" s="42">
        <v>289</v>
      </c>
      <c r="BV51" s="42">
        <v>397</v>
      </c>
      <c r="BW51" s="42">
        <v>363</v>
      </c>
      <c r="BX51" s="42">
        <v>389</v>
      </c>
      <c r="BY51" s="42">
        <v>245</v>
      </c>
      <c r="BZ51" s="42">
        <v>249</v>
      </c>
      <c r="CA51" s="42">
        <v>281</v>
      </c>
      <c r="CB51" s="42">
        <v>274</v>
      </c>
      <c r="CC51" s="42">
        <v>278</v>
      </c>
      <c r="CD51" s="42">
        <v>275</v>
      </c>
      <c r="CE51" s="42">
        <v>379</v>
      </c>
      <c r="CF51" s="42">
        <v>351</v>
      </c>
      <c r="CG51" s="42">
        <v>369</v>
      </c>
      <c r="CH51" s="42">
        <v>379</v>
      </c>
      <c r="CI51" s="42">
        <v>384</v>
      </c>
      <c r="CJ51" s="42">
        <v>394</v>
      </c>
      <c r="CK51" s="42">
        <v>411</v>
      </c>
      <c r="CL51" s="42">
        <v>399</v>
      </c>
      <c r="CM51" s="42">
        <v>411</v>
      </c>
      <c r="CN51" s="42">
        <v>395</v>
      </c>
      <c r="CO51" s="42">
        <v>407</v>
      </c>
      <c r="CP51" s="42">
        <v>386</v>
      </c>
      <c r="CQ51" s="42">
        <v>360</v>
      </c>
      <c r="CR51" s="42">
        <v>378</v>
      </c>
      <c r="CS51" s="42">
        <v>334</v>
      </c>
      <c r="CT51" s="42">
        <v>357</v>
      </c>
      <c r="CU51" s="42">
        <v>380</v>
      </c>
      <c r="CV51" s="42">
        <v>403</v>
      </c>
      <c r="CW51" s="42">
        <v>442</v>
      </c>
      <c r="CX51" s="42">
        <v>438</v>
      </c>
    </row>
    <row r="52" spans="1:102">
      <c r="A52" s="9" t="s">
        <v>95</v>
      </c>
      <c r="B52" s="62" t="s">
        <v>1262</v>
      </c>
      <c r="C52" s="39">
        <v>811</v>
      </c>
      <c r="D52" s="39">
        <v>1107</v>
      </c>
      <c r="E52" s="39">
        <v>1232</v>
      </c>
      <c r="F52" s="39">
        <v>1250</v>
      </c>
      <c r="G52" s="39">
        <v>1182</v>
      </c>
      <c r="H52" s="39">
        <v>1393</v>
      </c>
      <c r="I52" s="39">
        <v>1376</v>
      </c>
      <c r="J52" s="39">
        <v>1349</v>
      </c>
      <c r="K52" s="39">
        <v>1283</v>
      </c>
      <c r="L52" s="39">
        <v>1251</v>
      </c>
      <c r="M52" s="39">
        <v>1359</v>
      </c>
      <c r="N52" s="39">
        <v>1195</v>
      </c>
      <c r="O52" s="39">
        <v>1300</v>
      </c>
      <c r="P52" s="39">
        <v>1246</v>
      </c>
      <c r="Q52" s="39">
        <v>1102</v>
      </c>
      <c r="R52" s="39">
        <v>1467</v>
      </c>
      <c r="S52" s="41">
        <v>1584</v>
      </c>
      <c r="T52" s="41">
        <v>1589</v>
      </c>
      <c r="U52" s="41">
        <v>1429</v>
      </c>
      <c r="V52" s="41">
        <v>1663</v>
      </c>
      <c r="W52" s="49">
        <v>200</v>
      </c>
      <c r="X52" s="42">
        <v>193</v>
      </c>
      <c r="Y52" s="42">
        <v>198</v>
      </c>
      <c r="Z52" s="42">
        <v>220</v>
      </c>
      <c r="AA52" s="42">
        <v>265</v>
      </c>
      <c r="AB52" s="42">
        <v>279</v>
      </c>
      <c r="AC52" s="42">
        <v>277</v>
      </c>
      <c r="AD52" s="42">
        <v>286</v>
      </c>
      <c r="AE52" s="42">
        <v>312</v>
      </c>
      <c r="AF52" s="42">
        <v>298</v>
      </c>
      <c r="AG52" s="42">
        <v>308</v>
      </c>
      <c r="AH52" s="42">
        <v>314</v>
      </c>
      <c r="AI52" s="42">
        <v>304</v>
      </c>
      <c r="AJ52" s="42">
        <v>300</v>
      </c>
      <c r="AK52" s="42">
        <v>313</v>
      </c>
      <c r="AL52" s="42">
        <v>333</v>
      </c>
      <c r="AM52" s="42">
        <v>302</v>
      </c>
      <c r="AN52" s="42">
        <v>281</v>
      </c>
      <c r="AO52" s="42">
        <v>302</v>
      </c>
      <c r="AP52" s="42">
        <v>297</v>
      </c>
      <c r="AQ52" s="42">
        <v>357</v>
      </c>
      <c r="AR52" s="42">
        <v>334</v>
      </c>
      <c r="AS52" s="42">
        <v>351</v>
      </c>
      <c r="AT52" s="42">
        <v>351</v>
      </c>
      <c r="AU52" s="42">
        <v>336</v>
      </c>
      <c r="AV52" s="42">
        <v>343</v>
      </c>
      <c r="AW52" s="42">
        <v>349</v>
      </c>
      <c r="AX52" s="42">
        <v>348</v>
      </c>
      <c r="AY52" s="42">
        <v>332</v>
      </c>
      <c r="AZ52" s="42">
        <v>335</v>
      </c>
      <c r="BA52" s="42">
        <v>340</v>
      </c>
      <c r="BB52" s="42">
        <v>342</v>
      </c>
      <c r="BC52" s="42">
        <v>318</v>
      </c>
      <c r="BD52" s="42">
        <v>311</v>
      </c>
      <c r="BE52" s="42">
        <v>324</v>
      </c>
      <c r="BF52" s="42">
        <v>330</v>
      </c>
      <c r="BG52" s="42">
        <v>303</v>
      </c>
      <c r="BH52" s="42">
        <v>314</v>
      </c>
      <c r="BI52" s="42">
        <v>320</v>
      </c>
      <c r="BJ52" s="42">
        <v>314</v>
      </c>
      <c r="BK52" s="42">
        <v>333</v>
      </c>
      <c r="BL52" s="42">
        <v>337</v>
      </c>
      <c r="BM52" s="42">
        <v>353</v>
      </c>
      <c r="BN52" s="42">
        <v>336</v>
      </c>
      <c r="BO52" s="42">
        <v>305</v>
      </c>
      <c r="BP52" s="42">
        <v>300</v>
      </c>
      <c r="BQ52" s="42">
        <v>297</v>
      </c>
      <c r="BR52" s="42">
        <v>293</v>
      </c>
      <c r="BS52" s="42">
        <v>298</v>
      </c>
      <c r="BT52" s="42">
        <v>316</v>
      </c>
      <c r="BU52" s="42">
        <v>289</v>
      </c>
      <c r="BV52" s="42">
        <v>397</v>
      </c>
      <c r="BW52" s="42">
        <v>363</v>
      </c>
      <c r="BX52" s="42">
        <v>389</v>
      </c>
      <c r="BY52" s="42">
        <v>245</v>
      </c>
      <c r="BZ52" s="42">
        <v>249</v>
      </c>
      <c r="CA52" s="42">
        <v>281</v>
      </c>
      <c r="CB52" s="42">
        <v>274</v>
      </c>
      <c r="CC52" s="42">
        <v>278</v>
      </c>
      <c r="CD52" s="42">
        <v>275</v>
      </c>
      <c r="CE52" s="42">
        <v>379</v>
      </c>
      <c r="CF52" s="42">
        <v>351</v>
      </c>
      <c r="CG52" s="42">
        <v>369</v>
      </c>
      <c r="CH52" s="42">
        <v>379</v>
      </c>
      <c r="CI52" s="42">
        <v>384</v>
      </c>
      <c r="CJ52" s="42">
        <v>394</v>
      </c>
      <c r="CK52" s="42">
        <v>411</v>
      </c>
      <c r="CL52" s="42">
        <v>399</v>
      </c>
      <c r="CM52" s="42">
        <v>411</v>
      </c>
      <c r="CN52" s="42">
        <v>395</v>
      </c>
      <c r="CO52" s="42">
        <v>407</v>
      </c>
      <c r="CP52" s="42">
        <v>386</v>
      </c>
      <c r="CQ52" s="42">
        <v>360</v>
      </c>
      <c r="CR52" s="42">
        <v>378</v>
      </c>
      <c r="CS52" s="42">
        <v>334</v>
      </c>
      <c r="CT52" s="42">
        <v>357</v>
      </c>
      <c r="CU52" s="42">
        <v>380</v>
      </c>
      <c r="CV52" s="42">
        <v>403</v>
      </c>
      <c r="CW52" s="42">
        <v>442</v>
      </c>
      <c r="CX52" s="42">
        <v>438</v>
      </c>
    </row>
    <row r="53" spans="1:102">
      <c r="A53" s="1" t="s">
        <v>97</v>
      </c>
      <c r="B53" s="63" t="s">
        <v>1263</v>
      </c>
      <c r="C53" s="39">
        <v>4222</v>
      </c>
      <c r="D53" s="39">
        <v>3803</v>
      </c>
      <c r="E53" s="39">
        <v>3752</v>
      </c>
      <c r="F53" s="39">
        <v>3774</v>
      </c>
      <c r="G53" s="39">
        <v>3725</v>
      </c>
      <c r="H53" s="39">
        <v>3696</v>
      </c>
      <c r="I53" s="39">
        <v>3796</v>
      </c>
      <c r="J53" s="39">
        <v>3554</v>
      </c>
      <c r="K53" s="39">
        <v>3899</v>
      </c>
      <c r="L53" s="39">
        <v>4018</v>
      </c>
      <c r="M53" s="39">
        <v>4036</v>
      </c>
      <c r="N53" s="39">
        <v>3809</v>
      </c>
      <c r="O53" s="39">
        <v>4236</v>
      </c>
      <c r="P53" s="39">
        <v>4537</v>
      </c>
      <c r="Q53" s="39">
        <v>4422</v>
      </c>
      <c r="R53" s="39">
        <v>4631</v>
      </c>
      <c r="S53" s="41">
        <v>4943</v>
      </c>
      <c r="T53" s="41">
        <v>5019</v>
      </c>
      <c r="U53" s="41">
        <v>5288</v>
      </c>
      <c r="V53" s="41">
        <v>5624</v>
      </c>
      <c r="W53" s="49">
        <v>1094</v>
      </c>
      <c r="X53" s="42">
        <v>1067</v>
      </c>
      <c r="Y53" s="42">
        <v>1063</v>
      </c>
      <c r="Z53" s="42">
        <v>998</v>
      </c>
      <c r="AA53" s="42">
        <v>945</v>
      </c>
      <c r="AB53" s="42">
        <v>940</v>
      </c>
      <c r="AC53" s="42">
        <v>960</v>
      </c>
      <c r="AD53" s="42">
        <v>958</v>
      </c>
      <c r="AE53" s="42">
        <v>948</v>
      </c>
      <c r="AF53" s="42">
        <v>932</v>
      </c>
      <c r="AG53" s="42">
        <v>939</v>
      </c>
      <c r="AH53" s="42">
        <v>933</v>
      </c>
      <c r="AI53" s="42">
        <v>951</v>
      </c>
      <c r="AJ53" s="42">
        <v>972</v>
      </c>
      <c r="AK53" s="42">
        <v>923</v>
      </c>
      <c r="AL53" s="42">
        <v>928</v>
      </c>
      <c r="AM53" s="42">
        <v>948</v>
      </c>
      <c r="AN53" s="42">
        <v>941</v>
      </c>
      <c r="AO53" s="42">
        <v>924</v>
      </c>
      <c r="AP53" s="42">
        <v>912</v>
      </c>
      <c r="AQ53" s="42">
        <v>904</v>
      </c>
      <c r="AR53" s="42">
        <v>929</v>
      </c>
      <c r="AS53" s="42">
        <v>933</v>
      </c>
      <c r="AT53" s="42">
        <v>930</v>
      </c>
      <c r="AU53" s="42">
        <v>956</v>
      </c>
      <c r="AV53" s="42">
        <v>960</v>
      </c>
      <c r="AW53" s="42">
        <v>956</v>
      </c>
      <c r="AX53" s="42">
        <v>924</v>
      </c>
      <c r="AY53" s="42">
        <v>894</v>
      </c>
      <c r="AZ53" s="42">
        <v>889</v>
      </c>
      <c r="BA53" s="42">
        <v>883</v>
      </c>
      <c r="BB53" s="42">
        <v>888</v>
      </c>
      <c r="BC53" s="42">
        <v>952</v>
      </c>
      <c r="BD53" s="42">
        <v>978</v>
      </c>
      <c r="BE53" s="42">
        <v>962</v>
      </c>
      <c r="BF53" s="42">
        <v>1007</v>
      </c>
      <c r="BG53" s="42">
        <v>999</v>
      </c>
      <c r="BH53" s="42">
        <v>983</v>
      </c>
      <c r="BI53" s="42">
        <v>1025</v>
      </c>
      <c r="BJ53" s="42">
        <v>1011</v>
      </c>
      <c r="BK53" s="42">
        <v>1017</v>
      </c>
      <c r="BL53" s="42">
        <v>1026</v>
      </c>
      <c r="BM53" s="42">
        <v>996</v>
      </c>
      <c r="BN53" s="42">
        <v>997</v>
      </c>
      <c r="BO53" s="42">
        <v>945</v>
      </c>
      <c r="BP53" s="42">
        <v>937</v>
      </c>
      <c r="BQ53" s="42">
        <v>942</v>
      </c>
      <c r="BR53" s="42">
        <v>985</v>
      </c>
      <c r="BS53" s="42">
        <v>1010</v>
      </c>
      <c r="BT53" s="42">
        <v>1063</v>
      </c>
      <c r="BU53" s="42">
        <v>1081</v>
      </c>
      <c r="BV53" s="42">
        <v>1082</v>
      </c>
      <c r="BW53" s="42">
        <v>1127</v>
      </c>
      <c r="BX53" s="42">
        <v>1127</v>
      </c>
      <c r="BY53" s="42">
        <v>1142</v>
      </c>
      <c r="BZ53" s="42">
        <v>1141</v>
      </c>
      <c r="CA53" s="42">
        <v>1096</v>
      </c>
      <c r="CB53" s="42">
        <v>1124</v>
      </c>
      <c r="CC53" s="42">
        <v>1125</v>
      </c>
      <c r="CD53" s="42">
        <v>1077</v>
      </c>
      <c r="CE53" s="42">
        <v>1109</v>
      </c>
      <c r="CF53" s="42">
        <v>1148</v>
      </c>
      <c r="CG53" s="42">
        <v>1194</v>
      </c>
      <c r="CH53" s="42">
        <v>1180</v>
      </c>
      <c r="CI53" s="42">
        <v>1211</v>
      </c>
      <c r="CJ53" s="42">
        <v>1243</v>
      </c>
      <c r="CK53" s="42">
        <v>1231</v>
      </c>
      <c r="CL53" s="42">
        <v>1258</v>
      </c>
      <c r="CM53" s="42">
        <v>1269</v>
      </c>
      <c r="CN53" s="42">
        <v>1219</v>
      </c>
      <c r="CO53" s="42">
        <v>1267</v>
      </c>
      <c r="CP53" s="42">
        <v>1264</v>
      </c>
      <c r="CQ53" s="42">
        <v>1286</v>
      </c>
      <c r="CR53" s="42">
        <v>1296</v>
      </c>
      <c r="CS53" s="42">
        <v>1327</v>
      </c>
      <c r="CT53" s="42">
        <v>1379</v>
      </c>
      <c r="CU53" s="42">
        <v>1367</v>
      </c>
      <c r="CV53" s="42">
        <v>1400</v>
      </c>
      <c r="CW53" s="42">
        <v>1440</v>
      </c>
      <c r="CX53" s="42">
        <v>1417</v>
      </c>
    </row>
    <row r="54" spans="1:102">
      <c r="A54" s="9" t="s">
        <v>99</v>
      </c>
      <c r="B54" s="61" t="s">
        <v>1264</v>
      </c>
      <c r="C54" s="39">
        <v>567</v>
      </c>
      <c r="D54" s="39">
        <v>459</v>
      </c>
      <c r="E54" s="39">
        <v>464</v>
      </c>
      <c r="F54" s="39">
        <v>444</v>
      </c>
      <c r="G54" s="39">
        <v>392</v>
      </c>
      <c r="H54" s="39">
        <v>382</v>
      </c>
      <c r="I54" s="39">
        <v>363</v>
      </c>
      <c r="J54" s="39">
        <v>328</v>
      </c>
      <c r="K54" s="39">
        <v>348</v>
      </c>
      <c r="L54" s="39">
        <v>329</v>
      </c>
      <c r="M54" s="39">
        <v>322</v>
      </c>
      <c r="N54" s="39">
        <v>291</v>
      </c>
      <c r="O54" s="39">
        <v>364</v>
      </c>
      <c r="P54" s="39">
        <v>486</v>
      </c>
      <c r="Q54" s="39">
        <v>423</v>
      </c>
      <c r="R54" s="39">
        <v>428</v>
      </c>
      <c r="S54" s="41">
        <v>425</v>
      </c>
      <c r="T54" s="41">
        <v>431</v>
      </c>
      <c r="U54" s="41">
        <v>413</v>
      </c>
      <c r="V54" s="41">
        <v>461</v>
      </c>
      <c r="W54" s="49">
        <v>153</v>
      </c>
      <c r="X54" s="42">
        <v>149</v>
      </c>
      <c r="Y54" s="42">
        <v>138</v>
      </c>
      <c r="Z54" s="42">
        <v>127</v>
      </c>
      <c r="AA54" s="42">
        <v>121</v>
      </c>
      <c r="AB54" s="42">
        <v>111</v>
      </c>
      <c r="AC54" s="42">
        <v>117</v>
      </c>
      <c r="AD54" s="42">
        <v>110</v>
      </c>
      <c r="AE54" s="42">
        <v>113</v>
      </c>
      <c r="AF54" s="42">
        <v>113</v>
      </c>
      <c r="AG54" s="42">
        <v>121</v>
      </c>
      <c r="AH54" s="42">
        <v>117</v>
      </c>
      <c r="AI54" s="42">
        <v>116</v>
      </c>
      <c r="AJ54" s="42">
        <v>116</v>
      </c>
      <c r="AK54" s="42">
        <v>106</v>
      </c>
      <c r="AL54" s="42">
        <v>106</v>
      </c>
      <c r="AM54" s="42">
        <v>101</v>
      </c>
      <c r="AN54" s="42">
        <v>100</v>
      </c>
      <c r="AO54" s="42">
        <v>96</v>
      </c>
      <c r="AP54" s="42">
        <v>95</v>
      </c>
      <c r="AQ54" s="42">
        <v>95</v>
      </c>
      <c r="AR54" s="42">
        <v>98</v>
      </c>
      <c r="AS54" s="42">
        <v>94</v>
      </c>
      <c r="AT54" s="42">
        <v>95</v>
      </c>
      <c r="AU54" s="42">
        <v>92</v>
      </c>
      <c r="AV54" s="42">
        <v>94</v>
      </c>
      <c r="AW54" s="42">
        <v>92</v>
      </c>
      <c r="AX54" s="42">
        <v>85</v>
      </c>
      <c r="AY54" s="42">
        <v>80</v>
      </c>
      <c r="AZ54" s="42">
        <v>88</v>
      </c>
      <c r="BA54" s="42">
        <v>80</v>
      </c>
      <c r="BB54" s="42">
        <v>80</v>
      </c>
      <c r="BC54" s="42">
        <v>88</v>
      </c>
      <c r="BD54" s="42">
        <v>86</v>
      </c>
      <c r="BE54" s="42">
        <v>86</v>
      </c>
      <c r="BF54" s="42">
        <v>88</v>
      </c>
      <c r="BG54" s="42">
        <v>86</v>
      </c>
      <c r="BH54" s="42">
        <v>76</v>
      </c>
      <c r="BI54" s="42">
        <v>85</v>
      </c>
      <c r="BJ54" s="42">
        <v>82</v>
      </c>
      <c r="BK54" s="42">
        <v>83</v>
      </c>
      <c r="BL54" s="42">
        <v>81</v>
      </c>
      <c r="BM54" s="42">
        <v>78</v>
      </c>
      <c r="BN54" s="42">
        <v>80</v>
      </c>
      <c r="BO54" s="42">
        <v>72</v>
      </c>
      <c r="BP54" s="42">
        <v>71</v>
      </c>
      <c r="BQ54" s="42">
        <v>72</v>
      </c>
      <c r="BR54" s="42">
        <v>76</v>
      </c>
      <c r="BS54" s="42">
        <v>81</v>
      </c>
      <c r="BT54" s="42">
        <v>87</v>
      </c>
      <c r="BU54" s="42">
        <v>93</v>
      </c>
      <c r="BV54" s="42">
        <v>103</v>
      </c>
      <c r="BW54" s="42">
        <v>114</v>
      </c>
      <c r="BX54" s="42">
        <v>126</v>
      </c>
      <c r="BY54" s="42">
        <v>129</v>
      </c>
      <c r="BZ54" s="42">
        <v>117</v>
      </c>
      <c r="CA54" s="42">
        <v>107</v>
      </c>
      <c r="CB54" s="42">
        <v>106</v>
      </c>
      <c r="CC54" s="42">
        <v>107</v>
      </c>
      <c r="CD54" s="42">
        <v>103</v>
      </c>
      <c r="CE54" s="42">
        <v>103</v>
      </c>
      <c r="CF54" s="42">
        <v>107</v>
      </c>
      <c r="CG54" s="42">
        <v>107</v>
      </c>
      <c r="CH54" s="42">
        <v>111</v>
      </c>
      <c r="CI54" s="42">
        <v>109</v>
      </c>
      <c r="CJ54" s="42">
        <v>106</v>
      </c>
      <c r="CK54" s="42">
        <v>106</v>
      </c>
      <c r="CL54" s="42">
        <v>104</v>
      </c>
      <c r="CM54" s="42">
        <v>105</v>
      </c>
      <c r="CN54" s="42">
        <v>107</v>
      </c>
      <c r="CO54" s="42">
        <v>112</v>
      </c>
      <c r="CP54" s="42">
        <v>107</v>
      </c>
      <c r="CQ54" s="42">
        <v>109</v>
      </c>
      <c r="CR54" s="42">
        <v>93</v>
      </c>
      <c r="CS54" s="42">
        <v>102</v>
      </c>
      <c r="CT54" s="42">
        <v>109</v>
      </c>
      <c r="CU54" s="42">
        <v>111</v>
      </c>
      <c r="CV54" s="42">
        <v>111</v>
      </c>
      <c r="CW54" s="42">
        <v>119</v>
      </c>
      <c r="CX54" s="42">
        <v>120</v>
      </c>
    </row>
    <row r="55" spans="1:102">
      <c r="A55" s="9" t="s">
        <v>101</v>
      </c>
      <c r="B55" s="61" t="s">
        <v>1265</v>
      </c>
      <c r="C55" s="39">
        <v>1689</v>
      </c>
      <c r="D55" s="39">
        <v>1427</v>
      </c>
      <c r="E55" s="39">
        <v>1310</v>
      </c>
      <c r="F55" s="39">
        <v>1279</v>
      </c>
      <c r="G55" s="39">
        <v>1169</v>
      </c>
      <c r="H55" s="39">
        <v>1037</v>
      </c>
      <c r="I55" s="39">
        <v>956</v>
      </c>
      <c r="J55" s="39">
        <v>807</v>
      </c>
      <c r="K55" s="39">
        <v>817</v>
      </c>
      <c r="L55" s="39">
        <v>828</v>
      </c>
      <c r="M55" s="39">
        <v>790</v>
      </c>
      <c r="N55" s="39">
        <v>668</v>
      </c>
      <c r="O55" s="39">
        <v>747</v>
      </c>
      <c r="P55" s="39">
        <v>841</v>
      </c>
      <c r="Q55" s="39">
        <v>785</v>
      </c>
      <c r="R55" s="39">
        <v>820</v>
      </c>
      <c r="S55" s="41">
        <v>883</v>
      </c>
      <c r="T55" s="41">
        <v>860</v>
      </c>
      <c r="U55" s="41">
        <v>901</v>
      </c>
      <c r="V55" s="41">
        <v>957</v>
      </c>
      <c r="W55" s="49">
        <v>451</v>
      </c>
      <c r="X55" s="42">
        <v>425</v>
      </c>
      <c r="Y55" s="42">
        <v>422</v>
      </c>
      <c r="Z55" s="42">
        <v>391</v>
      </c>
      <c r="AA55" s="42">
        <v>360</v>
      </c>
      <c r="AB55" s="42">
        <v>359</v>
      </c>
      <c r="AC55" s="42">
        <v>356</v>
      </c>
      <c r="AD55" s="42">
        <v>352</v>
      </c>
      <c r="AE55" s="42">
        <v>339</v>
      </c>
      <c r="AF55" s="42">
        <v>330</v>
      </c>
      <c r="AG55" s="42">
        <v>325</v>
      </c>
      <c r="AH55" s="42">
        <v>316</v>
      </c>
      <c r="AI55" s="42">
        <v>333</v>
      </c>
      <c r="AJ55" s="42">
        <v>334</v>
      </c>
      <c r="AK55" s="42">
        <v>304</v>
      </c>
      <c r="AL55" s="42">
        <v>308</v>
      </c>
      <c r="AM55" s="42">
        <v>308</v>
      </c>
      <c r="AN55" s="42">
        <v>299</v>
      </c>
      <c r="AO55" s="42">
        <v>286</v>
      </c>
      <c r="AP55" s="42">
        <v>276</v>
      </c>
      <c r="AQ55" s="42">
        <v>261</v>
      </c>
      <c r="AR55" s="42">
        <v>266</v>
      </c>
      <c r="AS55" s="42">
        <v>262</v>
      </c>
      <c r="AT55" s="42">
        <v>248</v>
      </c>
      <c r="AU55" s="42">
        <v>254</v>
      </c>
      <c r="AV55" s="42">
        <v>240</v>
      </c>
      <c r="AW55" s="42">
        <v>240</v>
      </c>
      <c r="AX55" s="42">
        <v>222</v>
      </c>
      <c r="AY55" s="42">
        <v>214</v>
      </c>
      <c r="AZ55" s="42">
        <v>197</v>
      </c>
      <c r="BA55" s="42">
        <v>196</v>
      </c>
      <c r="BB55" s="42">
        <v>200</v>
      </c>
      <c r="BC55" s="42">
        <v>204</v>
      </c>
      <c r="BD55" s="42">
        <v>203</v>
      </c>
      <c r="BE55" s="42">
        <v>204</v>
      </c>
      <c r="BF55" s="42">
        <v>206</v>
      </c>
      <c r="BG55" s="42">
        <v>202</v>
      </c>
      <c r="BH55" s="42">
        <v>210</v>
      </c>
      <c r="BI55" s="42">
        <v>211</v>
      </c>
      <c r="BJ55" s="42">
        <v>205</v>
      </c>
      <c r="BK55" s="42">
        <v>208</v>
      </c>
      <c r="BL55" s="42">
        <v>203</v>
      </c>
      <c r="BM55" s="42">
        <v>193</v>
      </c>
      <c r="BN55" s="42">
        <v>186</v>
      </c>
      <c r="BO55" s="42">
        <v>167</v>
      </c>
      <c r="BP55" s="42">
        <v>159</v>
      </c>
      <c r="BQ55" s="42">
        <v>166</v>
      </c>
      <c r="BR55" s="42">
        <v>176</v>
      </c>
      <c r="BS55" s="42">
        <v>178</v>
      </c>
      <c r="BT55" s="42">
        <v>187</v>
      </c>
      <c r="BU55" s="42">
        <v>188</v>
      </c>
      <c r="BV55" s="42">
        <v>194</v>
      </c>
      <c r="BW55" s="42">
        <v>206</v>
      </c>
      <c r="BX55" s="42">
        <v>213</v>
      </c>
      <c r="BY55" s="42">
        <v>213</v>
      </c>
      <c r="BZ55" s="42">
        <v>209</v>
      </c>
      <c r="CA55" s="42">
        <v>199</v>
      </c>
      <c r="CB55" s="42">
        <v>200</v>
      </c>
      <c r="CC55" s="42">
        <v>200</v>
      </c>
      <c r="CD55" s="42">
        <v>186</v>
      </c>
      <c r="CE55" s="42">
        <v>193</v>
      </c>
      <c r="CF55" s="42">
        <v>204</v>
      </c>
      <c r="CG55" s="42">
        <v>207</v>
      </c>
      <c r="CH55" s="42">
        <v>216</v>
      </c>
      <c r="CI55" s="42">
        <v>222</v>
      </c>
      <c r="CJ55" s="42">
        <v>223</v>
      </c>
      <c r="CK55" s="42">
        <v>214</v>
      </c>
      <c r="CL55" s="42">
        <v>224</v>
      </c>
      <c r="CM55" s="42">
        <v>212</v>
      </c>
      <c r="CN55" s="42">
        <v>214</v>
      </c>
      <c r="CO55" s="42">
        <v>216</v>
      </c>
      <c r="CP55" s="42">
        <v>218</v>
      </c>
      <c r="CQ55" s="42">
        <v>217</v>
      </c>
      <c r="CR55" s="42">
        <v>219</v>
      </c>
      <c r="CS55" s="42">
        <v>230</v>
      </c>
      <c r="CT55" s="42">
        <v>235</v>
      </c>
      <c r="CU55" s="42">
        <v>241</v>
      </c>
      <c r="CV55" s="42">
        <v>240</v>
      </c>
      <c r="CW55" s="42">
        <v>235</v>
      </c>
      <c r="CX55" s="42">
        <v>241</v>
      </c>
    </row>
    <row r="56" spans="1:102">
      <c r="A56" s="9" t="s">
        <v>103</v>
      </c>
      <c r="B56" s="61" t="s">
        <v>1266</v>
      </c>
      <c r="C56" s="39">
        <v>1966</v>
      </c>
      <c r="D56" s="39">
        <v>1917</v>
      </c>
      <c r="E56" s="39">
        <v>1978</v>
      </c>
      <c r="F56" s="39">
        <v>2051</v>
      </c>
      <c r="G56" s="39">
        <v>2164</v>
      </c>
      <c r="H56" s="39">
        <v>2277</v>
      </c>
      <c r="I56" s="39">
        <v>2477</v>
      </c>
      <c r="J56" s="39">
        <v>2419</v>
      </c>
      <c r="K56" s="39">
        <v>2734</v>
      </c>
      <c r="L56" s="39">
        <v>2861</v>
      </c>
      <c r="M56" s="39">
        <v>2924</v>
      </c>
      <c r="N56" s="39">
        <v>2850</v>
      </c>
      <c r="O56" s="39">
        <v>3125</v>
      </c>
      <c r="P56" s="39">
        <v>3210</v>
      </c>
      <c r="Q56" s="39">
        <v>3214</v>
      </c>
      <c r="R56" s="39">
        <v>3383</v>
      </c>
      <c r="S56" s="41">
        <v>3635</v>
      </c>
      <c r="T56" s="41">
        <v>3728</v>
      </c>
      <c r="U56" s="41">
        <v>3974</v>
      </c>
      <c r="V56" s="41">
        <v>4206</v>
      </c>
      <c r="W56" s="49">
        <v>490</v>
      </c>
      <c r="X56" s="42">
        <v>493</v>
      </c>
      <c r="Y56" s="42">
        <v>503</v>
      </c>
      <c r="Z56" s="42">
        <v>480</v>
      </c>
      <c r="AA56" s="42">
        <v>464</v>
      </c>
      <c r="AB56" s="42">
        <v>469</v>
      </c>
      <c r="AC56" s="42">
        <v>487</v>
      </c>
      <c r="AD56" s="42">
        <v>497</v>
      </c>
      <c r="AE56" s="42">
        <v>497</v>
      </c>
      <c r="AF56" s="42">
        <v>488</v>
      </c>
      <c r="AG56" s="42">
        <v>494</v>
      </c>
      <c r="AH56" s="42">
        <v>499</v>
      </c>
      <c r="AI56" s="42">
        <v>501</v>
      </c>
      <c r="AJ56" s="42">
        <v>523</v>
      </c>
      <c r="AK56" s="42">
        <v>513</v>
      </c>
      <c r="AL56" s="42">
        <v>514</v>
      </c>
      <c r="AM56" s="42">
        <v>539</v>
      </c>
      <c r="AN56" s="42">
        <v>542</v>
      </c>
      <c r="AO56" s="42">
        <v>542</v>
      </c>
      <c r="AP56" s="42">
        <v>541</v>
      </c>
      <c r="AQ56" s="42">
        <v>548</v>
      </c>
      <c r="AR56" s="42">
        <v>565</v>
      </c>
      <c r="AS56" s="42">
        <v>578</v>
      </c>
      <c r="AT56" s="42">
        <v>586</v>
      </c>
      <c r="AU56" s="42">
        <v>609</v>
      </c>
      <c r="AV56" s="42">
        <v>627</v>
      </c>
      <c r="AW56" s="42">
        <v>624</v>
      </c>
      <c r="AX56" s="42">
        <v>617</v>
      </c>
      <c r="AY56" s="42">
        <v>600</v>
      </c>
      <c r="AZ56" s="42">
        <v>604</v>
      </c>
      <c r="BA56" s="42">
        <v>607</v>
      </c>
      <c r="BB56" s="42">
        <v>608</v>
      </c>
      <c r="BC56" s="42">
        <v>660</v>
      </c>
      <c r="BD56" s="42">
        <v>688</v>
      </c>
      <c r="BE56" s="42">
        <v>673</v>
      </c>
      <c r="BF56" s="42">
        <v>713</v>
      </c>
      <c r="BG56" s="42">
        <v>711</v>
      </c>
      <c r="BH56" s="42">
        <v>697</v>
      </c>
      <c r="BI56" s="42">
        <v>729</v>
      </c>
      <c r="BJ56" s="42">
        <v>724</v>
      </c>
      <c r="BK56" s="42">
        <v>726</v>
      </c>
      <c r="BL56" s="42">
        <v>742</v>
      </c>
      <c r="BM56" s="42">
        <v>725</v>
      </c>
      <c r="BN56" s="42">
        <v>731</v>
      </c>
      <c r="BO56" s="42">
        <v>706</v>
      </c>
      <c r="BP56" s="42">
        <v>707</v>
      </c>
      <c r="BQ56" s="42">
        <v>704</v>
      </c>
      <c r="BR56" s="42">
        <v>733</v>
      </c>
      <c r="BS56" s="42">
        <v>751</v>
      </c>
      <c r="BT56" s="42">
        <v>788</v>
      </c>
      <c r="BU56" s="42">
        <v>801</v>
      </c>
      <c r="BV56" s="42">
        <v>785</v>
      </c>
      <c r="BW56" s="42">
        <v>807</v>
      </c>
      <c r="BX56" s="42">
        <v>788</v>
      </c>
      <c r="BY56" s="42">
        <v>800</v>
      </c>
      <c r="BZ56" s="42">
        <v>815</v>
      </c>
      <c r="CA56" s="42">
        <v>790</v>
      </c>
      <c r="CB56" s="42">
        <v>818</v>
      </c>
      <c r="CC56" s="42">
        <v>817</v>
      </c>
      <c r="CD56" s="42">
        <v>789</v>
      </c>
      <c r="CE56" s="42">
        <v>814</v>
      </c>
      <c r="CF56" s="42">
        <v>836</v>
      </c>
      <c r="CG56" s="42">
        <v>880</v>
      </c>
      <c r="CH56" s="42">
        <v>853</v>
      </c>
      <c r="CI56" s="42">
        <v>880</v>
      </c>
      <c r="CJ56" s="42">
        <v>914</v>
      </c>
      <c r="CK56" s="42">
        <v>911</v>
      </c>
      <c r="CL56" s="42">
        <v>930</v>
      </c>
      <c r="CM56" s="42">
        <v>952</v>
      </c>
      <c r="CN56" s="42">
        <v>898</v>
      </c>
      <c r="CO56" s="42">
        <v>939</v>
      </c>
      <c r="CP56" s="42">
        <v>939</v>
      </c>
      <c r="CQ56" s="42">
        <v>960</v>
      </c>
      <c r="CR56" s="42">
        <v>985</v>
      </c>
      <c r="CS56" s="42">
        <v>994</v>
      </c>
      <c r="CT56" s="42">
        <v>1035</v>
      </c>
      <c r="CU56" s="42">
        <v>1016</v>
      </c>
      <c r="CV56" s="42">
        <v>1048</v>
      </c>
      <c r="CW56" s="42">
        <v>1086</v>
      </c>
      <c r="CX56" s="42">
        <v>1056</v>
      </c>
    </row>
    <row r="57" spans="1:102">
      <c r="A57" s="1" t="s">
        <v>105</v>
      </c>
      <c r="B57" s="61" t="s">
        <v>1267</v>
      </c>
      <c r="C57" s="39">
        <v>6624</v>
      </c>
      <c r="D57" s="39">
        <v>7006</v>
      </c>
      <c r="E57" s="39">
        <v>7816</v>
      </c>
      <c r="F57" s="39">
        <v>8313</v>
      </c>
      <c r="G57" s="39">
        <v>8794</v>
      </c>
      <c r="H57" s="39">
        <v>9209</v>
      </c>
      <c r="I57" s="39">
        <v>9451</v>
      </c>
      <c r="J57" s="39">
        <v>10075</v>
      </c>
      <c r="K57" s="39">
        <v>11824</v>
      </c>
      <c r="L57" s="39">
        <v>12197</v>
      </c>
      <c r="M57" s="39">
        <v>13047</v>
      </c>
      <c r="N57" s="39">
        <v>13670</v>
      </c>
      <c r="O57" s="39">
        <v>14582</v>
      </c>
      <c r="P57" s="39">
        <v>15864</v>
      </c>
      <c r="Q57" s="39">
        <v>15402</v>
      </c>
      <c r="R57" s="39">
        <v>16151</v>
      </c>
      <c r="S57" s="41">
        <v>17226</v>
      </c>
      <c r="T57" s="41">
        <v>17853</v>
      </c>
      <c r="U57" s="41">
        <v>18928</v>
      </c>
      <c r="V57" s="41">
        <v>19614</v>
      </c>
      <c r="W57" s="49">
        <v>1633</v>
      </c>
      <c r="X57" s="42">
        <v>1645</v>
      </c>
      <c r="Y57" s="42">
        <v>1684</v>
      </c>
      <c r="Z57" s="42">
        <v>1662</v>
      </c>
      <c r="AA57" s="42">
        <v>1709</v>
      </c>
      <c r="AB57" s="42">
        <v>1698</v>
      </c>
      <c r="AC57" s="42">
        <v>1798</v>
      </c>
      <c r="AD57" s="42">
        <v>1801</v>
      </c>
      <c r="AE57" s="42">
        <v>1868</v>
      </c>
      <c r="AF57" s="42">
        <v>1898</v>
      </c>
      <c r="AG57" s="42">
        <v>1998</v>
      </c>
      <c r="AH57" s="42">
        <v>2052</v>
      </c>
      <c r="AI57" s="42">
        <v>2037</v>
      </c>
      <c r="AJ57" s="42">
        <v>2081</v>
      </c>
      <c r="AK57" s="42">
        <v>2127</v>
      </c>
      <c r="AL57" s="42">
        <v>2068</v>
      </c>
      <c r="AM57" s="42">
        <v>2206</v>
      </c>
      <c r="AN57" s="42">
        <v>2193</v>
      </c>
      <c r="AO57" s="42">
        <v>2214</v>
      </c>
      <c r="AP57" s="42">
        <v>2181</v>
      </c>
      <c r="AQ57" s="42">
        <v>2233</v>
      </c>
      <c r="AR57" s="42">
        <v>2311</v>
      </c>
      <c r="AS57" s="42">
        <v>2284</v>
      </c>
      <c r="AT57" s="42">
        <v>2381</v>
      </c>
      <c r="AU57" s="42">
        <v>2350</v>
      </c>
      <c r="AV57" s="42">
        <v>2388</v>
      </c>
      <c r="AW57" s="42">
        <v>2356</v>
      </c>
      <c r="AX57" s="42">
        <v>2357</v>
      </c>
      <c r="AY57" s="42">
        <v>2405</v>
      </c>
      <c r="AZ57" s="42">
        <v>2459</v>
      </c>
      <c r="BA57" s="42">
        <v>2620</v>
      </c>
      <c r="BB57" s="42">
        <v>2591</v>
      </c>
      <c r="BC57" s="42">
        <v>2972</v>
      </c>
      <c r="BD57" s="42">
        <v>2955</v>
      </c>
      <c r="BE57" s="42">
        <v>2954</v>
      </c>
      <c r="BF57" s="42">
        <v>2943</v>
      </c>
      <c r="BG57" s="42">
        <v>3003</v>
      </c>
      <c r="BH57" s="42">
        <v>3063</v>
      </c>
      <c r="BI57" s="42">
        <v>3060</v>
      </c>
      <c r="BJ57" s="42">
        <v>3071</v>
      </c>
      <c r="BK57" s="42">
        <v>3069</v>
      </c>
      <c r="BL57" s="42">
        <v>3141</v>
      </c>
      <c r="BM57" s="42">
        <v>3333</v>
      </c>
      <c r="BN57" s="42">
        <v>3504</v>
      </c>
      <c r="BO57" s="42">
        <v>3522</v>
      </c>
      <c r="BP57" s="42">
        <v>3464</v>
      </c>
      <c r="BQ57" s="42">
        <v>3357</v>
      </c>
      <c r="BR57" s="42">
        <v>3327</v>
      </c>
      <c r="BS57" s="42">
        <v>3359</v>
      </c>
      <c r="BT57" s="42">
        <v>3623</v>
      </c>
      <c r="BU57" s="42">
        <v>3759</v>
      </c>
      <c r="BV57" s="42">
        <v>3841</v>
      </c>
      <c r="BW57" s="42">
        <v>3873</v>
      </c>
      <c r="BX57" s="42">
        <v>3968</v>
      </c>
      <c r="BY57" s="42">
        <v>4106</v>
      </c>
      <c r="BZ57" s="42">
        <v>3917</v>
      </c>
      <c r="CA57" s="42">
        <v>3774</v>
      </c>
      <c r="CB57" s="42">
        <v>3832</v>
      </c>
      <c r="CC57" s="42">
        <v>3978</v>
      </c>
      <c r="CD57" s="42">
        <v>3818</v>
      </c>
      <c r="CE57" s="42">
        <v>3906</v>
      </c>
      <c r="CF57" s="42">
        <v>3984</v>
      </c>
      <c r="CG57" s="42">
        <v>4207</v>
      </c>
      <c r="CH57" s="42">
        <v>4054</v>
      </c>
      <c r="CI57" s="42">
        <v>4097</v>
      </c>
      <c r="CJ57" s="42">
        <v>4315</v>
      </c>
      <c r="CK57" s="42">
        <v>4319</v>
      </c>
      <c r="CL57" s="42">
        <v>4495</v>
      </c>
      <c r="CM57" s="42">
        <v>4437</v>
      </c>
      <c r="CN57" s="42">
        <v>4391</v>
      </c>
      <c r="CO57" s="42">
        <v>4472</v>
      </c>
      <c r="CP57" s="42">
        <v>4553</v>
      </c>
      <c r="CQ57" s="42">
        <v>4685</v>
      </c>
      <c r="CR57" s="42">
        <v>4706</v>
      </c>
      <c r="CS57" s="42">
        <v>4673</v>
      </c>
      <c r="CT57" s="42">
        <v>4864</v>
      </c>
      <c r="CU57" s="42">
        <v>4757</v>
      </c>
      <c r="CV57" s="42">
        <v>4984</v>
      </c>
      <c r="CW57" s="42">
        <v>4922</v>
      </c>
      <c r="CX57" s="42">
        <v>4951</v>
      </c>
    </row>
    <row r="58" spans="1:102">
      <c r="A58" s="9" t="s">
        <v>107</v>
      </c>
      <c r="B58" s="62" t="s">
        <v>1268</v>
      </c>
      <c r="C58" s="39">
        <v>5563</v>
      </c>
      <c r="D58" s="39">
        <v>5869</v>
      </c>
      <c r="E58" s="39">
        <v>6632</v>
      </c>
      <c r="F58" s="39">
        <v>6966</v>
      </c>
      <c r="G58" s="39">
        <v>7443</v>
      </c>
      <c r="H58" s="39">
        <v>7878</v>
      </c>
      <c r="I58" s="39">
        <v>8125</v>
      </c>
      <c r="J58" s="39">
        <v>8600</v>
      </c>
      <c r="K58" s="39">
        <v>10032</v>
      </c>
      <c r="L58" s="39">
        <v>10359</v>
      </c>
      <c r="M58" s="39">
        <v>10828</v>
      </c>
      <c r="N58" s="39">
        <v>11351</v>
      </c>
      <c r="O58" s="39">
        <v>12225</v>
      </c>
      <c r="P58" s="39">
        <v>13317</v>
      </c>
      <c r="Q58" s="39">
        <v>12971</v>
      </c>
      <c r="R58" s="39">
        <v>13514</v>
      </c>
      <c r="S58" s="41">
        <v>14471</v>
      </c>
      <c r="T58" s="41">
        <v>15096</v>
      </c>
      <c r="U58" s="41">
        <v>16054</v>
      </c>
      <c r="V58" s="41">
        <v>16579</v>
      </c>
      <c r="W58" s="49">
        <v>1363</v>
      </c>
      <c r="X58" s="42">
        <v>1362</v>
      </c>
      <c r="Y58" s="42">
        <v>1427</v>
      </c>
      <c r="Z58" s="42">
        <v>1411</v>
      </c>
      <c r="AA58" s="42">
        <v>1436</v>
      </c>
      <c r="AB58" s="42">
        <v>1412</v>
      </c>
      <c r="AC58" s="42">
        <v>1504</v>
      </c>
      <c r="AD58" s="42">
        <v>1517</v>
      </c>
      <c r="AE58" s="42">
        <v>1579</v>
      </c>
      <c r="AF58" s="42">
        <v>1605</v>
      </c>
      <c r="AG58" s="42">
        <v>1702</v>
      </c>
      <c r="AH58" s="42">
        <v>1746</v>
      </c>
      <c r="AI58" s="42">
        <v>1734</v>
      </c>
      <c r="AJ58" s="42">
        <v>1746</v>
      </c>
      <c r="AK58" s="42">
        <v>1765</v>
      </c>
      <c r="AL58" s="42">
        <v>1721</v>
      </c>
      <c r="AM58" s="42">
        <v>1841</v>
      </c>
      <c r="AN58" s="42">
        <v>1863</v>
      </c>
      <c r="AO58" s="42">
        <v>1881</v>
      </c>
      <c r="AP58" s="42">
        <v>1858</v>
      </c>
      <c r="AQ58" s="42">
        <v>1914</v>
      </c>
      <c r="AR58" s="42">
        <v>1971</v>
      </c>
      <c r="AS58" s="42">
        <v>1961</v>
      </c>
      <c r="AT58" s="42">
        <v>2032</v>
      </c>
      <c r="AU58" s="42">
        <v>2016</v>
      </c>
      <c r="AV58" s="42">
        <v>2049</v>
      </c>
      <c r="AW58" s="42">
        <v>2025</v>
      </c>
      <c r="AX58" s="42">
        <v>2035</v>
      </c>
      <c r="AY58" s="42">
        <v>2062</v>
      </c>
      <c r="AZ58" s="42">
        <v>2088</v>
      </c>
      <c r="BA58" s="42">
        <v>2232</v>
      </c>
      <c r="BB58" s="42">
        <v>2218</v>
      </c>
      <c r="BC58" s="42">
        <v>2523</v>
      </c>
      <c r="BD58" s="42">
        <v>2508</v>
      </c>
      <c r="BE58" s="42">
        <v>2511</v>
      </c>
      <c r="BF58" s="42">
        <v>2490</v>
      </c>
      <c r="BG58" s="42">
        <v>2539</v>
      </c>
      <c r="BH58" s="42">
        <v>2617</v>
      </c>
      <c r="BI58" s="42">
        <v>2604</v>
      </c>
      <c r="BJ58" s="42">
        <v>2599</v>
      </c>
      <c r="BK58" s="42">
        <v>2590</v>
      </c>
      <c r="BL58" s="42">
        <v>2616</v>
      </c>
      <c r="BM58" s="42">
        <v>2748</v>
      </c>
      <c r="BN58" s="42">
        <v>2874</v>
      </c>
      <c r="BO58" s="42">
        <v>2941</v>
      </c>
      <c r="BP58" s="42">
        <v>2868</v>
      </c>
      <c r="BQ58" s="42">
        <v>2776</v>
      </c>
      <c r="BR58" s="42">
        <v>2766</v>
      </c>
      <c r="BS58" s="42">
        <v>2792</v>
      </c>
      <c r="BT58" s="42">
        <v>3044</v>
      </c>
      <c r="BU58" s="42">
        <v>3164</v>
      </c>
      <c r="BV58" s="42">
        <v>3225</v>
      </c>
      <c r="BW58" s="42">
        <v>3241</v>
      </c>
      <c r="BX58" s="42">
        <v>3344</v>
      </c>
      <c r="BY58" s="42">
        <v>3439</v>
      </c>
      <c r="BZ58" s="42">
        <v>3293</v>
      </c>
      <c r="CA58" s="42">
        <v>3191</v>
      </c>
      <c r="CB58" s="42">
        <v>3220</v>
      </c>
      <c r="CC58" s="42">
        <v>3355</v>
      </c>
      <c r="CD58" s="42">
        <v>3205</v>
      </c>
      <c r="CE58" s="42">
        <v>3272</v>
      </c>
      <c r="CF58" s="42">
        <v>3327</v>
      </c>
      <c r="CG58" s="42">
        <v>3517</v>
      </c>
      <c r="CH58" s="42">
        <v>3398</v>
      </c>
      <c r="CI58" s="42">
        <v>3423</v>
      </c>
      <c r="CJ58" s="42">
        <v>3615</v>
      </c>
      <c r="CK58" s="42">
        <v>3647</v>
      </c>
      <c r="CL58" s="42">
        <v>3786</v>
      </c>
      <c r="CM58" s="42">
        <v>3764</v>
      </c>
      <c r="CN58" s="42">
        <v>3728</v>
      </c>
      <c r="CO58" s="42">
        <v>3780</v>
      </c>
      <c r="CP58" s="42">
        <v>3824</v>
      </c>
      <c r="CQ58" s="42">
        <v>3993</v>
      </c>
      <c r="CR58" s="42">
        <v>3985</v>
      </c>
      <c r="CS58" s="42">
        <v>3954</v>
      </c>
      <c r="CT58" s="42">
        <v>4122</v>
      </c>
      <c r="CU58" s="42">
        <v>4003</v>
      </c>
      <c r="CV58" s="42">
        <v>4229</v>
      </c>
      <c r="CW58" s="42">
        <v>4169</v>
      </c>
      <c r="CX58" s="42">
        <v>4178</v>
      </c>
    </row>
    <row r="59" spans="1:102">
      <c r="A59" s="9" t="s">
        <v>109</v>
      </c>
      <c r="B59" s="62" t="s">
        <v>1269</v>
      </c>
      <c r="C59" s="39">
        <v>4</v>
      </c>
      <c r="D59" s="39">
        <v>5</v>
      </c>
      <c r="E59" s="39">
        <v>5</v>
      </c>
      <c r="F59" s="39">
        <v>6</v>
      </c>
      <c r="G59" s="39">
        <v>9</v>
      </c>
      <c r="H59" s="39">
        <v>12</v>
      </c>
      <c r="I59" s="39">
        <v>10</v>
      </c>
      <c r="J59" s="39">
        <v>13</v>
      </c>
      <c r="K59" s="39">
        <v>9</v>
      </c>
      <c r="L59" s="39">
        <v>8</v>
      </c>
      <c r="M59" s="39">
        <v>10</v>
      </c>
      <c r="N59" s="39">
        <v>12</v>
      </c>
      <c r="O59" s="39">
        <v>15</v>
      </c>
      <c r="P59" s="39">
        <v>20</v>
      </c>
      <c r="Q59" s="39">
        <v>21</v>
      </c>
      <c r="R59" s="39">
        <v>29</v>
      </c>
      <c r="S59" s="41">
        <v>39</v>
      </c>
      <c r="T59" s="41">
        <v>37</v>
      </c>
      <c r="U59" s="41">
        <v>42</v>
      </c>
      <c r="V59" s="41">
        <v>50</v>
      </c>
      <c r="W59" s="49">
        <v>2</v>
      </c>
      <c r="X59" s="42">
        <v>2</v>
      </c>
      <c r="Y59" s="42">
        <v>0</v>
      </c>
      <c r="Z59" s="42">
        <v>0</v>
      </c>
      <c r="AA59" s="42">
        <v>1</v>
      </c>
      <c r="AB59" s="42">
        <v>2</v>
      </c>
      <c r="AC59" s="42">
        <v>1</v>
      </c>
      <c r="AD59" s="42">
        <v>1</v>
      </c>
      <c r="AE59" s="42">
        <v>0</v>
      </c>
      <c r="AF59" s="42">
        <v>2</v>
      </c>
      <c r="AG59" s="42">
        <v>1</v>
      </c>
      <c r="AH59" s="42">
        <v>2</v>
      </c>
      <c r="AI59" s="42">
        <v>1</v>
      </c>
      <c r="AJ59" s="42">
        <v>1</v>
      </c>
      <c r="AK59" s="42">
        <v>2</v>
      </c>
      <c r="AL59" s="42">
        <v>2</v>
      </c>
      <c r="AM59" s="42">
        <v>2</v>
      </c>
      <c r="AN59" s="42">
        <v>1</v>
      </c>
      <c r="AO59" s="42">
        <v>3</v>
      </c>
      <c r="AP59" s="42">
        <v>3</v>
      </c>
      <c r="AQ59" s="42">
        <v>2</v>
      </c>
      <c r="AR59" s="42">
        <v>2</v>
      </c>
      <c r="AS59" s="42">
        <v>5</v>
      </c>
      <c r="AT59" s="42">
        <v>3</v>
      </c>
      <c r="AU59" s="42">
        <v>3</v>
      </c>
      <c r="AV59" s="42">
        <v>2</v>
      </c>
      <c r="AW59" s="42">
        <v>3</v>
      </c>
      <c r="AX59" s="42">
        <v>2</v>
      </c>
      <c r="AY59" s="42">
        <v>3</v>
      </c>
      <c r="AZ59" s="42">
        <v>4</v>
      </c>
      <c r="BA59" s="42">
        <v>3</v>
      </c>
      <c r="BB59" s="42">
        <v>3</v>
      </c>
      <c r="BC59" s="42">
        <v>3</v>
      </c>
      <c r="BD59" s="42">
        <v>2</v>
      </c>
      <c r="BE59" s="42">
        <v>2</v>
      </c>
      <c r="BF59" s="42">
        <v>2</v>
      </c>
      <c r="BG59" s="42">
        <v>2</v>
      </c>
      <c r="BH59" s="42">
        <v>2</v>
      </c>
      <c r="BI59" s="42">
        <v>2</v>
      </c>
      <c r="BJ59" s="42">
        <v>2</v>
      </c>
      <c r="BK59" s="42">
        <v>3</v>
      </c>
      <c r="BL59" s="42">
        <v>3</v>
      </c>
      <c r="BM59" s="42">
        <v>2</v>
      </c>
      <c r="BN59" s="42">
        <v>2</v>
      </c>
      <c r="BO59" s="42">
        <v>3</v>
      </c>
      <c r="BP59" s="42">
        <v>4</v>
      </c>
      <c r="BQ59" s="42">
        <v>2</v>
      </c>
      <c r="BR59" s="42">
        <v>3</v>
      </c>
      <c r="BS59" s="42">
        <v>5</v>
      </c>
      <c r="BT59" s="42">
        <v>2</v>
      </c>
      <c r="BU59" s="42">
        <v>4</v>
      </c>
      <c r="BV59" s="42">
        <v>4</v>
      </c>
      <c r="BW59" s="42">
        <v>5</v>
      </c>
      <c r="BX59" s="42">
        <v>4</v>
      </c>
      <c r="BY59" s="42">
        <v>6</v>
      </c>
      <c r="BZ59" s="42">
        <v>5</v>
      </c>
      <c r="CA59" s="42">
        <v>5</v>
      </c>
      <c r="CB59" s="42">
        <v>5</v>
      </c>
      <c r="CC59" s="42">
        <v>6</v>
      </c>
      <c r="CD59" s="42">
        <v>5</v>
      </c>
      <c r="CE59" s="42">
        <v>6</v>
      </c>
      <c r="CF59" s="42">
        <v>7</v>
      </c>
      <c r="CG59" s="42">
        <v>8</v>
      </c>
      <c r="CH59" s="42">
        <v>8</v>
      </c>
      <c r="CI59" s="42">
        <v>10</v>
      </c>
      <c r="CJ59" s="42">
        <v>9</v>
      </c>
      <c r="CK59" s="42">
        <v>10</v>
      </c>
      <c r="CL59" s="42">
        <v>10</v>
      </c>
      <c r="CM59" s="42">
        <v>9</v>
      </c>
      <c r="CN59" s="42">
        <v>9</v>
      </c>
      <c r="CO59" s="42">
        <v>9</v>
      </c>
      <c r="CP59" s="42">
        <v>10</v>
      </c>
      <c r="CQ59" s="42">
        <v>9</v>
      </c>
      <c r="CR59" s="42">
        <v>10</v>
      </c>
      <c r="CS59" s="42">
        <v>11</v>
      </c>
      <c r="CT59" s="42">
        <v>12</v>
      </c>
      <c r="CU59" s="42">
        <v>12</v>
      </c>
      <c r="CV59" s="42">
        <v>10</v>
      </c>
      <c r="CW59" s="42">
        <v>13</v>
      </c>
      <c r="CX59" s="42">
        <v>15</v>
      </c>
    </row>
    <row r="60" spans="1:102">
      <c r="A60" s="9" t="s">
        <v>111</v>
      </c>
      <c r="B60" s="64" t="s">
        <v>1270</v>
      </c>
      <c r="C60" s="39">
        <v>1057</v>
      </c>
      <c r="D60" s="39">
        <v>1132</v>
      </c>
      <c r="E60" s="39">
        <v>1179</v>
      </c>
      <c r="F60" s="39">
        <v>1341</v>
      </c>
      <c r="G60" s="39">
        <v>1342</v>
      </c>
      <c r="H60" s="39">
        <v>1319</v>
      </c>
      <c r="I60" s="39">
        <v>1316</v>
      </c>
      <c r="J60" s="39">
        <v>1462</v>
      </c>
      <c r="K60" s="39">
        <v>1783</v>
      </c>
      <c r="L60" s="39">
        <v>1830</v>
      </c>
      <c r="M60" s="39">
        <v>2209</v>
      </c>
      <c r="N60" s="39">
        <v>2307</v>
      </c>
      <c r="O60" s="39">
        <v>2342</v>
      </c>
      <c r="P60" s="39">
        <v>2527</v>
      </c>
      <c r="Q60" s="39">
        <v>2410</v>
      </c>
      <c r="R60" s="39">
        <v>2608</v>
      </c>
      <c r="S60" s="41">
        <v>2716</v>
      </c>
      <c r="T60" s="41">
        <v>2720</v>
      </c>
      <c r="U60" s="41">
        <v>2832</v>
      </c>
      <c r="V60" s="41">
        <v>2985</v>
      </c>
      <c r="W60" s="49">
        <v>268</v>
      </c>
      <c r="X60" s="42">
        <v>281</v>
      </c>
      <c r="Y60" s="42">
        <v>257</v>
      </c>
      <c r="Z60" s="42">
        <v>251</v>
      </c>
      <c r="AA60" s="42">
        <v>272</v>
      </c>
      <c r="AB60" s="42">
        <v>284</v>
      </c>
      <c r="AC60" s="42">
        <v>293</v>
      </c>
      <c r="AD60" s="42">
        <v>283</v>
      </c>
      <c r="AE60" s="42">
        <v>289</v>
      </c>
      <c r="AF60" s="42">
        <v>291</v>
      </c>
      <c r="AG60" s="42">
        <v>294</v>
      </c>
      <c r="AH60" s="42">
        <v>305</v>
      </c>
      <c r="AI60" s="42">
        <v>303</v>
      </c>
      <c r="AJ60" s="42">
        <v>334</v>
      </c>
      <c r="AK60" s="42">
        <v>359</v>
      </c>
      <c r="AL60" s="42">
        <v>345</v>
      </c>
      <c r="AM60" s="42">
        <v>363</v>
      </c>
      <c r="AN60" s="42">
        <v>329</v>
      </c>
      <c r="AO60" s="42">
        <v>330</v>
      </c>
      <c r="AP60" s="42">
        <v>320</v>
      </c>
      <c r="AQ60" s="42">
        <v>317</v>
      </c>
      <c r="AR60" s="42">
        <v>338</v>
      </c>
      <c r="AS60" s="42">
        <v>318</v>
      </c>
      <c r="AT60" s="42">
        <v>346</v>
      </c>
      <c r="AU60" s="42">
        <v>331</v>
      </c>
      <c r="AV60" s="42">
        <v>338</v>
      </c>
      <c r="AW60" s="42">
        <v>327</v>
      </c>
      <c r="AX60" s="42">
        <v>320</v>
      </c>
      <c r="AY60" s="42">
        <v>340</v>
      </c>
      <c r="AZ60" s="42">
        <v>367</v>
      </c>
      <c r="BA60" s="42">
        <v>385</v>
      </c>
      <c r="BB60" s="42">
        <v>370</v>
      </c>
      <c r="BC60" s="42">
        <v>446</v>
      </c>
      <c r="BD60" s="42">
        <v>446</v>
      </c>
      <c r="BE60" s="42">
        <v>440</v>
      </c>
      <c r="BF60" s="42">
        <v>451</v>
      </c>
      <c r="BG60" s="42">
        <v>461</v>
      </c>
      <c r="BH60" s="42">
        <v>444</v>
      </c>
      <c r="BI60" s="42">
        <v>454</v>
      </c>
      <c r="BJ60" s="42">
        <v>471</v>
      </c>
      <c r="BK60" s="42">
        <v>477</v>
      </c>
      <c r="BL60" s="42">
        <v>521</v>
      </c>
      <c r="BM60" s="42">
        <v>583</v>
      </c>
      <c r="BN60" s="42">
        <v>628</v>
      </c>
      <c r="BO60" s="42">
        <v>578</v>
      </c>
      <c r="BP60" s="42">
        <v>592</v>
      </c>
      <c r="BQ60" s="42">
        <v>580</v>
      </c>
      <c r="BR60" s="42">
        <v>557</v>
      </c>
      <c r="BS60" s="42">
        <v>561</v>
      </c>
      <c r="BT60" s="42">
        <v>578</v>
      </c>
      <c r="BU60" s="42">
        <v>591</v>
      </c>
      <c r="BV60" s="42">
        <v>612</v>
      </c>
      <c r="BW60" s="42">
        <v>627</v>
      </c>
      <c r="BX60" s="42">
        <v>620</v>
      </c>
      <c r="BY60" s="42">
        <v>660</v>
      </c>
      <c r="BZ60" s="42">
        <v>620</v>
      </c>
      <c r="CA60" s="42">
        <v>578</v>
      </c>
      <c r="CB60" s="42">
        <v>607</v>
      </c>
      <c r="CC60" s="42">
        <v>617</v>
      </c>
      <c r="CD60" s="42">
        <v>608</v>
      </c>
      <c r="CE60" s="42">
        <v>628</v>
      </c>
      <c r="CF60" s="42">
        <v>650</v>
      </c>
      <c r="CG60" s="42">
        <v>682</v>
      </c>
      <c r="CH60" s="42">
        <v>648</v>
      </c>
      <c r="CI60" s="42">
        <v>664</v>
      </c>
      <c r="CJ60" s="42">
        <v>691</v>
      </c>
      <c r="CK60" s="42">
        <v>662</v>
      </c>
      <c r="CL60" s="42">
        <v>699</v>
      </c>
      <c r="CM60" s="42">
        <v>664</v>
      </c>
      <c r="CN60" s="42">
        <v>654</v>
      </c>
      <c r="CO60" s="42">
        <v>683</v>
      </c>
      <c r="CP60" s="42">
        <v>719</v>
      </c>
      <c r="CQ60" s="42">
        <v>683</v>
      </c>
      <c r="CR60" s="42">
        <v>711</v>
      </c>
      <c r="CS60" s="42">
        <v>709</v>
      </c>
      <c r="CT60" s="42">
        <v>729</v>
      </c>
      <c r="CU60" s="42">
        <v>742</v>
      </c>
      <c r="CV60" s="42">
        <v>745</v>
      </c>
      <c r="CW60" s="42">
        <v>740</v>
      </c>
      <c r="CX60" s="42">
        <v>758</v>
      </c>
    </row>
    <row r="61" spans="1:102">
      <c r="A61" s="1" t="s">
        <v>113</v>
      </c>
      <c r="B61" s="64" t="s">
        <v>1271</v>
      </c>
      <c r="C61" s="39">
        <v>2624</v>
      </c>
      <c r="D61" s="39">
        <v>2806</v>
      </c>
      <c r="E61" s="39">
        <v>2895</v>
      </c>
      <c r="F61" s="39">
        <v>3194</v>
      </c>
      <c r="G61" s="39">
        <v>3307</v>
      </c>
      <c r="H61" s="39">
        <v>3387</v>
      </c>
      <c r="I61" s="39">
        <v>3535</v>
      </c>
      <c r="J61" s="39">
        <v>3736</v>
      </c>
      <c r="K61" s="39">
        <v>3928</v>
      </c>
      <c r="L61" s="39">
        <v>4022</v>
      </c>
      <c r="M61" s="39">
        <v>4367</v>
      </c>
      <c r="N61" s="39">
        <v>4558</v>
      </c>
      <c r="O61" s="39">
        <v>5276</v>
      </c>
      <c r="P61" s="39">
        <v>5551</v>
      </c>
      <c r="Q61" s="39">
        <v>5836</v>
      </c>
      <c r="R61" s="39">
        <v>6144</v>
      </c>
      <c r="S61" s="41">
        <v>6680</v>
      </c>
      <c r="T61" s="41">
        <v>7151</v>
      </c>
      <c r="U61" s="41">
        <v>7526</v>
      </c>
      <c r="V61" s="41">
        <v>8011</v>
      </c>
      <c r="W61" s="49">
        <v>691</v>
      </c>
      <c r="X61" s="42">
        <v>618</v>
      </c>
      <c r="Y61" s="42">
        <v>661</v>
      </c>
      <c r="Z61" s="42">
        <v>654</v>
      </c>
      <c r="AA61" s="42">
        <v>685</v>
      </c>
      <c r="AB61" s="42">
        <v>678</v>
      </c>
      <c r="AC61" s="42">
        <v>747</v>
      </c>
      <c r="AD61" s="42">
        <v>696</v>
      </c>
      <c r="AE61" s="42">
        <v>707</v>
      </c>
      <c r="AF61" s="42">
        <v>712</v>
      </c>
      <c r="AG61" s="42">
        <v>727</v>
      </c>
      <c r="AH61" s="42">
        <v>749</v>
      </c>
      <c r="AI61" s="42">
        <v>772</v>
      </c>
      <c r="AJ61" s="42">
        <v>806</v>
      </c>
      <c r="AK61" s="42">
        <v>816</v>
      </c>
      <c r="AL61" s="42">
        <v>800</v>
      </c>
      <c r="AM61" s="42">
        <v>826</v>
      </c>
      <c r="AN61" s="42">
        <v>841</v>
      </c>
      <c r="AO61" s="42">
        <v>832</v>
      </c>
      <c r="AP61" s="42">
        <v>808</v>
      </c>
      <c r="AQ61" s="42">
        <v>827</v>
      </c>
      <c r="AR61" s="42">
        <v>844</v>
      </c>
      <c r="AS61" s="42">
        <v>856</v>
      </c>
      <c r="AT61" s="42">
        <v>860</v>
      </c>
      <c r="AU61" s="42">
        <v>859</v>
      </c>
      <c r="AV61" s="42">
        <v>871</v>
      </c>
      <c r="AW61" s="42">
        <v>899</v>
      </c>
      <c r="AX61" s="42">
        <v>906</v>
      </c>
      <c r="AY61" s="42">
        <v>885</v>
      </c>
      <c r="AZ61" s="42">
        <v>901</v>
      </c>
      <c r="BA61" s="42">
        <v>976</v>
      </c>
      <c r="BB61" s="42">
        <v>974</v>
      </c>
      <c r="BC61" s="42">
        <v>983</v>
      </c>
      <c r="BD61" s="42">
        <v>1003</v>
      </c>
      <c r="BE61" s="42">
        <v>967</v>
      </c>
      <c r="BF61" s="42">
        <v>975</v>
      </c>
      <c r="BG61" s="42">
        <v>995</v>
      </c>
      <c r="BH61" s="42">
        <v>983</v>
      </c>
      <c r="BI61" s="42">
        <v>1016</v>
      </c>
      <c r="BJ61" s="42">
        <v>1028</v>
      </c>
      <c r="BK61" s="42">
        <v>1015</v>
      </c>
      <c r="BL61" s="42">
        <v>1050</v>
      </c>
      <c r="BM61" s="42">
        <v>1140</v>
      </c>
      <c r="BN61" s="42">
        <v>1162</v>
      </c>
      <c r="BO61" s="42">
        <v>1188</v>
      </c>
      <c r="BP61" s="42">
        <v>1151</v>
      </c>
      <c r="BQ61" s="42">
        <v>1108</v>
      </c>
      <c r="BR61" s="42">
        <v>1111</v>
      </c>
      <c r="BS61" s="42">
        <v>1203</v>
      </c>
      <c r="BT61" s="42">
        <v>1313</v>
      </c>
      <c r="BU61" s="42">
        <v>1382</v>
      </c>
      <c r="BV61" s="42">
        <v>1378</v>
      </c>
      <c r="BW61" s="42">
        <v>1363</v>
      </c>
      <c r="BX61" s="42">
        <v>1347</v>
      </c>
      <c r="BY61" s="42">
        <v>1416</v>
      </c>
      <c r="BZ61" s="42">
        <v>1425</v>
      </c>
      <c r="CA61" s="42">
        <v>1390</v>
      </c>
      <c r="CB61" s="42">
        <v>1452</v>
      </c>
      <c r="CC61" s="42">
        <v>1520</v>
      </c>
      <c r="CD61" s="42">
        <v>1474</v>
      </c>
      <c r="CE61" s="42">
        <v>1462</v>
      </c>
      <c r="CF61" s="42">
        <v>1508</v>
      </c>
      <c r="CG61" s="42">
        <v>1567</v>
      </c>
      <c r="CH61" s="42">
        <v>1607</v>
      </c>
      <c r="CI61" s="42">
        <v>1586</v>
      </c>
      <c r="CJ61" s="42">
        <v>1631</v>
      </c>
      <c r="CK61" s="42">
        <v>1701</v>
      </c>
      <c r="CL61" s="42">
        <v>1762</v>
      </c>
      <c r="CM61" s="42">
        <v>1776</v>
      </c>
      <c r="CN61" s="42">
        <v>1715</v>
      </c>
      <c r="CO61" s="42">
        <v>1829</v>
      </c>
      <c r="CP61" s="42">
        <v>1832</v>
      </c>
      <c r="CQ61" s="42">
        <v>1839</v>
      </c>
      <c r="CR61" s="42">
        <v>1828</v>
      </c>
      <c r="CS61" s="42">
        <v>1887</v>
      </c>
      <c r="CT61" s="42">
        <v>1972</v>
      </c>
      <c r="CU61" s="42">
        <v>1901</v>
      </c>
      <c r="CV61" s="42">
        <v>2016</v>
      </c>
      <c r="CW61" s="42">
        <v>2028</v>
      </c>
      <c r="CX61" s="42">
        <v>2066</v>
      </c>
    </row>
    <row r="62" spans="1:102">
      <c r="A62" s="9" t="s">
        <v>115</v>
      </c>
      <c r="B62" s="62" t="s">
        <v>1272</v>
      </c>
      <c r="C62" s="39">
        <v>767</v>
      </c>
      <c r="D62" s="39">
        <v>785</v>
      </c>
      <c r="E62" s="39">
        <v>908</v>
      </c>
      <c r="F62" s="39">
        <v>952</v>
      </c>
      <c r="G62" s="39">
        <v>936</v>
      </c>
      <c r="H62" s="39">
        <v>989</v>
      </c>
      <c r="I62" s="39">
        <v>1048</v>
      </c>
      <c r="J62" s="39">
        <v>1116</v>
      </c>
      <c r="K62" s="39">
        <v>1218</v>
      </c>
      <c r="L62" s="39">
        <v>1356</v>
      </c>
      <c r="M62" s="39">
        <v>1518</v>
      </c>
      <c r="N62" s="39">
        <v>1454</v>
      </c>
      <c r="O62" s="39">
        <v>1663</v>
      </c>
      <c r="P62" s="39">
        <v>1850</v>
      </c>
      <c r="Q62" s="39">
        <v>1993</v>
      </c>
      <c r="R62" s="39">
        <v>2116</v>
      </c>
      <c r="S62" s="41">
        <v>2280</v>
      </c>
      <c r="T62" s="41">
        <v>2348</v>
      </c>
      <c r="U62" s="41">
        <v>2541</v>
      </c>
      <c r="V62" s="41">
        <v>2714</v>
      </c>
      <c r="W62" s="49">
        <v>205</v>
      </c>
      <c r="X62" s="42">
        <v>190</v>
      </c>
      <c r="Y62" s="42">
        <v>186</v>
      </c>
      <c r="Z62" s="42">
        <v>186</v>
      </c>
      <c r="AA62" s="42">
        <v>190</v>
      </c>
      <c r="AB62" s="42">
        <v>185</v>
      </c>
      <c r="AC62" s="42">
        <v>208</v>
      </c>
      <c r="AD62" s="42">
        <v>202</v>
      </c>
      <c r="AE62" s="42">
        <v>216</v>
      </c>
      <c r="AF62" s="42">
        <v>220</v>
      </c>
      <c r="AG62" s="42">
        <v>233</v>
      </c>
      <c r="AH62" s="42">
        <v>239</v>
      </c>
      <c r="AI62" s="42">
        <v>239</v>
      </c>
      <c r="AJ62" s="42">
        <v>239</v>
      </c>
      <c r="AK62" s="42">
        <v>247</v>
      </c>
      <c r="AL62" s="42">
        <v>227</v>
      </c>
      <c r="AM62" s="42">
        <v>234</v>
      </c>
      <c r="AN62" s="42">
        <v>234</v>
      </c>
      <c r="AO62" s="42">
        <v>237</v>
      </c>
      <c r="AP62" s="42">
        <v>231</v>
      </c>
      <c r="AQ62" s="42">
        <v>247</v>
      </c>
      <c r="AR62" s="42">
        <v>242</v>
      </c>
      <c r="AS62" s="42">
        <v>251</v>
      </c>
      <c r="AT62" s="42">
        <v>249</v>
      </c>
      <c r="AU62" s="42">
        <v>254</v>
      </c>
      <c r="AV62" s="42">
        <v>260</v>
      </c>
      <c r="AW62" s="42">
        <v>264</v>
      </c>
      <c r="AX62" s="42">
        <v>270</v>
      </c>
      <c r="AY62" s="42">
        <v>264</v>
      </c>
      <c r="AZ62" s="42">
        <v>269</v>
      </c>
      <c r="BA62" s="42">
        <v>290</v>
      </c>
      <c r="BB62" s="42">
        <v>293</v>
      </c>
      <c r="BC62" s="42">
        <v>301</v>
      </c>
      <c r="BD62" s="42">
        <v>297</v>
      </c>
      <c r="BE62" s="42">
        <v>305</v>
      </c>
      <c r="BF62" s="42">
        <v>315</v>
      </c>
      <c r="BG62" s="42">
        <v>321</v>
      </c>
      <c r="BH62" s="42">
        <v>324</v>
      </c>
      <c r="BI62" s="42">
        <v>353</v>
      </c>
      <c r="BJ62" s="42">
        <v>358</v>
      </c>
      <c r="BK62" s="42">
        <v>351</v>
      </c>
      <c r="BL62" s="42">
        <v>363</v>
      </c>
      <c r="BM62" s="42">
        <v>403</v>
      </c>
      <c r="BN62" s="42">
        <v>401</v>
      </c>
      <c r="BO62" s="42">
        <v>383</v>
      </c>
      <c r="BP62" s="42">
        <v>361</v>
      </c>
      <c r="BQ62" s="42">
        <v>348</v>
      </c>
      <c r="BR62" s="42">
        <v>362</v>
      </c>
      <c r="BS62" s="42">
        <v>367</v>
      </c>
      <c r="BT62" s="42">
        <v>395</v>
      </c>
      <c r="BU62" s="42">
        <v>446</v>
      </c>
      <c r="BV62" s="42">
        <v>455</v>
      </c>
      <c r="BW62" s="42">
        <v>451</v>
      </c>
      <c r="BX62" s="42">
        <v>442</v>
      </c>
      <c r="BY62" s="42">
        <v>473</v>
      </c>
      <c r="BZ62" s="42">
        <v>484</v>
      </c>
      <c r="CA62" s="42">
        <v>468</v>
      </c>
      <c r="CB62" s="42">
        <v>504</v>
      </c>
      <c r="CC62" s="42">
        <v>513</v>
      </c>
      <c r="CD62" s="42">
        <v>508</v>
      </c>
      <c r="CE62" s="42">
        <v>501</v>
      </c>
      <c r="CF62" s="42">
        <v>511</v>
      </c>
      <c r="CG62" s="42">
        <v>544</v>
      </c>
      <c r="CH62" s="42">
        <v>560</v>
      </c>
      <c r="CI62" s="42">
        <v>541</v>
      </c>
      <c r="CJ62" s="42">
        <v>550</v>
      </c>
      <c r="CK62" s="42">
        <v>578</v>
      </c>
      <c r="CL62" s="42">
        <v>611</v>
      </c>
      <c r="CM62" s="42">
        <v>587</v>
      </c>
      <c r="CN62" s="42">
        <v>553</v>
      </c>
      <c r="CO62" s="42">
        <v>590</v>
      </c>
      <c r="CP62" s="42">
        <v>619</v>
      </c>
      <c r="CQ62" s="42">
        <v>584</v>
      </c>
      <c r="CR62" s="42">
        <v>601</v>
      </c>
      <c r="CS62" s="42">
        <v>647</v>
      </c>
      <c r="CT62" s="42">
        <v>709</v>
      </c>
      <c r="CU62" s="42">
        <v>638</v>
      </c>
      <c r="CV62" s="42">
        <v>681</v>
      </c>
      <c r="CW62" s="42">
        <v>684</v>
      </c>
      <c r="CX62" s="42">
        <v>711</v>
      </c>
    </row>
    <row r="63" spans="1:102">
      <c r="A63" s="9" t="s">
        <v>117</v>
      </c>
      <c r="B63" s="60" t="s">
        <v>1273</v>
      </c>
      <c r="C63" s="39">
        <v>1857</v>
      </c>
      <c r="D63" s="39">
        <v>2021</v>
      </c>
      <c r="E63" s="39">
        <v>1987</v>
      </c>
      <c r="F63" s="39">
        <v>2242</v>
      </c>
      <c r="G63" s="39">
        <v>2371</v>
      </c>
      <c r="H63" s="39">
        <v>2398</v>
      </c>
      <c r="I63" s="39">
        <v>2487</v>
      </c>
      <c r="J63" s="39">
        <v>2620</v>
      </c>
      <c r="K63" s="39">
        <v>2710</v>
      </c>
      <c r="L63" s="39">
        <v>2666</v>
      </c>
      <c r="M63" s="39">
        <v>2849</v>
      </c>
      <c r="N63" s="39">
        <v>3104</v>
      </c>
      <c r="O63" s="39">
        <v>3613</v>
      </c>
      <c r="P63" s="39">
        <v>3701</v>
      </c>
      <c r="Q63" s="39">
        <v>3843</v>
      </c>
      <c r="R63" s="39">
        <v>4028</v>
      </c>
      <c r="S63" s="41">
        <v>4400</v>
      </c>
      <c r="T63" s="41">
        <v>4803</v>
      </c>
      <c r="U63" s="41">
        <v>4985</v>
      </c>
      <c r="V63" s="41">
        <v>5297</v>
      </c>
      <c r="W63" s="49">
        <v>486</v>
      </c>
      <c r="X63" s="42">
        <v>428</v>
      </c>
      <c r="Y63" s="42">
        <v>475</v>
      </c>
      <c r="Z63" s="42">
        <v>468</v>
      </c>
      <c r="AA63" s="42">
        <v>495</v>
      </c>
      <c r="AB63" s="42">
        <v>493</v>
      </c>
      <c r="AC63" s="42">
        <v>539</v>
      </c>
      <c r="AD63" s="42">
        <v>494</v>
      </c>
      <c r="AE63" s="42">
        <v>492</v>
      </c>
      <c r="AF63" s="42">
        <v>492</v>
      </c>
      <c r="AG63" s="42">
        <v>494</v>
      </c>
      <c r="AH63" s="42">
        <v>509</v>
      </c>
      <c r="AI63" s="42">
        <v>532</v>
      </c>
      <c r="AJ63" s="42">
        <v>567</v>
      </c>
      <c r="AK63" s="42">
        <v>569</v>
      </c>
      <c r="AL63" s="42">
        <v>574</v>
      </c>
      <c r="AM63" s="42">
        <v>592</v>
      </c>
      <c r="AN63" s="42">
        <v>607</v>
      </c>
      <c r="AO63" s="42">
        <v>595</v>
      </c>
      <c r="AP63" s="42">
        <v>577</v>
      </c>
      <c r="AQ63" s="42">
        <v>580</v>
      </c>
      <c r="AR63" s="42">
        <v>602</v>
      </c>
      <c r="AS63" s="42">
        <v>605</v>
      </c>
      <c r="AT63" s="42">
        <v>611</v>
      </c>
      <c r="AU63" s="42">
        <v>605</v>
      </c>
      <c r="AV63" s="42">
        <v>611</v>
      </c>
      <c r="AW63" s="42">
        <v>635</v>
      </c>
      <c r="AX63" s="42">
        <v>636</v>
      </c>
      <c r="AY63" s="42">
        <v>621</v>
      </c>
      <c r="AZ63" s="42">
        <v>632</v>
      </c>
      <c r="BA63" s="42">
        <v>686</v>
      </c>
      <c r="BB63" s="42">
        <v>681</v>
      </c>
      <c r="BC63" s="42">
        <v>683</v>
      </c>
      <c r="BD63" s="42">
        <v>705</v>
      </c>
      <c r="BE63" s="42">
        <v>662</v>
      </c>
      <c r="BF63" s="42">
        <v>660</v>
      </c>
      <c r="BG63" s="42">
        <v>674</v>
      </c>
      <c r="BH63" s="42">
        <v>659</v>
      </c>
      <c r="BI63" s="42">
        <v>663</v>
      </c>
      <c r="BJ63" s="42">
        <v>670</v>
      </c>
      <c r="BK63" s="42">
        <v>664</v>
      </c>
      <c r="BL63" s="42">
        <v>686</v>
      </c>
      <c r="BM63" s="42">
        <v>738</v>
      </c>
      <c r="BN63" s="42">
        <v>761</v>
      </c>
      <c r="BO63" s="42">
        <v>805</v>
      </c>
      <c r="BP63" s="42">
        <v>791</v>
      </c>
      <c r="BQ63" s="42">
        <v>759</v>
      </c>
      <c r="BR63" s="42">
        <v>749</v>
      </c>
      <c r="BS63" s="42">
        <v>836</v>
      </c>
      <c r="BT63" s="42">
        <v>918</v>
      </c>
      <c r="BU63" s="42">
        <v>936</v>
      </c>
      <c r="BV63" s="42">
        <v>923</v>
      </c>
      <c r="BW63" s="42">
        <v>912</v>
      </c>
      <c r="BX63" s="42">
        <v>905</v>
      </c>
      <c r="BY63" s="42">
        <v>942</v>
      </c>
      <c r="BZ63" s="42">
        <v>942</v>
      </c>
      <c r="CA63" s="42">
        <v>922</v>
      </c>
      <c r="CB63" s="42">
        <v>948</v>
      </c>
      <c r="CC63" s="42">
        <v>1008</v>
      </c>
      <c r="CD63" s="42">
        <v>965</v>
      </c>
      <c r="CE63" s="42">
        <v>960</v>
      </c>
      <c r="CF63" s="42">
        <v>997</v>
      </c>
      <c r="CG63" s="42">
        <v>1024</v>
      </c>
      <c r="CH63" s="42">
        <v>1047</v>
      </c>
      <c r="CI63" s="42">
        <v>1045</v>
      </c>
      <c r="CJ63" s="42">
        <v>1081</v>
      </c>
      <c r="CK63" s="42">
        <v>1123</v>
      </c>
      <c r="CL63" s="42">
        <v>1151</v>
      </c>
      <c r="CM63" s="42">
        <v>1189</v>
      </c>
      <c r="CN63" s="42">
        <v>1162</v>
      </c>
      <c r="CO63" s="42">
        <v>1239</v>
      </c>
      <c r="CP63" s="42">
        <v>1213</v>
      </c>
      <c r="CQ63" s="42">
        <v>1256</v>
      </c>
      <c r="CR63" s="42">
        <v>1226</v>
      </c>
      <c r="CS63" s="42">
        <v>1240</v>
      </c>
      <c r="CT63" s="42">
        <v>1263</v>
      </c>
      <c r="CU63" s="42">
        <v>1263</v>
      </c>
      <c r="CV63" s="42">
        <v>1335</v>
      </c>
      <c r="CW63" s="42">
        <v>1344</v>
      </c>
      <c r="CX63" s="42">
        <v>1355</v>
      </c>
    </row>
    <row r="64" spans="1:102">
      <c r="A64" s="1" t="s">
        <v>119</v>
      </c>
      <c r="B64" s="61" t="s">
        <v>1274</v>
      </c>
      <c r="C64" s="39">
        <v>2177</v>
      </c>
      <c r="D64" s="39">
        <v>2234</v>
      </c>
      <c r="E64" s="39">
        <v>2435</v>
      </c>
      <c r="F64" s="39">
        <v>2501</v>
      </c>
      <c r="G64" s="39">
        <v>2678</v>
      </c>
      <c r="H64" s="39">
        <v>2835</v>
      </c>
      <c r="I64" s="39">
        <v>2967</v>
      </c>
      <c r="J64" s="39">
        <v>2851</v>
      </c>
      <c r="K64" s="39">
        <v>3000</v>
      </c>
      <c r="L64" s="39">
        <v>3486</v>
      </c>
      <c r="M64" s="39">
        <v>3056</v>
      </c>
      <c r="N64" s="39">
        <v>2641</v>
      </c>
      <c r="O64" s="39">
        <v>3098</v>
      </c>
      <c r="P64" s="39">
        <v>3007</v>
      </c>
      <c r="Q64" s="39">
        <v>2946</v>
      </c>
      <c r="R64" s="39">
        <v>3210</v>
      </c>
      <c r="S64" s="41">
        <v>3744</v>
      </c>
      <c r="T64" s="41">
        <v>3770</v>
      </c>
      <c r="U64" s="41">
        <v>4005</v>
      </c>
      <c r="V64" s="41">
        <v>4482</v>
      </c>
      <c r="W64" s="49">
        <v>562</v>
      </c>
      <c r="X64" s="42">
        <v>540</v>
      </c>
      <c r="Y64" s="42">
        <v>536</v>
      </c>
      <c r="Z64" s="42">
        <v>539</v>
      </c>
      <c r="AA64" s="42">
        <v>547</v>
      </c>
      <c r="AB64" s="42">
        <v>552</v>
      </c>
      <c r="AC64" s="42">
        <v>562</v>
      </c>
      <c r="AD64" s="42">
        <v>573</v>
      </c>
      <c r="AE64" s="42">
        <v>619</v>
      </c>
      <c r="AF64" s="42">
        <v>629</v>
      </c>
      <c r="AG64" s="42">
        <v>599</v>
      </c>
      <c r="AH64" s="42">
        <v>588</v>
      </c>
      <c r="AI64" s="42">
        <v>625</v>
      </c>
      <c r="AJ64" s="42">
        <v>613</v>
      </c>
      <c r="AK64" s="42">
        <v>627</v>
      </c>
      <c r="AL64" s="42">
        <v>636</v>
      </c>
      <c r="AM64" s="42">
        <v>627</v>
      </c>
      <c r="AN64" s="42">
        <v>665</v>
      </c>
      <c r="AO64" s="42">
        <v>679</v>
      </c>
      <c r="AP64" s="42">
        <v>707</v>
      </c>
      <c r="AQ64" s="42">
        <v>673</v>
      </c>
      <c r="AR64" s="42">
        <v>744</v>
      </c>
      <c r="AS64" s="42">
        <v>702</v>
      </c>
      <c r="AT64" s="42">
        <v>716</v>
      </c>
      <c r="AU64" s="42">
        <v>720</v>
      </c>
      <c r="AV64" s="42">
        <v>772</v>
      </c>
      <c r="AW64" s="42">
        <v>745</v>
      </c>
      <c r="AX64" s="42">
        <v>730</v>
      </c>
      <c r="AY64" s="42">
        <v>716</v>
      </c>
      <c r="AZ64" s="42">
        <v>710</v>
      </c>
      <c r="BA64" s="42">
        <v>707</v>
      </c>
      <c r="BB64" s="42">
        <v>718</v>
      </c>
      <c r="BC64" s="42">
        <v>690</v>
      </c>
      <c r="BD64" s="42">
        <v>734</v>
      </c>
      <c r="BE64" s="42">
        <v>752</v>
      </c>
      <c r="BF64" s="42">
        <v>824</v>
      </c>
      <c r="BG64" s="42">
        <v>856</v>
      </c>
      <c r="BH64" s="42">
        <v>897</v>
      </c>
      <c r="BI64" s="42">
        <v>887</v>
      </c>
      <c r="BJ64" s="42">
        <v>846</v>
      </c>
      <c r="BK64" s="42">
        <v>830</v>
      </c>
      <c r="BL64" s="42">
        <v>808</v>
      </c>
      <c r="BM64" s="42">
        <v>752</v>
      </c>
      <c r="BN64" s="42">
        <v>666</v>
      </c>
      <c r="BO64" s="42">
        <v>627</v>
      </c>
      <c r="BP64" s="42">
        <v>646</v>
      </c>
      <c r="BQ64" s="42">
        <v>671</v>
      </c>
      <c r="BR64" s="42">
        <v>697</v>
      </c>
      <c r="BS64" s="42">
        <v>709</v>
      </c>
      <c r="BT64" s="42">
        <v>804</v>
      </c>
      <c r="BU64" s="42">
        <v>842</v>
      </c>
      <c r="BV64" s="42">
        <v>743</v>
      </c>
      <c r="BW64" s="42">
        <v>751</v>
      </c>
      <c r="BX64" s="42">
        <v>771</v>
      </c>
      <c r="BY64" s="42">
        <v>761</v>
      </c>
      <c r="BZ64" s="42">
        <v>724</v>
      </c>
      <c r="CA64" s="42">
        <v>748</v>
      </c>
      <c r="CB64" s="42">
        <v>761</v>
      </c>
      <c r="CC64" s="42">
        <v>743</v>
      </c>
      <c r="CD64" s="42">
        <v>694</v>
      </c>
      <c r="CE64" s="42">
        <v>729</v>
      </c>
      <c r="CF64" s="42">
        <v>799</v>
      </c>
      <c r="CG64" s="42">
        <v>831</v>
      </c>
      <c r="CH64" s="42">
        <v>851</v>
      </c>
      <c r="CI64" s="42">
        <v>913</v>
      </c>
      <c r="CJ64" s="42">
        <v>921</v>
      </c>
      <c r="CK64" s="42">
        <v>960</v>
      </c>
      <c r="CL64" s="42">
        <v>950</v>
      </c>
      <c r="CM64" s="42">
        <v>966</v>
      </c>
      <c r="CN64" s="42">
        <v>932</v>
      </c>
      <c r="CO64" s="42">
        <v>943</v>
      </c>
      <c r="CP64" s="42">
        <v>929</v>
      </c>
      <c r="CQ64" s="42">
        <v>925</v>
      </c>
      <c r="CR64" s="42">
        <v>979</v>
      </c>
      <c r="CS64" s="42">
        <v>1038</v>
      </c>
      <c r="CT64" s="42">
        <v>1063</v>
      </c>
      <c r="CU64" s="42">
        <v>1109</v>
      </c>
      <c r="CV64" s="42">
        <v>1127</v>
      </c>
      <c r="CW64" s="42">
        <v>1158</v>
      </c>
      <c r="CX64" s="42">
        <v>1088</v>
      </c>
    </row>
    <row r="65" spans="1:102">
      <c r="A65" s="9" t="s">
        <v>121</v>
      </c>
      <c r="B65" s="61" t="s">
        <v>1275</v>
      </c>
      <c r="C65" s="39">
        <v>1049</v>
      </c>
      <c r="D65" s="39">
        <v>1043</v>
      </c>
      <c r="E65" s="39">
        <v>1144</v>
      </c>
      <c r="F65" s="39">
        <v>1102</v>
      </c>
      <c r="G65" s="39">
        <v>1173</v>
      </c>
      <c r="H65" s="39">
        <v>1292</v>
      </c>
      <c r="I65" s="39">
        <v>1278</v>
      </c>
      <c r="J65" s="39">
        <v>1280</v>
      </c>
      <c r="K65" s="39">
        <v>1351</v>
      </c>
      <c r="L65" s="39">
        <v>1656</v>
      </c>
      <c r="M65" s="39">
        <v>1234</v>
      </c>
      <c r="N65" s="39">
        <v>1076</v>
      </c>
      <c r="O65" s="39">
        <v>1344</v>
      </c>
      <c r="P65" s="39">
        <v>1226</v>
      </c>
      <c r="Q65" s="39">
        <v>1215</v>
      </c>
      <c r="R65" s="39">
        <v>1329</v>
      </c>
      <c r="S65" s="41">
        <v>1607</v>
      </c>
      <c r="T65" s="41">
        <v>1475</v>
      </c>
      <c r="U65" s="41">
        <v>1585</v>
      </c>
      <c r="V65" s="41">
        <v>1824</v>
      </c>
      <c r="W65" s="49">
        <v>262</v>
      </c>
      <c r="X65" s="42">
        <v>259</v>
      </c>
      <c r="Y65" s="42">
        <v>263</v>
      </c>
      <c r="Z65" s="42">
        <v>265</v>
      </c>
      <c r="AA65" s="42">
        <v>250</v>
      </c>
      <c r="AB65" s="42">
        <v>257</v>
      </c>
      <c r="AC65" s="42">
        <v>257</v>
      </c>
      <c r="AD65" s="42">
        <v>279</v>
      </c>
      <c r="AE65" s="42">
        <v>294</v>
      </c>
      <c r="AF65" s="42">
        <v>296</v>
      </c>
      <c r="AG65" s="42">
        <v>285</v>
      </c>
      <c r="AH65" s="42">
        <v>269</v>
      </c>
      <c r="AI65" s="42">
        <v>277</v>
      </c>
      <c r="AJ65" s="42">
        <v>262</v>
      </c>
      <c r="AK65" s="42">
        <v>283</v>
      </c>
      <c r="AL65" s="42">
        <v>280</v>
      </c>
      <c r="AM65" s="42">
        <v>288</v>
      </c>
      <c r="AN65" s="42">
        <v>289</v>
      </c>
      <c r="AO65" s="42">
        <v>292</v>
      </c>
      <c r="AP65" s="42">
        <v>304</v>
      </c>
      <c r="AQ65" s="42">
        <v>289</v>
      </c>
      <c r="AR65" s="42">
        <v>333</v>
      </c>
      <c r="AS65" s="42">
        <v>332</v>
      </c>
      <c r="AT65" s="42">
        <v>338</v>
      </c>
      <c r="AU65" s="42">
        <v>330</v>
      </c>
      <c r="AV65" s="42">
        <v>337</v>
      </c>
      <c r="AW65" s="42">
        <v>311</v>
      </c>
      <c r="AX65" s="42">
        <v>300</v>
      </c>
      <c r="AY65" s="42">
        <v>330</v>
      </c>
      <c r="AZ65" s="42">
        <v>312</v>
      </c>
      <c r="BA65" s="42">
        <v>321</v>
      </c>
      <c r="BB65" s="42">
        <v>317</v>
      </c>
      <c r="BC65" s="42">
        <v>310</v>
      </c>
      <c r="BD65" s="42">
        <v>321</v>
      </c>
      <c r="BE65" s="42">
        <v>334</v>
      </c>
      <c r="BF65" s="42">
        <v>386</v>
      </c>
      <c r="BG65" s="42">
        <v>411</v>
      </c>
      <c r="BH65" s="42">
        <v>434</v>
      </c>
      <c r="BI65" s="42">
        <v>422</v>
      </c>
      <c r="BJ65" s="42">
        <v>389</v>
      </c>
      <c r="BK65" s="42">
        <v>361</v>
      </c>
      <c r="BL65" s="42">
        <v>334</v>
      </c>
      <c r="BM65" s="42">
        <v>293</v>
      </c>
      <c r="BN65" s="42">
        <v>246</v>
      </c>
      <c r="BO65" s="42">
        <v>241</v>
      </c>
      <c r="BP65" s="42">
        <v>244</v>
      </c>
      <c r="BQ65" s="42">
        <v>279</v>
      </c>
      <c r="BR65" s="42">
        <v>312</v>
      </c>
      <c r="BS65" s="42">
        <v>311</v>
      </c>
      <c r="BT65" s="42">
        <v>340</v>
      </c>
      <c r="BU65" s="42">
        <v>364</v>
      </c>
      <c r="BV65" s="42">
        <v>329</v>
      </c>
      <c r="BW65" s="42">
        <v>311</v>
      </c>
      <c r="BX65" s="42">
        <v>317</v>
      </c>
      <c r="BY65" s="42">
        <v>296</v>
      </c>
      <c r="BZ65" s="42">
        <v>302</v>
      </c>
      <c r="CA65" s="42">
        <v>326</v>
      </c>
      <c r="CB65" s="42">
        <v>312</v>
      </c>
      <c r="CC65" s="42">
        <v>291</v>
      </c>
      <c r="CD65" s="42">
        <v>286</v>
      </c>
      <c r="CE65" s="42">
        <v>291</v>
      </c>
      <c r="CF65" s="42">
        <v>321</v>
      </c>
      <c r="CG65" s="42">
        <v>344</v>
      </c>
      <c r="CH65" s="42">
        <v>373</v>
      </c>
      <c r="CI65" s="42">
        <v>400</v>
      </c>
      <c r="CJ65" s="42">
        <v>402</v>
      </c>
      <c r="CK65" s="42">
        <v>413</v>
      </c>
      <c r="CL65" s="42">
        <v>392</v>
      </c>
      <c r="CM65" s="42">
        <v>384</v>
      </c>
      <c r="CN65" s="42">
        <v>359</v>
      </c>
      <c r="CO65" s="42">
        <v>359</v>
      </c>
      <c r="CP65" s="42">
        <v>373</v>
      </c>
      <c r="CQ65" s="42">
        <v>356</v>
      </c>
      <c r="CR65" s="42">
        <v>383</v>
      </c>
      <c r="CS65" s="42">
        <v>404</v>
      </c>
      <c r="CT65" s="42">
        <v>442</v>
      </c>
      <c r="CU65" s="42">
        <v>448</v>
      </c>
      <c r="CV65" s="42">
        <v>459</v>
      </c>
      <c r="CW65" s="42">
        <v>467</v>
      </c>
      <c r="CX65" s="42">
        <v>450</v>
      </c>
    </row>
    <row r="66" spans="1:102">
      <c r="A66" s="9" t="s">
        <v>123</v>
      </c>
      <c r="B66" s="61" t="s">
        <v>1276</v>
      </c>
      <c r="C66" s="39">
        <v>1128</v>
      </c>
      <c r="D66" s="39">
        <v>1191</v>
      </c>
      <c r="E66" s="39">
        <v>1291</v>
      </c>
      <c r="F66" s="39">
        <v>1399</v>
      </c>
      <c r="G66" s="39">
        <v>1505</v>
      </c>
      <c r="H66" s="39">
        <v>1543</v>
      </c>
      <c r="I66" s="39">
        <v>1689</v>
      </c>
      <c r="J66" s="39">
        <v>1571</v>
      </c>
      <c r="K66" s="39">
        <v>1649</v>
      </c>
      <c r="L66" s="39">
        <v>1830</v>
      </c>
      <c r="M66" s="39">
        <v>1822</v>
      </c>
      <c r="N66" s="39">
        <v>1565</v>
      </c>
      <c r="O66" s="39">
        <v>1754</v>
      </c>
      <c r="P66" s="39">
        <v>1781</v>
      </c>
      <c r="Q66" s="39">
        <v>1731</v>
      </c>
      <c r="R66" s="39">
        <v>1881</v>
      </c>
      <c r="S66" s="41">
        <v>2137</v>
      </c>
      <c r="T66" s="41">
        <v>2295</v>
      </c>
      <c r="U66" s="41">
        <v>2420</v>
      </c>
      <c r="V66" s="41">
        <v>2658</v>
      </c>
      <c r="W66" s="49">
        <v>299</v>
      </c>
      <c r="X66" s="42">
        <v>281</v>
      </c>
      <c r="Y66" s="42">
        <v>274</v>
      </c>
      <c r="Z66" s="42">
        <v>274</v>
      </c>
      <c r="AA66" s="42">
        <v>297</v>
      </c>
      <c r="AB66" s="42">
        <v>295</v>
      </c>
      <c r="AC66" s="42">
        <v>305</v>
      </c>
      <c r="AD66" s="42">
        <v>294</v>
      </c>
      <c r="AE66" s="42">
        <v>326</v>
      </c>
      <c r="AF66" s="42">
        <v>332</v>
      </c>
      <c r="AG66" s="42">
        <v>314</v>
      </c>
      <c r="AH66" s="42">
        <v>319</v>
      </c>
      <c r="AI66" s="42">
        <v>348</v>
      </c>
      <c r="AJ66" s="42">
        <v>350</v>
      </c>
      <c r="AK66" s="42">
        <v>345</v>
      </c>
      <c r="AL66" s="42">
        <v>356</v>
      </c>
      <c r="AM66" s="42">
        <v>339</v>
      </c>
      <c r="AN66" s="42">
        <v>376</v>
      </c>
      <c r="AO66" s="42">
        <v>387</v>
      </c>
      <c r="AP66" s="42">
        <v>403</v>
      </c>
      <c r="AQ66" s="42">
        <v>384</v>
      </c>
      <c r="AR66" s="42">
        <v>410</v>
      </c>
      <c r="AS66" s="42">
        <v>371</v>
      </c>
      <c r="AT66" s="42">
        <v>378</v>
      </c>
      <c r="AU66" s="42">
        <v>390</v>
      </c>
      <c r="AV66" s="42">
        <v>435</v>
      </c>
      <c r="AW66" s="42">
        <v>434</v>
      </c>
      <c r="AX66" s="42">
        <v>430</v>
      </c>
      <c r="AY66" s="42">
        <v>386</v>
      </c>
      <c r="AZ66" s="42">
        <v>399</v>
      </c>
      <c r="BA66" s="42">
        <v>385</v>
      </c>
      <c r="BB66" s="42">
        <v>401</v>
      </c>
      <c r="BC66" s="42">
        <v>380</v>
      </c>
      <c r="BD66" s="42">
        <v>414</v>
      </c>
      <c r="BE66" s="42">
        <v>417</v>
      </c>
      <c r="BF66" s="42">
        <v>438</v>
      </c>
      <c r="BG66" s="42">
        <v>445</v>
      </c>
      <c r="BH66" s="42">
        <v>463</v>
      </c>
      <c r="BI66" s="42">
        <v>465</v>
      </c>
      <c r="BJ66" s="42">
        <v>457</v>
      </c>
      <c r="BK66" s="42">
        <v>469</v>
      </c>
      <c r="BL66" s="42">
        <v>474</v>
      </c>
      <c r="BM66" s="42">
        <v>459</v>
      </c>
      <c r="BN66" s="42">
        <v>420</v>
      </c>
      <c r="BO66" s="42">
        <v>386</v>
      </c>
      <c r="BP66" s="42">
        <v>402</v>
      </c>
      <c r="BQ66" s="42">
        <v>392</v>
      </c>
      <c r="BR66" s="42">
        <v>385</v>
      </c>
      <c r="BS66" s="42">
        <v>398</v>
      </c>
      <c r="BT66" s="42">
        <v>464</v>
      </c>
      <c r="BU66" s="42">
        <v>478</v>
      </c>
      <c r="BV66" s="42">
        <v>414</v>
      </c>
      <c r="BW66" s="42">
        <v>441</v>
      </c>
      <c r="BX66" s="42">
        <v>453</v>
      </c>
      <c r="BY66" s="42">
        <v>465</v>
      </c>
      <c r="BZ66" s="42">
        <v>422</v>
      </c>
      <c r="CA66" s="42">
        <v>422</v>
      </c>
      <c r="CB66" s="42">
        <v>449</v>
      </c>
      <c r="CC66" s="42">
        <v>452</v>
      </c>
      <c r="CD66" s="42">
        <v>408</v>
      </c>
      <c r="CE66" s="42">
        <v>438</v>
      </c>
      <c r="CF66" s="42">
        <v>478</v>
      </c>
      <c r="CG66" s="42">
        <v>487</v>
      </c>
      <c r="CH66" s="42">
        <v>478</v>
      </c>
      <c r="CI66" s="42">
        <v>514</v>
      </c>
      <c r="CJ66" s="42">
        <v>518</v>
      </c>
      <c r="CK66" s="42">
        <v>547</v>
      </c>
      <c r="CL66" s="42">
        <v>558</v>
      </c>
      <c r="CM66" s="42">
        <v>582</v>
      </c>
      <c r="CN66" s="42">
        <v>573</v>
      </c>
      <c r="CO66" s="42">
        <v>584</v>
      </c>
      <c r="CP66" s="42">
        <v>556</v>
      </c>
      <c r="CQ66" s="42">
        <v>569</v>
      </c>
      <c r="CR66" s="42">
        <v>596</v>
      </c>
      <c r="CS66" s="42">
        <v>634</v>
      </c>
      <c r="CT66" s="42">
        <v>621</v>
      </c>
      <c r="CU66" s="42">
        <v>660</v>
      </c>
      <c r="CV66" s="42">
        <v>668</v>
      </c>
      <c r="CW66" s="42">
        <v>692</v>
      </c>
      <c r="CX66" s="42">
        <v>638</v>
      </c>
    </row>
    <row r="67" spans="1:102">
      <c r="A67" s="1" t="s">
        <v>125</v>
      </c>
      <c r="B67" s="61" t="s">
        <v>1277</v>
      </c>
      <c r="C67" s="39">
        <v>5112</v>
      </c>
      <c r="D67" s="39">
        <v>4922</v>
      </c>
      <c r="E67" s="39">
        <v>5234</v>
      </c>
      <c r="F67" s="39">
        <v>5542</v>
      </c>
      <c r="G67" s="39">
        <v>5207</v>
      </c>
      <c r="H67" s="39">
        <v>5393</v>
      </c>
      <c r="I67" s="39">
        <v>5508</v>
      </c>
      <c r="J67" s="39">
        <v>5488</v>
      </c>
      <c r="K67" s="39">
        <v>5710</v>
      </c>
      <c r="L67" s="39">
        <v>5914</v>
      </c>
      <c r="M67" s="39">
        <v>6262</v>
      </c>
      <c r="N67" s="39">
        <v>6132</v>
      </c>
      <c r="O67" s="39">
        <v>6719</v>
      </c>
      <c r="P67" s="39">
        <v>6832</v>
      </c>
      <c r="Q67" s="39">
        <v>6400</v>
      </c>
      <c r="R67" s="39">
        <v>6592</v>
      </c>
      <c r="S67" s="41">
        <v>6775</v>
      </c>
      <c r="T67" s="41">
        <v>6443</v>
      </c>
      <c r="U67" s="41">
        <v>6397</v>
      </c>
      <c r="V67" s="41">
        <v>6743</v>
      </c>
      <c r="W67" s="49">
        <v>1306</v>
      </c>
      <c r="X67" s="42">
        <v>1301</v>
      </c>
      <c r="Y67" s="42">
        <v>1274</v>
      </c>
      <c r="Z67" s="42">
        <v>1231</v>
      </c>
      <c r="AA67" s="42">
        <v>1188</v>
      </c>
      <c r="AB67" s="42">
        <v>1212</v>
      </c>
      <c r="AC67" s="42">
        <v>1265</v>
      </c>
      <c r="AD67" s="42">
        <v>1257</v>
      </c>
      <c r="AE67" s="42">
        <v>1286</v>
      </c>
      <c r="AF67" s="42">
        <v>1261</v>
      </c>
      <c r="AG67" s="42">
        <v>1344</v>
      </c>
      <c r="AH67" s="42">
        <v>1343</v>
      </c>
      <c r="AI67" s="42">
        <v>1430</v>
      </c>
      <c r="AJ67" s="42">
        <v>1430</v>
      </c>
      <c r="AK67" s="42">
        <v>1385</v>
      </c>
      <c r="AL67" s="42">
        <v>1297</v>
      </c>
      <c r="AM67" s="42">
        <v>1293</v>
      </c>
      <c r="AN67" s="42">
        <v>1312</v>
      </c>
      <c r="AO67" s="42">
        <v>1314</v>
      </c>
      <c r="AP67" s="42">
        <v>1288</v>
      </c>
      <c r="AQ67" s="42">
        <v>1327</v>
      </c>
      <c r="AR67" s="42">
        <v>1346</v>
      </c>
      <c r="AS67" s="42">
        <v>1340</v>
      </c>
      <c r="AT67" s="42">
        <v>1380</v>
      </c>
      <c r="AU67" s="42">
        <v>1355</v>
      </c>
      <c r="AV67" s="42">
        <v>1385</v>
      </c>
      <c r="AW67" s="42">
        <v>1389</v>
      </c>
      <c r="AX67" s="42">
        <v>1379</v>
      </c>
      <c r="AY67" s="42">
        <v>1382</v>
      </c>
      <c r="AZ67" s="42">
        <v>1330</v>
      </c>
      <c r="BA67" s="42">
        <v>1387</v>
      </c>
      <c r="BB67" s="42">
        <v>1389</v>
      </c>
      <c r="BC67" s="42">
        <v>1417</v>
      </c>
      <c r="BD67" s="42">
        <v>1409</v>
      </c>
      <c r="BE67" s="42">
        <v>1430</v>
      </c>
      <c r="BF67" s="42">
        <v>1454</v>
      </c>
      <c r="BG67" s="42">
        <v>1452</v>
      </c>
      <c r="BH67" s="42">
        <v>1428</v>
      </c>
      <c r="BI67" s="42">
        <v>1500</v>
      </c>
      <c r="BJ67" s="42">
        <v>1534</v>
      </c>
      <c r="BK67" s="42">
        <v>1526</v>
      </c>
      <c r="BL67" s="42">
        <v>1560</v>
      </c>
      <c r="BM67" s="42">
        <v>1593</v>
      </c>
      <c r="BN67" s="42">
        <v>1583</v>
      </c>
      <c r="BO67" s="42">
        <v>1543</v>
      </c>
      <c r="BP67" s="42">
        <v>1479</v>
      </c>
      <c r="BQ67" s="42">
        <v>1554</v>
      </c>
      <c r="BR67" s="42">
        <v>1556</v>
      </c>
      <c r="BS67" s="42">
        <v>1596</v>
      </c>
      <c r="BT67" s="42">
        <v>1653</v>
      </c>
      <c r="BU67" s="42">
        <v>1725</v>
      </c>
      <c r="BV67" s="42">
        <v>1745</v>
      </c>
      <c r="BW67" s="42">
        <v>1696</v>
      </c>
      <c r="BX67" s="42">
        <v>1708</v>
      </c>
      <c r="BY67" s="42">
        <v>1748</v>
      </c>
      <c r="BZ67" s="42">
        <v>1680</v>
      </c>
      <c r="CA67" s="42">
        <v>1591</v>
      </c>
      <c r="CB67" s="42">
        <v>1629</v>
      </c>
      <c r="CC67" s="42">
        <v>1629</v>
      </c>
      <c r="CD67" s="42">
        <v>1551</v>
      </c>
      <c r="CE67" s="42">
        <v>1613</v>
      </c>
      <c r="CF67" s="42">
        <v>1620</v>
      </c>
      <c r="CG67" s="42">
        <v>1671</v>
      </c>
      <c r="CH67" s="42">
        <v>1688</v>
      </c>
      <c r="CI67" s="42">
        <v>1710</v>
      </c>
      <c r="CJ67" s="42">
        <v>1690</v>
      </c>
      <c r="CK67" s="42">
        <v>1689</v>
      </c>
      <c r="CL67" s="42">
        <v>1686</v>
      </c>
      <c r="CM67" s="42">
        <v>1630</v>
      </c>
      <c r="CN67" s="42">
        <v>1554</v>
      </c>
      <c r="CO67" s="42">
        <v>1638</v>
      </c>
      <c r="CP67" s="42">
        <v>1621</v>
      </c>
      <c r="CQ67" s="42">
        <v>1579</v>
      </c>
      <c r="CR67" s="42">
        <v>1570</v>
      </c>
      <c r="CS67" s="42">
        <v>1644</v>
      </c>
      <c r="CT67" s="42">
        <v>1604</v>
      </c>
      <c r="CU67" s="42">
        <v>1591</v>
      </c>
      <c r="CV67" s="42">
        <v>1613</v>
      </c>
      <c r="CW67" s="42">
        <v>1773</v>
      </c>
      <c r="CX67" s="42">
        <v>1766</v>
      </c>
    </row>
    <row r="68" spans="1:102">
      <c r="A68" s="9" t="s">
        <v>127</v>
      </c>
      <c r="B68" s="61" t="s">
        <v>1278</v>
      </c>
      <c r="C68" s="39">
        <v>3938</v>
      </c>
      <c r="D68" s="39">
        <v>3703</v>
      </c>
      <c r="E68" s="39">
        <v>3872</v>
      </c>
      <c r="F68" s="39">
        <v>4161</v>
      </c>
      <c r="G68" s="39">
        <v>3960</v>
      </c>
      <c r="H68" s="39">
        <v>4059</v>
      </c>
      <c r="I68" s="39">
        <v>4091</v>
      </c>
      <c r="J68" s="39">
        <v>4017</v>
      </c>
      <c r="K68" s="39">
        <v>4175</v>
      </c>
      <c r="L68" s="39">
        <v>4328</v>
      </c>
      <c r="M68" s="39">
        <v>4455</v>
      </c>
      <c r="N68" s="39">
        <v>4288</v>
      </c>
      <c r="O68" s="39">
        <v>4744</v>
      </c>
      <c r="P68" s="39">
        <v>4797</v>
      </c>
      <c r="Q68" s="39">
        <v>4366</v>
      </c>
      <c r="R68" s="39">
        <v>4374</v>
      </c>
      <c r="S68" s="41">
        <v>4405</v>
      </c>
      <c r="T68" s="41">
        <v>4176</v>
      </c>
      <c r="U68" s="41">
        <v>3971</v>
      </c>
      <c r="V68" s="41">
        <v>4215</v>
      </c>
      <c r="W68" s="49">
        <v>1016</v>
      </c>
      <c r="X68" s="42">
        <v>1009</v>
      </c>
      <c r="Y68" s="42">
        <v>980</v>
      </c>
      <c r="Z68" s="42">
        <v>933</v>
      </c>
      <c r="AA68" s="42">
        <v>898</v>
      </c>
      <c r="AB68" s="42">
        <v>914</v>
      </c>
      <c r="AC68" s="42">
        <v>949</v>
      </c>
      <c r="AD68" s="42">
        <v>942</v>
      </c>
      <c r="AE68" s="42">
        <v>950</v>
      </c>
      <c r="AF68" s="42">
        <v>938</v>
      </c>
      <c r="AG68" s="42">
        <v>1001</v>
      </c>
      <c r="AH68" s="42">
        <v>983</v>
      </c>
      <c r="AI68" s="42">
        <v>1080</v>
      </c>
      <c r="AJ68" s="42">
        <v>1085</v>
      </c>
      <c r="AK68" s="42">
        <v>1038</v>
      </c>
      <c r="AL68" s="42">
        <v>958</v>
      </c>
      <c r="AM68" s="42">
        <v>992</v>
      </c>
      <c r="AN68" s="42">
        <v>991</v>
      </c>
      <c r="AO68" s="42">
        <v>999</v>
      </c>
      <c r="AP68" s="42">
        <v>978</v>
      </c>
      <c r="AQ68" s="42">
        <v>1005</v>
      </c>
      <c r="AR68" s="42">
        <v>1016</v>
      </c>
      <c r="AS68" s="42">
        <v>1006</v>
      </c>
      <c r="AT68" s="42">
        <v>1032</v>
      </c>
      <c r="AU68" s="42">
        <v>1010</v>
      </c>
      <c r="AV68" s="42">
        <v>1026</v>
      </c>
      <c r="AW68" s="42">
        <v>1036</v>
      </c>
      <c r="AX68" s="42">
        <v>1019</v>
      </c>
      <c r="AY68" s="42">
        <v>1019</v>
      </c>
      <c r="AZ68" s="42">
        <v>938</v>
      </c>
      <c r="BA68" s="42">
        <v>1039</v>
      </c>
      <c r="BB68" s="42">
        <v>1021</v>
      </c>
      <c r="BC68" s="42">
        <v>1038</v>
      </c>
      <c r="BD68" s="42">
        <v>1036</v>
      </c>
      <c r="BE68" s="42">
        <v>1037</v>
      </c>
      <c r="BF68" s="42">
        <v>1064</v>
      </c>
      <c r="BG68" s="42">
        <v>1049</v>
      </c>
      <c r="BH68" s="42">
        <v>1057</v>
      </c>
      <c r="BI68" s="42">
        <v>1102</v>
      </c>
      <c r="BJ68" s="42">
        <v>1120</v>
      </c>
      <c r="BK68" s="42">
        <v>1104</v>
      </c>
      <c r="BL68" s="42">
        <v>1109</v>
      </c>
      <c r="BM68" s="42">
        <v>1122</v>
      </c>
      <c r="BN68" s="42">
        <v>1120</v>
      </c>
      <c r="BO68" s="42">
        <v>1083</v>
      </c>
      <c r="BP68" s="42">
        <v>1024</v>
      </c>
      <c r="BQ68" s="42">
        <v>1086</v>
      </c>
      <c r="BR68" s="42">
        <v>1095</v>
      </c>
      <c r="BS68" s="42">
        <v>1120</v>
      </c>
      <c r="BT68" s="42">
        <v>1155</v>
      </c>
      <c r="BU68" s="42">
        <v>1220</v>
      </c>
      <c r="BV68" s="42">
        <v>1249</v>
      </c>
      <c r="BW68" s="42">
        <v>1197</v>
      </c>
      <c r="BX68" s="42">
        <v>1212</v>
      </c>
      <c r="BY68" s="42">
        <v>1234</v>
      </c>
      <c r="BZ68" s="42">
        <v>1154</v>
      </c>
      <c r="CA68" s="42">
        <v>1085</v>
      </c>
      <c r="CB68" s="42">
        <v>1110</v>
      </c>
      <c r="CC68" s="42">
        <v>1116</v>
      </c>
      <c r="CD68" s="42">
        <v>1055</v>
      </c>
      <c r="CE68" s="42">
        <v>1081</v>
      </c>
      <c r="CF68" s="42">
        <v>1068</v>
      </c>
      <c r="CG68" s="42">
        <v>1101</v>
      </c>
      <c r="CH68" s="42">
        <v>1124</v>
      </c>
      <c r="CI68" s="42">
        <v>1105</v>
      </c>
      <c r="CJ68" s="42">
        <v>1105</v>
      </c>
      <c r="CK68" s="42">
        <v>1107</v>
      </c>
      <c r="CL68" s="42">
        <v>1088</v>
      </c>
      <c r="CM68" s="42">
        <v>1060</v>
      </c>
      <c r="CN68" s="42">
        <v>1012</v>
      </c>
      <c r="CO68" s="42">
        <v>1067</v>
      </c>
      <c r="CP68" s="42">
        <v>1036</v>
      </c>
      <c r="CQ68" s="42">
        <v>1012</v>
      </c>
      <c r="CR68" s="42">
        <v>993</v>
      </c>
      <c r="CS68" s="42">
        <v>1018</v>
      </c>
      <c r="CT68" s="42">
        <v>948</v>
      </c>
      <c r="CU68" s="42">
        <v>977</v>
      </c>
      <c r="CV68" s="42">
        <v>996</v>
      </c>
      <c r="CW68" s="42">
        <v>1109</v>
      </c>
      <c r="CX68" s="42">
        <v>1133</v>
      </c>
    </row>
    <row r="69" spans="1:102">
      <c r="A69" s="9" t="s">
        <v>129</v>
      </c>
      <c r="B69" s="61" t="s">
        <v>1279</v>
      </c>
      <c r="C69" s="39">
        <v>1174</v>
      </c>
      <c r="D69" s="39">
        <v>1219</v>
      </c>
      <c r="E69" s="39">
        <v>1362</v>
      </c>
      <c r="F69" s="39">
        <v>1381</v>
      </c>
      <c r="G69" s="39">
        <v>1247</v>
      </c>
      <c r="H69" s="39">
        <v>1334</v>
      </c>
      <c r="I69" s="39">
        <v>1417</v>
      </c>
      <c r="J69" s="39">
        <v>1471</v>
      </c>
      <c r="K69" s="39">
        <v>1535</v>
      </c>
      <c r="L69" s="39">
        <v>1586</v>
      </c>
      <c r="M69" s="39">
        <v>1807</v>
      </c>
      <c r="N69" s="39">
        <v>1844</v>
      </c>
      <c r="O69" s="39">
        <v>1975</v>
      </c>
      <c r="P69" s="39">
        <v>2035</v>
      </c>
      <c r="Q69" s="39">
        <v>2034</v>
      </c>
      <c r="R69" s="39">
        <v>2218</v>
      </c>
      <c r="S69" s="41">
        <v>2370</v>
      </c>
      <c r="T69" s="41">
        <v>2267</v>
      </c>
      <c r="U69" s="41">
        <v>2426</v>
      </c>
      <c r="V69" s="41">
        <v>2528</v>
      </c>
      <c r="W69" s="49">
        <v>290</v>
      </c>
      <c r="X69" s="42">
        <v>291</v>
      </c>
      <c r="Y69" s="42">
        <v>294</v>
      </c>
      <c r="Z69" s="42">
        <v>299</v>
      </c>
      <c r="AA69" s="42">
        <v>291</v>
      </c>
      <c r="AB69" s="42">
        <v>298</v>
      </c>
      <c r="AC69" s="42">
        <v>315</v>
      </c>
      <c r="AD69" s="42">
        <v>315</v>
      </c>
      <c r="AE69" s="42">
        <v>336</v>
      </c>
      <c r="AF69" s="42">
        <v>324</v>
      </c>
      <c r="AG69" s="42">
        <v>342</v>
      </c>
      <c r="AH69" s="42">
        <v>360</v>
      </c>
      <c r="AI69" s="42">
        <v>350</v>
      </c>
      <c r="AJ69" s="42">
        <v>345</v>
      </c>
      <c r="AK69" s="42">
        <v>347</v>
      </c>
      <c r="AL69" s="42">
        <v>339</v>
      </c>
      <c r="AM69" s="42">
        <v>300</v>
      </c>
      <c r="AN69" s="42">
        <v>322</v>
      </c>
      <c r="AO69" s="42">
        <v>315</v>
      </c>
      <c r="AP69" s="42">
        <v>310</v>
      </c>
      <c r="AQ69" s="42">
        <v>322</v>
      </c>
      <c r="AR69" s="42">
        <v>330</v>
      </c>
      <c r="AS69" s="42">
        <v>333</v>
      </c>
      <c r="AT69" s="42">
        <v>349</v>
      </c>
      <c r="AU69" s="42">
        <v>345</v>
      </c>
      <c r="AV69" s="42">
        <v>360</v>
      </c>
      <c r="AW69" s="42">
        <v>352</v>
      </c>
      <c r="AX69" s="42">
        <v>360</v>
      </c>
      <c r="AY69" s="42">
        <v>363</v>
      </c>
      <c r="AZ69" s="42">
        <v>391</v>
      </c>
      <c r="BA69" s="42">
        <v>349</v>
      </c>
      <c r="BB69" s="42">
        <v>368</v>
      </c>
      <c r="BC69" s="42">
        <v>379</v>
      </c>
      <c r="BD69" s="42">
        <v>373</v>
      </c>
      <c r="BE69" s="42">
        <v>393</v>
      </c>
      <c r="BF69" s="42">
        <v>390</v>
      </c>
      <c r="BG69" s="42">
        <v>403</v>
      </c>
      <c r="BH69" s="42">
        <v>371</v>
      </c>
      <c r="BI69" s="42">
        <v>398</v>
      </c>
      <c r="BJ69" s="42">
        <v>414</v>
      </c>
      <c r="BK69" s="42">
        <v>422</v>
      </c>
      <c r="BL69" s="42">
        <v>451</v>
      </c>
      <c r="BM69" s="42">
        <v>471</v>
      </c>
      <c r="BN69" s="42">
        <v>463</v>
      </c>
      <c r="BO69" s="42">
        <v>460</v>
      </c>
      <c r="BP69" s="42">
        <v>455</v>
      </c>
      <c r="BQ69" s="42">
        <v>468</v>
      </c>
      <c r="BR69" s="42">
        <v>461</v>
      </c>
      <c r="BS69" s="42">
        <v>476</v>
      </c>
      <c r="BT69" s="42">
        <v>499</v>
      </c>
      <c r="BU69" s="42">
        <v>504</v>
      </c>
      <c r="BV69" s="42">
        <v>496</v>
      </c>
      <c r="BW69" s="42">
        <v>499</v>
      </c>
      <c r="BX69" s="42">
        <v>496</v>
      </c>
      <c r="BY69" s="42">
        <v>514</v>
      </c>
      <c r="BZ69" s="42">
        <v>526</v>
      </c>
      <c r="CA69" s="42">
        <v>506</v>
      </c>
      <c r="CB69" s="42">
        <v>519</v>
      </c>
      <c r="CC69" s="42">
        <v>513</v>
      </c>
      <c r="CD69" s="42">
        <v>496</v>
      </c>
      <c r="CE69" s="42">
        <v>532</v>
      </c>
      <c r="CF69" s="42">
        <v>552</v>
      </c>
      <c r="CG69" s="42">
        <v>569</v>
      </c>
      <c r="CH69" s="42">
        <v>565</v>
      </c>
      <c r="CI69" s="42">
        <v>606</v>
      </c>
      <c r="CJ69" s="42">
        <v>585</v>
      </c>
      <c r="CK69" s="42">
        <v>581</v>
      </c>
      <c r="CL69" s="42">
        <v>598</v>
      </c>
      <c r="CM69" s="42">
        <v>570</v>
      </c>
      <c r="CN69" s="42">
        <v>542</v>
      </c>
      <c r="CO69" s="42">
        <v>571</v>
      </c>
      <c r="CP69" s="42">
        <v>585</v>
      </c>
      <c r="CQ69" s="42">
        <v>566</v>
      </c>
      <c r="CR69" s="42">
        <v>578</v>
      </c>
      <c r="CS69" s="42">
        <v>626</v>
      </c>
      <c r="CT69" s="42">
        <v>656</v>
      </c>
      <c r="CU69" s="42">
        <v>614</v>
      </c>
      <c r="CV69" s="42">
        <v>617</v>
      </c>
      <c r="CW69" s="42">
        <v>664</v>
      </c>
      <c r="CX69" s="42">
        <v>633</v>
      </c>
    </row>
    <row r="70" spans="1:102">
      <c r="A70" s="1" t="s">
        <v>131</v>
      </c>
      <c r="B70" s="61" t="s">
        <v>1280</v>
      </c>
      <c r="C70" s="39">
        <v>27</v>
      </c>
      <c r="D70" s="39">
        <v>22</v>
      </c>
      <c r="E70" s="39">
        <v>17</v>
      </c>
      <c r="F70" s="39">
        <v>15</v>
      </c>
      <c r="G70" s="39">
        <v>18</v>
      </c>
      <c r="H70" s="39">
        <v>13</v>
      </c>
      <c r="I70" s="39">
        <v>11</v>
      </c>
      <c r="J70" s="39">
        <v>13</v>
      </c>
      <c r="K70" s="39">
        <v>15</v>
      </c>
      <c r="L70" s="39">
        <v>12</v>
      </c>
      <c r="M70" s="39">
        <v>24</v>
      </c>
      <c r="N70" s="39">
        <v>31</v>
      </c>
      <c r="O70" s="39">
        <v>18</v>
      </c>
      <c r="P70" s="39">
        <v>19</v>
      </c>
      <c r="Q70" s="39">
        <v>24</v>
      </c>
      <c r="R70" s="39">
        <v>23</v>
      </c>
      <c r="S70" s="41">
        <v>22</v>
      </c>
      <c r="T70" s="41">
        <v>22</v>
      </c>
      <c r="U70" s="41">
        <v>22</v>
      </c>
      <c r="V70" s="41">
        <v>20</v>
      </c>
      <c r="W70" s="49">
        <v>4</v>
      </c>
      <c r="X70" s="42">
        <v>9</v>
      </c>
      <c r="Y70" s="42">
        <v>8</v>
      </c>
      <c r="Z70" s="42">
        <v>6</v>
      </c>
      <c r="AA70" s="42">
        <v>6</v>
      </c>
      <c r="AB70" s="42">
        <v>6</v>
      </c>
      <c r="AC70" s="42">
        <v>5</v>
      </c>
      <c r="AD70" s="42">
        <v>5</v>
      </c>
      <c r="AE70" s="42">
        <v>5</v>
      </c>
      <c r="AF70" s="42">
        <v>5</v>
      </c>
      <c r="AG70" s="42">
        <v>3</v>
      </c>
      <c r="AH70" s="42">
        <v>4</v>
      </c>
      <c r="AI70" s="42">
        <v>4</v>
      </c>
      <c r="AJ70" s="42">
        <v>3</v>
      </c>
      <c r="AK70" s="42">
        <v>4</v>
      </c>
      <c r="AL70" s="42">
        <v>4</v>
      </c>
      <c r="AM70" s="42">
        <v>4</v>
      </c>
      <c r="AN70" s="42">
        <v>4</v>
      </c>
      <c r="AO70" s="42">
        <v>6</v>
      </c>
      <c r="AP70" s="42">
        <v>4</v>
      </c>
      <c r="AQ70" s="42">
        <v>3</v>
      </c>
      <c r="AR70" s="42">
        <v>4</v>
      </c>
      <c r="AS70" s="42">
        <v>3</v>
      </c>
      <c r="AT70" s="42">
        <v>3</v>
      </c>
      <c r="AU70" s="42">
        <v>2</v>
      </c>
      <c r="AV70" s="42">
        <v>2</v>
      </c>
      <c r="AW70" s="42">
        <v>4</v>
      </c>
      <c r="AX70" s="42">
        <v>3</v>
      </c>
      <c r="AY70" s="42">
        <v>3</v>
      </c>
      <c r="AZ70" s="42">
        <v>3</v>
      </c>
      <c r="BA70" s="42">
        <v>3</v>
      </c>
      <c r="BB70" s="42">
        <v>4</v>
      </c>
      <c r="BC70" s="42">
        <v>4</v>
      </c>
      <c r="BD70" s="42">
        <v>3</v>
      </c>
      <c r="BE70" s="42">
        <v>4</v>
      </c>
      <c r="BF70" s="42">
        <v>4</v>
      </c>
      <c r="BG70" s="42">
        <v>4</v>
      </c>
      <c r="BH70" s="42">
        <v>2</v>
      </c>
      <c r="BI70" s="42">
        <v>3</v>
      </c>
      <c r="BJ70" s="42">
        <v>3</v>
      </c>
      <c r="BK70" s="42">
        <v>3</v>
      </c>
      <c r="BL70" s="42">
        <v>8</v>
      </c>
      <c r="BM70" s="42">
        <v>5</v>
      </c>
      <c r="BN70" s="42">
        <v>8</v>
      </c>
      <c r="BO70" s="42">
        <v>8</v>
      </c>
      <c r="BP70" s="42">
        <v>7</v>
      </c>
      <c r="BQ70" s="42">
        <v>7</v>
      </c>
      <c r="BR70" s="42">
        <v>9</v>
      </c>
      <c r="BS70" s="42">
        <v>3</v>
      </c>
      <c r="BT70" s="42">
        <v>5</v>
      </c>
      <c r="BU70" s="42">
        <v>5</v>
      </c>
      <c r="BV70" s="42">
        <v>5</v>
      </c>
      <c r="BW70" s="42">
        <v>5</v>
      </c>
      <c r="BX70" s="42">
        <v>5</v>
      </c>
      <c r="BY70" s="42">
        <v>5</v>
      </c>
      <c r="BZ70" s="42">
        <v>4</v>
      </c>
      <c r="CA70" s="42">
        <v>6</v>
      </c>
      <c r="CB70" s="42">
        <v>5</v>
      </c>
      <c r="CC70" s="42">
        <v>7</v>
      </c>
      <c r="CD70" s="42">
        <v>6</v>
      </c>
      <c r="CE70" s="42">
        <v>6</v>
      </c>
      <c r="CF70" s="42">
        <v>7</v>
      </c>
      <c r="CG70" s="42">
        <v>5</v>
      </c>
      <c r="CH70" s="42">
        <v>5</v>
      </c>
      <c r="CI70" s="42">
        <v>5</v>
      </c>
      <c r="CJ70" s="42">
        <v>7</v>
      </c>
      <c r="CK70" s="42">
        <v>4</v>
      </c>
      <c r="CL70" s="42">
        <v>6</v>
      </c>
      <c r="CM70" s="42">
        <v>5</v>
      </c>
      <c r="CN70" s="42">
        <v>6</v>
      </c>
      <c r="CO70" s="42">
        <v>6</v>
      </c>
      <c r="CP70" s="42">
        <v>5</v>
      </c>
      <c r="CQ70" s="42">
        <v>5</v>
      </c>
      <c r="CR70" s="42">
        <v>6</v>
      </c>
      <c r="CS70" s="42">
        <v>5</v>
      </c>
      <c r="CT70" s="42">
        <v>6</v>
      </c>
      <c r="CU70" s="42">
        <v>4</v>
      </c>
      <c r="CV70" s="42">
        <v>5</v>
      </c>
      <c r="CW70" s="42">
        <v>6</v>
      </c>
      <c r="CX70" s="42">
        <v>5</v>
      </c>
    </row>
    <row r="71" spans="1:102">
      <c r="A71" s="9" t="s">
        <v>133</v>
      </c>
      <c r="B71" s="61" t="s">
        <v>1281</v>
      </c>
      <c r="C71" s="39">
        <v>27</v>
      </c>
      <c r="D71" s="39">
        <v>22</v>
      </c>
      <c r="E71" s="39">
        <v>17</v>
      </c>
      <c r="F71" s="39">
        <v>15</v>
      </c>
      <c r="G71" s="39">
        <v>18</v>
      </c>
      <c r="H71" s="39">
        <v>13</v>
      </c>
      <c r="I71" s="39">
        <v>11</v>
      </c>
      <c r="J71" s="39">
        <v>13</v>
      </c>
      <c r="K71" s="39">
        <v>15</v>
      </c>
      <c r="L71" s="39">
        <v>12</v>
      </c>
      <c r="M71" s="39">
        <v>24</v>
      </c>
      <c r="N71" s="39">
        <v>31</v>
      </c>
      <c r="O71" s="39">
        <v>18</v>
      </c>
      <c r="P71" s="39">
        <v>19</v>
      </c>
      <c r="Q71" s="39">
        <v>24</v>
      </c>
      <c r="R71" s="39">
        <v>23</v>
      </c>
      <c r="S71" s="41">
        <v>22</v>
      </c>
      <c r="T71" s="41">
        <v>22</v>
      </c>
      <c r="U71" s="41">
        <v>22</v>
      </c>
      <c r="V71" s="41">
        <v>20</v>
      </c>
      <c r="W71" s="49">
        <v>4</v>
      </c>
      <c r="X71" s="42">
        <v>9</v>
      </c>
      <c r="Y71" s="42">
        <v>8</v>
      </c>
      <c r="Z71" s="42">
        <v>6</v>
      </c>
      <c r="AA71" s="42">
        <v>6</v>
      </c>
      <c r="AB71" s="42">
        <v>6</v>
      </c>
      <c r="AC71" s="42">
        <v>5</v>
      </c>
      <c r="AD71" s="42">
        <v>5</v>
      </c>
      <c r="AE71" s="42">
        <v>5</v>
      </c>
      <c r="AF71" s="42">
        <v>5</v>
      </c>
      <c r="AG71" s="42">
        <v>3</v>
      </c>
      <c r="AH71" s="42">
        <v>4</v>
      </c>
      <c r="AI71" s="42">
        <v>4</v>
      </c>
      <c r="AJ71" s="42">
        <v>3</v>
      </c>
      <c r="AK71" s="42">
        <v>4</v>
      </c>
      <c r="AL71" s="42">
        <v>4</v>
      </c>
      <c r="AM71" s="42">
        <v>4</v>
      </c>
      <c r="AN71" s="42">
        <v>4</v>
      </c>
      <c r="AO71" s="42">
        <v>6</v>
      </c>
      <c r="AP71" s="42">
        <v>4</v>
      </c>
      <c r="AQ71" s="42">
        <v>3</v>
      </c>
      <c r="AR71" s="42">
        <v>4</v>
      </c>
      <c r="AS71" s="42">
        <v>3</v>
      </c>
      <c r="AT71" s="42">
        <v>3</v>
      </c>
      <c r="AU71" s="42">
        <v>2</v>
      </c>
      <c r="AV71" s="42">
        <v>2</v>
      </c>
      <c r="AW71" s="42">
        <v>4</v>
      </c>
      <c r="AX71" s="42">
        <v>3</v>
      </c>
      <c r="AY71" s="42">
        <v>3</v>
      </c>
      <c r="AZ71" s="42">
        <v>3</v>
      </c>
      <c r="BA71" s="42">
        <v>3</v>
      </c>
      <c r="BB71" s="42">
        <v>4</v>
      </c>
      <c r="BC71" s="42">
        <v>4</v>
      </c>
      <c r="BD71" s="42">
        <v>3</v>
      </c>
      <c r="BE71" s="42">
        <v>4</v>
      </c>
      <c r="BF71" s="42">
        <v>4</v>
      </c>
      <c r="BG71" s="42">
        <v>4</v>
      </c>
      <c r="BH71" s="42">
        <v>2</v>
      </c>
      <c r="BI71" s="42">
        <v>3</v>
      </c>
      <c r="BJ71" s="42">
        <v>3</v>
      </c>
      <c r="BK71" s="42">
        <v>3</v>
      </c>
      <c r="BL71" s="42">
        <v>8</v>
      </c>
      <c r="BM71" s="42">
        <v>5</v>
      </c>
      <c r="BN71" s="42">
        <v>8</v>
      </c>
      <c r="BO71" s="42">
        <v>8</v>
      </c>
      <c r="BP71" s="42">
        <v>7</v>
      </c>
      <c r="BQ71" s="42">
        <v>7</v>
      </c>
      <c r="BR71" s="42">
        <v>9</v>
      </c>
      <c r="BS71" s="42">
        <v>3</v>
      </c>
      <c r="BT71" s="42">
        <v>5</v>
      </c>
      <c r="BU71" s="42">
        <v>5</v>
      </c>
      <c r="BV71" s="42">
        <v>5</v>
      </c>
      <c r="BW71" s="42">
        <v>5</v>
      </c>
      <c r="BX71" s="42">
        <v>5</v>
      </c>
      <c r="BY71" s="42">
        <v>5</v>
      </c>
      <c r="BZ71" s="42">
        <v>4</v>
      </c>
      <c r="CA71" s="42">
        <v>6</v>
      </c>
      <c r="CB71" s="42">
        <v>5</v>
      </c>
      <c r="CC71" s="42">
        <v>7</v>
      </c>
      <c r="CD71" s="42">
        <v>6</v>
      </c>
      <c r="CE71" s="42">
        <v>6</v>
      </c>
      <c r="CF71" s="42">
        <v>7</v>
      </c>
      <c r="CG71" s="42">
        <v>5</v>
      </c>
      <c r="CH71" s="42">
        <v>5</v>
      </c>
      <c r="CI71" s="42">
        <v>5</v>
      </c>
      <c r="CJ71" s="42">
        <v>7</v>
      </c>
      <c r="CK71" s="42">
        <v>4</v>
      </c>
      <c r="CL71" s="42">
        <v>6</v>
      </c>
      <c r="CM71" s="42">
        <v>5</v>
      </c>
      <c r="CN71" s="42">
        <v>6</v>
      </c>
      <c r="CO71" s="42">
        <v>6</v>
      </c>
      <c r="CP71" s="42">
        <v>5</v>
      </c>
      <c r="CQ71" s="42">
        <v>5</v>
      </c>
      <c r="CR71" s="42">
        <v>6</v>
      </c>
      <c r="CS71" s="42">
        <v>5</v>
      </c>
      <c r="CT71" s="42">
        <v>6</v>
      </c>
      <c r="CU71" s="42">
        <v>4</v>
      </c>
      <c r="CV71" s="42">
        <v>5</v>
      </c>
      <c r="CW71" s="42">
        <v>6</v>
      </c>
      <c r="CX71" s="42">
        <v>5</v>
      </c>
    </row>
    <row r="72" spans="1:102">
      <c r="A72" s="1" t="s">
        <v>135</v>
      </c>
      <c r="B72" s="61" t="s">
        <v>1282</v>
      </c>
      <c r="C72" s="39">
        <v>2308</v>
      </c>
      <c r="D72" s="39">
        <v>2903</v>
      </c>
      <c r="E72" s="39">
        <v>4715</v>
      </c>
      <c r="F72" s="39">
        <v>5083</v>
      </c>
      <c r="G72" s="39">
        <v>4851</v>
      </c>
      <c r="H72" s="39">
        <v>5733</v>
      </c>
      <c r="I72" s="39">
        <v>7479</v>
      </c>
      <c r="J72" s="39">
        <v>11108</v>
      </c>
      <c r="K72" s="39">
        <v>12305</v>
      </c>
      <c r="L72" s="39">
        <v>13744</v>
      </c>
      <c r="M72" s="39">
        <v>18802</v>
      </c>
      <c r="N72" s="39">
        <v>14050</v>
      </c>
      <c r="O72" s="39">
        <v>17135</v>
      </c>
      <c r="P72" s="39">
        <v>22093</v>
      </c>
      <c r="Q72" s="39">
        <v>24226</v>
      </c>
      <c r="R72" s="39">
        <v>24363</v>
      </c>
      <c r="S72" s="41">
        <v>22280</v>
      </c>
      <c r="T72" s="41">
        <v>17658</v>
      </c>
      <c r="U72" s="41">
        <v>16439</v>
      </c>
      <c r="V72" s="41">
        <v>19004</v>
      </c>
      <c r="W72" s="49">
        <v>655</v>
      </c>
      <c r="X72" s="42">
        <v>575</v>
      </c>
      <c r="Y72" s="42">
        <v>567</v>
      </c>
      <c r="Z72" s="42">
        <v>511</v>
      </c>
      <c r="AA72" s="42">
        <v>614</v>
      </c>
      <c r="AB72" s="42">
        <v>633</v>
      </c>
      <c r="AC72" s="42">
        <v>818</v>
      </c>
      <c r="AD72" s="42">
        <v>838</v>
      </c>
      <c r="AE72" s="42">
        <v>1019</v>
      </c>
      <c r="AF72" s="42">
        <v>1039</v>
      </c>
      <c r="AG72" s="42">
        <v>1229</v>
      </c>
      <c r="AH72" s="42">
        <v>1428</v>
      </c>
      <c r="AI72" s="42">
        <v>1237</v>
      </c>
      <c r="AJ72" s="42">
        <v>1577</v>
      </c>
      <c r="AK72" s="42">
        <v>1169</v>
      </c>
      <c r="AL72" s="42">
        <v>1100</v>
      </c>
      <c r="AM72" s="42">
        <v>1088</v>
      </c>
      <c r="AN72" s="42">
        <v>1284</v>
      </c>
      <c r="AO72" s="42">
        <v>1167</v>
      </c>
      <c r="AP72" s="42">
        <v>1312</v>
      </c>
      <c r="AQ72" s="42">
        <v>1431</v>
      </c>
      <c r="AR72" s="42">
        <v>1373</v>
      </c>
      <c r="AS72" s="42">
        <v>1440</v>
      </c>
      <c r="AT72" s="42">
        <v>1489</v>
      </c>
      <c r="AU72" s="42">
        <v>1625</v>
      </c>
      <c r="AV72" s="42">
        <v>1861</v>
      </c>
      <c r="AW72" s="42">
        <v>1991</v>
      </c>
      <c r="AX72" s="42">
        <v>2002</v>
      </c>
      <c r="AY72" s="42">
        <v>2264</v>
      </c>
      <c r="AZ72" s="42">
        <v>2585</v>
      </c>
      <c r="BA72" s="42">
        <v>3105</v>
      </c>
      <c r="BB72" s="42">
        <v>3154</v>
      </c>
      <c r="BC72" s="42">
        <v>3227</v>
      </c>
      <c r="BD72" s="42">
        <v>3098</v>
      </c>
      <c r="BE72" s="42">
        <v>2993</v>
      </c>
      <c r="BF72" s="42">
        <v>2987</v>
      </c>
      <c r="BG72" s="42">
        <v>3084</v>
      </c>
      <c r="BH72" s="42">
        <v>3353</v>
      </c>
      <c r="BI72" s="42">
        <v>3368</v>
      </c>
      <c r="BJ72" s="42">
        <v>3939</v>
      </c>
      <c r="BK72" s="42">
        <v>4311</v>
      </c>
      <c r="BL72" s="42">
        <v>5261</v>
      </c>
      <c r="BM72" s="42">
        <v>5165</v>
      </c>
      <c r="BN72" s="42">
        <v>4065</v>
      </c>
      <c r="BO72" s="42">
        <v>3423</v>
      </c>
      <c r="BP72" s="42">
        <v>3344</v>
      </c>
      <c r="BQ72" s="42">
        <v>3380</v>
      </c>
      <c r="BR72" s="42">
        <v>3903</v>
      </c>
      <c r="BS72" s="42">
        <v>3908</v>
      </c>
      <c r="BT72" s="42">
        <v>4222</v>
      </c>
      <c r="BU72" s="42">
        <v>4477</v>
      </c>
      <c r="BV72" s="42">
        <v>4528</v>
      </c>
      <c r="BW72" s="42">
        <v>5294</v>
      </c>
      <c r="BX72" s="42">
        <v>5768</v>
      </c>
      <c r="BY72" s="42">
        <v>5429</v>
      </c>
      <c r="BZ72" s="42">
        <v>5602</v>
      </c>
      <c r="CA72" s="42">
        <v>5627</v>
      </c>
      <c r="CB72" s="42">
        <v>5679</v>
      </c>
      <c r="CC72" s="42">
        <v>6270</v>
      </c>
      <c r="CD72" s="42">
        <v>6650</v>
      </c>
      <c r="CE72" s="42">
        <v>6039</v>
      </c>
      <c r="CF72" s="42">
        <v>5789</v>
      </c>
      <c r="CG72" s="42">
        <v>5917</v>
      </c>
      <c r="CH72" s="42">
        <v>6618</v>
      </c>
      <c r="CI72" s="42">
        <v>5871</v>
      </c>
      <c r="CJ72" s="42">
        <v>5493</v>
      </c>
      <c r="CK72" s="42">
        <v>5906</v>
      </c>
      <c r="CL72" s="42">
        <v>5010</v>
      </c>
      <c r="CM72" s="42">
        <v>4496</v>
      </c>
      <c r="CN72" s="42">
        <v>5036</v>
      </c>
      <c r="CO72" s="42">
        <v>4383</v>
      </c>
      <c r="CP72" s="42">
        <v>3743</v>
      </c>
      <c r="CQ72" s="42">
        <v>3523</v>
      </c>
      <c r="CR72" s="42">
        <v>3863</v>
      </c>
      <c r="CS72" s="42">
        <v>4447</v>
      </c>
      <c r="CT72" s="42">
        <v>4606</v>
      </c>
      <c r="CU72" s="42">
        <v>4957</v>
      </c>
      <c r="CV72" s="42">
        <v>4379</v>
      </c>
      <c r="CW72" s="42">
        <v>4497</v>
      </c>
      <c r="CX72" s="42">
        <v>5171</v>
      </c>
    </row>
    <row r="73" spans="1:102">
      <c r="A73" s="9" t="s">
        <v>137</v>
      </c>
      <c r="B73" s="61" t="s">
        <v>1283</v>
      </c>
      <c r="C73" s="39">
        <v>34</v>
      </c>
      <c r="D73" s="39">
        <v>14</v>
      </c>
      <c r="E73" s="39">
        <v>18</v>
      </c>
      <c r="F73" s="39">
        <v>15</v>
      </c>
      <c r="G73" s="39">
        <v>24</v>
      </c>
      <c r="H73" s="39">
        <v>45</v>
      </c>
      <c r="I73" s="39">
        <v>127</v>
      </c>
      <c r="J73" s="39">
        <v>79</v>
      </c>
      <c r="K73" s="39">
        <v>96</v>
      </c>
      <c r="L73" s="39">
        <v>112</v>
      </c>
      <c r="M73" s="39">
        <v>149</v>
      </c>
      <c r="N73" s="39">
        <v>20</v>
      </c>
      <c r="O73" s="39">
        <v>31</v>
      </c>
      <c r="P73" s="39">
        <v>41</v>
      </c>
      <c r="Q73" s="39">
        <v>34</v>
      </c>
      <c r="R73" s="39">
        <v>110</v>
      </c>
      <c r="S73" s="41">
        <v>123</v>
      </c>
      <c r="T73" s="41">
        <v>126</v>
      </c>
      <c r="U73" s="41">
        <v>152</v>
      </c>
      <c r="V73" s="41">
        <v>214</v>
      </c>
      <c r="W73" s="49">
        <v>7</v>
      </c>
      <c r="X73" s="42">
        <v>13</v>
      </c>
      <c r="Y73" s="42">
        <v>6</v>
      </c>
      <c r="Z73" s="42">
        <v>8</v>
      </c>
      <c r="AA73" s="42">
        <v>3</v>
      </c>
      <c r="AB73" s="42">
        <v>2</v>
      </c>
      <c r="AC73" s="42">
        <v>4</v>
      </c>
      <c r="AD73" s="42">
        <v>5</v>
      </c>
      <c r="AE73" s="42">
        <v>4</v>
      </c>
      <c r="AF73" s="42">
        <v>4</v>
      </c>
      <c r="AG73" s="42">
        <v>6</v>
      </c>
      <c r="AH73" s="42">
        <v>4</v>
      </c>
      <c r="AI73" s="42">
        <v>2</v>
      </c>
      <c r="AJ73" s="42">
        <v>8</v>
      </c>
      <c r="AK73" s="42">
        <v>2</v>
      </c>
      <c r="AL73" s="42">
        <v>3</v>
      </c>
      <c r="AM73" s="42">
        <v>5</v>
      </c>
      <c r="AN73" s="42">
        <v>9</v>
      </c>
      <c r="AO73" s="42">
        <v>4</v>
      </c>
      <c r="AP73" s="42">
        <v>6</v>
      </c>
      <c r="AQ73" s="42">
        <v>10</v>
      </c>
      <c r="AR73" s="42">
        <v>14</v>
      </c>
      <c r="AS73" s="42">
        <v>11</v>
      </c>
      <c r="AT73" s="42">
        <v>10</v>
      </c>
      <c r="AU73" s="42">
        <v>15</v>
      </c>
      <c r="AV73" s="42">
        <v>51</v>
      </c>
      <c r="AW73" s="42">
        <v>32</v>
      </c>
      <c r="AX73" s="42">
        <v>29</v>
      </c>
      <c r="AY73" s="42">
        <v>23</v>
      </c>
      <c r="AZ73" s="42">
        <v>32</v>
      </c>
      <c r="BA73" s="42">
        <v>18</v>
      </c>
      <c r="BB73" s="42">
        <v>6</v>
      </c>
      <c r="BC73" s="42">
        <v>22</v>
      </c>
      <c r="BD73" s="42">
        <v>20</v>
      </c>
      <c r="BE73" s="42">
        <v>24</v>
      </c>
      <c r="BF73" s="42">
        <v>30</v>
      </c>
      <c r="BG73" s="42">
        <v>11</v>
      </c>
      <c r="BH73" s="42">
        <v>21</v>
      </c>
      <c r="BI73" s="42">
        <v>42</v>
      </c>
      <c r="BJ73" s="42">
        <v>38</v>
      </c>
      <c r="BK73" s="42">
        <v>50</v>
      </c>
      <c r="BL73" s="42">
        <v>34</v>
      </c>
      <c r="BM73" s="42">
        <v>33</v>
      </c>
      <c r="BN73" s="42">
        <v>32</v>
      </c>
      <c r="BO73" s="42">
        <v>6</v>
      </c>
      <c r="BP73" s="42">
        <v>3</v>
      </c>
      <c r="BQ73" s="42">
        <v>4</v>
      </c>
      <c r="BR73" s="42">
        <v>7</v>
      </c>
      <c r="BS73" s="42">
        <v>5</v>
      </c>
      <c r="BT73" s="42">
        <v>7</v>
      </c>
      <c r="BU73" s="42">
        <v>8</v>
      </c>
      <c r="BV73" s="42">
        <v>11</v>
      </c>
      <c r="BW73" s="42">
        <v>8</v>
      </c>
      <c r="BX73" s="42">
        <v>9</v>
      </c>
      <c r="BY73" s="42">
        <v>12</v>
      </c>
      <c r="BZ73" s="42">
        <v>12</v>
      </c>
      <c r="CA73" s="42">
        <v>9</v>
      </c>
      <c r="CB73" s="42">
        <v>9</v>
      </c>
      <c r="CC73" s="42">
        <v>8</v>
      </c>
      <c r="CD73" s="42">
        <v>8</v>
      </c>
      <c r="CE73" s="42">
        <v>13</v>
      </c>
      <c r="CF73" s="42">
        <v>37</v>
      </c>
      <c r="CG73" s="42">
        <v>40</v>
      </c>
      <c r="CH73" s="42">
        <v>20</v>
      </c>
      <c r="CI73" s="42">
        <v>29</v>
      </c>
      <c r="CJ73" s="42">
        <v>36</v>
      </c>
      <c r="CK73" s="42">
        <v>30</v>
      </c>
      <c r="CL73" s="42">
        <v>28</v>
      </c>
      <c r="CM73" s="42">
        <v>37</v>
      </c>
      <c r="CN73" s="42">
        <v>33</v>
      </c>
      <c r="CO73" s="42">
        <v>25</v>
      </c>
      <c r="CP73" s="42">
        <v>31</v>
      </c>
      <c r="CQ73" s="42">
        <v>26</v>
      </c>
      <c r="CR73" s="42">
        <v>36</v>
      </c>
      <c r="CS73" s="42">
        <v>31</v>
      </c>
      <c r="CT73" s="42">
        <v>59</v>
      </c>
      <c r="CU73" s="42">
        <v>53</v>
      </c>
      <c r="CV73" s="42">
        <v>54</v>
      </c>
      <c r="CW73" s="42">
        <v>64</v>
      </c>
      <c r="CX73" s="42">
        <v>43</v>
      </c>
    </row>
    <row r="74" spans="1:102">
      <c r="A74" s="9" t="s">
        <v>139</v>
      </c>
      <c r="B74" s="61" t="s">
        <v>1284</v>
      </c>
      <c r="C74" s="39">
        <v>2274</v>
      </c>
      <c r="D74" s="39">
        <v>2889</v>
      </c>
      <c r="E74" s="39">
        <v>4697</v>
      </c>
      <c r="F74" s="39">
        <v>5068</v>
      </c>
      <c r="G74" s="39">
        <v>4827</v>
      </c>
      <c r="H74" s="39">
        <v>5688</v>
      </c>
      <c r="I74" s="39">
        <v>7352</v>
      </c>
      <c r="J74" s="39">
        <v>11029</v>
      </c>
      <c r="K74" s="39">
        <v>12209</v>
      </c>
      <c r="L74" s="39">
        <v>13632</v>
      </c>
      <c r="M74" s="39">
        <v>18653</v>
      </c>
      <c r="N74" s="39">
        <v>14030</v>
      </c>
      <c r="O74" s="39">
        <v>17104</v>
      </c>
      <c r="P74" s="39">
        <v>22052</v>
      </c>
      <c r="Q74" s="39">
        <v>24192</v>
      </c>
      <c r="R74" s="39">
        <v>24253</v>
      </c>
      <c r="S74" s="41">
        <v>22157</v>
      </c>
      <c r="T74" s="41">
        <v>17532</v>
      </c>
      <c r="U74" s="41">
        <v>16287</v>
      </c>
      <c r="V74" s="41">
        <v>18790</v>
      </c>
      <c r="W74" s="49">
        <v>648</v>
      </c>
      <c r="X74" s="42">
        <v>562</v>
      </c>
      <c r="Y74" s="42">
        <v>561</v>
      </c>
      <c r="Z74" s="42">
        <v>503</v>
      </c>
      <c r="AA74" s="42">
        <v>611</v>
      </c>
      <c r="AB74" s="42">
        <v>631</v>
      </c>
      <c r="AC74" s="42">
        <v>814</v>
      </c>
      <c r="AD74" s="42">
        <v>833</v>
      </c>
      <c r="AE74" s="42">
        <v>1015</v>
      </c>
      <c r="AF74" s="42">
        <v>1035</v>
      </c>
      <c r="AG74" s="42">
        <v>1223</v>
      </c>
      <c r="AH74" s="42">
        <v>1424</v>
      </c>
      <c r="AI74" s="42">
        <v>1235</v>
      </c>
      <c r="AJ74" s="42">
        <v>1569</v>
      </c>
      <c r="AK74" s="42">
        <v>1167</v>
      </c>
      <c r="AL74" s="42">
        <v>1097</v>
      </c>
      <c r="AM74" s="42">
        <v>1083</v>
      </c>
      <c r="AN74" s="42">
        <v>1275</v>
      </c>
      <c r="AO74" s="42">
        <v>1163</v>
      </c>
      <c r="AP74" s="42">
        <v>1306</v>
      </c>
      <c r="AQ74" s="42">
        <v>1421</v>
      </c>
      <c r="AR74" s="42">
        <v>1359</v>
      </c>
      <c r="AS74" s="42">
        <v>1429</v>
      </c>
      <c r="AT74" s="42">
        <v>1479</v>
      </c>
      <c r="AU74" s="42">
        <v>1610</v>
      </c>
      <c r="AV74" s="42">
        <v>1810</v>
      </c>
      <c r="AW74" s="42">
        <v>1959</v>
      </c>
      <c r="AX74" s="42">
        <v>1973</v>
      </c>
      <c r="AY74" s="42">
        <v>2241</v>
      </c>
      <c r="AZ74" s="42">
        <v>2553</v>
      </c>
      <c r="BA74" s="42">
        <v>3087</v>
      </c>
      <c r="BB74" s="42">
        <v>3148</v>
      </c>
      <c r="BC74" s="42">
        <v>3205</v>
      </c>
      <c r="BD74" s="42">
        <v>3078</v>
      </c>
      <c r="BE74" s="42">
        <v>2969</v>
      </c>
      <c r="BF74" s="42">
        <v>2957</v>
      </c>
      <c r="BG74" s="42">
        <v>3073</v>
      </c>
      <c r="BH74" s="42">
        <v>3332</v>
      </c>
      <c r="BI74" s="42">
        <v>3326</v>
      </c>
      <c r="BJ74" s="42">
        <v>3901</v>
      </c>
      <c r="BK74" s="42">
        <v>4261</v>
      </c>
      <c r="BL74" s="42">
        <v>5227</v>
      </c>
      <c r="BM74" s="42">
        <v>5132</v>
      </c>
      <c r="BN74" s="42">
        <v>4033</v>
      </c>
      <c r="BO74" s="42">
        <v>3417</v>
      </c>
      <c r="BP74" s="42">
        <v>3341</v>
      </c>
      <c r="BQ74" s="42">
        <v>3376</v>
      </c>
      <c r="BR74" s="42">
        <v>3896</v>
      </c>
      <c r="BS74" s="42">
        <v>3903</v>
      </c>
      <c r="BT74" s="42">
        <v>4215</v>
      </c>
      <c r="BU74" s="42">
        <v>4469</v>
      </c>
      <c r="BV74" s="42">
        <v>4517</v>
      </c>
      <c r="BW74" s="42">
        <v>5286</v>
      </c>
      <c r="BX74" s="42">
        <v>5759</v>
      </c>
      <c r="BY74" s="42">
        <v>5417</v>
      </c>
      <c r="BZ74" s="42">
        <v>5590</v>
      </c>
      <c r="CA74" s="42">
        <v>5618</v>
      </c>
      <c r="CB74" s="42">
        <v>5670</v>
      </c>
      <c r="CC74" s="42">
        <v>6262</v>
      </c>
      <c r="CD74" s="42">
        <v>6642</v>
      </c>
      <c r="CE74" s="42">
        <v>6026</v>
      </c>
      <c r="CF74" s="42">
        <v>5752</v>
      </c>
      <c r="CG74" s="42">
        <v>5877</v>
      </c>
      <c r="CH74" s="42">
        <v>6598</v>
      </c>
      <c r="CI74" s="42">
        <v>5842</v>
      </c>
      <c r="CJ74" s="42">
        <v>5457</v>
      </c>
      <c r="CK74" s="42">
        <v>5876</v>
      </c>
      <c r="CL74" s="42">
        <v>4982</v>
      </c>
      <c r="CM74" s="42">
        <v>4459</v>
      </c>
      <c r="CN74" s="42">
        <v>5003</v>
      </c>
      <c r="CO74" s="42">
        <v>4358</v>
      </c>
      <c r="CP74" s="42">
        <v>3712</v>
      </c>
      <c r="CQ74" s="42">
        <v>3497</v>
      </c>
      <c r="CR74" s="42">
        <v>3827</v>
      </c>
      <c r="CS74" s="42">
        <v>4416</v>
      </c>
      <c r="CT74" s="42">
        <v>4547</v>
      </c>
      <c r="CU74" s="42">
        <v>4904</v>
      </c>
      <c r="CV74" s="42">
        <v>4325</v>
      </c>
      <c r="CW74" s="42">
        <v>4433</v>
      </c>
      <c r="CX74" s="42">
        <v>5128</v>
      </c>
    </row>
    <row r="75" spans="1:102">
      <c r="A75" s="1" t="s">
        <v>141</v>
      </c>
      <c r="B75" s="65" t="s">
        <v>1285</v>
      </c>
      <c r="C75" s="41">
        <v>13263</v>
      </c>
      <c r="D75" s="41">
        <v>13420</v>
      </c>
      <c r="E75" s="41">
        <v>14764</v>
      </c>
      <c r="F75" s="41">
        <v>14769</v>
      </c>
      <c r="G75" s="41">
        <v>15022</v>
      </c>
      <c r="H75" s="41">
        <v>16538</v>
      </c>
      <c r="I75" s="41">
        <v>17850</v>
      </c>
      <c r="J75" s="41">
        <v>19036</v>
      </c>
      <c r="K75" s="41">
        <v>20146</v>
      </c>
      <c r="L75" s="41">
        <v>21303</v>
      </c>
      <c r="M75" s="41">
        <v>24424</v>
      </c>
      <c r="N75" s="41">
        <v>23023</v>
      </c>
      <c r="O75" s="41">
        <v>26437</v>
      </c>
      <c r="P75" s="41">
        <v>29150</v>
      </c>
      <c r="Q75" s="41">
        <v>28079</v>
      </c>
      <c r="R75" s="41">
        <v>26385</v>
      </c>
      <c r="S75" s="41">
        <v>25838</v>
      </c>
      <c r="T75" s="41">
        <v>24581</v>
      </c>
      <c r="U75" s="41">
        <v>24787</v>
      </c>
      <c r="V75" s="41">
        <v>29215</v>
      </c>
      <c r="W75" s="49">
        <v>3429</v>
      </c>
      <c r="X75" s="42">
        <v>3369</v>
      </c>
      <c r="Y75" s="42">
        <v>3237</v>
      </c>
      <c r="Z75" s="42">
        <v>3228</v>
      </c>
      <c r="AA75" s="42">
        <v>3395</v>
      </c>
      <c r="AB75" s="42">
        <v>3260</v>
      </c>
      <c r="AC75" s="42">
        <v>3372</v>
      </c>
      <c r="AD75" s="42">
        <v>3393</v>
      </c>
      <c r="AE75" s="42">
        <v>3507</v>
      </c>
      <c r="AF75" s="42">
        <v>3721</v>
      </c>
      <c r="AG75" s="42">
        <v>3760</v>
      </c>
      <c r="AH75" s="42">
        <v>3776</v>
      </c>
      <c r="AI75" s="42">
        <v>3699</v>
      </c>
      <c r="AJ75" s="42">
        <v>3714</v>
      </c>
      <c r="AK75" s="42">
        <v>3749</v>
      </c>
      <c r="AL75" s="42">
        <v>3607</v>
      </c>
      <c r="AM75" s="42">
        <v>3721</v>
      </c>
      <c r="AN75" s="42">
        <v>3773</v>
      </c>
      <c r="AO75" s="42">
        <v>3867</v>
      </c>
      <c r="AP75" s="42">
        <v>3661</v>
      </c>
      <c r="AQ75" s="42">
        <v>4080</v>
      </c>
      <c r="AR75" s="42">
        <v>4276</v>
      </c>
      <c r="AS75" s="42">
        <v>4098</v>
      </c>
      <c r="AT75" s="42">
        <v>4084</v>
      </c>
      <c r="AU75" s="42">
        <v>4366</v>
      </c>
      <c r="AV75" s="42">
        <v>4285</v>
      </c>
      <c r="AW75" s="42">
        <v>4560</v>
      </c>
      <c r="AX75" s="42">
        <v>4639</v>
      </c>
      <c r="AY75" s="42">
        <v>4602</v>
      </c>
      <c r="AZ75" s="42">
        <v>4701</v>
      </c>
      <c r="BA75" s="42">
        <v>4648</v>
      </c>
      <c r="BB75" s="42">
        <v>5085</v>
      </c>
      <c r="BC75" s="42">
        <v>4862</v>
      </c>
      <c r="BD75" s="42">
        <v>4972</v>
      </c>
      <c r="BE75" s="42">
        <v>4986</v>
      </c>
      <c r="BF75" s="42">
        <v>5326</v>
      </c>
      <c r="BG75" s="42">
        <v>5273</v>
      </c>
      <c r="BH75" s="42">
        <v>5194</v>
      </c>
      <c r="BI75" s="42">
        <v>5393</v>
      </c>
      <c r="BJ75" s="42">
        <v>5443</v>
      </c>
      <c r="BK75" s="42">
        <v>5902</v>
      </c>
      <c r="BL75" s="42">
        <v>6072</v>
      </c>
      <c r="BM75" s="42">
        <v>6470</v>
      </c>
      <c r="BN75" s="42">
        <v>5980</v>
      </c>
      <c r="BO75" s="42">
        <v>5728</v>
      </c>
      <c r="BP75" s="42">
        <v>5666</v>
      </c>
      <c r="BQ75" s="42">
        <v>5532</v>
      </c>
      <c r="BR75" s="42">
        <v>6097</v>
      </c>
      <c r="BS75" s="42">
        <v>6146</v>
      </c>
      <c r="BT75" s="42">
        <v>6496</v>
      </c>
      <c r="BU75" s="42">
        <v>6843</v>
      </c>
      <c r="BV75" s="42">
        <v>6952</v>
      </c>
      <c r="BW75" s="42">
        <v>7234</v>
      </c>
      <c r="BX75" s="42">
        <v>7042</v>
      </c>
      <c r="BY75" s="42">
        <v>7683</v>
      </c>
      <c r="BZ75" s="42">
        <v>7191</v>
      </c>
      <c r="CA75" s="42">
        <v>7375</v>
      </c>
      <c r="CB75" s="42">
        <v>7410</v>
      </c>
      <c r="CC75" s="42">
        <v>6747</v>
      </c>
      <c r="CD75" s="42">
        <v>6547</v>
      </c>
      <c r="CE75" s="42">
        <v>6674</v>
      </c>
      <c r="CF75" s="42">
        <v>6465</v>
      </c>
      <c r="CG75" s="42">
        <v>6741</v>
      </c>
      <c r="CH75" s="42">
        <v>6505</v>
      </c>
      <c r="CI75" s="42">
        <v>6399</v>
      </c>
      <c r="CJ75" s="42">
        <v>6666</v>
      </c>
      <c r="CK75" s="42">
        <v>6420</v>
      </c>
      <c r="CL75" s="42">
        <v>6353</v>
      </c>
      <c r="CM75" s="42">
        <v>6246</v>
      </c>
      <c r="CN75" s="42">
        <v>6179</v>
      </c>
      <c r="CO75" s="42">
        <v>6101</v>
      </c>
      <c r="CP75" s="42">
        <v>6053</v>
      </c>
      <c r="CQ75" s="42">
        <v>5903</v>
      </c>
      <c r="CR75" s="42">
        <v>5890</v>
      </c>
      <c r="CS75" s="42">
        <v>6434</v>
      </c>
      <c r="CT75" s="42">
        <v>6560</v>
      </c>
      <c r="CU75" s="42">
        <v>7150</v>
      </c>
      <c r="CV75" s="42">
        <v>7381</v>
      </c>
      <c r="CW75" s="42">
        <v>7388</v>
      </c>
      <c r="CX75" s="42">
        <v>7296</v>
      </c>
    </row>
    <row r="76" spans="1:102">
      <c r="A76" s="9" t="s">
        <v>143</v>
      </c>
      <c r="B76" s="65"/>
      <c r="C76" s="41">
        <v>1122</v>
      </c>
      <c r="D76" s="41">
        <v>1184</v>
      </c>
      <c r="E76" s="41">
        <v>1205</v>
      </c>
      <c r="F76" s="41">
        <v>1299</v>
      </c>
      <c r="G76" s="41">
        <v>1167</v>
      </c>
      <c r="H76" s="41">
        <v>1244</v>
      </c>
      <c r="I76" s="41">
        <v>1470</v>
      </c>
      <c r="J76" s="41">
        <v>1565</v>
      </c>
      <c r="K76" s="41">
        <v>1786</v>
      </c>
      <c r="L76" s="41">
        <v>1688</v>
      </c>
      <c r="M76" s="41">
        <v>2638</v>
      </c>
      <c r="N76" s="41">
        <v>2189</v>
      </c>
      <c r="O76" s="41">
        <v>2653</v>
      </c>
      <c r="P76" s="41">
        <v>3155</v>
      </c>
      <c r="Q76" s="41">
        <v>2854</v>
      </c>
      <c r="R76" s="41">
        <v>2551</v>
      </c>
      <c r="S76" s="41">
        <v>2600</v>
      </c>
      <c r="T76" s="41">
        <v>2527</v>
      </c>
      <c r="U76" s="41">
        <v>2353</v>
      </c>
      <c r="V76" s="41">
        <v>2476</v>
      </c>
      <c r="W76" s="49">
        <v>267</v>
      </c>
      <c r="X76" s="42">
        <v>293</v>
      </c>
      <c r="Y76" s="42">
        <v>282</v>
      </c>
      <c r="Z76" s="42">
        <v>280</v>
      </c>
      <c r="AA76" s="42">
        <v>298</v>
      </c>
      <c r="AB76" s="42">
        <v>304</v>
      </c>
      <c r="AC76" s="42">
        <v>300</v>
      </c>
      <c r="AD76" s="42">
        <v>282</v>
      </c>
      <c r="AE76" s="42">
        <v>266</v>
      </c>
      <c r="AF76" s="42">
        <v>303</v>
      </c>
      <c r="AG76" s="42">
        <v>312</v>
      </c>
      <c r="AH76" s="42">
        <v>324</v>
      </c>
      <c r="AI76" s="42">
        <v>339</v>
      </c>
      <c r="AJ76" s="42">
        <v>324</v>
      </c>
      <c r="AK76" s="42">
        <v>327</v>
      </c>
      <c r="AL76" s="42">
        <v>309</v>
      </c>
      <c r="AM76" s="42">
        <v>303</v>
      </c>
      <c r="AN76" s="42">
        <v>282</v>
      </c>
      <c r="AO76" s="42">
        <v>313</v>
      </c>
      <c r="AP76" s="42">
        <v>269</v>
      </c>
      <c r="AQ76" s="42">
        <v>308</v>
      </c>
      <c r="AR76" s="42">
        <v>316</v>
      </c>
      <c r="AS76" s="42">
        <v>299</v>
      </c>
      <c r="AT76" s="42">
        <v>321</v>
      </c>
      <c r="AU76" s="42">
        <v>359</v>
      </c>
      <c r="AV76" s="42">
        <v>363</v>
      </c>
      <c r="AW76" s="42">
        <v>371</v>
      </c>
      <c r="AX76" s="42">
        <v>377</v>
      </c>
      <c r="AY76" s="42">
        <v>322</v>
      </c>
      <c r="AZ76" s="42">
        <v>363</v>
      </c>
      <c r="BA76" s="42">
        <v>464</v>
      </c>
      <c r="BB76" s="42">
        <v>416</v>
      </c>
      <c r="BC76" s="42">
        <v>430</v>
      </c>
      <c r="BD76" s="42">
        <v>483</v>
      </c>
      <c r="BE76" s="42">
        <v>449</v>
      </c>
      <c r="BF76" s="42">
        <v>424</v>
      </c>
      <c r="BG76" s="42">
        <v>385</v>
      </c>
      <c r="BH76" s="42">
        <v>405</v>
      </c>
      <c r="BI76" s="42">
        <v>441</v>
      </c>
      <c r="BJ76" s="42">
        <v>457</v>
      </c>
      <c r="BK76" s="42">
        <v>592</v>
      </c>
      <c r="BL76" s="42">
        <v>609</v>
      </c>
      <c r="BM76" s="42">
        <v>859</v>
      </c>
      <c r="BN76" s="42">
        <v>578</v>
      </c>
      <c r="BO76" s="42">
        <v>624</v>
      </c>
      <c r="BP76" s="42">
        <v>524</v>
      </c>
      <c r="BQ76" s="42">
        <v>476</v>
      </c>
      <c r="BR76" s="42">
        <v>565</v>
      </c>
      <c r="BS76" s="42">
        <v>622</v>
      </c>
      <c r="BT76" s="42">
        <v>584</v>
      </c>
      <c r="BU76" s="42">
        <v>685</v>
      </c>
      <c r="BV76" s="42">
        <v>762</v>
      </c>
      <c r="BW76" s="42">
        <v>710</v>
      </c>
      <c r="BX76" s="42">
        <v>880</v>
      </c>
      <c r="BY76" s="42">
        <v>860</v>
      </c>
      <c r="BZ76" s="42">
        <v>705</v>
      </c>
      <c r="CA76" s="42">
        <v>730</v>
      </c>
      <c r="CB76" s="42">
        <v>708</v>
      </c>
      <c r="CC76" s="42">
        <v>705</v>
      </c>
      <c r="CD76" s="42">
        <v>711</v>
      </c>
      <c r="CE76" s="42">
        <v>629</v>
      </c>
      <c r="CF76" s="42">
        <v>621</v>
      </c>
      <c r="CG76" s="42">
        <v>651</v>
      </c>
      <c r="CH76" s="42">
        <v>650</v>
      </c>
      <c r="CI76" s="42">
        <v>624</v>
      </c>
      <c r="CJ76" s="42">
        <v>682</v>
      </c>
      <c r="CK76" s="42">
        <v>619</v>
      </c>
      <c r="CL76" s="42">
        <v>675</v>
      </c>
      <c r="CM76" s="42">
        <v>716</v>
      </c>
      <c r="CN76" s="42">
        <v>675</v>
      </c>
      <c r="CO76" s="42">
        <v>572</v>
      </c>
      <c r="CP76" s="42">
        <v>564</v>
      </c>
      <c r="CQ76" s="42">
        <v>548</v>
      </c>
      <c r="CR76" s="42">
        <v>558</v>
      </c>
      <c r="CS76" s="42">
        <v>608</v>
      </c>
      <c r="CT76" s="42">
        <v>639</v>
      </c>
      <c r="CU76" s="42">
        <v>643</v>
      </c>
      <c r="CV76" s="42">
        <v>646</v>
      </c>
      <c r="CW76" s="42">
        <v>636</v>
      </c>
      <c r="CX76" s="42">
        <v>551</v>
      </c>
    </row>
    <row r="77" spans="1:102">
      <c r="A77" s="13" t="s">
        <v>144</v>
      </c>
      <c r="B77" s="65" t="s">
        <v>1286</v>
      </c>
      <c r="C77" s="41">
        <v>28</v>
      </c>
      <c r="D77" s="41">
        <v>39</v>
      </c>
      <c r="E77" s="41">
        <v>33</v>
      </c>
      <c r="F77" s="41">
        <v>39</v>
      </c>
      <c r="G77" s="41">
        <v>37</v>
      </c>
      <c r="H77" s="41">
        <v>33</v>
      </c>
      <c r="I77" s="41">
        <v>32</v>
      </c>
      <c r="J77" s="41">
        <v>37</v>
      </c>
      <c r="K77" s="41">
        <v>36</v>
      </c>
      <c r="L77" s="41">
        <v>40</v>
      </c>
      <c r="M77" s="41">
        <v>56</v>
      </c>
      <c r="N77" s="41">
        <v>55</v>
      </c>
      <c r="O77" s="41">
        <v>66</v>
      </c>
      <c r="P77" s="41">
        <v>78</v>
      </c>
      <c r="Q77" s="41">
        <v>91</v>
      </c>
      <c r="R77" s="41">
        <v>84</v>
      </c>
      <c r="S77" s="41">
        <v>91</v>
      </c>
      <c r="T77" s="41">
        <v>106</v>
      </c>
      <c r="U77" s="41">
        <v>98</v>
      </c>
      <c r="V77" s="41">
        <v>99</v>
      </c>
      <c r="W77" s="49">
        <v>6</v>
      </c>
      <c r="X77" s="42">
        <v>7</v>
      </c>
      <c r="Y77" s="42">
        <v>7</v>
      </c>
      <c r="Z77" s="42">
        <v>8</v>
      </c>
      <c r="AA77" s="42">
        <v>8</v>
      </c>
      <c r="AB77" s="42">
        <v>8</v>
      </c>
      <c r="AC77" s="42">
        <v>12</v>
      </c>
      <c r="AD77" s="42">
        <v>11</v>
      </c>
      <c r="AE77" s="42">
        <v>6</v>
      </c>
      <c r="AF77" s="42">
        <v>7</v>
      </c>
      <c r="AG77" s="42">
        <v>9</v>
      </c>
      <c r="AH77" s="42">
        <v>11</v>
      </c>
      <c r="AI77" s="42">
        <v>10</v>
      </c>
      <c r="AJ77" s="42">
        <v>9</v>
      </c>
      <c r="AK77" s="42">
        <v>9</v>
      </c>
      <c r="AL77" s="42">
        <v>11</v>
      </c>
      <c r="AM77" s="42">
        <v>8</v>
      </c>
      <c r="AN77" s="42">
        <v>9</v>
      </c>
      <c r="AO77" s="42">
        <v>11</v>
      </c>
      <c r="AP77" s="42">
        <v>9</v>
      </c>
      <c r="AQ77" s="42">
        <v>8</v>
      </c>
      <c r="AR77" s="42">
        <v>9</v>
      </c>
      <c r="AS77" s="42">
        <v>8</v>
      </c>
      <c r="AT77" s="42">
        <v>8</v>
      </c>
      <c r="AU77" s="42">
        <v>6</v>
      </c>
      <c r="AV77" s="42">
        <v>8</v>
      </c>
      <c r="AW77" s="42">
        <v>10</v>
      </c>
      <c r="AX77" s="42">
        <v>8</v>
      </c>
      <c r="AY77" s="42">
        <v>8</v>
      </c>
      <c r="AZ77" s="42">
        <v>10</v>
      </c>
      <c r="BA77" s="42">
        <v>10</v>
      </c>
      <c r="BB77" s="42">
        <v>9</v>
      </c>
      <c r="BC77" s="42">
        <v>10</v>
      </c>
      <c r="BD77" s="42">
        <v>9</v>
      </c>
      <c r="BE77" s="42">
        <v>9</v>
      </c>
      <c r="BF77" s="42">
        <v>8</v>
      </c>
      <c r="BG77" s="42">
        <v>10</v>
      </c>
      <c r="BH77" s="42">
        <v>10</v>
      </c>
      <c r="BI77" s="42">
        <v>10</v>
      </c>
      <c r="BJ77" s="42">
        <v>10</v>
      </c>
      <c r="BK77" s="42">
        <v>11</v>
      </c>
      <c r="BL77" s="42">
        <v>11</v>
      </c>
      <c r="BM77" s="42">
        <v>12</v>
      </c>
      <c r="BN77" s="42">
        <v>22</v>
      </c>
      <c r="BO77" s="42">
        <v>16</v>
      </c>
      <c r="BP77" s="42">
        <v>13</v>
      </c>
      <c r="BQ77" s="42">
        <v>12</v>
      </c>
      <c r="BR77" s="42">
        <v>14</v>
      </c>
      <c r="BS77" s="42">
        <v>17</v>
      </c>
      <c r="BT77" s="42">
        <v>15</v>
      </c>
      <c r="BU77" s="42">
        <v>17</v>
      </c>
      <c r="BV77" s="42">
        <v>17</v>
      </c>
      <c r="BW77" s="42">
        <v>16</v>
      </c>
      <c r="BX77" s="42">
        <v>17</v>
      </c>
      <c r="BY77" s="42">
        <v>21</v>
      </c>
      <c r="BZ77" s="42">
        <v>24</v>
      </c>
      <c r="CA77" s="42">
        <v>24</v>
      </c>
      <c r="CB77" s="42">
        <v>22</v>
      </c>
      <c r="CC77" s="42">
        <v>23</v>
      </c>
      <c r="CD77" s="42">
        <v>22</v>
      </c>
      <c r="CE77" s="42">
        <v>21</v>
      </c>
      <c r="CF77" s="42">
        <v>23</v>
      </c>
      <c r="CG77" s="42">
        <v>22</v>
      </c>
      <c r="CH77" s="42">
        <v>18</v>
      </c>
      <c r="CI77" s="42">
        <v>25</v>
      </c>
      <c r="CJ77" s="42">
        <v>21</v>
      </c>
      <c r="CK77" s="42">
        <v>23</v>
      </c>
      <c r="CL77" s="42">
        <v>22</v>
      </c>
      <c r="CM77" s="42">
        <v>26</v>
      </c>
      <c r="CN77" s="42">
        <v>27</v>
      </c>
      <c r="CO77" s="42">
        <v>27</v>
      </c>
      <c r="CP77" s="42">
        <v>26</v>
      </c>
      <c r="CQ77" s="42">
        <v>25</v>
      </c>
      <c r="CR77" s="42">
        <v>23</v>
      </c>
      <c r="CS77" s="42">
        <v>24</v>
      </c>
      <c r="CT77" s="42">
        <v>26</v>
      </c>
      <c r="CU77" s="42">
        <v>24</v>
      </c>
      <c r="CV77" s="42">
        <v>23</v>
      </c>
      <c r="CW77" s="42">
        <v>24</v>
      </c>
      <c r="CX77" s="42">
        <v>28</v>
      </c>
    </row>
    <row r="78" spans="1:102">
      <c r="A78" s="13" t="s">
        <v>146</v>
      </c>
      <c r="B78" s="65" t="s">
        <v>1287</v>
      </c>
      <c r="C78" s="41">
        <v>803</v>
      </c>
      <c r="D78" s="41">
        <v>857</v>
      </c>
      <c r="E78" s="41">
        <v>834</v>
      </c>
      <c r="F78" s="41">
        <v>934</v>
      </c>
      <c r="G78" s="41">
        <v>844</v>
      </c>
      <c r="H78" s="41">
        <v>861</v>
      </c>
      <c r="I78" s="41">
        <v>1084</v>
      </c>
      <c r="J78" s="41">
        <v>1136</v>
      </c>
      <c r="K78" s="41">
        <v>1321</v>
      </c>
      <c r="L78" s="41">
        <v>1190</v>
      </c>
      <c r="M78" s="41">
        <v>1662</v>
      </c>
      <c r="N78" s="41">
        <v>1596</v>
      </c>
      <c r="O78" s="41">
        <v>1810</v>
      </c>
      <c r="P78" s="41">
        <v>2064</v>
      </c>
      <c r="Q78" s="41">
        <v>1919</v>
      </c>
      <c r="R78" s="41">
        <v>1629</v>
      </c>
      <c r="S78" s="41">
        <v>1667</v>
      </c>
      <c r="T78" s="41">
        <v>1659</v>
      </c>
      <c r="U78" s="41">
        <v>1547</v>
      </c>
      <c r="V78" s="41">
        <v>1658</v>
      </c>
      <c r="W78" s="49">
        <v>176</v>
      </c>
      <c r="X78" s="42">
        <v>215</v>
      </c>
      <c r="Y78" s="42">
        <v>208</v>
      </c>
      <c r="Z78" s="42">
        <v>204</v>
      </c>
      <c r="AA78" s="42">
        <v>214</v>
      </c>
      <c r="AB78" s="42">
        <v>219</v>
      </c>
      <c r="AC78" s="42">
        <v>217</v>
      </c>
      <c r="AD78" s="42">
        <v>207</v>
      </c>
      <c r="AE78" s="42">
        <v>188</v>
      </c>
      <c r="AF78" s="42">
        <v>215</v>
      </c>
      <c r="AG78" s="42">
        <v>211</v>
      </c>
      <c r="AH78" s="42">
        <v>220</v>
      </c>
      <c r="AI78" s="42">
        <v>243</v>
      </c>
      <c r="AJ78" s="42">
        <v>242</v>
      </c>
      <c r="AK78" s="42">
        <v>240</v>
      </c>
      <c r="AL78" s="42">
        <v>209</v>
      </c>
      <c r="AM78" s="42">
        <v>221</v>
      </c>
      <c r="AN78" s="42">
        <v>192</v>
      </c>
      <c r="AO78" s="42">
        <v>231</v>
      </c>
      <c r="AP78" s="42">
        <v>200</v>
      </c>
      <c r="AQ78" s="42">
        <v>229</v>
      </c>
      <c r="AR78" s="42">
        <v>220</v>
      </c>
      <c r="AS78" s="42">
        <v>201</v>
      </c>
      <c r="AT78" s="42">
        <v>211</v>
      </c>
      <c r="AU78" s="42">
        <v>256</v>
      </c>
      <c r="AV78" s="42">
        <v>271</v>
      </c>
      <c r="AW78" s="42">
        <v>280</v>
      </c>
      <c r="AX78" s="42">
        <v>277</v>
      </c>
      <c r="AY78" s="42">
        <v>227</v>
      </c>
      <c r="AZ78" s="42">
        <v>267</v>
      </c>
      <c r="BA78" s="42">
        <v>352</v>
      </c>
      <c r="BB78" s="42">
        <v>290</v>
      </c>
      <c r="BC78" s="42">
        <v>311</v>
      </c>
      <c r="BD78" s="42">
        <v>366</v>
      </c>
      <c r="BE78" s="42">
        <v>319</v>
      </c>
      <c r="BF78" s="42">
        <v>325</v>
      </c>
      <c r="BG78" s="42">
        <v>263</v>
      </c>
      <c r="BH78" s="42">
        <v>278</v>
      </c>
      <c r="BI78" s="42">
        <v>325</v>
      </c>
      <c r="BJ78" s="42">
        <v>324</v>
      </c>
      <c r="BK78" s="42">
        <v>409</v>
      </c>
      <c r="BL78" s="42">
        <v>330</v>
      </c>
      <c r="BM78" s="42">
        <v>524</v>
      </c>
      <c r="BN78" s="42">
        <v>399</v>
      </c>
      <c r="BO78" s="42">
        <v>455</v>
      </c>
      <c r="BP78" s="42">
        <v>389</v>
      </c>
      <c r="BQ78" s="42">
        <v>342</v>
      </c>
      <c r="BR78" s="42">
        <v>410</v>
      </c>
      <c r="BS78" s="42">
        <v>445</v>
      </c>
      <c r="BT78" s="42">
        <v>406</v>
      </c>
      <c r="BU78" s="42">
        <v>472</v>
      </c>
      <c r="BV78" s="42">
        <v>487</v>
      </c>
      <c r="BW78" s="42">
        <v>470</v>
      </c>
      <c r="BX78" s="42">
        <v>598</v>
      </c>
      <c r="BY78" s="42">
        <v>528</v>
      </c>
      <c r="BZ78" s="42">
        <v>468</v>
      </c>
      <c r="CA78" s="42">
        <v>501</v>
      </c>
      <c r="CB78" s="42">
        <v>478</v>
      </c>
      <c r="CC78" s="42">
        <v>468</v>
      </c>
      <c r="CD78" s="42">
        <v>472</v>
      </c>
      <c r="CE78" s="42">
        <v>390</v>
      </c>
      <c r="CF78" s="42">
        <v>389</v>
      </c>
      <c r="CG78" s="42">
        <v>414</v>
      </c>
      <c r="CH78" s="42">
        <v>436</v>
      </c>
      <c r="CI78" s="42">
        <v>388</v>
      </c>
      <c r="CJ78" s="42">
        <v>441</v>
      </c>
      <c r="CK78" s="42">
        <v>399</v>
      </c>
      <c r="CL78" s="42">
        <v>439</v>
      </c>
      <c r="CM78" s="42">
        <v>454</v>
      </c>
      <c r="CN78" s="42">
        <v>456</v>
      </c>
      <c r="CO78" s="42">
        <v>373</v>
      </c>
      <c r="CP78" s="42">
        <v>376</v>
      </c>
      <c r="CQ78" s="42">
        <v>347</v>
      </c>
      <c r="CR78" s="42">
        <v>364</v>
      </c>
      <c r="CS78" s="42">
        <v>426</v>
      </c>
      <c r="CT78" s="42">
        <v>410</v>
      </c>
      <c r="CU78" s="42">
        <v>425</v>
      </c>
      <c r="CV78" s="42">
        <v>448</v>
      </c>
      <c r="CW78" s="42">
        <v>433</v>
      </c>
      <c r="CX78" s="42">
        <v>352</v>
      </c>
    </row>
    <row r="79" spans="1:102">
      <c r="A79" s="13" t="s">
        <v>148</v>
      </c>
      <c r="B79" s="65" t="s">
        <v>1288</v>
      </c>
      <c r="C79" s="41">
        <v>291</v>
      </c>
      <c r="D79" s="41">
        <v>288</v>
      </c>
      <c r="E79" s="41">
        <v>338</v>
      </c>
      <c r="F79" s="41">
        <v>326</v>
      </c>
      <c r="G79" s="41">
        <v>286</v>
      </c>
      <c r="H79" s="41">
        <v>350</v>
      </c>
      <c r="I79" s="41">
        <v>354</v>
      </c>
      <c r="J79" s="41">
        <v>392</v>
      </c>
      <c r="K79" s="41">
        <v>429</v>
      </c>
      <c r="L79" s="41">
        <v>458</v>
      </c>
      <c r="M79" s="41">
        <v>920</v>
      </c>
      <c r="N79" s="41">
        <v>538</v>
      </c>
      <c r="O79" s="41">
        <v>777</v>
      </c>
      <c r="P79" s="41">
        <v>1013</v>
      </c>
      <c r="Q79" s="41">
        <v>844</v>
      </c>
      <c r="R79" s="41">
        <v>838</v>
      </c>
      <c r="S79" s="41">
        <v>842</v>
      </c>
      <c r="T79" s="41">
        <v>762</v>
      </c>
      <c r="U79" s="41">
        <v>708</v>
      </c>
      <c r="V79" s="41">
        <v>719</v>
      </c>
      <c r="W79" s="49">
        <v>85</v>
      </c>
      <c r="X79" s="42">
        <v>71</v>
      </c>
      <c r="Y79" s="42">
        <v>67</v>
      </c>
      <c r="Z79" s="42">
        <v>68</v>
      </c>
      <c r="AA79" s="42">
        <v>76</v>
      </c>
      <c r="AB79" s="42">
        <v>77</v>
      </c>
      <c r="AC79" s="42">
        <v>71</v>
      </c>
      <c r="AD79" s="42">
        <v>64</v>
      </c>
      <c r="AE79" s="42">
        <v>72</v>
      </c>
      <c r="AF79" s="42">
        <v>81</v>
      </c>
      <c r="AG79" s="42">
        <v>92</v>
      </c>
      <c r="AH79" s="42">
        <v>93</v>
      </c>
      <c r="AI79" s="42">
        <v>86</v>
      </c>
      <c r="AJ79" s="42">
        <v>73</v>
      </c>
      <c r="AK79" s="42">
        <v>78</v>
      </c>
      <c r="AL79" s="42">
        <v>89</v>
      </c>
      <c r="AM79" s="42">
        <v>74</v>
      </c>
      <c r="AN79" s="42">
        <v>81</v>
      </c>
      <c r="AO79" s="42">
        <v>71</v>
      </c>
      <c r="AP79" s="42">
        <v>60</v>
      </c>
      <c r="AQ79" s="42">
        <v>71</v>
      </c>
      <c r="AR79" s="42">
        <v>87</v>
      </c>
      <c r="AS79" s="42">
        <v>90</v>
      </c>
      <c r="AT79" s="42">
        <v>102</v>
      </c>
      <c r="AU79" s="42">
        <v>97</v>
      </c>
      <c r="AV79" s="42">
        <v>84</v>
      </c>
      <c r="AW79" s="42">
        <v>81</v>
      </c>
      <c r="AX79" s="42">
        <v>92</v>
      </c>
      <c r="AY79" s="42">
        <v>87</v>
      </c>
      <c r="AZ79" s="42">
        <v>86</v>
      </c>
      <c r="BA79" s="42">
        <v>102</v>
      </c>
      <c r="BB79" s="42">
        <v>117</v>
      </c>
      <c r="BC79" s="42">
        <v>109</v>
      </c>
      <c r="BD79" s="42">
        <v>108</v>
      </c>
      <c r="BE79" s="42">
        <v>121</v>
      </c>
      <c r="BF79" s="42">
        <v>91</v>
      </c>
      <c r="BG79" s="42">
        <v>112</v>
      </c>
      <c r="BH79" s="42">
        <v>117</v>
      </c>
      <c r="BI79" s="42">
        <v>106</v>
      </c>
      <c r="BJ79" s="42">
        <v>123</v>
      </c>
      <c r="BK79" s="42">
        <v>172</v>
      </c>
      <c r="BL79" s="42">
        <v>268</v>
      </c>
      <c r="BM79" s="42">
        <v>323</v>
      </c>
      <c r="BN79" s="42">
        <v>157</v>
      </c>
      <c r="BO79" s="42">
        <v>153</v>
      </c>
      <c r="BP79" s="42">
        <v>122</v>
      </c>
      <c r="BQ79" s="42">
        <v>122</v>
      </c>
      <c r="BR79" s="42">
        <v>141</v>
      </c>
      <c r="BS79" s="42">
        <v>160</v>
      </c>
      <c r="BT79" s="42">
        <v>163</v>
      </c>
      <c r="BU79" s="42">
        <v>196</v>
      </c>
      <c r="BV79" s="42">
        <v>258</v>
      </c>
      <c r="BW79" s="42">
        <v>224</v>
      </c>
      <c r="BX79" s="42">
        <v>265</v>
      </c>
      <c r="BY79" s="42">
        <v>311</v>
      </c>
      <c r="BZ79" s="42">
        <v>213</v>
      </c>
      <c r="CA79" s="42">
        <v>205</v>
      </c>
      <c r="CB79" s="42">
        <v>208</v>
      </c>
      <c r="CC79" s="42">
        <v>214</v>
      </c>
      <c r="CD79" s="42">
        <v>217</v>
      </c>
      <c r="CE79" s="42">
        <v>218</v>
      </c>
      <c r="CF79" s="42">
        <v>209</v>
      </c>
      <c r="CG79" s="42">
        <v>215</v>
      </c>
      <c r="CH79" s="42">
        <v>196</v>
      </c>
      <c r="CI79" s="42">
        <v>211</v>
      </c>
      <c r="CJ79" s="42">
        <v>220</v>
      </c>
      <c r="CK79" s="42">
        <v>197</v>
      </c>
      <c r="CL79" s="42">
        <v>214</v>
      </c>
      <c r="CM79" s="42">
        <v>236</v>
      </c>
      <c r="CN79" s="42">
        <v>192</v>
      </c>
      <c r="CO79" s="42">
        <v>172</v>
      </c>
      <c r="CP79" s="42">
        <v>162</v>
      </c>
      <c r="CQ79" s="42">
        <v>176</v>
      </c>
      <c r="CR79" s="42">
        <v>171</v>
      </c>
      <c r="CS79" s="42">
        <v>158</v>
      </c>
      <c r="CT79" s="42">
        <v>203</v>
      </c>
      <c r="CU79" s="42">
        <v>193</v>
      </c>
      <c r="CV79" s="42">
        <v>176</v>
      </c>
      <c r="CW79" s="42">
        <v>179</v>
      </c>
      <c r="CX79" s="42">
        <v>171</v>
      </c>
    </row>
    <row r="80" spans="1:102">
      <c r="A80" s="9" t="s">
        <v>150</v>
      </c>
      <c r="B80" s="65"/>
      <c r="C80" s="41">
        <v>7107</v>
      </c>
      <c r="D80" s="41">
        <v>7077</v>
      </c>
      <c r="E80" s="41">
        <v>7885</v>
      </c>
      <c r="F80" s="41">
        <v>7593</v>
      </c>
      <c r="G80" s="41">
        <v>7466</v>
      </c>
      <c r="H80" s="41">
        <v>8576</v>
      </c>
      <c r="I80" s="41">
        <v>9418</v>
      </c>
      <c r="J80" s="41">
        <v>10181</v>
      </c>
      <c r="K80" s="41">
        <v>10847</v>
      </c>
      <c r="L80" s="41">
        <v>11725</v>
      </c>
      <c r="M80" s="41">
        <v>12372</v>
      </c>
      <c r="N80" s="41">
        <v>11510</v>
      </c>
      <c r="O80" s="41">
        <v>13455</v>
      </c>
      <c r="P80" s="41">
        <v>14888</v>
      </c>
      <c r="Q80" s="41">
        <v>14432</v>
      </c>
      <c r="R80" s="41">
        <v>12439</v>
      </c>
      <c r="S80" s="41">
        <v>11419</v>
      </c>
      <c r="T80" s="41">
        <v>11008</v>
      </c>
      <c r="U80" s="41">
        <v>11027</v>
      </c>
      <c r="V80" s="41">
        <v>12924</v>
      </c>
      <c r="W80" s="49">
        <v>1901</v>
      </c>
      <c r="X80" s="42">
        <v>1808</v>
      </c>
      <c r="Y80" s="42">
        <v>1688</v>
      </c>
      <c r="Z80" s="42">
        <v>1710</v>
      </c>
      <c r="AA80" s="42">
        <v>1866</v>
      </c>
      <c r="AB80" s="42">
        <v>1686</v>
      </c>
      <c r="AC80" s="42">
        <v>1773</v>
      </c>
      <c r="AD80" s="42">
        <v>1752</v>
      </c>
      <c r="AE80" s="42">
        <v>1859</v>
      </c>
      <c r="AF80" s="42">
        <v>2012</v>
      </c>
      <c r="AG80" s="42">
        <v>1984</v>
      </c>
      <c r="AH80" s="42">
        <v>2030</v>
      </c>
      <c r="AI80" s="42">
        <v>1900</v>
      </c>
      <c r="AJ80" s="42">
        <v>1883</v>
      </c>
      <c r="AK80" s="42">
        <v>1946</v>
      </c>
      <c r="AL80" s="42">
        <v>1864</v>
      </c>
      <c r="AM80" s="42">
        <v>1854</v>
      </c>
      <c r="AN80" s="42">
        <v>1883</v>
      </c>
      <c r="AO80" s="42">
        <v>1958</v>
      </c>
      <c r="AP80" s="42">
        <v>1771</v>
      </c>
      <c r="AQ80" s="42">
        <v>2133</v>
      </c>
      <c r="AR80" s="42">
        <v>2278</v>
      </c>
      <c r="AS80" s="42">
        <v>2075</v>
      </c>
      <c r="AT80" s="42">
        <v>2090</v>
      </c>
      <c r="AU80" s="42">
        <v>2332</v>
      </c>
      <c r="AV80" s="42">
        <v>2175</v>
      </c>
      <c r="AW80" s="42">
        <v>2446</v>
      </c>
      <c r="AX80" s="42">
        <v>2465</v>
      </c>
      <c r="AY80" s="42">
        <v>2511</v>
      </c>
      <c r="AZ80" s="42">
        <v>2498</v>
      </c>
      <c r="BA80" s="42">
        <v>2371</v>
      </c>
      <c r="BB80" s="42">
        <v>2801</v>
      </c>
      <c r="BC80" s="42">
        <v>2538</v>
      </c>
      <c r="BD80" s="42">
        <v>2654</v>
      </c>
      <c r="BE80" s="42">
        <v>2667</v>
      </c>
      <c r="BF80" s="42">
        <v>2988</v>
      </c>
      <c r="BG80" s="42">
        <v>2940</v>
      </c>
      <c r="BH80" s="42">
        <v>2863</v>
      </c>
      <c r="BI80" s="42">
        <v>2962</v>
      </c>
      <c r="BJ80" s="42">
        <v>2960</v>
      </c>
      <c r="BK80" s="42">
        <v>3164</v>
      </c>
      <c r="BL80" s="42">
        <v>3073</v>
      </c>
      <c r="BM80" s="42">
        <v>3157</v>
      </c>
      <c r="BN80" s="42">
        <v>2978</v>
      </c>
      <c r="BO80" s="42">
        <v>2769</v>
      </c>
      <c r="BP80" s="42">
        <v>2864</v>
      </c>
      <c r="BQ80" s="42">
        <v>2727</v>
      </c>
      <c r="BR80" s="42">
        <v>3150</v>
      </c>
      <c r="BS80" s="42">
        <v>3047</v>
      </c>
      <c r="BT80" s="42">
        <v>3322</v>
      </c>
      <c r="BU80" s="42">
        <v>3550</v>
      </c>
      <c r="BV80" s="42">
        <v>3536</v>
      </c>
      <c r="BW80" s="42">
        <v>3824</v>
      </c>
      <c r="BX80" s="42">
        <v>3394</v>
      </c>
      <c r="BY80" s="42">
        <v>3972</v>
      </c>
      <c r="BZ80" s="42">
        <v>3698</v>
      </c>
      <c r="CA80" s="42">
        <v>3834</v>
      </c>
      <c r="CB80" s="42">
        <v>3979</v>
      </c>
      <c r="CC80" s="42">
        <v>3355</v>
      </c>
      <c r="CD80" s="42">
        <v>3264</v>
      </c>
      <c r="CE80" s="42">
        <v>3247</v>
      </c>
      <c r="CF80" s="42">
        <v>3053</v>
      </c>
      <c r="CG80" s="42">
        <v>3168</v>
      </c>
      <c r="CH80" s="42">
        <v>2971</v>
      </c>
      <c r="CI80" s="42">
        <v>2868</v>
      </c>
      <c r="CJ80" s="42">
        <v>2902</v>
      </c>
      <c r="CK80" s="42">
        <v>2874</v>
      </c>
      <c r="CL80" s="42">
        <v>2775</v>
      </c>
      <c r="CM80" s="42">
        <v>2737</v>
      </c>
      <c r="CN80" s="42">
        <v>2771</v>
      </c>
      <c r="CO80" s="42">
        <v>2800</v>
      </c>
      <c r="CP80" s="42">
        <v>2698</v>
      </c>
      <c r="CQ80" s="42">
        <v>2716</v>
      </c>
      <c r="CR80" s="42">
        <v>2634</v>
      </c>
      <c r="CS80" s="42">
        <v>2905</v>
      </c>
      <c r="CT80" s="42">
        <v>2772</v>
      </c>
      <c r="CU80" s="42">
        <v>3145</v>
      </c>
      <c r="CV80" s="42">
        <v>3248</v>
      </c>
      <c r="CW80" s="42">
        <v>3298</v>
      </c>
      <c r="CX80" s="42">
        <v>3233</v>
      </c>
    </row>
    <row r="81" spans="1:102">
      <c r="A81" s="13" t="s">
        <v>151</v>
      </c>
      <c r="B81" s="65" t="s">
        <v>1289</v>
      </c>
      <c r="C81" s="41">
        <v>3831</v>
      </c>
      <c r="D81" s="41">
        <v>4014</v>
      </c>
      <c r="E81" s="41">
        <v>4534</v>
      </c>
      <c r="F81" s="41">
        <v>4373</v>
      </c>
      <c r="G81" s="41">
        <v>4430</v>
      </c>
      <c r="H81" s="41">
        <v>5319</v>
      </c>
      <c r="I81" s="41">
        <v>5949</v>
      </c>
      <c r="J81" s="41">
        <v>6570</v>
      </c>
      <c r="K81" s="41">
        <v>7056</v>
      </c>
      <c r="L81" s="41">
        <v>7755</v>
      </c>
      <c r="M81" s="41">
        <v>7929</v>
      </c>
      <c r="N81" s="41">
        <v>7682</v>
      </c>
      <c r="O81" s="41">
        <v>8489</v>
      </c>
      <c r="P81" s="41">
        <v>9138</v>
      </c>
      <c r="Q81" s="41">
        <v>8968</v>
      </c>
      <c r="R81" s="41">
        <v>6702</v>
      </c>
      <c r="S81" s="41">
        <v>5535</v>
      </c>
      <c r="T81" s="41">
        <v>5708</v>
      </c>
      <c r="U81" s="41">
        <v>5559</v>
      </c>
      <c r="V81" s="41">
        <v>6516</v>
      </c>
      <c r="W81" s="49">
        <v>1025</v>
      </c>
      <c r="X81" s="42">
        <v>953</v>
      </c>
      <c r="Y81" s="42">
        <v>904</v>
      </c>
      <c r="Z81" s="42">
        <v>949</v>
      </c>
      <c r="AA81" s="42">
        <v>1122</v>
      </c>
      <c r="AB81" s="42">
        <v>954</v>
      </c>
      <c r="AC81" s="42">
        <v>1003</v>
      </c>
      <c r="AD81" s="42">
        <v>935</v>
      </c>
      <c r="AE81" s="42">
        <v>1021</v>
      </c>
      <c r="AF81" s="42">
        <v>1148</v>
      </c>
      <c r="AG81" s="42">
        <v>1143</v>
      </c>
      <c r="AH81" s="42">
        <v>1222</v>
      </c>
      <c r="AI81" s="42">
        <v>1058</v>
      </c>
      <c r="AJ81" s="42">
        <v>1048</v>
      </c>
      <c r="AK81" s="42">
        <v>1152</v>
      </c>
      <c r="AL81" s="42">
        <v>1115</v>
      </c>
      <c r="AM81" s="42">
        <v>1117</v>
      </c>
      <c r="AN81" s="42">
        <v>1114</v>
      </c>
      <c r="AO81" s="42">
        <v>1196</v>
      </c>
      <c r="AP81" s="42">
        <v>1003</v>
      </c>
      <c r="AQ81" s="42">
        <v>1326</v>
      </c>
      <c r="AR81" s="42">
        <v>1454</v>
      </c>
      <c r="AS81" s="42">
        <v>1269</v>
      </c>
      <c r="AT81" s="42">
        <v>1270</v>
      </c>
      <c r="AU81" s="42">
        <v>1520</v>
      </c>
      <c r="AV81" s="42">
        <v>1314</v>
      </c>
      <c r="AW81" s="42">
        <v>1553</v>
      </c>
      <c r="AX81" s="42">
        <v>1562</v>
      </c>
      <c r="AY81" s="42">
        <v>1568</v>
      </c>
      <c r="AZ81" s="42">
        <v>1608</v>
      </c>
      <c r="BA81" s="42">
        <v>1501</v>
      </c>
      <c r="BB81" s="42">
        <v>1893</v>
      </c>
      <c r="BC81" s="42">
        <v>1627</v>
      </c>
      <c r="BD81" s="42">
        <v>1696</v>
      </c>
      <c r="BE81" s="42">
        <v>1720</v>
      </c>
      <c r="BF81" s="42">
        <v>2013</v>
      </c>
      <c r="BG81" s="42">
        <v>1979</v>
      </c>
      <c r="BH81" s="42">
        <v>1883</v>
      </c>
      <c r="BI81" s="42">
        <v>1970</v>
      </c>
      <c r="BJ81" s="42">
        <v>1923</v>
      </c>
      <c r="BK81" s="42">
        <v>2029</v>
      </c>
      <c r="BL81" s="42">
        <v>1924</v>
      </c>
      <c r="BM81" s="42">
        <v>2030</v>
      </c>
      <c r="BN81" s="42">
        <v>1946</v>
      </c>
      <c r="BO81" s="42">
        <v>1874</v>
      </c>
      <c r="BP81" s="42">
        <v>1995</v>
      </c>
      <c r="BQ81" s="42">
        <v>1772</v>
      </c>
      <c r="BR81" s="42">
        <v>2041</v>
      </c>
      <c r="BS81" s="42">
        <v>1886</v>
      </c>
      <c r="BT81" s="42">
        <v>2061</v>
      </c>
      <c r="BU81" s="42">
        <v>2258</v>
      </c>
      <c r="BV81" s="42">
        <v>2284</v>
      </c>
      <c r="BW81" s="42">
        <v>2418</v>
      </c>
      <c r="BX81" s="42">
        <v>1896</v>
      </c>
      <c r="BY81" s="42">
        <v>2522</v>
      </c>
      <c r="BZ81" s="42">
        <v>2302</v>
      </c>
      <c r="CA81" s="42">
        <v>2417</v>
      </c>
      <c r="CB81" s="42">
        <v>2583</v>
      </c>
      <c r="CC81" s="42">
        <v>2037</v>
      </c>
      <c r="CD81" s="42">
        <v>1931</v>
      </c>
      <c r="CE81" s="42">
        <v>1848</v>
      </c>
      <c r="CF81" s="42">
        <v>1651</v>
      </c>
      <c r="CG81" s="42">
        <v>1701</v>
      </c>
      <c r="CH81" s="42">
        <v>1502</v>
      </c>
      <c r="CI81" s="42">
        <v>1390</v>
      </c>
      <c r="CJ81" s="42">
        <v>1397</v>
      </c>
      <c r="CK81" s="42">
        <v>1398</v>
      </c>
      <c r="CL81" s="42">
        <v>1350</v>
      </c>
      <c r="CM81" s="42">
        <v>1416</v>
      </c>
      <c r="CN81" s="42">
        <v>1430</v>
      </c>
      <c r="CO81" s="42">
        <v>1460</v>
      </c>
      <c r="CP81" s="42">
        <v>1401</v>
      </c>
      <c r="CQ81" s="42">
        <v>1401</v>
      </c>
      <c r="CR81" s="42">
        <v>1346</v>
      </c>
      <c r="CS81" s="42">
        <v>1523</v>
      </c>
      <c r="CT81" s="42">
        <v>1289</v>
      </c>
      <c r="CU81" s="42">
        <v>1595</v>
      </c>
      <c r="CV81" s="42">
        <v>1614</v>
      </c>
      <c r="CW81" s="42">
        <v>1694</v>
      </c>
      <c r="CX81" s="42">
        <v>1613</v>
      </c>
    </row>
    <row r="82" spans="1:102">
      <c r="A82" s="13" t="s">
        <v>153</v>
      </c>
      <c r="B82" s="65" t="s">
        <v>1290</v>
      </c>
      <c r="C82" s="41">
        <v>2458</v>
      </c>
      <c r="D82" s="41">
        <v>2336</v>
      </c>
      <c r="E82" s="41">
        <v>2625</v>
      </c>
      <c r="F82" s="41">
        <v>2572</v>
      </c>
      <c r="G82" s="41">
        <v>2431</v>
      </c>
      <c r="H82" s="41">
        <v>2671</v>
      </c>
      <c r="I82" s="41">
        <v>2918</v>
      </c>
      <c r="J82" s="41">
        <v>3075</v>
      </c>
      <c r="K82" s="41">
        <v>3235</v>
      </c>
      <c r="L82" s="41">
        <v>3427</v>
      </c>
      <c r="M82" s="41">
        <v>3870</v>
      </c>
      <c r="N82" s="41">
        <v>3345</v>
      </c>
      <c r="O82" s="41">
        <v>4323</v>
      </c>
      <c r="P82" s="41">
        <v>4966</v>
      </c>
      <c r="Q82" s="41">
        <v>4728</v>
      </c>
      <c r="R82" s="41">
        <v>4989</v>
      </c>
      <c r="S82" s="41">
        <v>5105</v>
      </c>
      <c r="T82" s="41">
        <v>4609</v>
      </c>
      <c r="U82" s="41">
        <v>4826</v>
      </c>
      <c r="V82" s="41">
        <v>5682</v>
      </c>
      <c r="W82" s="49">
        <v>664</v>
      </c>
      <c r="X82" s="42">
        <v>637</v>
      </c>
      <c r="Y82" s="42">
        <v>589</v>
      </c>
      <c r="Z82" s="42">
        <v>568</v>
      </c>
      <c r="AA82" s="42">
        <v>555</v>
      </c>
      <c r="AB82" s="42">
        <v>548</v>
      </c>
      <c r="AC82" s="42">
        <v>596</v>
      </c>
      <c r="AD82" s="42">
        <v>637</v>
      </c>
      <c r="AE82" s="42">
        <v>651</v>
      </c>
      <c r="AF82" s="42">
        <v>672</v>
      </c>
      <c r="AG82" s="42">
        <v>671</v>
      </c>
      <c r="AH82" s="42">
        <v>631</v>
      </c>
      <c r="AI82" s="42">
        <v>662</v>
      </c>
      <c r="AJ82" s="42">
        <v>666</v>
      </c>
      <c r="AK82" s="42">
        <v>639</v>
      </c>
      <c r="AL82" s="42">
        <v>605</v>
      </c>
      <c r="AM82" s="42">
        <v>588</v>
      </c>
      <c r="AN82" s="42">
        <v>610</v>
      </c>
      <c r="AO82" s="42">
        <v>613</v>
      </c>
      <c r="AP82" s="42">
        <v>620</v>
      </c>
      <c r="AQ82" s="42">
        <v>657</v>
      </c>
      <c r="AR82" s="42">
        <v>672</v>
      </c>
      <c r="AS82" s="42">
        <v>668</v>
      </c>
      <c r="AT82" s="42">
        <v>674</v>
      </c>
      <c r="AU82" s="42">
        <v>671</v>
      </c>
      <c r="AV82" s="42">
        <v>717</v>
      </c>
      <c r="AW82" s="42">
        <v>762</v>
      </c>
      <c r="AX82" s="42">
        <v>768</v>
      </c>
      <c r="AY82" s="42">
        <v>804</v>
      </c>
      <c r="AZ82" s="42">
        <v>754</v>
      </c>
      <c r="BA82" s="42">
        <v>743</v>
      </c>
      <c r="BB82" s="42">
        <v>774</v>
      </c>
      <c r="BC82" s="42">
        <v>778</v>
      </c>
      <c r="BD82" s="42">
        <v>819</v>
      </c>
      <c r="BE82" s="42">
        <v>810</v>
      </c>
      <c r="BF82" s="42">
        <v>828</v>
      </c>
      <c r="BG82" s="42">
        <v>824</v>
      </c>
      <c r="BH82" s="42">
        <v>847</v>
      </c>
      <c r="BI82" s="42">
        <v>855</v>
      </c>
      <c r="BJ82" s="42">
        <v>901</v>
      </c>
      <c r="BK82" s="42">
        <v>992</v>
      </c>
      <c r="BL82" s="42">
        <v>1001</v>
      </c>
      <c r="BM82" s="42">
        <v>982</v>
      </c>
      <c r="BN82" s="42">
        <v>895</v>
      </c>
      <c r="BO82" s="42">
        <v>772</v>
      </c>
      <c r="BP82" s="42">
        <v>756</v>
      </c>
      <c r="BQ82" s="42">
        <v>843</v>
      </c>
      <c r="BR82" s="42">
        <v>974</v>
      </c>
      <c r="BS82" s="42">
        <v>1020</v>
      </c>
      <c r="BT82" s="42">
        <v>1092</v>
      </c>
      <c r="BU82" s="42">
        <v>1125</v>
      </c>
      <c r="BV82" s="42">
        <v>1086</v>
      </c>
      <c r="BW82" s="42">
        <v>1224</v>
      </c>
      <c r="BX82" s="42">
        <v>1286</v>
      </c>
      <c r="BY82" s="42">
        <v>1249</v>
      </c>
      <c r="BZ82" s="42">
        <v>1207</v>
      </c>
      <c r="CA82" s="42">
        <v>1221</v>
      </c>
      <c r="CB82" s="42">
        <v>1205</v>
      </c>
      <c r="CC82" s="42">
        <v>1140</v>
      </c>
      <c r="CD82" s="42">
        <v>1162</v>
      </c>
      <c r="CE82" s="42">
        <v>1212</v>
      </c>
      <c r="CF82" s="42">
        <v>1212</v>
      </c>
      <c r="CG82" s="42">
        <v>1275</v>
      </c>
      <c r="CH82" s="42">
        <v>1290</v>
      </c>
      <c r="CI82" s="42">
        <v>1274</v>
      </c>
      <c r="CJ82" s="42">
        <v>1306</v>
      </c>
      <c r="CK82" s="42">
        <v>1277</v>
      </c>
      <c r="CL82" s="42">
        <v>1248</v>
      </c>
      <c r="CM82" s="42">
        <v>1137</v>
      </c>
      <c r="CN82" s="42">
        <v>1169</v>
      </c>
      <c r="CO82" s="42">
        <v>1170</v>
      </c>
      <c r="CP82" s="42">
        <v>1132</v>
      </c>
      <c r="CQ82" s="42">
        <v>1150</v>
      </c>
      <c r="CR82" s="42">
        <v>1127</v>
      </c>
      <c r="CS82" s="42">
        <v>1223</v>
      </c>
      <c r="CT82" s="42">
        <v>1326</v>
      </c>
      <c r="CU82" s="42">
        <v>1375</v>
      </c>
      <c r="CV82" s="42">
        <v>1442</v>
      </c>
      <c r="CW82" s="42">
        <v>1420</v>
      </c>
      <c r="CX82" s="42">
        <v>1445</v>
      </c>
    </row>
    <row r="83" spans="1:102">
      <c r="A83" s="13" t="s">
        <v>155</v>
      </c>
      <c r="B83" s="65" t="s">
        <v>1291</v>
      </c>
      <c r="C83" s="41">
        <v>162</v>
      </c>
      <c r="D83" s="41">
        <v>152</v>
      </c>
      <c r="E83" s="41">
        <v>147</v>
      </c>
      <c r="F83" s="41">
        <v>135</v>
      </c>
      <c r="G83" s="41">
        <v>140</v>
      </c>
      <c r="H83" s="41">
        <v>149</v>
      </c>
      <c r="I83" s="41">
        <v>154</v>
      </c>
      <c r="J83" s="41">
        <v>171</v>
      </c>
      <c r="K83" s="41">
        <v>182</v>
      </c>
      <c r="L83" s="41">
        <v>165</v>
      </c>
      <c r="M83" s="41">
        <v>173</v>
      </c>
      <c r="N83" s="41">
        <v>136</v>
      </c>
      <c r="O83" s="41">
        <v>214</v>
      </c>
      <c r="P83" s="41">
        <v>271</v>
      </c>
      <c r="Q83" s="41">
        <v>252</v>
      </c>
      <c r="R83" s="41">
        <v>243</v>
      </c>
      <c r="S83" s="41">
        <v>234</v>
      </c>
      <c r="T83" s="41">
        <v>196</v>
      </c>
      <c r="U83" s="41">
        <v>183</v>
      </c>
      <c r="V83" s="41">
        <v>204</v>
      </c>
      <c r="W83" s="49">
        <v>41</v>
      </c>
      <c r="X83" s="42">
        <v>41</v>
      </c>
      <c r="Y83" s="42">
        <v>39</v>
      </c>
      <c r="Z83" s="42">
        <v>41</v>
      </c>
      <c r="AA83" s="42">
        <v>39</v>
      </c>
      <c r="AB83" s="42">
        <v>36</v>
      </c>
      <c r="AC83" s="42">
        <v>39</v>
      </c>
      <c r="AD83" s="42">
        <v>38</v>
      </c>
      <c r="AE83" s="42">
        <v>35</v>
      </c>
      <c r="AF83" s="42">
        <v>39</v>
      </c>
      <c r="AG83" s="42">
        <v>36</v>
      </c>
      <c r="AH83" s="42">
        <v>37</v>
      </c>
      <c r="AI83" s="42">
        <v>39</v>
      </c>
      <c r="AJ83" s="42">
        <v>35</v>
      </c>
      <c r="AK83" s="42">
        <v>31</v>
      </c>
      <c r="AL83" s="42">
        <v>30</v>
      </c>
      <c r="AM83" s="42">
        <v>33</v>
      </c>
      <c r="AN83" s="42">
        <v>35</v>
      </c>
      <c r="AO83" s="42">
        <v>37</v>
      </c>
      <c r="AP83" s="42">
        <v>35</v>
      </c>
      <c r="AQ83" s="42">
        <v>36</v>
      </c>
      <c r="AR83" s="42">
        <v>39</v>
      </c>
      <c r="AS83" s="42">
        <v>36</v>
      </c>
      <c r="AT83" s="42">
        <v>38</v>
      </c>
      <c r="AU83" s="42">
        <v>38</v>
      </c>
      <c r="AV83" s="42">
        <v>38</v>
      </c>
      <c r="AW83" s="42">
        <v>37</v>
      </c>
      <c r="AX83" s="42">
        <v>41</v>
      </c>
      <c r="AY83" s="42">
        <v>40</v>
      </c>
      <c r="AZ83" s="42">
        <v>42</v>
      </c>
      <c r="BA83" s="42">
        <v>43</v>
      </c>
      <c r="BB83" s="42">
        <v>46</v>
      </c>
      <c r="BC83" s="42">
        <v>41</v>
      </c>
      <c r="BD83" s="42">
        <v>45</v>
      </c>
      <c r="BE83" s="42">
        <v>46</v>
      </c>
      <c r="BF83" s="42">
        <v>50</v>
      </c>
      <c r="BG83" s="42">
        <v>42</v>
      </c>
      <c r="BH83" s="42">
        <v>40</v>
      </c>
      <c r="BI83" s="42">
        <v>42</v>
      </c>
      <c r="BJ83" s="42">
        <v>41</v>
      </c>
      <c r="BK83" s="42">
        <v>42</v>
      </c>
      <c r="BL83" s="42">
        <v>45</v>
      </c>
      <c r="BM83" s="42">
        <v>46</v>
      </c>
      <c r="BN83" s="42">
        <v>40</v>
      </c>
      <c r="BO83" s="42">
        <v>36</v>
      </c>
      <c r="BP83" s="42">
        <v>27</v>
      </c>
      <c r="BQ83" s="42">
        <v>31</v>
      </c>
      <c r="BR83" s="42">
        <v>42</v>
      </c>
      <c r="BS83" s="42">
        <v>43</v>
      </c>
      <c r="BT83" s="42">
        <v>56</v>
      </c>
      <c r="BU83" s="42">
        <v>59</v>
      </c>
      <c r="BV83" s="42">
        <v>56</v>
      </c>
      <c r="BW83" s="42">
        <v>61</v>
      </c>
      <c r="BX83" s="42">
        <v>71</v>
      </c>
      <c r="BY83" s="42">
        <v>77</v>
      </c>
      <c r="BZ83" s="42">
        <v>62</v>
      </c>
      <c r="CA83" s="42">
        <v>72</v>
      </c>
      <c r="CB83" s="42">
        <v>65</v>
      </c>
      <c r="CC83" s="42">
        <v>57</v>
      </c>
      <c r="CD83" s="42">
        <v>58</v>
      </c>
      <c r="CE83" s="42">
        <v>61</v>
      </c>
      <c r="CF83" s="42">
        <v>63</v>
      </c>
      <c r="CG83" s="42">
        <v>61</v>
      </c>
      <c r="CH83" s="42">
        <v>58</v>
      </c>
      <c r="CI83" s="42">
        <v>61</v>
      </c>
      <c r="CJ83" s="42">
        <v>58</v>
      </c>
      <c r="CK83" s="42">
        <v>59</v>
      </c>
      <c r="CL83" s="42">
        <v>56</v>
      </c>
      <c r="CM83" s="42">
        <v>52</v>
      </c>
      <c r="CN83" s="42">
        <v>48</v>
      </c>
      <c r="CO83" s="42">
        <v>48</v>
      </c>
      <c r="CP83" s="42">
        <v>48</v>
      </c>
      <c r="CQ83" s="42">
        <v>44</v>
      </c>
      <c r="CR83" s="42">
        <v>45</v>
      </c>
      <c r="CS83" s="42">
        <v>46</v>
      </c>
      <c r="CT83" s="42">
        <v>48</v>
      </c>
      <c r="CU83" s="42">
        <v>53</v>
      </c>
      <c r="CV83" s="42">
        <v>55</v>
      </c>
      <c r="CW83" s="42">
        <v>48</v>
      </c>
      <c r="CX83" s="42">
        <v>48</v>
      </c>
    </row>
    <row r="84" spans="1:102">
      <c r="A84" s="13" t="s">
        <v>157</v>
      </c>
      <c r="B84" s="65" t="s">
        <v>1292</v>
      </c>
      <c r="C84" s="41">
        <v>656</v>
      </c>
      <c r="D84" s="41">
        <v>575</v>
      </c>
      <c r="E84" s="41">
        <v>579</v>
      </c>
      <c r="F84" s="41">
        <v>513</v>
      </c>
      <c r="G84" s="41">
        <v>465</v>
      </c>
      <c r="H84" s="41">
        <v>437</v>
      </c>
      <c r="I84" s="41">
        <v>397</v>
      </c>
      <c r="J84" s="41">
        <v>365</v>
      </c>
      <c r="K84" s="41">
        <v>374</v>
      </c>
      <c r="L84" s="41">
        <v>378</v>
      </c>
      <c r="M84" s="41">
        <v>400</v>
      </c>
      <c r="N84" s="41">
        <v>347</v>
      </c>
      <c r="O84" s="41">
        <v>429</v>
      </c>
      <c r="P84" s="41">
        <v>513</v>
      </c>
      <c r="Q84" s="41">
        <v>484</v>
      </c>
      <c r="R84" s="41">
        <v>505</v>
      </c>
      <c r="S84" s="41">
        <v>545</v>
      </c>
      <c r="T84" s="41">
        <v>495</v>
      </c>
      <c r="U84" s="41">
        <v>459</v>
      </c>
      <c r="V84" s="41">
        <v>522</v>
      </c>
      <c r="W84" s="49">
        <v>171</v>
      </c>
      <c r="X84" s="42">
        <v>177</v>
      </c>
      <c r="Y84" s="42">
        <v>156</v>
      </c>
      <c r="Z84" s="42">
        <v>152</v>
      </c>
      <c r="AA84" s="42">
        <v>150</v>
      </c>
      <c r="AB84" s="42">
        <v>148</v>
      </c>
      <c r="AC84" s="42">
        <v>135</v>
      </c>
      <c r="AD84" s="42">
        <v>142</v>
      </c>
      <c r="AE84" s="42">
        <v>152</v>
      </c>
      <c r="AF84" s="42">
        <v>153</v>
      </c>
      <c r="AG84" s="42">
        <v>134</v>
      </c>
      <c r="AH84" s="42">
        <v>140</v>
      </c>
      <c r="AI84" s="42">
        <v>141</v>
      </c>
      <c r="AJ84" s="42">
        <v>134</v>
      </c>
      <c r="AK84" s="42">
        <v>124</v>
      </c>
      <c r="AL84" s="42">
        <v>114</v>
      </c>
      <c r="AM84" s="42">
        <v>116</v>
      </c>
      <c r="AN84" s="42">
        <v>124</v>
      </c>
      <c r="AO84" s="42">
        <v>112</v>
      </c>
      <c r="AP84" s="42">
        <v>113</v>
      </c>
      <c r="AQ84" s="42">
        <v>114</v>
      </c>
      <c r="AR84" s="42">
        <v>113</v>
      </c>
      <c r="AS84" s="42">
        <v>102</v>
      </c>
      <c r="AT84" s="42">
        <v>108</v>
      </c>
      <c r="AU84" s="42">
        <v>103</v>
      </c>
      <c r="AV84" s="42">
        <v>106</v>
      </c>
      <c r="AW84" s="42">
        <v>94</v>
      </c>
      <c r="AX84" s="42">
        <v>94</v>
      </c>
      <c r="AY84" s="42">
        <v>99</v>
      </c>
      <c r="AZ84" s="42">
        <v>94</v>
      </c>
      <c r="BA84" s="42">
        <v>84</v>
      </c>
      <c r="BB84" s="42">
        <v>88</v>
      </c>
      <c r="BC84" s="42">
        <v>92</v>
      </c>
      <c r="BD84" s="42">
        <v>94</v>
      </c>
      <c r="BE84" s="42">
        <v>91</v>
      </c>
      <c r="BF84" s="42">
        <v>97</v>
      </c>
      <c r="BG84" s="42">
        <v>95</v>
      </c>
      <c r="BH84" s="42">
        <v>93</v>
      </c>
      <c r="BI84" s="42">
        <v>95</v>
      </c>
      <c r="BJ84" s="42">
        <v>95</v>
      </c>
      <c r="BK84" s="42">
        <v>101</v>
      </c>
      <c r="BL84" s="42">
        <v>103</v>
      </c>
      <c r="BM84" s="42">
        <v>99</v>
      </c>
      <c r="BN84" s="42">
        <v>97</v>
      </c>
      <c r="BO84" s="42">
        <v>87</v>
      </c>
      <c r="BP84" s="42">
        <v>86</v>
      </c>
      <c r="BQ84" s="42">
        <v>81</v>
      </c>
      <c r="BR84" s="42">
        <v>93</v>
      </c>
      <c r="BS84" s="42">
        <v>98</v>
      </c>
      <c r="BT84" s="42">
        <v>113</v>
      </c>
      <c r="BU84" s="42">
        <v>108</v>
      </c>
      <c r="BV84" s="42">
        <v>110</v>
      </c>
      <c r="BW84" s="42">
        <v>121</v>
      </c>
      <c r="BX84" s="42">
        <v>141</v>
      </c>
      <c r="BY84" s="42">
        <v>124</v>
      </c>
      <c r="BZ84" s="42">
        <v>127</v>
      </c>
      <c r="CA84" s="42">
        <v>124</v>
      </c>
      <c r="CB84" s="42">
        <v>126</v>
      </c>
      <c r="CC84" s="42">
        <v>121</v>
      </c>
      <c r="CD84" s="42">
        <v>113</v>
      </c>
      <c r="CE84" s="42">
        <v>126</v>
      </c>
      <c r="CF84" s="42">
        <v>127</v>
      </c>
      <c r="CG84" s="42">
        <v>131</v>
      </c>
      <c r="CH84" s="42">
        <v>121</v>
      </c>
      <c r="CI84" s="42">
        <v>143</v>
      </c>
      <c r="CJ84" s="42">
        <v>141</v>
      </c>
      <c r="CK84" s="42">
        <v>140</v>
      </c>
      <c r="CL84" s="42">
        <v>121</v>
      </c>
      <c r="CM84" s="42">
        <v>132</v>
      </c>
      <c r="CN84" s="42">
        <v>124</v>
      </c>
      <c r="CO84" s="42">
        <v>122</v>
      </c>
      <c r="CP84" s="42">
        <v>117</v>
      </c>
      <c r="CQ84" s="42">
        <v>121</v>
      </c>
      <c r="CR84" s="42">
        <v>116</v>
      </c>
      <c r="CS84" s="42">
        <v>113</v>
      </c>
      <c r="CT84" s="42">
        <v>109</v>
      </c>
      <c r="CU84" s="42">
        <v>122</v>
      </c>
      <c r="CV84" s="42">
        <v>135</v>
      </c>
      <c r="CW84" s="42">
        <v>138</v>
      </c>
      <c r="CX84" s="42">
        <v>127</v>
      </c>
    </row>
    <row r="85" spans="1:102">
      <c r="A85" s="9" t="s">
        <v>159</v>
      </c>
      <c r="B85" s="65"/>
      <c r="C85" s="41">
        <v>875</v>
      </c>
      <c r="D85" s="41">
        <v>812</v>
      </c>
      <c r="E85" s="41">
        <v>822</v>
      </c>
      <c r="F85" s="41">
        <v>820</v>
      </c>
      <c r="G85" s="41">
        <v>785</v>
      </c>
      <c r="H85" s="41">
        <v>791</v>
      </c>
      <c r="I85" s="41">
        <v>844</v>
      </c>
      <c r="J85" s="41">
        <v>835</v>
      </c>
      <c r="K85" s="41">
        <v>832</v>
      </c>
      <c r="L85" s="41">
        <v>929</v>
      </c>
      <c r="M85" s="41">
        <v>1011</v>
      </c>
      <c r="N85" s="41">
        <v>878</v>
      </c>
      <c r="O85" s="41">
        <v>1099</v>
      </c>
      <c r="P85" s="41">
        <v>1237</v>
      </c>
      <c r="Q85" s="41">
        <v>1236</v>
      </c>
      <c r="R85" s="41">
        <v>1188</v>
      </c>
      <c r="S85" s="41">
        <v>1309</v>
      </c>
      <c r="T85" s="41">
        <v>1225</v>
      </c>
      <c r="U85" s="41">
        <v>1195</v>
      </c>
      <c r="V85" s="41">
        <v>1405</v>
      </c>
      <c r="W85" s="49">
        <v>217</v>
      </c>
      <c r="X85" s="42">
        <v>220</v>
      </c>
      <c r="Y85" s="42">
        <v>232</v>
      </c>
      <c r="Z85" s="42">
        <v>206</v>
      </c>
      <c r="AA85" s="42">
        <v>204</v>
      </c>
      <c r="AB85" s="42">
        <v>211</v>
      </c>
      <c r="AC85" s="42">
        <v>195</v>
      </c>
      <c r="AD85" s="42">
        <v>202</v>
      </c>
      <c r="AE85" s="42">
        <v>207</v>
      </c>
      <c r="AF85" s="42">
        <v>204</v>
      </c>
      <c r="AG85" s="42">
        <v>209</v>
      </c>
      <c r="AH85" s="42">
        <v>202</v>
      </c>
      <c r="AI85" s="42">
        <v>202</v>
      </c>
      <c r="AJ85" s="42">
        <v>210</v>
      </c>
      <c r="AK85" s="42">
        <v>200</v>
      </c>
      <c r="AL85" s="42">
        <v>208</v>
      </c>
      <c r="AM85" s="42">
        <v>192</v>
      </c>
      <c r="AN85" s="42">
        <v>207</v>
      </c>
      <c r="AO85" s="42">
        <v>198</v>
      </c>
      <c r="AP85" s="42">
        <v>188</v>
      </c>
      <c r="AQ85" s="42">
        <v>204</v>
      </c>
      <c r="AR85" s="42">
        <v>197</v>
      </c>
      <c r="AS85" s="42">
        <v>197</v>
      </c>
      <c r="AT85" s="42">
        <v>193</v>
      </c>
      <c r="AU85" s="42">
        <v>193</v>
      </c>
      <c r="AV85" s="42">
        <v>205</v>
      </c>
      <c r="AW85" s="42">
        <v>199</v>
      </c>
      <c r="AX85" s="42">
        <v>247</v>
      </c>
      <c r="AY85" s="42">
        <v>209</v>
      </c>
      <c r="AZ85" s="42">
        <v>205</v>
      </c>
      <c r="BA85" s="42">
        <v>200</v>
      </c>
      <c r="BB85" s="42">
        <v>221</v>
      </c>
      <c r="BC85" s="42">
        <v>201</v>
      </c>
      <c r="BD85" s="42">
        <v>204</v>
      </c>
      <c r="BE85" s="42">
        <v>220</v>
      </c>
      <c r="BF85" s="42">
        <v>207</v>
      </c>
      <c r="BG85" s="42">
        <v>220</v>
      </c>
      <c r="BH85" s="42">
        <v>227</v>
      </c>
      <c r="BI85" s="42">
        <v>248</v>
      </c>
      <c r="BJ85" s="42">
        <v>234</v>
      </c>
      <c r="BK85" s="42">
        <v>221</v>
      </c>
      <c r="BL85" s="42">
        <v>266</v>
      </c>
      <c r="BM85" s="42">
        <v>257</v>
      </c>
      <c r="BN85" s="42">
        <v>267</v>
      </c>
      <c r="BO85" s="42">
        <v>220</v>
      </c>
      <c r="BP85" s="42">
        <v>210</v>
      </c>
      <c r="BQ85" s="42">
        <v>226</v>
      </c>
      <c r="BR85" s="42">
        <v>222</v>
      </c>
      <c r="BS85" s="42">
        <v>267</v>
      </c>
      <c r="BT85" s="42">
        <v>281</v>
      </c>
      <c r="BU85" s="42">
        <v>273</v>
      </c>
      <c r="BV85" s="42">
        <v>278</v>
      </c>
      <c r="BW85" s="42">
        <v>303</v>
      </c>
      <c r="BX85" s="42">
        <v>310</v>
      </c>
      <c r="BY85" s="42">
        <v>316</v>
      </c>
      <c r="BZ85" s="42">
        <v>308</v>
      </c>
      <c r="CA85" s="42">
        <v>315</v>
      </c>
      <c r="CB85" s="42">
        <v>301</v>
      </c>
      <c r="CC85" s="42">
        <v>331</v>
      </c>
      <c r="CD85" s="42">
        <v>289</v>
      </c>
      <c r="CE85" s="42">
        <v>300</v>
      </c>
      <c r="CF85" s="42">
        <v>303</v>
      </c>
      <c r="CG85" s="42">
        <v>310</v>
      </c>
      <c r="CH85" s="42">
        <v>275</v>
      </c>
      <c r="CI85" s="42">
        <v>302</v>
      </c>
      <c r="CJ85" s="42">
        <v>362</v>
      </c>
      <c r="CK85" s="42">
        <v>342</v>
      </c>
      <c r="CL85" s="42">
        <v>303</v>
      </c>
      <c r="CM85" s="42">
        <v>339</v>
      </c>
      <c r="CN85" s="42">
        <v>316</v>
      </c>
      <c r="CO85" s="42">
        <v>278</v>
      </c>
      <c r="CP85" s="42">
        <v>292</v>
      </c>
      <c r="CQ85" s="42">
        <v>282</v>
      </c>
      <c r="CR85" s="42">
        <v>270</v>
      </c>
      <c r="CS85" s="42">
        <v>301</v>
      </c>
      <c r="CT85" s="42">
        <v>342</v>
      </c>
      <c r="CU85" s="42">
        <v>321</v>
      </c>
      <c r="CV85" s="42">
        <v>360</v>
      </c>
      <c r="CW85" s="42">
        <v>350</v>
      </c>
      <c r="CX85" s="42">
        <v>374</v>
      </c>
    </row>
    <row r="86" spans="1:102">
      <c r="A86" s="13" t="s">
        <v>160</v>
      </c>
      <c r="B86" s="65" t="s">
        <v>1293</v>
      </c>
      <c r="C86" s="41">
        <v>573</v>
      </c>
      <c r="D86" s="41">
        <v>520</v>
      </c>
      <c r="E86" s="41">
        <v>548</v>
      </c>
      <c r="F86" s="41">
        <v>519</v>
      </c>
      <c r="G86" s="41">
        <v>474</v>
      </c>
      <c r="H86" s="41">
        <v>476</v>
      </c>
      <c r="I86" s="41">
        <v>463</v>
      </c>
      <c r="J86" s="41">
        <v>479</v>
      </c>
      <c r="K86" s="41">
        <v>490</v>
      </c>
      <c r="L86" s="41">
        <v>522</v>
      </c>
      <c r="M86" s="41">
        <v>494</v>
      </c>
      <c r="N86" s="41">
        <v>416</v>
      </c>
      <c r="O86" s="41">
        <v>577</v>
      </c>
      <c r="P86" s="41">
        <v>661</v>
      </c>
      <c r="Q86" s="41">
        <v>625</v>
      </c>
      <c r="R86" s="41">
        <v>590</v>
      </c>
      <c r="S86" s="41">
        <v>612</v>
      </c>
      <c r="T86" s="41">
        <v>561</v>
      </c>
      <c r="U86" s="41">
        <v>554</v>
      </c>
      <c r="V86" s="41">
        <v>684</v>
      </c>
      <c r="W86" s="49">
        <v>148</v>
      </c>
      <c r="X86" s="42">
        <v>152</v>
      </c>
      <c r="Y86" s="42">
        <v>144</v>
      </c>
      <c r="Z86" s="42">
        <v>129</v>
      </c>
      <c r="AA86" s="42">
        <v>126</v>
      </c>
      <c r="AB86" s="42">
        <v>130</v>
      </c>
      <c r="AC86" s="42">
        <v>129</v>
      </c>
      <c r="AD86" s="42">
        <v>135</v>
      </c>
      <c r="AE86" s="42">
        <v>138</v>
      </c>
      <c r="AF86" s="42">
        <v>140</v>
      </c>
      <c r="AG86" s="42">
        <v>141</v>
      </c>
      <c r="AH86" s="42">
        <v>129</v>
      </c>
      <c r="AI86" s="42">
        <v>134</v>
      </c>
      <c r="AJ86" s="42">
        <v>135</v>
      </c>
      <c r="AK86" s="42">
        <v>127</v>
      </c>
      <c r="AL86" s="42">
        <v>123</v>
      </c>
      <c r="AM86" s="42">
        <v>118</v>
      </c>
      <c r="AN86" s="42">
        <v>123</v>
      </c>
      <c r="AO86" s="42">
        <v>120</v>
      </c>
      <c r="AP86" s="42">
        <v>113</v>
      </c>
      <c r="AQ86" s="42">
        <v>127</v>
      </c>
      <c r="AR86" s="42">
        <v>124</v>
      </c>
      <c r="AS86" s="42">
        <v>110</v>
      </c>
      <c r="AT86" s="42">
        <v>115</v>
      </c>
      <c r="AU86" s="42">
        <v>115</v>
      </c>
      <c r="AV86" s="42">
        <v>118</v>
      </c>
      <c r="AW86" s="42">
        <v>117</v>
      </c>
      <c r="AX86" s="42">
        <v>113</v>
      </c>
      <c r="AY86" s="42">
        <v>115</v>
      </c>
      <c r="AZ86" s="42">
        <v>123</v>
      </c>
      <c r="BA86" s="42">
        <v>123</v>
      </c>
      <c r="BB86" s="42">
        <v>118</v>
      </c>
      <c r="BC86" s="42">
        <v>117</v>
      </c>
      <c r="BD86" s="42">
        <v>120</v>
      </c>
      <c r="BE86" s="42">
        <v>125</v>
      </c>
      <c r="BF86" s="42">
        <v>128</v>
      </c>
      <c r="BG86" s="42">
        <v>132</v>
      </c>
      <c r="BH86" s="42">
        <v>125</v>
      </c>
      <c r="BI86" s="42">
        <v>144</v>
      </c>
      <c r="BJ86" s="42">
        <v>121</v>
      </c>
      <c r="BK86" s="42">
        <v>117</v>
      </c>
      <c r="BL86" s="42">
        <v>132</v>
      </c>
      <c r="BM86" s="42">
        <v>127</v>
      </c>
      <c r="BN86" s="42">
        <v>118</v>
      </c>
      <c r="BO86" s="42">
        <v>92</v>
      </c>
      <c r="BP86" s="42">
        <v>99</v>
      </c>
      <c r="BQ86" s="42">
        <v>110</v>
      </c>
      <c r="BR86" s="42">
        <v>115</v>
      </c>
      <c r="BS86" s="42">
        <v>128</v>
      </c>
      <c r="BT86" s="42">
        <v>145</v>
      </c>
      <c r="BU86" s="42">
        <v>156</v>
      </c>
      <c r="BV86" s="42">
        <v>148</v>
      </c>
      <c r="BW86" s="42">
        <v>162</v>
      </c>
      <c r="BX86" s="42">
        <v>174</v>
      </c>
      <c r="BY86" s="42">
        <v>167</v>
      </c>
      <c r="BZ86" s="42">
        <v>158</v>
      </c>
      <c r="CA86" s="42">
        <v>169</v>
      </c>
      <c r="CB86" s="42">
        <v>163</v>
      </c>
      <c r="CC86" s="42">
        <v>161</v>
      </c>
      <c r="CD86" s="42">
        <v>132</v>
      </c>
      <c r="CE86" s="42">
        <v>145</v>
      </c>
      <c r="CF86" s="42">
        <v>152</v>
      </c>
      <c r="CG86" s="42">
        <v>149</v>
      </c>
      <c r="CH86" s="42">
        <v>144</v>
      </c>
      <c r="CI86" s="42">
        <v>152</v>
      </c>
      <c r="CJ86" s="42">
        <v>156</v>
      </c>
      <c r="CK86" s="42">
        <v>157</v>
      </c>
      <c r="CL86" s="42">
        <v>147</v>
      </c>
      <c r="CM86" s="42">
        <v>146</v>
      </c>
      <c r="CN86" s="42">
        <v>142</v>
      </c>
      <c r="CO86" s="42">
        <v>136</v>
      </c>
      <c r="CP86" s="42">
        <v>137</v>
      </c>
      <c r="CQ86" s="42">
        <v>128</v>
      </c>
      <c r="CR86" s="42">
        <v>137</v>
      </c>
      <c r="CS86" s="42">
        <v>140</v>
      </c>
      <c r="CT86" s="42">
        <v>149</v>
      </c>
      <c r="CU86" s="42">
        <v>156</v>
      </c>
      <c r="CV86" s="42">
        <v>175</v>
      </c>
      <c r="CW86" s="42">
        <v>177</v>
      </c>
      <c r="CX86" s="42">
        <v>176</v>
      </c>
    </row>
    <row r="87" spans="1:102">
      <c r="A87" s="13" t="s">
        <v>162</v>
      </c>
      <c r="B87" s="65" t="s">
        <v>1294</v>
      </c>
      <c r="C87" s="41">
        <v>302</v>
      </c>
      <c r="D87" s="41">
        <v>292</v>
      </c>
      <c r="E87" s="41">
        <v>274</v>
      </c>
      <c r="F87" s="41">
        <v>301</v>
      </c>
      <c r="G87" s="41">
        <v>311</v>
      </c>
      <c r="H87" s="41">
        <v>315</v>
      </c>
      <c r="I87" s="41">
        <v>381</v>
      </c>
      <c r="J87" s="41">
        <v>356</v>
      </c>
      <c r="K87" s="41">
        <v>342</v>
      </c>
      <c r="L87" s="41">
        <v>407</v>
      </c>
      <c r="M87" s="41">
        <v>517</v>
      </c>
      <c r="N87" s="41">
        <v>462</v>
      </c>
      <c r="O87" s="41">
        <v>522</v>
      </c>
      <c r="P87" s="41">
        <v>576</v>
      </c>
      <c r="Q87" s="41">
        <v>611</v>
      </c>
      <c r="R87" s="41">
        <v>598</v>
      </c>
      <c r="S87" s="41">
        <v>697</v>
      </c>
      <c r="T87" s="41">
        <v>664</v>
      </c>
      <c r="U87" s="41">
        <v>641</v>
      </c>
      <c r="V87" s="41">
        <v>721</v>
      </c>
      <c r="W87" s="49">
        <v>69</v>
      </c>
      <c r="X87" s="42">
        <v>68</v>
      </c>
      <c r="Y87" s="42">
        <v>88</v>
      </c>
      <c r="Z87" s="42">
        <v>77</v>
      </c>
      <c r="AA87" s="42">
        <v>78</v>
      </c>
      <c r="AB87" s="42">
        <v>81</v>
      </c>
      <c r="AC87" s="42">
        <v>66</v>
      </c>
      <c r="AD87" s="42">
        <v>67</v>
      </c>
      <c r="AE87" s="42">
        <v>69</v>
      </c>
      <c r="AF87" s="42">
        <v>64</v>
      </c>
      <c r="AG87" s="42">
        <v>68</v>
      </c>
      <c r="AH87" s="42">
        <v>73</v>
      </c>
      <c r="AI87" s="42">
        <v>68</v>
      </c>
      <c r="AJ87" s="42">
        <v>75</v>
      </c>
      <c r="AK87" s="42">
        <v>73</v>
      </c>
      <c r="AL87" s="42">
        <v>85</v>
      </c>
      <c r="AM87" s="42">
        <v>74</v>
      </c>
      <c r="AN87" s="42">
        <v>84</v>
      </c>
      <c r="AO87" s="42">
        <v>78</v>
      </c>
      <c r="AP87" s="42">
        <v>75</v>
      </c>
      <c r="AQ87" s="42">
        <v>77</v>
      </c>
      <c r="AR87" s="42">
        <v>73</v>
      </c>
      <c r="AS87" s="42">
        <v>87</v>
      </c>
      <c r="AT87" s="42">
        <v>78</v>
      </c>
      <c r="AU87" s="42">
        <v>78</v>
      </c>
      <c r="AV87" s="42">
        <v>87</v>
      </c>
      <c r="AW87" s="42">
        <v>82</v>
      </c>
      <c r="AX87" s="42">
        <v>134</v>
      </c>
      <c r="AY87" s="42">
        <v>94</v>
      </c>
      <c r="AZ87" s="42">
        <v>82</v>
      </c>
      <c r="BA87" s="42">
        <v>77</v>
      </c>
      <c r="BB87" s="42">
        <v>103</v>
      </c>
      <c r="BC87" s="42">
        <v>84</v>
      </c>
      <c r="BD87" s="42">
        <v>84</v>
      </c>
      <c r="BE87" s="42">
        <v>95</v>
      </c>
      <c r="BF87" s="42">
        <v>79</v>
      </c>
      <c r="BG87" s="42">
        <v>88</v>
      </c>
      <c r="BH87" s="42">
        <v>102</v>
      </c>
      <c r="BI87" s="42">
        <v>104</v>
      </c>
      <c r="BJ87" s="42">
        <v>113</v>
      </c>
      <c r="BK87" s="42">
        <v>104</v>
      </c>
      <c r="BL87" s="42">
        <v>134</v>
      </c>
      <c r="BM87" s="42">
        <v>130</v>
      </c>
      <c r="BN87" s="42">
        <v>149</v>
      </c>
      <c r="BO87" s="42">
        <v>128</v>
      </c>
      <c r="BP87" s="42">
        <v>111</v>
      </c>
      <c r="BQ87" s="42">
        <v>116</v>
      </c>
      <c r="BR87" s="42">
        <v>107</v>
      </c>
      <c r="BS87" s="42">
        <v>139</v>
      </c>
      <c r="BT87" s="42">
        <v>136</v>
      </c>
      <c r="BU87" s="42">
        <v>117</v>
      </c>
      <c r="BV87" s="42">
        <v>130</v>
      </c>
      <c r="BW87" s="42">
        <v>141</v>
      </c>
      <c r="BX87" s="42">
        <v>136</v>
      </c>
      <c r="BY87" s="42">
        <v>149</v>
      </c>
      <c r="BZ87" s="42">
        <v>150</v>
      </c>
      <c r="CA87" s="42">
        <v>146</v>
      </c>
      <c r="CB87" s="42">
        <v>138</v>
      </c>
      <c r="CC87" s="42">
        <v>170</v>
      </c>
      <c r="CD87" s="42">
        <v>157</v>
      </c>
      <c r="CE87" s="42">
        <v>155</v>
      </c>
      <c r="CF87" s="42">
        <v>151</v>
      </c>
      <c r="CG87" s="42">
        <v>161</v>
      </c>
      <c r="CH87" s="42">
        <v>131</v>
      </c>
      <c r="CI87" s="42">
        <v>150</v>
      </c>
      <c r="CJ87" s="42">
        <v>206</v>
      </c>
      <c r="CK87" s="42">
        <v>185</v>
      </c>
      <c r="CL87" s="42">
        <v>156</v>
      </c>
      <c r="CM87" s="42">
        <v>193</v>
      </c>
      <c r="CN87" s="42">
        <v>174</v>
      </c>
      <c r="CO87" s="42">
        <v>142</v>
      </c>
      <c r="CP87" s="42">
        <v>155</v>
      </c>
      <c r="CQ87" s="42">
        <v>154</v>
      </c>
      <c r="CR87" s="42">
        <v>133</v>
      </c>
      <c r="CS87" s="42">
        <v>161</v>
      </c>
      <c r="CT87" s="42">
        <v>193</v>
      </c>
      <c r="CU87" s="42">
        <v>165</v>
      </c>
      <c r="CV87" s="42">
        <v>185</v>
      </c>
      <c r="CW87" s="42">
        <v>173</v>
      </c>
      <c r="CX87" s="42">
        <v>198</v>
      </c>
    </row>
    <row r="88" spans="1:102">
      <c r="A88" s="9" t="s">
        <v>164</v>
      </c>
      <c r="B88" s="65" t="s">
        <v>1295</v>
      </c>
      <c r="C88" s="41">
        <v>526</v>
      </c>
      <c r="D88" s="41">
        <v>522</v>
      </c>
      <c r="E88" s="41">
        <v>560</v>
      </c>
      <c r="F88" s="41">
        <v>557</v>
      </c>
      <c r="G88" s="41">
        <v>563</v>
      </c>
      <c r="H88" s="41">
        <v>626</v>
      </c>
      <c r="I88" s="41">
        <v>694</v>
      </c>
      <c r="J88" s="41">
        <v>725</v>
      </c>
      <c r="K88" s="41">
        <v>734</v>
      </c>
      <c r="L88" s="41">
        <v>787</v>
      </c>
      <c r="M88" s="41">
        <v>894</v>
      </c>
      <c r="N88" s="41">
        <v>837</v>
      </c>
      <c r="O88" s="41">
        <v>866</v>
      </c>
      <c r="P88" s="41">
        <v>904</v>
      </c>
      <c r="Q88" s="41">
        <v>927</v>
      </c>
      <c r="R88" s="41">
        <v>965</v>
      </c>
      <c r="S88" s="41">
        <v>1012</v>
      </c>
      <c r="T88" s="41">
        <v>1011</v>
      </c>
      <c r="U88" s="41">
        <v>1193</v>
      </c>
      <c r="V88" s="41">
        <v>1392</v>
      </c>
      <c r="W88" s="49">
        <v>128</v>
      </c>
      <c r="X88" s="42">
        <v>134</v>
      </c>
      <c r="Y88" s="42">
        <v>128</v>
      </c>
      <c r="Z88" s="42">
        <v>136</v>
      </c>
      <c r="AA88" s="42">
        <v>122</v>
      </c>
      <c r="AB88" s="42">
        <v>128</v>
      </c>
      <c r="AC88" s="42">
        <v>136</v>
      </c>
      <c r="AD88" s="42">
        <v>136</v>
      </c>
      <c r="AE88" s="42">
        <v>137</v>
      </c>
      <c r="AF88" s="42">
        <v>137</v>
      </c>
      <c r="AG88" s="42">
        <v>147</v>
      </c>
      <c r="AH88" s="42">
        <v>139</v>
      </c>
      <c r="AI88" s="42">
        <v>149</v>
      </c>
      <c r="AJ88" s="42">
        <v>142</v>
      </c>
      <c r="AK88" s="42">
        <v>133</v>
      </c>
      <c r="AL88" s="42">
        <v>133</v>
      </c>
      <c r="AM88" s="42">
        <v>137</v>
      </c>
      <c r="AN88" s="42">
        <v>140</v>
      </c>
      <c r="AO88" s="42">
        <v>143</v>
      </c>
      <c r="AP88" s="42">
        <v>143</v>
      </c>
      <c r="AQ88" s="42">
        <v>149</v>
      </c>
      <c r="AR88" s="42">
        <v>155</v>
      </c>
      <c r="AS88" s="42">
        <v>156</v>
      </c>
      <c r="AT88" s="42">
        <v>166</v>
      </c>
      <c r="AU88" s="42">
        <v>162</v>
      </c>
      <c r="AV88" s="42">
        <v>178</v>
      </c>
      <c r="AW88" s="42">
        <v>173</v>
      </c>
      <c r="AX88" s="42">
        <v>181</v>
      </c>
      <c r="AY88" s="42">
        <v>180</v>
      </c>
      <c r="AZ88" s="42">
        <v>183</v>
      </c>
      <c r="BA88" s="42">
        <v>184</v>
      </c>
      <c r="BB88" s="42">
        <v>178</v>
      </c>
      <c r="BC88" s="42">
        <v>183</v>
      </c>
      <c r="BD88" s="42">
        <v>182</v>
      </c>
      <c r="BE88" s="42">
        <v>184</v>
      </c>
      <c r="BF88" s="42">
        <v>185</v>
      </c>
      <c r="BG88" s="42">
        <v>196</v>
      </c>
      <c r="BH88" s="42">
        <v>186</v>
      </c>
      <c r="BI88" s="42">
        <v>196</v>
      </c>
      <c r="BJ88" s="42">
        <v>209</v>
      </c>
      <c r="BK88" s="42">
        <v>214</v>
      </c>
      <c r="BL88" s="42">
        <v>232</v>
      </c>
      <c r="BM88" s="42">
        <v>229</v>
      </c>
      <c r="BN88" s="42">
        <v>219</v>
      </c>
      <c r="BO88" s="42">
        <v>208</v>
      </c>
      <c r="BP88" s="42">
        <v>215</v>
      </c>
      <c r="BQ88" s="42">
        <v>212</v>
      </c>
      <c r="BR88" s="42">
        <v>202</v>
      </c>
      <c r="BS88" s="42">
        <v>204</v>
      </c>
      <c r="BT88" s="42">
        <v>221</v>
      </c>
      <c r="BU88" s="42">
        <v>221</v>
      </c>
      <c r="BV88" s="42">
        <v>220</v>
      </c>
      <c r="BW88" s="42">
        <v>225</v>
      </c>
      <c r="BX88" s="42">
        <v>223</v>
      </c>
      <c r="BY88" s="42">
        <v>230</v>
      </c>
      <c r="BZ88" s="42">
        <v>226</v>
      </c>
      <c r="CA88" s="42">
        <v>236</v>
      </c>
      <c r="CB88" s="42">
        <v>231</v>
      </c>
      <c r="CC88" s="42">
        <v>234</v>
      </c>
      <c r="CD88" s="42">
        <v>226</v>
      </c>
      <c r="CE88" s="42">
        <v>231</v>
      </c>
      <c r="CF88" s="42">
        <v>243</v>
      </c>
      <c r="CG88" s="42">
        <v>244</v>
      </c>
      <c r="CH88" s="42">
        <v>247</v>
      </c>
      <c r="CI88" s="42">
        <v>260</v>
      </c>
      <c r="CJ88" s="42">
        <v>254</v>
      </c>
      <c r="CK88" s="42">
        <v>249</v>
      </c>
      <c r="CL88" s="42">
        <v>249</v>
      </c>
      <c r="CM88" s="42">
        <v>251</v>
      </c>
      <c r="CN88" s="42">
        <v>246</v>
      </c>
      <c r="CO88" s="42">
        <v>247</v>
      </c>
      <c r="CP88" s="42">
        <v>267</v>
      </c>
      <c r="CQ88" s="42">
        <v>254</v>
      </c>
      <c r="CR88" s="42">
        <v>285</v>
      </c>
      <c r="CS88" s="42">
        <v>314</v>
      </c>
      <c r="CT88" s="42">
        <v>340</v>
      </c>
      <c r="CU88" s="42">
        <v>349</v>
      </c>
      <c r="CV88" s="42">
        <v>357</v>
      </c>
      <c r="CW88" s="42">
        <v>343</v>
      </c>
      <c r="CX88" s="42">
        <v>343</v>
      </c>
    </row>
    <row r="89" spans="1:102">
      <c r="A89" s="9" t="s">
        <v>166</v>
      </c>
      <c r="B89" s="65" t="s">
        <v>1296</v>
      </c>
      <c r="C89" s="41">
        <v>1370</v>
      </c>
      <c r="D89" s="41">
        <v>1471</v>
      </c>
      <c r="E89" s="41">
        <v>1619</v>
      </c>
      <c r="F89" s="41">
        <v>1894</v>
      </c>
      <c r="G89" s="41">
        <v>2087</v>
      </c>
      <c r="H89" s="41">
        <v>2329</v>
      </c>
      <c r="I89" s="41">
        <v>2434</v>
      </c>
      <c r="J89" s="41">
        <v>2557</v>
      </c>
      <c r="K89" s="41">
        <v>2805</v>
      </c>
      <c r="L89" s="41">
        <v>2935</v>
      </c>
      <c r="M89" s="41">
        <v>3392</v>
      </c>
      <c r="N89" s="41">
        <v>3562</v>
      </c>
      <c r="O89" s="41">
        <v>3785</v>
      </c>
      <c r="P89" s="41">
        <v>4003</v>
      </c>
      <c r="Q89" s="41">
        <v>4031</v>
      </c>
      <c r="R89" s="41">
        <v>4292</v>
      </c>
      <c r="S89" s="41">
        <v>4544</v>
      </c>
      <c r="T89" s="41">
        <v>4767</v>
      </c>
      <c r="U89" s="41">
        <v>4843</v>
      </c>
      <c r="V89" s="41">
        <v>5592</v>
      </c>
      <c r="W89" s="49">
        <v>334</v>
      </c>
      <c r="X89" s="42">
        <v>363</v>
      </c>
      <c r="Y89" s="42">
        <v>341</v>
      </c>
      <c r="Z89" s="42">
        <v>332</v>
      </c>
      <c r="AA89" s="42">
        <v>353</v>
      </c>
      <c r="AB89" s="42">
        <v>363</v>
      </c>
      <c r="AC89" s="42">
        <v>376</v>
      </c>
      <c r="AD89" s="42">
        <v>379</v>
      </c>
      <c r="AE89" s="42">
        <v>383</v>
      </c>
      <c r="AF89" s="42">
        <v>393</v>
      </c>
      <c r="AG89" s="42">
        <v>410</v>
      </c>
      <c r="AH89" s="42">
        <v>433</v>
      </c>
      <c r="AI89" s="42">
        <v>456</v>
      </c>
      <c r="AJ89" s="42">
        <v>480</v>
      </c>
      <c r="AK89" s="42">
        <v>482</v>
      </c>
      <c r="AL89" s="42">
        <v>476</v>
      </c>
      <c r="AM89" s="42">
        <v>499</v>
      </c>
      <c r="AN89" s="42">
        <v>515</v>
      </c>
      <c r="AO89" s="42">
        <v>524</v>
      </c>
      <c r="AP89" s="42">
        <v>549</v>
      </c>
      <c r="AQ89" s="42">
        <v>554</v>
      </c>
      <c r="AR89" s="42">
        <v>582</v>
      </c>
      <c r="AS89" s="42">
        <v>602</v>
      </c>
      <c r="AT89" s="42">
        <v>591</v>
      </c>
      <c r="AU89" s="42">
        <v>585</v>
      </c>
      <c r="AV89" s="42">
        <v>612</v>
      </c>
      <c r="AW89" s="42">
        <v>618</v>
      </c>
      <c r="AX89" s="42">
        <v>619</v>
      </c>
      <c r="AY89" s="42">
        <v>620</v>
      </c>
      <c r="AZ89" s="42">
        <v>658</v>
      </c>
      <c r="BA89" s="42">
        <v>623</v>
      </c>
      <c r="BB89" s="42">
        <v>656</v>
      </c>
      <c r="BC89" s="42">
        <v>729</v>
      </c>
      <c r="BD89" s="42">
        <v>685</v>
      </c>
      <c r="BE89" s="42">
        <v>694</v>
      </c>
      <c r="BF89" s="42">
        <v>697</v>
      </c>
      <c r="BG89" s="42">
        <v>714</v>
      </c>
      <c r="BH89" s="42">
        <v>714</v>
      </c>
      <c r="BI89" s="42">
        <v>745</v>
      </c>
      <c r="BJ89" s="42">
        <v>762</v>
      </c>
      <c r="BK89" s="42">
        <v>797</v>
      </c>
      <c r="BL89" s="42">
        <v>848</v>
      </c>
      <c r="BM89" s="42">
        <v>865</v>
      </c>
      <c r="BN89" s="42">
        <v>882</v>
      </c>
      <c r="BO89" s="42">
        <v>889</v>
      </c>
      <c r="BP89" s="42">
        <v>877</v>
      </c>
      <c r="BQ89" s="42">
        <v>883</v>
      </c>
      <c r="BR89" s="42">
        <v>913</v>
      </c>
      <c r="BS89" s="42">
        <v>927</v>
      </c>
      <c r="BT89" s="42">
        <v>945</v>
      </c>
      <c r="BU89" s="42">
        <v>953</v>
      </c>
      <c r="BV89" s="42">
        <v>960</v>
      </c>
      <c r="BW89" s="42">
        <v>985</v>
      </c>
      <c r="BX89" s="42">
        <v>983</v>
      </c>
      <c r="BY89" s="42">
        <v>1044</v>
      </c>
      <c r="BZ89" s="42">
        <v>991</v>
      </c>
      <c r="CA89" s="42">
        <v>1005</v>
      </c>
      <c r="CB89" s="42">
        <v>1017</v>
      </c>
      <c r="CC89" s="42">
        <v>1025</v>
      </c>
      <c r="CD89" s="42">
        <v>984</v>
      </c>
      <c r="CE89" s="42">
        <v>1023</v>
      </c>
      <c r="CF89" s="42">
        <v>1070</v>
      </c>
      <c r="CG89" s="42">
        <v>1106</v>
      </c>
      <c r="CH89" s="42">
        <v>1093</v>
      </c>
      <c r="CI89" s="42">
        <v>1083</v>
      </c>
      <c r="CJ89" s="42">
        <v>1176</v>
      </c>
      <c r="CK89" s="42">
        <v>1128</v>
      </c>
      <c r="CL89" s="42">
        <v>1157</v>
      </c>
      <c r="CM89" s="42">
        <v>1179</v>
      </c>
      <c r="CN89" s="42">
        <v>1180</v>
      </c>
      <c r="CO89" s="42">
        <v>1196</v>
      </c>
      <c r="CP89" s="42">
        <v>1211</v>
      </c>
      <c r="CQ89" s="42">
        <v>1089</v>
      </c>
      <c r="CR89" s="42">
        <v>1126</v>
      </c>
      <c r="CS89" s="42">
        <v>1249</v>
      </c>
      <c r="CT89" s="42">
        <v>1379</v>
      </c>
      <c r="CU89" s="42">
        <v>1370</v>
      </c>
      <c r="CV89" s="42">
        <v>1429</v>
      </c>
      <c r="CW89" s="42">
        <v>1391</v>
      </c>
      <c r="CX89" s="42">
        <v>1402</v>
      </c>
    </row>
    <row r="90" spans="1:102">
      <c r="A90" s="9" t="s">
        <v>168</v>
      </c>
      <c r="B90" s="65" t="s">
        <v>1297</v>
      </c>
      <c r="C90" s="41">
        <v>2263</v>
      </c>
      <c r="D90" s="41">
        <v>2354</v>
      </c>
      <c r="E90" s="41">
        <v>2673</v>
      </c>
      <c r="F90" s="41">
        <v>2606</v>
      </c>
      <c r="G90" s="41">
        <v>2954</v>
      </c>
      <c r="H90" s="41">
        <v>2972</v>
      </c>
      <c r="I90" s="41">
        <v>2990</v>
      </c>
      <c r="J90" s="41">
        <v>3173</v>
      </c>
      <c r="K90" s="41">
        <v>3142</v>
      </c>
      <c r="L90" s="41">
        <v>3239</v>
      </c>
      <c r="M90" s="41">
        <v>4117</v>
      </c>
      <c r="N90" s="41">
        <v>4047</v>
      </c>
      <c r="O90" s="41">
        <v>4579</v>
      </c>
      <c r="P90" s="41">
        <v>4963</v>
      </c>
      <c r="Q90" s="41">
        <v>4599</v>
      </c>
      <c r="R90" s="41">
        <v>4950</v>
      </c>
      <c r="S90" s="41">
        <v>4954</v>
      </c>
      <c r="T90" s="41">
        <v>4043</v>
      </c>
      <c r="U90" s="41">
        <v>4176</v>
      </c>
      <c r="V90" s="41">
        <v>5426</v>
      </c>
      <c r="W90" s="49">
        <v>582</v>
      </c>
      <c r="X90" s="42">
        <v>553</v>
      </c>
      <c r="Y90" s="42">
        <v>564</v>
      </c>
      <c r="Z90" s="42">
        <v>564</v>
      </c>
      <c r="AA90" s="42">
        <v>551</v>
      </c>
      <c r="AB90" s="42">
        <v>570</v>
      </c>
      <c r="AC90" s="42">
        <v>591</v>
      </c>
      <c r="AD90" s="42">
        <v>642</v>
      </c>
      <c r="AE90" s="42">
        <v>655</v>
      </c>
      <c r="AF90" s="42">
        <v>674</v>
      </c>
      <c r="AG90" s="42">
        <v>695</v>
      </c>
      <c r="AH90" s="42">
        <v>649</v>
      </c>
      <c r="AI90" s="42">
        <v>653</v>
      </c>
      <c r="AJ90" s="42">
        <v>673</v>
      </c>
      <c r="AK90" s="42">
        <v>663</v>
      </c>
      <c r="AL90" s="42">
        <v>617</v>
      </c>
      <c r="AM90" s="42">
        <v>736</v>
      </c>
      <c r="AN90" s="42">
        <v>745</v>
      </c>
      <c r="AO90" s="42">
        <v>732</v>
      </c>
      <c r="AP90" s="42">
        <v>741</v>
      </c>
      <c r="AQ90" s="42">
        <v>732</v>
      </c>
      <c r="AR90" s="42">
        <v>748</v>
      </c>
      <c r="AS90" s="42">
        <v>769</v>
      </c>
      <c r="AT90" s="42">
        <v>723</v>
      </c>
      <c r="AU90" s="42">
        <v>735</v>
      </c>
      <c r="AV90" s="42">
        <v>751</v>
      </c>
      <c r="AW90" s="42">
        <v>756</v>
      </c>
      <c r="AX90" s="42">
        <v>748</v>
      </c>
      <c r="AY90" s="42">
        <v>758</v>
      </c>
      <c r="AZ90" s="42">
        <v>795</v>
      </c>
      <c r="BA90" s="42">
        <v>808</v>
      </c>
      <c r="BB90" s="42">
        <v>812</v>
      </c>
      <c r="BC90" s="42">
        <v>780</v>
      </c>
      <c r="BD90" s="42">
        <v>765</v>
      </c>
      <c r="BE90" s="42">
        <v>771</v>
      </c>
      <c r="BF90" s="42">
        <v>826</v>
      </c>
      <c r="BG90" s="42">
        <v>818</v>
      </c>
      <c r="BH90" s="42">
        <v>799</v>
      </c>
      <c r="BI90" s="42">
        <v>801</v>
      </c>
      <c r="BJ90" s="42">
        <v>821</v>
      </c>
      <c r="BK90" s="42">
        <v>914</v>
      </c>
      <c r="BL90" s="42">
        <v>1044</v>
      </c>
      <c r="BM90" s="42">
        <v>1103</v>
      </c>
      <c r="BN90" s="42">
        <v>1056</v>
      </c>
      <c r="BO90" s="42">
        <v>1018</v>
      </c>
      <c r="BP90" s="42">
        <v>975</v>
      </c>
      <c r="BQ90" s="42">
        <v>1008</v>
      </c>
      <c r="BR90" s="42">
        <v>1046</v>
      </c>
      <c r="BS90" s="42">
        <v>1080</v>
      </c>
      <c r="BT90" s="42">
        <v>1142</v>
      </c>
      <c r="BU90" s="42">
        <v>1159</v>
      </c>
      <c r="BV90" s="42">
        <v>1198</v>
      </c>
      <c r="BW90" s="42">
        <v>1187</v>
      </c>
      <c r="BX90" s="42">
        <v>1251</v>
      </c>
      <c r="BY90" s="42">
        <v>1262</v>
      </c>
      <c r="BZ90" s="42">
        <v>1263</v>
      </c>
      <c r="CA90" s="42">
        <v>1258</v>
      </c>
      <c r="CB90" s="42">
        <v>1173</v>
      </c>
      <c r="CC90" s="42">
        <v>1096</v>
      </c>
      <c r="CD90" s="42">
        <v>1072</v>
      </c>
      <c r="CE90" s="42">
        <v>1244</v>
      </c>
      <c r="CF90" s="42">
        <v>1174</v>
      </c>
      <c r="CG90" s="42">
        <v>1263</v>
      </c>
      <c r="CH90" s="42">
        <v>1269</v>
      </c>
      <c r="CI90" s="42">
        <v>1262</v>
      </c>
      <c r="CJ90" s="42">
        <v>1289</v>
      </c>
      <c r="CK90" s="42">
        <v>1209</v>
      </c>
      <c r="CL90" s="42">
        <v>1194</v>
      </c>
      <c r="CM90" s="42">
        <v>1023</v>
      </c>
      <c r="CN90" s="42">
        <v>990</v>
      </c>
      <c r="CO90" s="42">
        <v>1010</v>
      </c>
      <c r="CP90" s="42">
        <v>1021</v>
      </c>
      <c r="CQ90" s="42">
        <v>1014</v>
      </c>
      <c r="CR90" s="42">
        <v>1017</v>
      </c>
      <c r="CS90" s="42">
        <v>1057</v>
      </c>
      <c r="CT90" s="42">
        <v>1088</v>
      </c>
      <c r="CU90" s="42">
        <v>1322</v>
      </c>
      <c r="CV90" s="42">
        <v>1342</v>
      </c>
      <c r="CW90" s="42">
        <v>1369</v>
      </c>
      <c r="CX90" s="42">
        <v>1393</v>
      </c>
    </row>
    <row r="91" spans="1:102">
      <c r="A91" s="1" t="s">
        <v>170</v>
      </c>
      <c r="B91" s="61" t="s">
        <v>1298</v>
      </c>
      <c r="C91" s="39">
        <v>5356</v>
      </c>
      <c r="D91" s="39">
        <v>6288</v>
      </c>
      <c r="E91" s="39">
        <v>7107</v>
      </c>
      <c r="F91" s="39">
        <v>8907</v>
      </c>
      <c r="G91" s="39">
        <v>10007</v>
      </c>
      <c r="H91" s="39">
        <v>11035</v>
      </c>
      <c r="I91" s="39">
        <v>11178</v>
      </c>
      <c r="J91" s="39">
        <v>11208</v>
      </c>
      <c r="K91" s="39">
        <v>11683</v>
      </c>
      <c r="L91" s="39">
        <v>12738</v>
      </c>
      <c r="M91" s="39">
        <v>13601</v>
      </c>
      <c r="N91" s="39">
        <v>16408</v>
      </c>
      <c r="O91" s="39">
        <v>18475</v>
      </c>
      <c r="P91" s="39">
        <v>19359</v>
      </c>
      <c r="Q91" s="39">
        <v>20427</v>
      </c>
      <c r="R91" s="39">
        <v>21557</v>
      </c>
      <c r="S91" s="41">
        <v>24018</v>
      </c>
      <c r="T91" s="41">
        <v>25289</v>
      </c>
      <c r="U91" s="41">
        <v>28688</v>
      </c>
      <c r="V91" s="41">
        <v>30025</v>
      </c>
      <c r="W91" s="49">
        <v>1311</v>
      </c>
      <c r="X91" s="42">
        <v>1318</v>
      </c>
      <c r="Y91" s="42">
        <v>1357</v>
      </c>
      <c r="Z91" s="42">
        <v>1370</v>
      </c>
      <c r="AA91" s="42">
        <v>1442</v>
      </c>
      <c r="AB91" s="42">
        <v>1567</v>
      </c>
      <c r="AC91" s="42">
        <v>1674</v>
      </c>
      <c r="AD91" s="42">
        <v>1605</v>
      </c>
      <c r="AE91" s="42">
        <v>1721</v>
      </c>
      <c r="AF91" s="42">
        <v>1642</v>
      </c>
      <c r="AG91" s="42">
        <v>1862</v>
      </c>
      <c r="AH91" s="42">
        <v>1883</v>
      </c>
      <c r="AI91" s="42">
        <v>2082</v>
      </c>
      <c r="AJ91" s="42">
        <v>2264</v>
      </c>
      <c r="AK91" s="42">
        <v>2168</v>
      </c>
      <c r="AL91" s="42">
        <v>2395</v>
      </c>
      <c r="AM91" s="42">
        <v>2455</v>
      </c>
      <c r="AN91" s="42">
        <v>2429</v>
      </c>
      <c r="AO91" s="42">
        <v>2493</v>
      </c>
      <c r="AP91" s="42">
        <v>2630</v>
      </c>
      <c r="AQ91" s="42">
        <v>2573</v>
      </c>
      <c r="AR91" s="42">
        <v>2758</v>
      </c>
      <c r="AS91" s="42">
        <v>2740</v>
      </c>
      <c r="AT91" s="42">
        <v>2964</v>
      </c>
      <c r="AU91" s="42">
        <v>2770</v>
      </c>
      <c r="AV91" s="42">
        <v>2767</v>
      </c>
      <c r="AW91" s="42">
        <v>2736</v>
      </c>
      <c r="AX91" s="42">
        <v>2903</v>
      </c>
      <c r="AY91" s="42">
        <v>2742</v>
      </c>
      <c r="AZ91" s="42">
        <v>2852</v>
      </c>
      <c r="BA91" s="42">
        <v>2749</v>
      </c>
      <c r="BB91" s="42">
        <v>2865</v>
      </c>
      <c r="BC91" s="42">
        <v>3035</v>
      </c>
      <c r="BD91" s="42">
        <v>2742</v>
      </c>
      <c r="BE91" s="42">
        <v>2840</v>
      </c>
      <c r="BF91" s="42">
        <v>3065</v>
      </c>
      <c r="BG91" s="42">
        <v>3016</v>
      </c>
      <c r="BH91" s="42">
        <v>3017</v>
      </c>
      <c r="BI91" s="42">
        <v>3382</v>
      </c>
      <c r="BJ91" s="42">
        <v>3317</v>
      </c>
      <c r="BK91" s="42">
        <v>3163</v>
      </c>
      <c r="BL91" s="42">
        <v>3154</v>
      </c>
      <c r="BM91" s="42">
        <v>3609</v>
      </c>
      <c r="BN91" s="42">
        <v>3670</v>
      </c>
      <c r="BO91" s="42">
        <v>4181</v>
      </c>
      <c r="BP91" s="42">
        <v>4010</v>
      </c>
      <c r="BQ91" s="42">
        <v>4045</v>
      </c>
      <c r="BR91" s="42">
        <v>4170</v>
      </c>
      <c r="BS91" s="42">
        <v>4704</v>
      </c>
      <c r="BT91" s="42">
        <v>4558</v>
      </c>
      <c r="BU91" s="42">
        <v>4713</v>
      </c>
      <c r="BV91" s="42">
        <v>4497</v>
      </c>
      <c r="BW91" s="42">
        <v>4388</v>
      </c>
      <c r="BX91" s="42">
        <v>4770</v>
      </c>
      <c r="BY91" s="42">
        <v>5022</v>
      </c>
      <c r="BZ91" s="42">
        <v>5177</v>
      </c>
      <c r="CA91" s="42">
        <v>4716</v>
      </c>
      <c r="CB91" s="42">
        <v>4936</v>
      </c>
      <c r="CC91" s="42">
        <v>5632</v>
      </c>
      <c r="CD91" s="42">
        <v>5111</v>
      </c>
      <c r="CE91" s="42">
        <v>5315</v>
      </c>
      <c r="CF91" s="42">
        <v>5523</v>
      </c>
      <c r="CG91" s="42">
        <v>5319</v>
      </c>
      <c r="CH91" s="42">
        <v>5385</v>
      </c>
      <c r="CI91" s="42">
        <v>5774</v>
      </c>
      <c r="CJ91" s="42">
        <v>5891</v>
      </c>
      <c r="CK91" s="42">
        <v>6013</v>
      </c>
      <c r="CL91" s="42">
        <v>6328</v>
      </c>
      <c r="CM91" s="42">
        <v>6314</v>
      </c>
      <c r="CN91" s="42">
        <v>6176</v>
      </c>
      <c r="CO91" s="42">
        <v>6116</v>
      </c>
      <c r="CP91" s="42">
        <v>6663</v>
      </c>
      <c r="CQ91" s="42">
        <v>6805</v>
      </c>
      <c r="CR91" s="42">
        <v>7185</v>
      </c>
      <c r="CS91" s="42">
        <v>7398</v>
      </c>
      <c r="CT91" s="42">
        <v>7300</v>
      </c>
      <c r="CU91" s="42">
        <v>7596</v>
      </c>
      <c r="CV91" s="42">
        <v>7685</v>
      </c>
      <c r="CW91" s="42">
        <v>7521</v>
      </c>
      <c r="CX91" s="42">
        <v>7223</v>
      </c>
    </row>
    <row r="92" spans="1:102">
      <c r="A92" s="9" t="s">
        <v>172</v>
      </c>
      <c r="B92" s="61" t="s">
        <v>1299</v>
      </c>
      <c r="C92" s="39">
        <v>2561</v>
      </c>
      <c r="D92" s="39">
        <v>2547</v>
      </c>
      <c r="E92" s="39">
        <v>2778</v>
      </c>
      <c r="F92" s="39">
        <v>3055</v>
      </c>
      <c r="G92" s="39">
        <v>3106</v>
      </c>
      <c r="H92" s="39">
        <v>3459</v>
      </c>
      <c r="I92" s="39">
        <v>3501</v>
      </c>
      <c r="J92" s="39">
        <v>3326</v>
      </c>
      <c r="K92" s="39">
        <v>3201</v>
      </c>
      <c r="L92" s="39">
        <v>3874</v>
      </c>
      <c r="M92" s="39">
        <v>3614</v>
      </c>
      <c r="N92" s="39">
        <v>4046</v>
      </c>
      <c r="O92" s="39">
        <v>4339</v>
      </c>
      <c r="P92" s="39">
        <v>4084</v>
      </c>
      <c r="Q92" s="39">
        <v>5643</v>
      </c>
      <c r="R92" s="39">
        <v>5155</v>
      </c>
      <c r="S92" s="41">
        <v>4828</v>
      </c>
      <c r="T92" s="41">
        <v>4767</v>
      </c>
      <c r="U92" s="41">
        <v>5081</v>
      </c>
      <c r="V92" s="41">
        <v>5102</v>
      </c>
      <c r="W92" s="49">
        <v>640</v>
      </c>
      <c r="X92" s="42">
        <v>639</v>
      </c>
      <c r="Y92" s="42">
        <v>645</v>
      </c>
      <c r="Z92" s="42">
        <v>637</v>
      </c>
      <c r="AA92" s="42">
        <v>626</v>
      </c>
      <c r="AB92" s="42">
        <v>679</v>
      </c>
      <c r="AC92" s="42">
        <v>724</v>
      </c>
      <c r="AD92" s="42">
        <v>618</v>
      </c>
      <c r="AE92" s="42">
        <v>669</v>
      </c>
      <c r="AF92" s="42">
        <v>711</v>
      </c>
      <c r="AG92" s="42">
        <v>750</v>
      </c>
      <c r="AH92" s="42">
        <v>795</v>
      </c>
      <c r="AI92" s="42">
        <v>802</v>
      </c>
      <c r="AJ92" s="42">
        <v>895</v>
      </c>
      <c r="AK92" s="42">
        <v>762</v>
      </c>
      <c r="AL92" s="42">
        <v>807</v>
      </c>
      <c r="AM92" s="42">
        <v>868</v>
      </c>
      <c r="AN92" s="42">
        <v>864</v>
      </c>
      <c r="AO92" s="42">
        <v>734</v>
      </c>
      <c r="AP92" s="42">
        <v>842</v>
      </c>
      <c r="AQ92" s="42">
        <v>875</v>
      </c>
      <c r="AR92" s="42">
        <v>916</v>
      </c>
      <c r="AS92" s="42">
        <v>866</v>
      </c>
      <c r="AT92" s="42">
        <v>826</v>
      </c>
      <c r="AU92" s="42">
        <v>831</v>
      </c>
      <c r="AV92" s="42">
        <v>806</v>
      </c>
      <c r="AW92" s="42">
        <v>802</v>
      </c>
      <c r="AX92" s="42">
        <v>804</v>
      </c>
      <c r="AY92" s="42">
        <v>751</v>
      </c>
      <c r="AZ92" s="42">
        <v>829</v>
      </c>
      <c r="BA92" s="42">
        <v>813</v>
      </c>
      <c r="BB92" s="42">
        <v>817</v>
      </c>
      <c r="BC92" s="42">
        <v>888</v>
      </c>
      <c r="BD92" s="42">
        <v>661</v>
      </c>
      <c r="BE92" s="42">
        <v>688</v>
      </c>
      <c r="BF92" s="42">
        <v>847</v>
      </c>
      <c r="BG92" s="42">
        <v>810</v>
      </c>
      <c r="BH92" s="42">
        <v>837</v>
      </c>
      <c r="BI92" s="42">
        <v>874</v>
      </c>
      <c r="BJ92" s="42">
        <v>858</v>
      </c>
      <c r="BK92" s="42">
        <v>704</v>
      </c>
      <c r="BL92" s="42">
        <v>765</v>
      </c>
      <c r="BM92" s="42">
        <v>849</v>
      </c>
      <c r="BN92" s="42">
        <v>853</v>
      </c>
      <c r="BO92" s="42">
        <v>968</v>
      </c>
      <c r="BP92" s="42">
        <v>961</v>
      </c>
      <c r="BQ92" s="42">
        <v>959</v>
      </c>
      <c r="BR92" s="42">
        <v>1005</v>
      </c>
      <c r="BS92" s="42">
        <v>1078</v>
      </c>
      <c r="BT92" s="42">
        <v>972</v>
      </c>
      <c r="BU92" s="42">
        <v>1071</v>
      </c>
      <c r="BV92" s="42">
        <v>1062</v>
      </c>
      <c r="BW92" s="42">
        <v>941</v>
      </c>
      <c r="BX92" s="42">
        <v>1033</v>
      </c>
      <c r="BY92" s="42">
        <v>1007</v>
      </c>
      <c r="BZ92" s="42">
        <v>965</v>
      </c>
      <c r="CA92" s="42">
        <v>973</v>
      </c>
      <c r="CB92" s="42">
        <v>963</v>
      </c>
      <c r="CC92" s="42">
        <v>1105</v>
      </c>
      <c r="CD92" s="42">
        <v>1005</v>
      </c>
      <c r="CE92" s="42">
        <v>940</v>
      </c>
      <c r="CF92" s="42">
        <v>1121</v>
      </c>
      <c r="CG92" s="42">
        <v>1128</v>
      </c>
      <c r="CH92" s="42">
        <v>1111</v>
      </c>
      <c r="CI92" s="42">
        <v>923</v>
      </c>
      <c r="CJ92" s="42">
        <v>998</v>
      </c>
      <c r="CK92" s="42">
        <v>923</v>
      </c>
      <c r="CL92" s="42">
        <v>1203</v>
      </c>
      <c r="CM92" s="42">
        <v>850</v>
      </c>
      <c r="CN92" s="42">
        <v>915</v>
      </c>
      <c r="CO92" s="42">
        <v>847</v>
      </c>
      <c r="CP92" s="42">
        <v>871</v>
      </c>
      <c r="CQ92" s="42">
        <v>1239</v>
      </c>
      <c r="CR92" s="42">
        <v>1286</v>
      </c>
      <c r="CS92" s="42">
        <v>1268</v>
      </c>
      <c r="CT92" s="42">
        <v>1288</v>
      </c>
      <c r="CU92" s="42">
        <v>1403</v>
      </c>
      <c r="CV92" s="42">
        <v>1308</v>
      </c>
      <c r="CW92" s="42">
        <v>1174</v>
      </c>
      <c r="CX92" s="42">
        <v>1217</v>
      </c>
    </row>
    <row r="93" spans="1:102">
      <c r="A93" s="9" t="s">
        <v>174</v>
      </c>
      <c r="B93" s="61" t="s">
        <v>1300</v>
      </c>
      <c r="C93" s="39">
        <v>2795</v>
      </c>
      <c r="D93" s="39">
        <v>3741</v>
      </c>
      <c r="E93" s="39">
        <v>4329</v>
      </c>
      <c r="F93" s="39">
        <v>5852</v>
      </c>
      <c r="G93" s="39">
        <v>6901</v>
      </c>
      <c r="H93" s="39">
        <v>7576</v>
      </c>
      <c r="I93" s="39">
        <v>7677</v>
      </c>
      <c r="J93" s="39">
        <v>7882</v>
      </c>
      <c r="K93" s="39">
        <v>8482</v>
      </c>
      <c r="L93" s="39">
        <v>8864</v>
      </c>
      <c r="M93" s="39">
        <v>9987</v>
      </c>
      <c r="N93" s="39">
        <v>12362</v>
      </c>
      <c r="O93" s="39">
        <v>14136</v>
      </c>
      <c r="P93" s="39">
        <v>15275</v>
      </c>
      <c r="Q93" s="39">
        <v>14784</v>
      </c>
      <c r="R93" s="39">
        <v>16402</v>
      </c>
      <c r="S93" s="41">
        <v>19190</v>
      </c>
      <c r="T93" s="41">
        <v>20522</v>
      </c>
      <c r="U93" s="41">
        <v>23607</v>
      </c>
      <c r="V93" s="41">
        <v>24923</v>
      </c>
      <c r="W93" s="49">
        <v>671</v>
      </c>
      <c r="X93" s="42">
        <v>678</v>
      </c>
      <c r="Y93" s="42">
        <v>712</v>
      </c>
      <c r="Z93" s="42">
        <v>734</v>
      </c>
      <c r="AA93" s="42">
        <v>816</v>
      </c>
      <c r="AB93" s="42">
        <v>887</v>
      </c>
      <c r="AC93" s="42">
        <v>951</v>
      </c>
      <c r="AD93" s="42">
        <v>987</v>
      </c>
      <c r="AE93" s="42">
        <v>1052</v>
      </c>
      <c r="AF93" s="42">
        <v>932</v>
      </c>
      <c r="AG93" s="42">
        <v>1111</v>
      </c>
      <c r="AH93" s="42">
        <v>1088</v>
      </c>
      <c r="AI93" s="42">
        <v>1280</v>
      </c>
      <c r="AJ93" s="42">
        <v>1368</v>
      </c>
      <c r="AK93" s="42">
        <v>1406</v>
      </c>
      <c r="AL93" s="42">
        <v>1589</v>
      </c>
      <c r="AM93" s="42">
        <v>1587</v>
      </c>
      <c r="AN93" s="42">
        <v>1565</v>
      </c>
      <c r="AO93" s="42">
        <v>1759</v>
      </c>
      <c r="AP93" s="42">
        <v>1788</v>
      </c>
      <c r="AQ93" s="42">
        <v>1698</v>
      </c>
      <c r="AR93" s="42">
        <v>1842</v>
      </c>
      <c r="AS93" s="42">
        <v>1874</v>
      </c>
      <c r="AT93" s="42">
        <v>2138</v>
      </c>
      <c r="AU93" s="42">
        <v>1939</v>
      </c>
      <c r="AV93" s="42">
        <v>1961</v>
      </c>
      <c r="AW93" s="42">
        <v>1934</v>
      </c>
      <c r="AX93" s="42">
        <v>2099</v>
      </c>
      <c r="AY93" s="42">
        <v>1991</v>
      </c>
      <c r="AZ93" s="42">
        <v>2023</v>
      </c>
      <c r="BA93" s="42">
        <v>1936</v>
      </c>
      <c r="BB93" s="42">
        <v>2048</v>
      </c>
      <c r="BC93" s="42">
        <v>2147</v>
      </c>
      <c r="BD93" s="42">
        <v>2081</v>
      </c>
      <c r="BE93" s="42">
        <v>2152</v>
      </c>
      <c r="BF93" s="42">
        <v>2218</v>
      </c>
      <c r="BG93" s="42">
        <v>2206</v>
      </c>
      <c r="BH93" s="42">
        <v>2179</v>
      </c>
      <c r="BI93" s="42">
        <v>2509</v>
      </c>
      <c r="BJ93" s="42">
        <v>2459</v>
      </c>
      <c r="BK93" s="42">
        <v>2459</v>
      </c>
      <c r="BL93" s="42">
        <v>2389</v>
      </c>
      <c r="BM93" s="42">
        <v>2760</v>
      </c>
      <c r="BN93" s="42">
        <v>2817</v>
      </c>
      <c r="BO93" s="42">
        <v>3213</v>
      </c>
      <c r="BP93" s="42">
        <v>3049</v>
      </c>
      <c r="BQ93" s="42">
        <v>3086</v>
      </c>
      <c r="BR93" s="42">
        <v>3165</v>
      </c>
      <c r="BS93" s="42">
        <v>3626</v>
      </c>
      <c r="BT93" s="42">
        <v>3585</v>
      </c>
      <c r="BU93" s="42">
        <v>3643</v>
      </c>
      <c r="BV93" s="42">
        <v>3435</v>
      </c>
      <c r="BW93" s="42">
        <v>3447</v>
      </c>
      <c r="BX93" s="42">
        <v>3737</v>
      </c>
      <c r="BY93" s="42">
        <v>4015</v>
      </c>
      <c r="BZ93" s="42">
        <v>4212</v>
      </c>
      <c r="CA93" s="42">
        <v>3743</v>
      </c>
      <c r="CB93" s="42">
        <v>3973</v>
      </c>
      <c r="CC93" s="42">
        <v>4527</v>
      </c>
      <c r="CD93" s="42">
        <v>4106</v>
      </c>
      <c r="CE93" s="42">
        <v>4375</v>
      </c>
      <c r="CF93" s="42">
        <v>4404</v>
      </c>
      <c r="CG93" s="42">
        <v>4190</v>
      </c>
      <c r="CH93" s="42">
        <v>4273</v>
      </c>
      <c r="CI93" s="42">
        <v>4850</v>
      </c>
      <c r="CJ93" s="42">
        <v>4894</v>
      </c>
      <c r="CK93" s="42">
        <v>5090</v>
      </c>
      <c r="CL93" s="42">
        <v>5125</v>
      </c>
      <c r="CM93" s="42">
        <v>5464</v>
      </c>
      <c r="CN93" s="42">
        <v>5261</v>
      </c>
      <c r="CO93" s="42">
        <v>5269</v>
      </c>
      <c r="CP93" s="42">
        <v>5792</v>
      </c>
      <c r="CQ93" s="42">
        <v>5566</v>
      </c>
      <c r="CR93" s="42">
        <v>5899</v>
      </c>
      <c r="CS93" s="42">
        <v>6130</v>
      </c>
      <c r="CT93" s="42">
        <v>6012</v>
      </c>
      <c r="CU93" s="42">
        <v>6192</v>
      </c>
      <c r="CV93" s="42">
        <v>6378</v>
      </c>
      <c r="CW93" s="42">
        <v>6347</v>
      </c>
      <c r="CX93" s="42">
        <v>6006</v>
      </c>
    </row>
    <row r="94" spans="1:102">
      <c r="A94" s="1" t="s">
        <v>176</v>
      </c>
      <c r="B94" s="62" t="s">
        <v>1301</v>
      </c>
      <c r="C94" s="39">
        <v>4645</v>
      </c>
      <c r="D94" s="39">
        <v>4690</v>
      </c>
      <c r="E94" s="39">
        <v>5017</v>
      </c>
      <c r="F94" s="39">
        <v>5046</v>
      </c>
      <c r="G94" s="39">
        <v>5397</v>
      </c>
      <c r="H94" s="39">
        <v>5922</v>
      </c>
      <c r="I94" s="39">
        <v>6286</v>
      </c>
      <c r="J94" s="39">
        <v>6638</v>
      </c>
      <c r="K94" s="39">
        <v>7083</v>
      </c>
      <c r="L94" s="39">
        <v>7636</v>
      </c>
      <c r="M94" s="39">
        <v>8303</v>
      </c>
      <c r="N94" s="39">
        <v>7916</v>
      </c>
      <c r="O94" s="39">
        <v>9125</v>
      </c>
      <c r="P94" s="39">
        <v>10044</v>
      </c>
      <c r="Q94" s="39">
        <v>9866</v>
      </c>
      <c r="R94" s="39">
        <v>10414</v>
      </c>
      <c r="S94" s="41">
        <v>10826</v>
      </c>
      <c r="T94" s="41">
        <v>10465</v>
      </c>
      <c r="U94" s="41">
        <v>11329</v>
      </c>
      <c r="V94" s="41">
        <v>12762</v>
      </c>
      <c r="W94" s="49">
        <v>1169</v>
      </c>
      <c r="X94" s="42">
        <v>1178</v>
      </c>
      <c r="Y94" s="42">
        <v>1154</v>
      </c>
      <c r="Z94" s="42">
        <v>1144</v>
      </c>
      <c r="AA94" s="42">
        <v>1145</v>
      </c>
      <c r="AB94" s="42">
        <v>1154</v>
      </c>
      <c r="AC94" s="42">
        <v>1192</v>
      </c>
      <c r="AD94" s="42">
        <v>1199</v>
      </c>
      <c r="AE94" s="42">
        <v>1233</v>
      </c>
      <c r="AF94" s="42">
        <v>1232</v>
      </c>
      <c r="AG94" s="42">
        <v>1260</v>
      </c>
      <c r="AH94" s="42">
        <v>1292</v>
      </c>
      <c r="AI94" s="42">
        <v>1260</v>
      </c>
      <c r="AJ94" s="42">
        <v>1277</v>
      </c>
      <c r="AK94" s="42">
        <v>1274</v>
      </c>
      <c r="AL94" s="42">
        <v>1235</v>
      </c>
      <c r="AM94" s="42">
        <v>1299</v>
      </c>
      <c r="AN94" s="42">
        <v>1345</v>
      </c>
      <c r="AO94" s="42">
        <v>1357</v>
      </c>
      <c r="AP94" s="42">
        <v>1396</v>
      </c>
      <c r="AQ94" s="42">
        <v>1419</v>
      </c>
      <c r="AR94" s="42">
        <v>1489</v>
      </c>
      <c r="AS94" s="42">
        <v>1516</v>
      </c>
      <c r="AT94" s="42">
        <v>1498</v>
      </c>
      <c r="AU94" s="42">
        <v>1530</v>
      </c>
      <c r="AV94" s="42">
        <v>1566</v>
      </c>
      <c r="AW94" s="42">
        <v>1582</v>
      </c>
      <c r="AX94" s="42">
        <v>1608</v>
      </c>
      <c r="AY94" s="42">
        <v>1642</v>
      </c>
      <c r="AZ94" s="42">
        <v>1639</v>
      </c>
      <c r="BA94" s="42">
        <v>1646</v>
      </c>
      <c r="BB94" s="42">
        <v>1711</v>
      </c>
      <c r="BC94" s="42">
        <v>1704</v>
      </c>
      <c r="BD94" s="42">
        <v>1758</v>
      </c>
      <c r="BE94" s="42">
        <v>1770</v>
      </c>
      <c r="BF94" s="42">
        <v>1851</v>
      </c>
      <c r="BG94" s="42">
        <v>1848</v>
      </c>
      <c r="BH94" s="42">
        <v>1878</v>
      </c>
      <c r="BI94" s="42">
        <v>1936</v>
      </c>
      <c r="BJ94" s="42">
        <v>1976</v>
      </c>
      <c r="BK94" s="42">
        <v>2054</v>
      </c>
      <c r="BL94" s="42">
        <v>2129</v>
      </c>
      <c r="BM94" s="42">
        <v>2099</v>
      </c>
      <c r="BN94" s="42">
        <v>2021</v>
      </c>
      <c r="BO94" s="42">
        <v>1929</v>
      </c>
      <c r="BP94" s="42">
        <v>1940</v>
      </c>
      <c r="BQ94" s="42">
        <v>1966</v>
      </c>
      <c r="BR94" s="42">
        <v>2081</v>
      </c>
      <c r="BS94" s="42">
        <v>2142</v>
      </c>
      <c r="BT94" s="42">
        <v>2291</v>
      </c>
      <c r="BU94" s="42">
        <v>2334</v>
      </c>
      <c r="BV94" s="42">
        <v>2359</v>
      </c>
      <c r="BW94" s="42">
        <v>2446</v>
      </c>
      <c r="BX94" s="42">
        <v>2467</v>
      </c>
      <c r="BY94" s="42">
        <v>2572</v>
      </c>
      <c r="BZ94" s="42">
        <v>2560</v>
      </c>
      <c r="CA94" s="42">
        <v>2507</v>
      </c>
      <c r="CB94" s="42">
        <v>2507</v>
      </c>
      <c r="CC94" s="42">
        <v>2475</v>
      </c>
      <c r="CD94" s="42">
        <v>2387</v>
      </c>
      <c r="CE94" s="42">
        <v>2553</v>
      </c>
      <c r="CF94" s="42">
        <v>2581</v>
      </c>
      <c r="CG94" s="42">
        <v>2648</v>
      </c>
      <c r="CH94" s="42">
        <v>2637</v>
      </c>
      <c r="CI94" s="42">
        <v>2650</v>
      </c>
      <c r="CJ94" s="42">
        <v>2726</v>
      </c>
      <c r="CK94" s="42">
        <v>2704</v>
      </c>
      <c r="CL94" s="42">
        <v>2750</v>
      </c>
      <c r="CM94" s="42">
        <v>2669</v>
      </c>
      <c r="CN94" s="42">
        <v>2575</v>
      </c>
      <c r="CO94" s="42">
        <v>2609</v>
      </c>
      <c r="CP94" s="42">
        <v>2620</v>
      </c>
      <c r="CQ94" s="42">
        <v>2669</v>
      </c>
      <c r="CR94" s="42">
        <v>2775</v>
      </c>
      <c r="CS94" s="42">
        <v>2886</v>
      </c>
      <c r="CT94" s="42">
        <v>2999</v>
      </c>
      <c r="CU94" s="42">
        <v>3110</v>
      </c>
      <c r="CV94" s="42">
        <v>3210</v>
      </c>
      <c r="CW94" s="42">
        <v>3216</v>
      </c>
      <c r="CX94" s="42">
        <v>3226</v>
      </c>
    </row>
    <row r="95" spans="1:102">
      <c r="A95" s="9" t="s">
        <v>178</v>
      </c>
      <c r="B95" s="62" t="s">
        <v>1302</v>
      </c>
      <c r="C95" s="39">
        <v>1512</v>
      </c>
      <c r="D95" s="39">
        <v>1497</v>
      </c>
      <c r="E95" s="39">
        <v>1536</v>
      </c>
      <c r="F95" s="39">
        <v>1500</v>
      </c>
      <c r="G95" s="39">
        <v>1630</v>
      </c>
      <c r="H95" s="39">
        <v>1782</v>
      </c>
      <c r="I95" s="39">
        <v>1933</v>
      </c>
      <c r="J95" s="39">
        <v>2013</v>
      </c>
      <c r="K95" s="39">
        <v>2174</v>
      </c>
      <c r="L95" s="39">
        <v>2488</v>
      </c>
      <c r="M95" s="39">
        <v>2748</v>
      </c>
      <c r="N95" s="39">
        <v>2489</v>
      </c>
      <c r="O95" s="39">
        <v>2932</v>
      </c>
      <c r="P95" s="39">
        <v>3425</v>
      </c>
      <c r="Q95" s="39">
        <v>3286</v>
      </c>
      <c r="R95" s="39">
        <v>3389</v>
      </c>
      <c r="S95" s="41">
        <v>3377</v>
      </c>
      <c r="T95" s="41">
        <v>3124</v>
      </c>
      <c r="U95" s="41">
        <v>3352</v>
      </c>
      <c r="V95" s="41">
        <v>3945</v>
      </c>
      <c r="W95" s="49">
        <v>374</v>
      </c>
      <c r="X95" s="42">
        <v>380</v>
      </c>
      <c r="Y95" s="42">
        <v>380</v>
      </c>
      <c r="Z95" s="42">
        <v>378</v>
      </c>
      <c r="AA95" s="42">
        <v>371</v>
      </c>
      <c r="AB95" s="42">
        <v>371</v>
      </c>
      <c r="AC95" s="42">
        <v>385</v>
      </c>
      <c r="AD95" s="42">
        <v>370</v>
      </c>
      <c r="AE95" s="42">
        <v>386</v>
      </c>
      <c r="AF95" s="42">
        <v>381</v>
      </c>
      <c r="AG95" s="42">
        <v>377</v>
      </c>
      <c r="AH95" s="42">
        <v>392</v>
      </c>
      <c r="AI95" s="42">
        <v>378</v>
      </c>
      <c r="AJ95" s="42">
        <v>386</v>
      </c>
      <c r="AK95" s="42">
        <v>377</v>
      </c>
      <c r="AL95" s="42">
        <v>359</v>
      </c>
      <c r="AM95" s="42">
        <v>388</v>
      </c>
      <c r="AN95" s="42">
        <v>410</v>
      </c>
      <c r="AO95" s="42">
        <v>408</v>
      </c>
      <c r="AP95" s="42">
        <v>424</v>
      </c>
      <c r="AQ95" s="42">
        <v>425</v>
      </c>
      <c r="AR95" s="42">
        <v>443</v>
      </c>
      <c r="AS95" s="42">
        <v>456</v>
      </c>
      <c r="AT95" s="42">
        <v>458</v>
      </c>
      <c r="AU95" s="42">
        <v>479</v>
      </c>
      <c r="AV95" s="42">
        <v>472</v>
      </c>
      <c r="AW95" s="42">
        <v>489</v>
      </c>
      <c r="AX95" s="42">
        <v>493</v>
      </c>
      <c r="AY95" s="42">
        <v>496</v>
      </c>
      <c r="AZ95" s="42">
        <v>492</v>
      </c>
      <c r="BA95" s="42">
        <v>507</v>
      </c>
      <c r="BB95" s="42">
        <v>518</v>
      </c>
      <c r="BC95" s="42">
        <v>519</v>
      </c>
      <c r="BD95" s="42">
        <v>540</v>
      </c>
      <c r="BE95" s="42">
        <v>547</v>
      </c>
      <c r="BF95" s="42">
        <v>568</v>
      </c>
      <c r="BG95" s="42">
        <v>595</v>
      </c>
      <c r="BH95" s="42">
        <v>615</v>
      </c>
      <c r="BI95" s="42">
        <v>630</v>
      </c>
      <c r="BJ95" s="42">
        <v>648</v>
      </c>
      <c r="BK95" s="42">
        <v>676</v>
      </c>
      <c r="BL95" s="42">
        <v>712</v>
      </c>
      <c r="BM95" s="42">
        <v>708</v>
      </c>
      <c r="BN95" s="42">
        <v>652</v>
      </c>
      <c r="BO95" s="42">
        <v>610</v>
      </c>
      <c r="BP95" s="42">
        <v>600</v>
      </c>
      <c r="BQ95" s="42">
        <v>612</v>
      </c>
      <c r="BR95" s="42">
        <v>667</v>
      </c>
      <c r="BS95" s="42">
        <v>683</v>
      </c>
      <c r="BT95" s="42">
        <v>739</v>
      </c>
      <c r="BU95" s="42">
        <v>734</v>
      </c>
      <c r="BV95" s="42">
        <v>776</v>
      </c>
      <c r="BW95" s="42">
        <v>829</v>
      </c>
      <c r="BX95" s="42">
        <v>836</v>
      </c>
      <c r="BY95" s="42">
        <v>874</v>
      </c>
      <c r="BZ95" s="42">
        <v>886</v>
      </c>
      <c r="CA95" s="42">
        <v>841</v>
      </c>
      <c r="CB95" s="42">
        <v>826</v>
      </c>
      <c r="CC95" s="42">
        <v>822</v>
      </c>
      <c r="CD95" s="42">
        <v>797</v>
      </c>
      <c r="CE95" s="42">
        <v>853</v>
      </c>
      <c r="CF95" s="42">
        <v>838</v>
      </c>
      <c r="CG95" s="42">
        <v>849</v>
      </c>
      <c r="CH95" s="42">
        <v>849</v>
      </c>
      <c r="CI95" s="42">
        <v>837</v>
      </c>
      <c r="CJ95" s="42">
        <v>873</v>
      </c>
      <c r="CK95" s="42">
        <v>863</v>
      </c>
      <c r="CL95" s="42">
        <v>804</v>
      </c>
      <c r="CM95" s="42">
        <v>809</v>
      </c>
      <c r="CN95" s="42">
        <v>772</v>
      </c>
      <c r="CO95" s="42">
        <v>761</v>
      </c>
      <c r="CP95" s="42">
        <v>782</v>
      </c>
      <c r="CQ95" s="42">
        <v>786</v>
      </c>
      <c r="CR95" s="42">
        <v>817</v>
      </c>
      <c r="CS95" s="42">
        <v>865</v>
      </c>
      <c r="CT95" s="42">
        <v>884</v>
      </c>
      <c r="CU95" s="42">
        <v>948</v>
      </c>
      <c r="CV95" s="42">
        <v>990</v>
      </c>
      <c r="CW95" s="42">
        <v>1008</v>
      </c>
      <c r="CX95" s="42">
        <v>999</v>
      </c>
    </row>
    <row r="96" spans="1:102">
      <c r="A96" s="9" t="s">
        <v>180</v>
      </c>
      <c r="B96" s="65" t="s">
        <v>1303</v>
      </c>
      <c r="C96" s="41">
        <v>3133</v>
      </c>
      <c r="D96" s="41">
        <v>3193</v>
      </c>
      <c r="E96" s="41">
        <v>3481</v>
      </c>
      <c r="F96" s="41">
        <v>3546</v>
      </c>
      <c r="G96" s="41">
        <v>3767</v>
      </c>
      <c r="H96" s="41">
        <v>4140</v>
      </c>
      <c r="I96" s="41">
        <v>4353</v>
      </c>
      <c r="J96" s="41">
        <v>4625</v>
      </c>
      <c r="K96" s="41">
        <v>4909</v>
      </c>
      <c r="L96" s="41">
        <v>5148</v>
      </c>
      <c r="M96" s="41">
        <v>5555</v>
      </c>
      <c r="N96" s="41">
        <v>5427</v>
      </c>
      <c r="O96" s="41">
        <v>6193</v>
      </c>
      <c r="P96" s="41">
        <v>6619</v>
      </c>
      <c r="Q96" s="41">
        <v>6580</v>
      </c>
      <c r="R96" s="41">
        <v>7025</v>
      </c>
      <c r="S96" s="41">
        <v>7449</v>
      </c>
      <c r="T96" s="41">
        <v>7341</v>
      </c>
      <c r="U96" s="41">
        <v>7977</v>
      </c>
      <c r="V96" s="41">
        <v>8817</v>
      </c>
      <c r="W96" s="49">
        <v>795</v>
      </c>
      <c r="X96" s="42">
        <v>798</v>
      </c>
      <c r="Y96" s="42">
        <v>774</v>
      </c>
      <c r="Z96" s="42">
        <v>766</v>
      </c>
      <c r="AA96" s="42">
        <v>774</v>
      </c>
      <c r="AB96" s="42">
        <v>783</v>
      </c>
      <c r="AC96" s="42">
        <v>807</v>
      </c>
      <c r="AD96" s="42">
        <v>829</v>
      </c>
      <c r="AE96" s="42">
        <v>847</v>
      </c>
      <c r="AF96" s="42">
        <v>850</v>
      </c>
      <c r="AG96" s="42">
        <v>884</v>
      </c>
      <c r="AH96" s="42">
        <v>900</v>
      </c>
      <c r="AI96" s="42">
        <v>882</v>
      </c>
      <c r="AJ96" s="42">
        <v>891</v>
      </c>
      <c r="AK96" s="42">
        <v>897</v>
      </c>
      <c r="AL96" s="42">
        <v>876</v>
      </c>
      <c r="AM96" s="42">
        <v>911</v>
      </c>
      <c r="AN96" s="42">
        <v>935</v>
      </c>
      <c r="AO96" s="42">
        <v>949</v>
      </c>
      <c r="AP96" s="42">
        <v>972</v>
      </c>
      <c r="AQ96" s="42">
        <v>994</v>
      </c>
      <c r="AR96" s="42">
        <v>1046</v>
      </c>
      <c r="AS96" s="42">
        <v>1060</v>
      </c>
      <c r="AT96" s="42">
        <v>1040</v>
      </c>
      <c r="AU96" s="42">
        <v>1051</v>
      </c>
      <c r="AV96" s="42">
        <v>1093</v>
      </c>
      <c r="AW96" s="42">
        <v>1093</v>
      </c>
      <c r="AX96" s="42">
        <v>1116</v>
      </c>
      <c r="AY96" s="42">
        <v>1147</v>
      </c>
      <c r="AZ96" s="42">
        <v>1147</v>
      </c>
      <c r="BA96" s="42">
        <v>1139</v>
      </c>
      <c r="BB96" s="42">
        <v>1192</v>
      </c>
      <c r="BC96" s="42">
        <v>1184</v>
      </c>
      <c r="BD96" s="42">
        <v>1219</v>
      </c>
      <c r="BE96" s="42">
        <v>1223</v>
      </c>
      <c r="BF96" s="42">
        <v>1283</v>
      </c>
      <c r="BG96" s="42">
        <v>1253</v>
      </c>
      <c r="BH96" s="42">
        <v>1263</v>
      </c>
      <c r="BI96" s="42">
        <v>1306</v>
      </c>
      <c r="BJ96" s="42">
        <v>1328</v>
      </c>
      <c r="BK96" s="42">
        <v>1378</v>
      </c>
      <c r="BL96" s="42">
        <v>1418</v>
      </c>
      <c r="BM96" s="42">
        <v>1390</v>
      </c>
      <c r="BN96" s="42">
        <v>1369</v>
      </c>
      <c r="BO96" s="42">
        <v>1319</v>
      </c>
      <c r="BP96" s="42">
        <v>1340</v>
      </c>
      <c r="BQ96" s="42">
        <v>1355</v>
      </c>
      <c r="BR96" s="42">
        <v>1413</v>
      </c>
      <c r="BS96" s="42">
        <v>1458</v>
      </c>
      <c r="BT96" s="42">
        <v>1554</v>
      </c>
      <c r="BU96" s="42">
        <v>1599</v>
      </c>
      <c r="BV96" s="42">
        <v>1583</v>
      </c>
      <c r="BW96" s="42">
        <v>1617</v>
      </c>
      <c r="BX96" s="42">
        <v>1631</v>
      </c>
      <c r="BY96" s="42">
        <v>1698</v>
      </c>
      <c r="BZ96" s="42">
        <v>1674</v>
      </c>
      <c r="CA96" s="42">
        <v>1666</v>
      </c>
      <c r="CB96" s="42">
        <v>1681</v>
      </c>
      <c r="CC96" s="42">
        <v>1653</v>
      </c>
      <c r="CD96" s="42">
        <v>1590</v>
      </c>
      <c r="CE96" s="42">
        <v>1700</v>
      </c>
      <c r="CF96" s="42">
        <v>1744</v>
      </c>
      <c r="CG96" s="42">
        <v>1797</v>
      </c>
      <c r="CH96" s="42">
        <v>1789</v>
      </c>
      <c r="CI96" s="42">
        <v>1814</v>
      </c>
      <c r="CJ96" s="42">
        <v>1853</v>
      </c>
      <c r="CK96" s="42">
        <v>1840</v>
      </c>
      <c r="CL96" s="42">
        <v>1946</v>
      </c>
      <c r="CM96" s="42">
        <v>1860</v>
      </c>
      <c r="CN96" s="42">
        <v>1803</v>
      </c>
      <c r="CO96" s="42">
        <v>1848</v>
      </c>
      <c r="CP96" s="42">
        <v>1838</v>
      </c>
      <c r="CQ96" s="42">
        <v>1883</v>
      </c>
      <c r="CR96" s="42">
        <v>1958</v>
      </c>
      <c r="CS96" s="42">
        <v>2021</v>
      </c>
      <c r="CT96" s="42">
        <v>2115</v>
      </c>
      <c r="CU96" s="42">
        <v>2162</v>
      </c>
      <c r="CV96" s="42">
        <v>2219</v>
      </c>
      <c r="CW96" s="42">
        <v>2209</v>
      </c>
      <c r="CX96" s="42">
        <v>2227</v>
      </c>
    </row>
    <row r="97" spans="1:102">
      <c r="A97" s="1" t="s">
        <v>182</v>
      </c>
      <c r="B97" s="63" t="s">
        <v>1304</v>
      </c>
      <c r="C97" s="39">
        <v>1898</v>
      </c>
      <c r="D97" s="39">
        <v>1900</v>
      </c>
      <c r="E97" s="39">
        <v>2067</v>
      </c>
      <c r="F97" s="39">
        <v>2119</v>
      </c>
      <c r="G97" s="39">
        <v>2300</v>
      </c>
      <c r="H97" s="39">
        <v>2513</v>
      </c>
      <c r="I97" s="39">
        <v>2713</v>
      </c>
      <c r="J97" s="39">
        <v>2778</v>
      </c>
      <c r="K97" s="39">
        <v>3044</v>
      </c>
      <c r="L97" s="39">
        <v>3325</v>
      </c>
      <c r="M97" s="39">
        <v>3577</v>
      </c>
      <c r="N97" s="39">
        <v>3139</v>
      </c>
      <c r="O97" s="39">
        <v>3542</v>
      </c>
      <c r="P97" s="39">
        <v>3745</v>
      </c>
      <c r="Q97" s="39">
        <v>3520</v>
      </c>
      <c r="R97" s="39">
        <v>3758</v>
      </c>
      <c r="S97" s="41">
        <v>4256</v>
      </c>
      <c r="T97" s="41">
        <v>4365</v>
      </c>
      <c r="U97" s="41">
        <v>4797</v>
      </c>
      <c r="V97" s="41">
        <v>5127</v>
      </c>
      <c r="W97" s="49">
        <v>474</v>
      </c>
      <c r="X97" s="42">
        <v>490</v>
      </c>
      <c r="Y97" s="42">
        <v>471</v>
      </c>
      <c r="Z97" s="42">
        <v>463</v>
      </c>
      <c r="AA97" s="42">
        <v>443</v>
      </c>
      <c r="AB97" s="42">
        <v>471</v>
      </c>
      <c r="AC97" s="42">
        <v>482</v>
      </c>
      <c r="AD97" s="42">
        <v>504</v>
      </c>
      <c r="AE97" s="42">
        <v>513</v>
      </c>
      <c r="AF97" s="42">
        <v>498</v>
      </c>
      <c r="AG97" s="42">
        <v>525</v>
      </c>
      <c r="AH97" s="42">
        <v>531</v>
      </c>
      <c r="AI97" s="42">
        <v>511</v>
      </c>
      <c r="AJ97" s="42">
        <v>553</v>
      </c>
      <c r="AK97" s="42">
        <v>522</v>
      </c>
      <c r="AL97" s="42">
        <v>533</v>
      </c>
      <c r="AM97" s="42">
        <v>570</v>
      </c>
      <c r="AN97" s="42">
        <v>578</v>
      </c>
      <c r="AO97" s="42">
        <v>572</v>
      </c>
      <c r="AP97" s="42">
        <v>580</v>
      </c>
      <c r="AQ97" s="42">
        <v>602</v>
      </c>
      <c r="AR97" s="42">
        <v>632</v>
      </c>
      <c r="AS97" s="42">
        <v>631</v>
      </c>
      <c r="AT97" s="42">
        <v>648</v>
      </c>
      <c r="AU97" s="42">
        <v>654</v>
      </c>
      <c r="AV97" s="42">
        <v>674</v>
      </c>
      <c r="AW97" s="42">
        <v>684</v>
      </c>
      <c r="AX97" s="42">
        <v>701</v>
      </c>
      <c r="AY97" s="42">
        <v>711</v>
      </c>
      <c r="AZ97" s="42">
        <v>708</v>
      </c>
      <c r="BA97" s="42">
        <v>692</v>
      </c>
      <c r="BB97" s="42">
        <v>667</v>
      </c>
      <c r="BC97" s="42">
        <v>725</v>
      </c>
      <c r="BD97" s="42">
        <v>759</v>
      </c>
      <c r="BE97" s="42">
        <v>770</v>
      </c>
      <c r="BF97" s="42">
        <v>790</v>
      </c>
      <c r="BG97" s="42">
        <v>819</v>
      </c>
      <c r="BH97" s="42">
        <v>815</v>
      </c>
      <c r="BI97" s="42">
        <v>841</v>
      </c>
      <c r="BJ97" s="42">
        <v>850</v>
      </c>
      <c r="BK97" s="42">
        <v>882</v>
      </c>
      <c r="BL97" s="42">
        <v>936</v>
      </c>
      <c r="BM97" s="42">
        <v>884</v>
      </c>
      <c r="BN97" s="42">
        <v>875</v>
      </c>
      <c r="BO97" s="42">
        <v>760</v>
      </c>
      <c r="BP97" s="42">
        <v>766</v>
      </c>
      <c r="BQ97" s="42">
        <v>779</v>
      </c>
      <c r="BR97" s="42">
        <v>834</v>
      </c>
      <c r="BS97" s="42">
        <v>842</v>
      </c>
      <c r="BT97" s="42">
        <v>898</v>
      </c>
      <c r="BU97" s="42">
        <v>903</v>
      </c>
      <c r="BV97" s="42">
        <v>899</v>
      </c>
      <c r="BW97" s="42">
        <v>942</v>
      </c>
      <c r="BX97" s="42">
        <v>908</v>
      </c>
      <c r="BY97" s="42">
        <v>969</v>
      </c>
      <c r="BZ97" s="42">
        <v>926</v>
      </c>
      <c r="CA97" s="42">
        <v>898</v>
      </c>
      <c r="CB97" s="42">
        <v>905</v>
      </c>
      <c r="CC97" s="42">
        <v>895</v>
      </c>
      <c r="CD97" s="42">
        <v>822</v>
      </c>
      <c r="CE97" s="42">
        <v>883</v>
      </c>
      <c r="CF97" s="42">
        <v>929</v>
      </c>
      <c r="CG97" s="42">
        <v>984</v>
      </c>
      <c r="CH97" s="42">
        <v>962</v>
      </c>
      <c r="CI97" s="42">
        <v>972</v>
      </c>
      <c r="CJ97" s="42">
        <v>1043</v>
      </c>
      <c r="CK97" s="42">
        <v>1115</v>
      </c>
      <c r="CL97" s="42">
        <v>1126</v>
      </c>
      <c r="CM97" s="42">
        <v>1108</v>
      </c>
      <c r="CN97" s="42">
        <v>1085</v>
      </c>
      <c r="CO97" s="42">
        <v>1095</v>
      </c>
      <c r="CP97" s="42">
        <v>1077</v>
      </c>
      <c r="CQ97" s="42">
        <v>1133</v>
      </c>
      <c r="CR97" s="42">
        <v>1173</v>
      </c>
      <c r="CS97" s="42">
        <v>1232</v>
      </c>
      <c r="CT97" s="42">
        <v>1259</v>
      </c>
      <c r="CU97" s="42">
        <v>1283</v>
      </c>
      <c r="CV97" s="42">
        <v>1247</v>
      </c>
      <c r="CW97" s="42">
        <v>1283</v>
      </c>
      <c r="CX97" s="42">
        <v>1314</v>
      </c>
    </row>
    <row r="98" spans="1:102">
      <c r="A98" s="9" t="s">
        <v>184</v>
      </c>
      <c r="B98" s="65"/>
      <c r="C98" s="41">
        <v>1751</v>
      </c>
      <c r="D98" s="41">
        <v>1746</v>
      </c>
      <c r="E98" s="41">
        <v>1910</v>
      </c>
      <c r="F98" s="41">
        <v>1980</v>
      </c>
      <c r="G98" s="41">
        <v>2131</v>
      </c>
      <c r="H98" s="41">
        <v>2312</v>
      </c>
      <c r="I98" s="41">
        <v>2450</v>
      </c>
      <c r="J98" s="41">
        <v>2480</v>
      </c>
      <c r="K98" s="41">
        <v>2699</v>
      </c>
      <c r="L98" s="41">
        <v>2920</v>
      </c>
      <c r="M98" s="41">
        <v>3184</v>
      </c>
      <c r="N98" s="41">
        <v>2804</v>
      </c>
      <c r="O98" s="41">
        <v>3208</v>
      </c>
      <c r="P98" s="41">
        <v>3388</v>
      </c>
      <c r="Q98" s="41">
        <v>3184</v>
      </c>
      <c r="R98" s="41">
        <v>3364</v>
      </c>
      <c r="S98" s="41">
        <v>3733</v>
      </c>
      <c r="T98" s="41">
        <v>3787</v>
      </c>
      <c r="U98" s="41">
        <v>4073</v>
      </c>
      <c r="V98" s="41">
        <v>4358</v>
      </c>
      <c r="W98" s="49">
        <v>437</v>
      </c>
      <c r="X98" s="42">
        <v>455</v>
      </c>
      <c r="Y98" s="42">
        <v>435</v>
      </c>
      <c r="Z98" s="42">
        <v>424</v>
      </c>
      <c r="AA98" s="42">
        <v>408</v>
      </c>
      <c r="AB98" s="42">
        <v>432</v>
      </c>
      <c r="AC98" s="42">
        <v>440</v>
      </c>
      <c r="AD98" s="42">
        <v>466</v>
      </c>
      <c r="AE98" s="42">
        <v>473</v>
      </c>
      <c r="AF98" s="42">
        <v>458</v>
      </c>
      <c r="AG98" s="42">
        <v>486</v>
      </c>
      <c r="AH98" s="42">
        <v>493</v>
      </c>
      <c r="AI98" s="42">
        <v>477</v>
      </c>
      <c r="AJ98" s="42">
        <v>520</v>
      </c>
      <c r="AK98" s="42">
        <v>489</v>
      </c>
      <c r="AL98" s="42">
        <v>494</v>
      </c>
      <c r="AM98" s="42">
        <v>527</v>
      </c>
      <c r="AN98" s="42">
        <v>537</v>
      </c>
      <c r="AO98" s="42">
        <v>528</v>
      </c>
      <c r="AP98" s="42">
        <v>539</v>
      </c>
      <c r="AQ98" s="42">
        <v>557</v>
      </c>
      <c r="AR98" s="42">
        <v>580</v>
      </c>
      <c r="AS98" s="42">
        <v>582</v>
      </c>
      <c r="AT98" s="42">
        <v>593</v>
      </c>
      <c r="AU98" s="42">
        <v>592</v>
      </c>
      <c r="AV98" s="42">
        <v>611</v>
      </c>
      <c r="AW98" s="42">
        <v>617</v>
      </c>
      <c r="AX98" s="42">
        <v>630</v>
      </c>
      <c r="AY98" s="42">
        <v>636</v>
      </c>
      <c r="AZ98" s="42">
        <v>636</v>
      </c>
      <c r="BA98" s="42">
        <v>614</v>
      </c>
      <c r="BB98" s="42">
        <v>594</v>
      </c>
      <c r="BC98" s="42">
        <v>645</v>
      </c>
      <c r="BD98" s="42">
        <v>669</v>
      </c>
      <c r="BE98" s="42">
        <v>684</v>
      </c>
      <c r="BF98" s="42">
        <v>701</v>
      </c>
      <c r="BG98" s="42">
        <v>722</v>
      </c>
      <c r="BH98" s="42">
        <v>714</v>
      </c>
      <c r="BI98" s="42">
        <v>740</v>
      </c>
      <c r="BJ98" s="42">
        <v>744</v>
      </c>
      <c r="BK98" s="42">
        <v>784</v>
      </c>
      <c r="BL98" s="42">
        <v>824</v>
      </c>
      <c r="BM98" s="42">
        <v>791</v>
      </c>
      <c r="BN98" s="42">
        <v>785</v>
      </c>
      <c r="BO98" s="42">
        <v>671</v>
      </c>
      <c r="BP98" s="42">
        <v>686</v>
      </c>
      <c r="BQ98" s="42">
        <v>698</v>
      </c>
      <c r="BR98" s="42">
        <v>749</v>
      </c>
      <c r="BS98" s="42">
        <v>767</v>
      </c>
      <c r="BT98" s="42">
        <v>814</v>
      </c>
      <c r="BU98" s="42">
        <v>812</v>
      </c>
      <c r="BV98" s="42">
        <v>815</v>
      </c>
      <c r="BW98" s="42">
        <v>855</v>
      </c>
      <c r="BX98" s="42">
        <v>818</v>
      </c>
      <c r="BY98" s="42">
        <v>883</v>
      </c>
      <c r="BZ98" s="42">
        <v>832</v>
      </c>
      <c r="CA98" s="42">
        <v>805</v>
      </c>
      <c r="CB98" s="42">
        <v>825</v>
      </c>
      <c r="CC98" s="42">
        <v>813</v>
      </c>
      <c r="CD98" s="42">
        <v>741</v>
      </c>
      <c r="CE98" s="42">
        <v>799</v>
      </c>
      <c r="CF98" s="42">
        <v>837</v>
      </c>
      <c r="CG98" s="42">
        <v>874</v>
      </c>
      <c r="CH98" s="42">
        <v>854</v>
      </c>
      <c r="CI98" s="42">
        <v>855</v>
      </c>
      <c r="CJ98" s="42">
        <v>918</v>
      </c>
      <c r="CK98" s="42">
        <v>982</v>
      </c>
      <c r="CL98" s="42">
        <v>978</v>
      </c>
      <c r="CM98" s="42">
        <v>965</v>
      </c>
      <c r="CN98" s="42">
        <v>944</v>
      </c>
      <c r="CO98" s="42">
        <v>957</v>
      </c>
      <c r="CP98" s="42">
        <v>920</v>
      </c>
      <c r="CQ98" s="42">
        <v>974</v>
      </c>
      <c r="CR98" s="42">
        <v>993</v>
      </c>
      <c r="CS98" s="42">
        <v>1039</v>
      </c>
      <c r="CT98" s="42">
        <v>1067</v>
      </c>
      <c r="CU98" s="42">
        <v>1081</v>
      </c>
      <c r="CV98" s="42">
        <v>1054</v>
      </c>
      <c r="CW98" s="42">
        <v>1102</v>
      </c>
      <c r="CX98" s="42">
        <v>1121</v>
      </c>
    </row>
    <row r="99" spans="1:102">
      <c r="A99" s="13" t="s">
        <v>185</v>
      </c>
      <c r="B99" s="61" t="s">
        <v>1305</v>
      </c>
      <c r="C99" s="39">
        <v>744</v>
      </c>
      <c r="D99" s="39">
        <v>800</v>
      </c>
      <c r="E99" s="39">
        <v>841</v>
      </c>
      <c r="F99" s="39">
        <v>900</v>
      </c>
      <c r="G99" s="39">
        <v>977</v>
      </c>
      <c r="H99" s="39">
        <v>1027</v>
      </c>
      <c r="I99" s="39">
        <v>1059</v>
      </c>
      <c r="J99" s="39">
        <v>977</v>
      </c>
      <c r="K99" s="39">
        <v>1026</v>
      </c>
      <c r="L99" s="39">
        <v>1113</v>
      </c>
      <c r="M99" s="39">
        <v>1257</v>
      </c>
      <c r="N99" s="39">
        <v>1131</v>
      </c>
      <c r="O99" s="39">
        <v>1343</v>
      </c>
      <c r="P99" s="39">
        <v>1420</v>
      </c>
      <c r="Q99" s="39">
        <v>1362</v>
      </c>
      <c r="R99" s="39">
        <v>1428</v>
      </c>
      <c r="S99" s="41">
        <v>1511</v>
      </c>
      <c r="T99" s="41">
        <v>1567</v>
      </c>
      <c r="U99" s="41">
        <v>1746</v>
      </c>
      <c r="V99" s="41">
        <v>1884</v>
      </c>
      <c r="W99" s="49">
        <v>186</v>
      </c>
      <c r="X99" s="42">
        <v>189</v>
      </c>
      <c r="Y99" s="42">
        <v>185</v>
      </c>
      <c r="Z99" s="42">
        <v>184</v>
      </c>
      <c r="AA99" s="42">
        <v>189</v>
      </c>
      <c r="AB99" s="42">
        <v>192</v>
      </c>
      <c r="AC99" s="42">
        <v>203</v>
      </c>
      <c r="AD99" s="42">
        <v>216</v>
      </c>
      <c r="AE99" s="42">
        <v>211</v>
      </c>
      <c r="AF99" s="42">
        <v>204</v>
      </c>
      <c r="AG99" s="42">
        <v>214</v>
      </c>
      <c r="AH99" s="42">
        <v>212</v>
      </c>
      <c r="AI99" s="42">
        <v>218</v>
      </c>
      <c r="AJ99" s="42">
        <v>241</v>
      </c>
      <c r="AK99" s="42">
        <v>219</v>
      </c>
      <c r="AL99" s="42">
        <v>222</v>
      </c>
      <c r="AM99" s="42">
        <v>243</v>
      </c>
      <c r="AN99" s="42">
        <v>245</v>
      </c>
      <c r="AO99" s="42">
        <v>245</v>
      </c>
      <c r="AP99" s="42">
        <v>244</v>
      </c>
      <c r="AQ99" s="42">
        <v>241</v>
      </c>
      <c r="AR99" s="42">
        <v>253</v>
      </c>
      <c r="AS99" s="42">
        <v>267</v>
      </c>
      <c r="AT99" s="42">
        <v>266</v>
      </c>
      <c r="AU99" s="42">
        <v>256</v>
      </c>
      <c r="AV99" s="42">
        <v>264</v>
      </c>
      <c r="AW99" s="42">
        <v>271</v>
      </c>
      <c r="AX99" s="42">
        <v>268</v>
      </c>
      <c r="AY99" s="42">
        <v>252</v>
      </c>
      <c r="AZ99" s="42">
        <v>250</v>
      </c>
      <c r="BA99" s="42">
        <v>241</v>
      </c>
      <c r="BB99" s="42">
        <v>234</v>
      </c>
      <c r="BC99" s="42">
        <v>246</v>
      </c>
      <c r="BD99" s="42">
        <v>256</v>
      </c>
      <c r="BE99" s="42">
        <v>261</v>
      </c>
      <c r="BF99" s="42">
        <v>263</v>
      </c>
      <c r="BG99" s="42">
        <v>277</v>
      </c>
      <c r="BH99" s="42">
        <v>274</v>
      </c>
      <c r="BI99" s="42">
        <v>277</v>
      </c>
      <c r="BJ99" s="42">
        <v>285</v>
      </c>
      <c r="BK99" s="42">
        <v>303</v>
      </c>
      <c r="BL99" s="42">
        <v>310</v>
      </c>
      <c r="BM99" s="42">
        <v>314</v>
      </c>
      <c r="BN99" s="42">
        <v>330</v>
      </c>
      <c r="BO99" s="42">
        <v>269</v>
      </c>
      <c r="BP99" s="42">
        <v>276</v>
      </c>
      <c r="BQ99" s="42">
        <v>286</v>
      </c>
      <c r="BR99" s="42">
        <v>300</v>
      </c>
      <c r="BS99" s="42">
        <v>319</v>
      </c>
      <c r="BT99" s="42">
        <v>343</v>
      </c>
      <c r="BU99" s="42">
        <v>333</v>
      </c>
      <c r="BV99" s="42">
        <v>348</v>
      </c>
      <c r="BW99" s="42">
        <v>349</v>
      </c>
      <c r="BX99" s="42">
        <v>341</v>
      </c>
      <c r="BY99" s="42">
        <v>370</v>
      </c>
      <c r="BZ99" s="42">
        <v>360</v>
      </c>
      <c r="CA99" s="42">
        <v>342</v>
      </c>
      <c r="CB99" s="42">
        <v>355</v>
      </c>
      <c r="CC99" s="42">
        <v>351</v>
      </c>
      <c r="CD99" s="42">
        <v>314</v>
      </c>
      <c r="CE99" s="42">
        <v>349</v>
      </c>
      <c r="CF99" s="42">
        <v>359</v>
      </c>
      <c r="CG99" s="42">
        <v>361</v>
      </c>
      <c r="CH99" s="42">
        <v>359</v>
      </c>
      <c r="CI99" s="42">
        <v>359</v>
      </c>
      <c r="CJ99" s="42">
        <v>375</v>
      </c>
      <c r="CK99" s="42">
        <v>374</v>
      </c>
      <c r="CL99" s="42">
        <v>403</v>
      </c>
      <c r="CM99" s="42">
        <v>391</v>
      </c>
      <c r="CN99" s="42">
        <v>377</v>
      </c>
      <c r="CO99" s="42">
        <v>396</v>
      </c>
      <c r="CP99" s="42">
        <v>402</v>
      </c>
      <c r="CQ99" s="42">
        <v>419</v>
      </c>
      <c r="CR99" s="42">
        <v>427</v>
      </c>
      <c r="CS99" s="42">
        <v>455</v>
      </c>
      <c r="CT99" s="42">
        <v>445</v>
      </c>
      <c r="CU99" s="42">
        <v>480</v>
      </c>
      <c r="CV99" s="42">
        <v>450</v>
      </c>
      <c r="CW99" s="42">
        <v>474</v>
      </c>
      <c r="CX99" s="42">
        <v>480</v>
      </c>
    </row>
    <row r="100" spans="1:102">
      <c r="A100" s="13" t="s">
        <v>187</v>
      </c>
      <c r="B100" s="61" t="s">
        <v>1306</v>
      </c>
      <c r="C100" s="39">
        <v>62</v>
      </c>
      <c r="D100" s="39">
        <v>60</v>
      </c>
      <c r="E100" s="39">
        <v>69</v>
      </c>
      <c r="F100" s="39">
        <v>66</v>
      </c>
      <c r="G100" s="39">
        <v>74</v>
      </c>
      <c r="H100" s="39">
        <v>90</v>
      </c>
      <c r="I100" s="39">
        <v>99</v>
      </c>
      <c r="J100" s="39">
        <v>101</v>
      </c>
      <c r="K100" s="39">
        <v>99</v>
      </c>
      <c r="L100" s="39">
        <v>110</v>
      </c>
      <c r="M100" s="39">
        <v>120</v>
      </c>
      <c r="N100" s="39">
        <v>88</v>
      </c>
      <c r="O100" s="39">
        <v>109</v>
      </c>
      <c r="P100" s="39">
        <v>120</v>
      </c>
      <c r="Q100" s="39">
        <v>117</v>
      </c>
      <c r="R100" s="39">
        <v>141</v>
      </c>
      <c r="S100" s="41">
        <v>151</v>
      </c>
      <c r="T100" s="41">
        <v>127</v>
      </c>
      <c r="U100" s="41">
        <v>103</v>
      </c>
      <c r="V100" s="41">
        <v>117</v>
      </c>
      <c r="W100" s="49">
        <v>17</v>
      </c>
      <c r="X100" s="42">
        <v>18</v>
      </c>
      <c r="Y100" s="42">
        <v>14</v>
      </c>
      <c r="Z100" s="42">
        <v>13</v>
      </c>
      <c r="AA100" s="42">
        <v>13</v>
      </c>
      <c r="AB100" s="42">
        <v>17</v>
      </c>
      <c r="AC100" s="42">
        <v>15</v>
      </c>
      <c r="AD100" s="42">
        <v>15</v>
      </c>
      <c r="AE100" s="42">
        <v>18</v>
      </c>
      <c r="AF100" s="42">
        <v>16</v>
      </c>
      <c r="AG100" s="42">
        <v>18</v>
      </c>
      <c r="AH100" s="42">
        <v>17</v>
      </c>
      <c r="AI100" s="42">
        <v>14</v>
      </c>
      <c r="AJ100" s="42">
        <v>19</v>
      </c>
      <c r="AK100" s="42">
        <v>18</v>
      </c>
      <c r="AL100" s="42">
        <v>15</v>
      </c>
      <c r="AM100" s="42">
        <v>19</v>
      </c>
      <c r="AN100" s="42">
        <v>16</v>
      </c>
      <c r="AO100" s="42">
        <v>17</v>
      </c>
      <c r="AP100" s="42">
        <v>22</v>
      </c>
      <c r="AQ100" s="42">
        <v>22</v>
      </c>
      <c r="AR100" s="42">
        <v>24</v>
      </c>
      <c r="AS100" s="42">
        <v>23</v>
      </c>
      <c r="AT100" s="42">
        <v>21</v>
      </c>
      <c r="AU100" s="42">
        <v>25</v>
      </c>
      <c r="AV100" s="42">
        <v>24</v>
      </c>
      <c r="AW100" s="42">
        <v>24</v>
      </c>
      <c r="AX100" s="42">
        <v>26</v>
      </c>
      <c r="AY100" s="42">
        <v>25</v>
      </c>
      <c r="AZ100" s="42">
        <v>27</v>
      </c>
      <c r="BA100" s="42">
        <v>25</v>
      </c>
      <c r="BB100" s="42">
        <v>24</v>
      </c>
      <c r="BC100" s="42">
        <v>26</v>
      </c>
      <c r="BD100" s="42">
        <v>24</v>
      </c>
      <c r="BE100" s="42">
        <v>24</v>
      </c>
      <c r="BF100" s="42">
        <v>25</v>
      </c>
      <c r="BG100" s="42">
        <v>30</v>
      </c>
      <c r="BH100" s="42">
        <v>26</v>
      </c>
      <c r="BI100" s="42">
        <v>27</v>
      </c>
      <c r="BJ100" s="42">
        <v>27</v>
      </c>
      <c r="BK100" s="42">
        <v>28</v>
      </c>
      <c r="BL100" s="42">
        <v>29</v>
      </c>
      <c r="BM100" s="42">
        <v>33</v>
      </c>
      <c r="BN100" s="42">
        <v>30</v>
      </c>
      <c r="BO100" s="42">
        <v>22</v>
      </c>
      <c r="BP100" s="42">
        <v>20</v>
      </c>
      <c r="BQ100" s="42">
        <v>22</v>
      </c>
      <c r="BR100" s="42">
        <v>24</v>
      </c>
      <c r="BS100" s="42">
        <v>28</v>
      </c>
      <c r="BT100" s="42">
        <v>28</v>
      </c>
      <c r="BU100" s="42">
        <v>26</v>
      </c>
      <c r="BV100" s="42">
        <v>27</v>
      </c>
      <c r="BW100" s="42">
        <v>26</v>
      </c>
      <c r="BX100" s="42">
        <v>26</v>
      </c>
      <c r="BY100" s="42">
        <v>32</v>
      </c>
      <c r="BZ100" s="42">
        <v>36</v>
      </c>
      <c r="CA100" s="42">
        <v>33</v>
      </c>
      <c r="CB100" s="42">
        <v>29</v>
      </c>
      <c r="CC100" s="42">
        <v>26</v>
      </c>
      <c r="CD100" s="42">
        <v>29</v>
      </c>
      <c r="CE100" s="42">
        <v>26</v>
      </c>
      <c r="CF100" s="42">
        <v>41</v>
      </c>
      <c r="CG100" s="42">
        <v>33</v>
      </c>
      <c r="CH100" s="42">
        <v>41</v>
      </c>
      <c r="CI100" s="42">
        <v>30</v>
      </c>
      <c r="CJ100" s="42">
        <v>43</v>
      </c>
      <c r="CK100" s="42">
        <v>41</v>
      </c>
      <c r="CL100" s="42">
        <v>37</v>
      </c>
      <c r="CM100" s="42">
        <v>43</v>
      </c>
      <c r="CN100" s="42">
        <v>34</v>
      </c>
      <c r="CO100" s="42">
        <v>28</v>
      </c>
      <c r="CP100" s="42">
        <v>22</v>
      </c>
      <c r="CQ100" s="42">
        <v>23</v>
      </c>
      <c r="CR100" s="42">
        <v>30</v>
      </c>
      <c r="CS100" s="42">
        <v>23</v>
      </c>
      <c r="CT100" s="42">
        <v>27</v>
      </c>
      <c r="CU100" s="42">
        <v>31</v>
      </c>
      <c r="CV100" s="42">
        <v>29</v>
      </c>
      <c r="CW100" s="42">
        <v>28</v>
      </c>
      <c r="CX100" s="42">
        <v>29</v>
      </c>
    </row>
    <row r="101" spans="1:102">
      <c r="A101" s="13" t="s">
        <v>189</v>
      </c>
      <c r="B101" s="61" t="s">
        <v>1307</v>
      </c>
      <c r="C101" s="39">
        <v>244</v>
      </c>
      <c r="D101" s="39">
        <v>216</v>
      </c>
      <c r="E101" s="39">
        <v>248</v>
      </c>
      <c r="F101" s="39">
        <v>237</v>
      </c>
      <c r="G101" s="39">
        <v>277</v>
      </c>
      <c r="H101" s="39">
        <v>326</v>
      </c>
      <c r="I101" s="39">
        <v>319</v>
      </c>
      <c r="J101" s="39">
        <v>333</v>
      </c>
      <c r="K101" s="39">
        <v>371</v>
      </c>
      <c r="L101" s="39">
        <v>396</v>
      </c>
      <c r="M101" s="39">
        <v>382</v>
      </c>
      <c r="N101" s="39">
        <v>338</v>
      </c>
      <c r="O101" s="39">
        <v>305</v>
      </c>
      <c r="P101" s="39">
        <v>303</v>
      </c>
      <c r="Q101" s="39">
        <v>300</v>
      </c>
      <c r="R101" s="39">
        <v>331</v>
      </c>
      <c r="S101" s="41">
        <v>381</v>
      </c>
      <c r="T101" s="41">
        <v>362</v>
      </c>
      <c r="U101" s="41">
        <v>412</v>
      </c>
      <c r="V101" s="41">
        <v>488</v>
      </c>
      <c r="W101" s="49">
        <v>61</v>
      </c>
      <c r="X101" s="42">
        <v>65</v>
      </c>
      <c r="Y101" s="42">
        <v>61</v>
      </c>
      <c r="Z101" s="42">
        <v>57</v>
      </c>
      <c r="AA101" s="42">
        <v>49</v>
      </c>
      <c r="AB101" s="42">
        <v>57</v>
      </c>
      <c r="AC101" s="42">
        <v>54</v>
      </c>
      <c r="AD101" s="42">
        <v>56</v>
      </c>
      <c r="AE101" s="42">
        <v>61</v>
      </c>
      <c r="AF101" s="42">
        <v>53</v>
      </c>
      <c r="AG101" s="42">
        <v>66</v>
      </c>
      <c r="AH101" s="42">
        <v>68</v>
      </c>
      <c r="AI101" s="42">
        <v>53</v>
      </c>
      <c r="AJ101" s="42">
        <v>60</v>
      </c>
      <c r="AK101" s="42">
        <v>59</v>
      </c>
      <c r="AL101" s="42">
        <v>65</v>
      </c>
      <c r="AM101" s="42">
        <v>68</v>
      </c>
      <c r="AN101" s="42">
        <v>70</v>
      </c>
      <c r="AO101" s="42">
        <v>68</v>
      </c>
      <c r="AP101" s="42">
        <v>71</v>
      </c>
      <c r="AQ101" s="42">
        <v>77</v>
      </c>
      <c r="AR101" s="42">
        <v>84</v>
      </c>
      <c r="AS101" s="42">
        <v>79</v>
      </c>
      <c r="AT101" s="42">
        <v>86</v>
      </c>
      <c r="AU101" s="42">
        <v>76</v>
      </c>
      <c r="AV101" s="42">
        <v>85</v>
      </c>
      <c r="AW101" s="42">
        <v>82</v>
      </c>
      <c r="AX101" s="42">
        <v>76</v>
      </c>
      <c r="AY101" s="42">
        <v>85</v>
      </c>
      <c r="AZ101" s="42">
        <v>89</v>
      </c>
      <c r="BA101" s="42">
        <v>83</v>
      </c>
      <c r="BB101" s="42">
        <v>76</v>
      </c>
      <c r="BC101" s="42">
        <v>91</v>
      </c>
      <c r="BD101" s="42">
        <v>94</v>
      </c>
      <c r="BE101" s="42">
        <v>95</v>
      </c>
      <c r="BF101" s="42">
        <v>91</v>
      </c>
      <c r="BG101" s="42">
        <v>99</v>
      </c>
      <c r="BH101" s="42">
        <v>99</v>
      </c>
      <c r="BI101" s="42">
        <v>103</v>
      </c>
      <c r="BJ101" s="42">
        <v>95</v>
      </c>
      <c r="BK101" s="42">
        <v>104</v>
      </c>
      <c r="BL101" s="42">
        <v>107</v>
      </c>
      <c r="BM101" s="42">
        <v>90</v>
      </c>
      <c r="BN101" s="42">
        <v>81</v>
      </c>
      <c r="BO101" s="42">
        <v>82</v>
      </c>
      <c r="BP101" s="42">
        <v>85</v>
      </c>
      <c r="BQ101" s="42">
        <v>85</v>
      </c>
      <c r="BR101" s="42">
        <v>86</v>
      </c>
      <c r="BS101" s="42">
        <v>72</v>
      </c>
      <c r="BT101" s="42">
        <v>78</v>
      </c>
      <c r="BU101" s="42">
        <v>79</v>
      </c>
      <c r="BV101" s="42">
        <v>76</v>
      </c>
      <c r="BW101" s="42">
        <v>80</v>
      </c>
      <c r="BX101" s="42">
        <v>77</v>
      </c>
      <c r="BY101" s="42">
        <v>75</v>
      </c>
      <c r="BZ101" s="42">
        <v>71</v>
      </c>
      <c r="CA101" s="42">
        <v>76</v>
      </c>
      <c r="CB101" s="42">
        <v>86</v>
      </c>
      <c r="CC101" s="42">
        <v>75</v>
      </c>
      <c r="CD101" s="42">
        <v>63</v>
      </c>
      <c r="CE101" s="42">
        <v>82</v>
      </c>
      <c r="CF101" s="42">
        <v>79</v>
      </c>
      <c r="CG101" s="42">
        <v>85</v>
      </c>
      <c r="CH101" s="42">
        <v>85</v>
      </c>
      <c r="CI101" s="42">
        <v>87</v>
      </c>
      <c r="CJ101" s="42">
        <v>93</v>
      </c>
      <c r="CK101" s="42">
        <v>101</v>
      </c>
      <c r="CL101" s="42">
        <v>100</v>
      </c>
      <c r="CM101" s="42">
        <v>94</v>
      </c>
      <c r="CN101" s="42">
        <v>92</v>
      </c>
      <c r="CO101" s="42">
        <v>92</v>
      </c>
      <c r="CP101" s="42">
        <v>85</v>
      </c>
      <c r="CQ101" s="42">
        <v>101</v>
      </c>
      <c r="CR101" s="42">
        <v>101</v>
      </c>
      <c r="CS101" s="42">
        <v>102</v>
      </c>
      <c r="CT101" s="42">
        <v>108</v>
      </c>
      <c r="CU101" s="42">
        <v>108</v>
      </c>
      <c r="CV101" s="42">
        <v>122</v>
      </c>
      <c r="CW101" s="42">
        <v>125</v>
      </c>
      <c r="CX101" s="42">
        <v>133</v>
      </c>
    </row>
    <row r="102" spans="1:102">
      <c r="A102" s="13" t="s">
        <v>191</v>
      </c>
      <c r="B102" s="61" t="s">
        <v>1308</v>
      </c>
      <c r="C102" s="39">
        <v>292</v>
      </c>
      <c r="D102" s="39">
        <v>287</v>
      </c>
      <c r="E102" s="39">
        <v>341</v>
      </c>
      <c r="F102" s="39">
        <v>334</v>
      </c>
      <c r="G102" s="39">
        <v>341</v>
      </c>
      <c r="H102" s="39">
        <v>380</v>
      </c>
      <c r="I102" s="39">
        <v>420</v>
      </c>
      <c r="J102" s="39">
        <v>452</v>
      </c>
      <c r="K102" s="39">
        <v>542</v>
      </c>
      <c r="L102" s="39">
        <v>574</v>
      </c>
      <c r="M102" s="39">
        <v>616</v>
      </c>
      <c r="N102" s="39">
        <v>579</v>
      </c>
      <c r="O102" s="39">
        <v>676</v>
      </c>
      <c r="P102" s="39">
        <v>694</v>
      </c>
      <c r="Q102" s="39">
        <v>572</v>
      </c>
      <c r="R102" s="39">
        <v>581</v>
      </c>
      <c r="S102" s="41">
        <v>753</v>
      </c>
      <c r="T102" s="41">
        <v>838</v>
      </c>
      <c r="U102" s="41">
        <v>835</v>
      </c>
      <c r="V102" s="41">
        <v>800</v>
      </c>
      <c r="W102" s="49">
        <v>71</v>
      </c>
      <c r="X102" s="42">
        <v>77</v>
      </c>
      <c r="Y102" s="42">
        <v>70</v>
      </c>
      <c r="Z102" s="42">
        <v>74</v>
      </c>
      <c r="AA102" s="42">
        <v>64</v>
      </c>
      <c r="AB102" s="42">
        <v>71</v>
      </c>
      <c r="AC102" s="42">
        <v>74</v>
      </c>
      <c r="AD102" s="42">
        <v>78</v>
      </c>
      <c r="AE102" s="42">
        <v>84</v>
      </c>
      <c r="AF102" s="42">
        <v>85</v>
      </c>
      <c r="AG102" s="42">
        <v>84</v>
      </c>
      <c r="AH102" s="42">
        <v>88</v>
      </c>
      <c r="AI102" s="42">
        <v>84</v>
      </c>
      <c r="AJ102" s="42">
        <v>87</v>
      </c>
      <c r="AK102" s="42">
        <v>83</v>
      </c>
      <c r="AL102" s="42">
        <v>80</v>
      </c>
      <c r="AM102" s="42">
        <v>84</v>
      </c>
      <c r="AN102" s="42">
        <v>88</v>
      </c>
      <c r="AO102" s="42">
        <v>83</v>
      </c>
      <c r="AP102" s="42">
        <v>86</v>
      </c>
      <c r="AQ102" s="42">
        <v>94</v>
      </c>
      <c r="AR102" s="42">
        <v>95</v>
      </c>
      <c r="AS102" s="42">
        <v>93</v>
      </c>
      <c r="AT102" s="42">
        <v>98</v>
      </c>
      <c r="AU102" s="42">
        <v>104</v>
      </c>
      <c r="AV102" s="42">
        <v>106</v>
      </c>
      <c r="AW102" s="42">
        <v>101</v>
      </c>
      <c r="AX102" s="42">
        <v>109</v>
      </c>
      <c r="AY102" s="42">
        <v>118</v>
      </c>
      <c r="AZ102" s="42">
        <v>113</v>
      </c>
      <c r="BA102" s="42">
        <v>110</v>
      </c>
      <c r="BB102" s="42">
        <v>111</v>
      </c>
      <c r="BC102" s="42">
        <v>124</v>
      </c>
      <c r="BD102" s="42">
        <v>132</v>
      </c>
      <c r="BE102" s="42">
        <v>140</v>
      </c>
      <c r="BF102" s="42">
        <v>146</v>
      </c>
      <c r="BG102" s="42">
        <v>146</v>
      </c>
      <c r="BH102" s="42">
        <v>135</v>
      </c>
      <c r="BI102" s="42">
        <v>145</v>
      </c>
      <c r="BJ102" s="42">
        <v>148</v>
      </c>
      <c r="BK102" s="42">
        <v>151</v>
      </c>
      <c r="BL102" s="42">
        <v>158</v>
      </c>
      <c r="BM102" s="42">
        <v>150</v>
      </c>
      <c r="BN102" s="42">
        <v>157</v>
      </c>
      <c r="BO102" s="42">
        <v>129</v>
      </c>
      <c r="BP102" s="42">
        <v>147</v>
      </c>
      <c r="BQ102" s="42">
        <v>144</v>
      </c>
      <c r="BR102" s="42">
        <v>159</v>
      </c>
      <c r="BS102" s="42">
        <v>164</v>
      </c>
      <c r="BT102" s="42">
        <v>164</v>
      </c>
      <c r="BU102" s="42">
        <v>174</v>
      </c>
      <c r="BV102" s="42">
        <v>174</v>
      </c>
      <c r="BW102" s="42">
        <v>189</v>
      </c>
      <c r="BX102" s="42">
        <v>168</v>
      </c>
      <c r="BY102" s="42">
        <v>183</v>
      </c>
      <c r="BZ102" s="42">
        <v>154</v>
      </c>
      <c r="CA102" s="42">
        <v>141</v>
      </c>
      <c r="CB102" s="42">
        <v>139</v>
      </c>
      <c r="CC102" s="42">
        <v>149</v>
      </c>
      <c r="CD102" s="42">
        <v>143</v>
      </c>
      <c r="CE102" s="42">
        <v>132</v>
      </c>
      <c r="CF102" s="42">
        <v>132</v>
      </c>
      <c r="CG102" s="42">
        <v>165</v>
      </c>
      <c r="CH102" s="42">
        <v>152</v>
      </c>
      <c r="CI102" s="42">
        <v>146</v>
      </c>
      <c r="CJ102" s="42">
        <v>174</v>
      </c>
      <c r="CK102" s="42">
        <v>223</v>
      </c>
      <c r="CL102" s="42">
        <v>210</v>
      </c>
      <c r="CM102" s="42">
        <v>208</v>
      </c>
      <c r="CN102" s="42">
        <v>215</v>
      </c>
      <c r="CO102" s="42">
        <v>213</v>
      </c>
      <c r="CP102" s="42">
        <v>201</v>
      </c>
      <c r="CQ102" s="42">
        <v>200</v>
      </c>
      <c r="CR102" s="42">
        <v>196</v>
      </c>
      <c r="CS102" s="42">
        <v>215</v>
      </c>
      <c r="CT102" s="42">
        <v>224</v>
      </c>
      <c r="CU102" s="42">
        <v>208</v>
      </c>
      <c r="CV102" s="42">
        <v>191</v>
      </c>
      <c r="CW102" s="42">
        <v>198</v>
      </c>
      <c r="CX102" s="42">
        <v>203</v>
      </c>
    </row>
    <row r="103" spans="1:102">
      <c r="A103" s="13" t="s">
        <v>193</v>
      </c>
      <c r="B103" s="66" t="s">
        <v>1309</v>
      </c>
      <c r="C103" s="43">
        <v>82</v>
      </c>
      <c r="D103" s="43">
        <v>84</v>
      </c>
      <c r="E103" s="43">
        <v>102</v>
      </c>
      <c r="F103" s="43">
        <v>112</v>
      </c>
      <c r="G103" s="43">
        <v>132</v>
      </c>
      <c r="H103" s="43">
        <v>161</v>
      </c>
      <c r="I103" s="43">
        <v>181</v>
      </c>
      <c r="J103" s="43">
        <v>197</v>
      </c>
      <c r="K103" s="43">
        <v>245</v>
      </c>
      <c r="L103" s="43">
        <v>285</v>
      </c>
      <c r="M103" s="43">
        <v>292</v>
      </c>
      <c r="N103" s="43">
        <v>254</v>
      </c>
      <c r="O103" s="43">
        <v>267</v>
      </c>
      <c r="P103" s="43">
        <v>252</v>
      </c>
      <c r="Q103" s="43">
        <v>244</v>
      </c>
      <c r="R103" s="43">
        <v>262</v>
      </c>
      <c r="S103" s="41">
        <v>261</v>
      </c>
      <c r="T103" s="41">
        <v>261</v>
      </c>
      <c r="U103" s="41">
        <v>291</v>
      </c>
      <c r="V103" s="41">
        <v>324</v>
      </c>
      <c r="W103" s="49">
        <v>21</v>
      </c>
      <c r="X103" s="42">
        <v>20</v>
      </c>
      <c r="Y103" s="42">
        <v>19</v>
      </c>
      <c r="Z103" s="42">
        <v>22</v>
      </c>
      <c r="AA103" s="42">
        <v>20</v>
      </c>
      <c r="AB103" s="42">
        <v>20</v>
      </c>
      <c r="AC103" s="42">
        <v>20</v>
      </c>
      <c r="AD103" s="42">
        <v>24</v>
      </c>
      <c r="AE103" s="42">
        <v>25</v>
      </c>
      <c r="AF103" s="42">
        <v>24</v>
      </c>
      <c r="AG103" s="42">
        <v>26</v>
      </c>
      <c r="AH103" s="42">
        <v>27</v>
      </c>
      <c r="AI103" s="42">
        <v>26</v>
      </c>
      <c r="AJ103" s="42">
        <v>27</v>
      </c>
      <c r="AK103" s="42">
        <v>29</v>
      </c>
      <c r="AL103" s="42">
        <v>30</v>
      </c>
      <c r="AM103" s="42">
        <v>29</v>
      </c>
      <c r="AN103" s="42">
        <v>36</v>
      </c>
      <c r="AO103" s="42">
        <v>33</v>
      </c>
      <c r="AP103" s="42">
        <v>34</v>
      </c>
      <c r="AQ103" s="42">
        <v>38</v>
      </c>
      <c r="AR103" s="42">
        <v>41</v>
      </c>
      <c r="AS103" s="42">
        <v>40</v>
      </c>
      <c r="AT103" s="42">
        <v>42</v>
      </c>
      <c r="AU103" s="42">
        <v>43</v>
      </c>
      <c r="AV103" s="42">
        <v>42</v>
      </c>
      <c r="AW103" s="42">
        <v>45</v>
      </c>
      <c r="AX103" s="42">
        <v>51</v>
      </c>
      <c r="AY103" s="42">
        <v>50</v>
      </c>
      <c r="AZ103" s="42">
        <v>52</v>
      </c>
      <c r="BA103" s="42">
        <v>48</v>
      </c>
      <c r="BB103" s="42">
        <v>47</v>
      </c>
      <c r="BC103" s="42">
        <v>57</v>
      </c>
      <c r="BD103" s="42">
        <v>60</v>
      </c>
      <c r="BE103" s="42">
        <v>61</v>
      </c>
      <c r="BF103" s="42">
        <v>67</v>
      </c>
      <c r="BG103" s="42">
        <v>66</v>
      </c>
      <c r="BH103" s="42">
        <v>70</v>
      </c>
      <c r="BI103" s="42">
        <v>72</v>
      </c>
      <c r="BJ103" s="42">
        <v>77</v>
      </c>
      <c r="BK103" s="42">
        <v>73</v>
      </c>
      <c r="BL103" s="42">
        <v>80</v>
      </c>
      <c r="BM103" s="42">
        <v>76</v>
      </c>
      <c r="BN103" s="42">
        <v>63</v>
      </c>
      <c r="BO103" s="42">
        <v>60</v>
      </c>
      <c r="BP103" s="42">
        <v>62</v>
      </c>
      <c r="BQ103" s="42">
        <v>65</v>
      </c>
      <c r="BR103" s="42">
        <v>67</v>
      </c>
      <c r="BS103" s="42">
        <v>65</v>
      </c>
      <c r="BT103" s="42">
        <v>67</v>
      </c>
      <c r="BU103" s="42">
        <v>70</v>
      </c>
      <c r="BV103" s="42">
        <v>65</v>
      </c>
      <c r="BW103" s="42">
        <v>65</v>
      </c>
      <c r="BX103" s="42">
        <v>63</v>
      </c>
      <c r="BY103" s="42">
        <v>61</v>
      </c>
      <c r="BZ103" s="42">
        <v>63</v>
      </c>
      <c r="CA103" s="42">
        <v>60</v>
      </c>
      <c r="CB103" s="42">
        <v>63</v>
      </c>
      <c r="CC103" s="42">
        <v>62</v>
      </c>
      <c r="CD103" s="42">
        <v>59</v>
      </c>
      <c r="CE103" s="42">
        <v>61</v>
      </c>
      <c r="CF103" s="42">
        <v>62</v>
      </c>
      <c r="CG103" s="42">
        <v>67</v>
      </c>
      <c r="CH103" s="42">
        <v>72</v>
      </c>
      <c r="CI103" s="42">
        <v>64</v>
      </c>
      <c r="CJ103" s="42">
        <v>63</v>
      </c>
      <c r="CK103" s="42">
        <v>66</v>
      </c>
      <c r="CL103" s="42">
        <v>68</v>
      </c>
      <c r="CM103" s="42">
        <v>69</v>
      </c>
      <c r="CN103" s="42">
        <v>65</v>
      </c>
      <c r="CO103" s="42">
        <v>65</v>
      </c>
      <c r="CP103" s="42">
        <v>62</v>
      </c>
      <c r="CQ103" s="42">
        <v>71</v>
      </c>
      <c r="CR103" s="42">
        <v>70</v>
      </c>
      <c r="CS103" s="42">
        <v>72</v>
      </c>
      <c r="CT103" s="42">
        <v>78</v>
      </c>
      <c r="CU103" s="42">
        <v>80</v>
      </c>
      <c r="CV103" s="42">
        <v>84</v>
      </c>
      <c r="CW103" s="42">
        <v>80</v>
      </c>
      <c r="CX103" s="42">
        <v>80</v>
      </c>
    </row>
    <row r="104" spans="1:102">
      <c r="A104" s="13" t="s">
        <v>195</v>
      </c>
      <c r="B104" s="61" t="s">
        <v>1310</v>
      </c>
      <c r="C104" s="39">
        <v>327</v>
      </c>
      <c r="D104" s="39">
        <v>299</v>
      </c>
      <c r="E104" s="39">
        <v>309</v>
      </c>
      <c r="F104" s="39">
        <v>331</v>
      </c>
      <c r="G104" s="39">
        <v>330</v>
      </c>
      <c r="H104" s="39">
        <v>328</v>
      </c>
      <c r="I104" s="39">
        <v>372</v>
      </c>
      <c r="J104" s="39">
        <v>420</v>
      </c>
      <c r="K104" s="39">
        <v>416</v>
      </c>
      <c r="L104" s="39">
        <v>442</v>
      </c>
      <c r="M104" s="39">
        <v>517</v>
      </c>
      <c r="N104" s="39">
        <v>414</v>
      </c>
      <c r="O104" s="39">
        <v>508</v>
      </c>
      <c r="P104" s="39">
        <v>599</v>
      </c>
      <c r="Q104" s="39">
        <v>589</v>
      </c>
      <c r="R104" s="39">
        <v>621</v>
      </c>
      <c r="S104" s="41">
        <v>676</v>
      </c>
      <c r="T104" s="41">
        <v>632</v>
      </c>
      <c r="U104" s="41">
        <v>686</v>
      </c>
      <c r="V104" s="41">
        <v>745</v>
      </c>
      <c r="W104" s="49">
        <v>81</v>
      </c>
      <c r="X104" s="42">
        <v>86</v>
      </c>
      <c r="Y104" s="42">
        <v>86</v>
      </c>
      <c r="Z104" s="42">
        <v>74</v>
      </c>
      <c r="AA104" s="42">
        <v>73</v>
      </c>
      <c r="AB104" s="42">
        <v>75</v>
      </c>
      <c r="AC104" s="42">
        <v>74</v>
      </c>
      <c r="AD104" s="42">
        <v>77</v>
      </c>
      <c r="AE104" s="42">
        <v>74</v>
      </c>
      <c r="AF104" s="42">
        <v>76</v>
      </c>
      <c r="AG104" s="42">
        <v>78</v>
      </c>
      <c r="AH104" s="42">
        <v>81</v>
      </c>
      <c r="AI104" s="42">
        <v>82</v>
      </c>
      <c r="AJ104" s="42">
        <v>86</v>
      </c>
      <c r="AK104" s="42">
        <v>81</v>
      </c>
      <c r="AL104" s="42">
        <v>82</v>
      </c>
      <c r="AM104" s="42">
        <v>84</v>
      </c>
      <c r="AN104" s="42">
        <v>82</v>
      </c>
      <c r="AO104" s="42">
        <v>82</v>
      </c>
      <c r="AP104" s="42">
        <v>82</v>
      </c>
      <c r="AQ104" s="42">
        <v>85</v>
      </c>
      <c r="AR104" s="42">
        <v>83</v>
      </c>
      <c r="AS104" s="42">
        <v>80</v>
      </c>
      <c r="AT104" s="42">
        <v>80</v>
      </c>
      <c r="AU104" s="42">
        <v>88</v>
      </c>
      <c r="AV104" s="42">
        <v>90</v>
      </c>
      <c r="AW104" s="42">
        <v>94</v>
      </c>
      <c r="AX104" s="42">
        <v>100</v>
      </c>
      <c r="AY104" s="42">
        <v>106</v>
      </c>
      <c r="AZ104" s="42">
        <v>105</v>
      </c>
      <c r="BA104" s="42">
        <v>107</v>
      </c>
      <c r="BB104" s="42">
        <v>102</v>
      </c>
      <c r="BC104" s="42">
        <v>101</v>
      </c>
      <c r="BD104" s="42">
        <v>103</v>
      </c>
      <c r="BE104" s="42">
        <v>103</v>
      </c>
      <c r="BF104" s="42">
        <v>109</v>
      </c>
      <c r="BG104" s="42">
        <v>104</v>
      </c>
      <c r="BH104" s="42">
        <v>110</v>
      </c>
      <c r="BI104" s="42">
        <v>116</v>
      </c>
      <c r="BJ104" s="42">
        <v>112</v>
      </c>
      <c r="BK104" s="42">
        <v>125</v>
      </c>
      <c r="BL104" s="42">
        <v>140</v>
      </c>
      <c r="BM104" s="42">
        <v>128</v>
      </c>
      <c r="BN104" s="42">
        <v>124</v>
      </c>
      <c r="BO104" s="42">
        <v>109</v>
      </c>
      <c r="BP104" s="42">
        <v>96</v>
      </c>
      <c r="BQ104" s="42">
        <v>96</v>
      </c>
      <c r="BR104" s="42">
        <v>113</v>
      </c>
      <c r="BS104" s="42">
        <v>119</v>
      </c>
      <c r="BT104" s="42">
        <v>134</v>
      </c>
      <c r="BU104" s="42">
        <v>130</v>
      </c>
      <c r="BV104" s="42">
        <v>125</v>
      </c>
      <c r="BW104" s="42">
        <v>146</v>
      </c>
      <c r="BX104" s="42">
        <v>143</v>
      </c>
      <c r="BY104" s="42">
        <v>162</v>
      </c>
      <c r="BZ104" s="42">
        <v>148</v>
      </c>
      <c r="CA104" s="42">
        <v>153</v>
      </c>
      <c r="CB104" s="42">
        <v>153</v>
      </c>
      <c r="CC104" s="42">
        <v>150</v>
      </c>
      <c r="CD104" s="42">
        <v>133</v>
      </c>
      <c r="CE104" s="42">
        <v>149</v>
      </c>
      <c r="CF104" s="42">
        <v>164</v>
      </c>
      <c r="CG104" s="42">
        <v>163</v>
      </c>
      <c r="CH104" s="42">
        <v>145</v>
      </c>
      <c r="CI104" s="42">
        <v>169</v>
      </c>
      <c r="CJ104" s="42">
        <v>170</v>
      </c>
      <c r="CK104" s="42">
        <v>177</v>
      </c>
      <c r="CL104" s="42">
        <v>160</v>
      </c>
      <c r="CM104" s="42">
        <v>160</v>
      </c>
      <c r="CN104" s="42">
        <v>161</v>
      </c>
      <c r="CO104" s="42">
        <v>163</v>
      </c>
      <c r="CP104" s="42">
        <v>148</v>
      </c>
      <c r="CQ104" s="42">
        <v>160</v>
      </c>
      <c r="CR104" s="42">
        <v>169</v>
      </c>
      <c r="CS104" s="42">
        <v>172</v>
      </c>
      <c r="CT104" s="42">
        <v>185</v>
      </c>
      <c r="CU104" s="42">
        <v>175</v>
      </c>
      <c r="CV104" s="42">
        <v>178</v>
      </c>
      <c r="CW104" s="42">
        <v>196</v>
      </c>
      <c r="CX104" s="42">
        <v>196</v>
      </c>
    </row>
    <row r="105" spans="1:102">
      <c r="A105" s="9" t="s">
        <v>197</v>
      </c>
      <c r="B105" s="61"/>
      <c r="C105" s="39">
        <v>147</v>
      </c>
      <c r="D105" s="39">
        <v>154</v>
      </c>
      <c r="E105" s="39">
        <v>157</v>
      </c>
      <c r="F105" s="39">
        <v>139</v>
      </c>
      <c r="G105" s="39">
        <v>169</v>
      </c>
      <c r="H105" s="39">
        <v>201</v>
      </c>
      <c r="I105" s="39">
        <v>263</v>
      </c>
      <c r="J105" s="39">
        <v>298</v>
      </c>
      <c r="K105" s="39">
        <v>345</v>
      </c>
      <c r="L105" s="39">
        <v>405</v>
      </c>
      <c r="M105" s="39">
        <v>393</v>
      </c>
      <c r="N105" s="39">
        <v>335</v>
      </c>
      <c r="O105" s="39">
        <v>334</v>
      </c>
      <c r="P105" s="39">
        <v>357</v>
      </c>
      <c r="Q105" s="39">
        <v>336</v>
      </c>
      <c r="R105" s="39">
        <v>394</v>
      </c>
      <c r="S105" s="39">
        <v>523</v>
      </c>
      <c r="T105" s="39">
        <v>578</v>
      </c>
      <c r="U105" s="39">
        <v>724</v>
      </c>
      <c r="V105" s="41">
        <v>769</v>
      </c>
      <c r="W105" s="49">
        <v>37</v>
      </c>
      <c r="X105" s="42">
        <v>35</v>
      </c>
      <c r="Y105" s="42">
        <v>36</v>
      </c>
      <c r="Z105" s="42">
        <v>39</v>
      </c>
      <c r="AA105" s="42">
        <v>35</v>
      </c>
      <c r="AB105" s="42">
        <v>39</v>
      </c>
      <c r="AC105" s="42">
        <v>41</v>
      </c>
      <c r="AD105" s="42">
        <v>39</v>
      </c>
      <c r="AE105" s="42">
        <v>40</v>
      </c>
      <c r="AF105" s="42">
        <v>40</v>
      </c>
      <c r="AG105" s="42">
        <v>39</v>
      </c>
      <c r="AH105" s="42">
        <v>38</v>
      </c>
      <c r="AI105" s="42">
        <v>34</v>
      </c>
      <c r="AJ105" s="42">
        <v>33</v>
      </c>
      <c r="AK105" s="42">
        <v>33</v>
      </c>
      <c r="AL105" s="42">
        <v>39</v>
      </c>
      <c r="AM105" s="42">
        <v>43</v>
      </c>
      <c r="AN105" s="42">
        <v>41</v>
      </c>
      <c r="AO105" s="42">
        <v>44</v>
      </c>
      <c r="AP105" s="42">
        <v>41</v>
      </c>
      <c r="AQ105" s="42">
        <v>45</v>
      </c>
      <c r="AR105" s="42">
        <v>51</v>
      </c>
      <c r="AS105" s="42">
        <v>50</v>
      </c>
      <c r="AT105" s="42">
        <v>55</v>
      </c>
      <c r="AU105" s="42">
        <v>62</v>
      </c>
      <c r="AV105" s="42">
        <v>64</v>
      </c>
      <c r="AW105" s="42">
        <v>66</v>
      </c>
      <c r="AX105" s="42">
        <v>71</v>
      </c>
      <c r="AY105" s="42">
        <v>75</v>
      </c>
      <c r="AZ105" s="42">
        <v>73</v>
      </c>
      <c r="BA105" s="42">
        <v>77</v>
      </c>
      <c r="BB105" s="42">
        <v>73</v>
      </c>
      <c r="BC105" s="42">
        <v>80</v>
      </c>
      <c r="BD105" s="42">
        <v>90</v>
      </c>
      <c r="BE105" s="42">
        <v>86</v>
      </c>
      <c r="BF105" s="42">
        <v>89</v>
      </c>
      <c r="BG105" s="42">
        <v>97</v>
      </c>
      <c r="BH105" s="42">
        <v>101</v>
      </c>
      <c r="BI105" s="42">
        <v>102</v>
      </c>
      <c r="BJ105" s="42">
        <v>105</v>
      </c>
      <c r="BK105" s="42">
        <v>98</v>
      </c>
      <c r="BL105" s="42">
        <v>111</v>
      </c>
      <c r="BM105" s="42">
        <v>94</v>
      </c>
      <c r="BN105" s="42">
        <v>90</v>
      </c>
      <c r="BO105" s="42">
        <v>89</v>
      </c>
      <c r="BP105" s="42">
        <v>82</v>
      </c>
      <c r="BQ105" s="42">
        <v>80</v>
      </c>
      <c r="BR105" s="42">
        <v>84</v>
      </c>
      <c r="BS105" s="42">
        <v>74</v>
      </c>
      <c r="BT105" s="42">
        <v>85</v>
      </c>
      <c r="BU105" s="42">
        <v>91</v>
      </c>
      <c r="BV105" s="42">
        <v>84</v>
      </c>
      <c r="BW105" s="42">
        <v>87</v>
      </c>
      <c r="BX105" s="42">
        <v>89</v>
      </c>
      <c r="BY105" s="42">
        <v>87</v>
      </c>
      <c r="BZ105" s="42">
        <v>94</v>
      </c>
      <c r="CA105" s="42">
        <v>93</v>
      </c>
      <c r="CB105" s="42">
        <v>80</v>
      </c>
      <c r="CC105" s="42">
        <v>82</v>
      </c>
      <c r="CD105" s="42">
        <v>81</v>
      </c>
      <c r="CE105" s="42">
        <v>84</v>
      </c>
      <c r="CF105" s="42">
        <v>92</v>
      </c>
      <c r="CG105" s="42">
        <v>110</v>
      </c>
      <c r="CH105" s="42">
        <v>108</v>
      </c>
      <c r="CI105" s="42">
        <v>117</v>
      </c>
      <c r="CJ105" s="42">
        <v>126</v>
      </c>
      <c r="CK105" s="42">
        <v>132</v>
      </c>
      <c r="CL105" s="42">
        <v>148</v>
      </c>
      <c r="CM105" s="42">
        <v>143</v>
      </c>
      <c r="CN105" s="42">
        <v>141</v>
      </c>
      <c r="CO105" s="42">
        <v>138</v>
      </c>
      <c r="CP105" s="42">
        <v>157</v>
      </c>
      <c r="CQ105" s="42">
        <v>158</v>
      </c>
      <c r="CR105" s="42">
        <v>180</v>
      </c>
      <c r="CS105" s="42">
        <v>194</v>
      </c>
      <c r="CT105" s="42">
        <v>192</v>
      </c>
      <c r="CU105" s="42">
        <v>202</v>
      </c>
      <c r="CV105" s="42">
        <v>193</v>
      </c>
      <c r="CW105" s="42">
        <v>181</v>
      </c>
      <c r="CX105" s="42">
        <v>193</v>
      </c>
    </row>
    <row r="106" spans="1:102">
      <c r="A106" s="13" t="s">
        <v>198</v>
      </c>
      <c r="B106" s="61" t="s">
        <v>1311</v>
      </c>
      <c r="C106" s="39">
        <v>78</v>
      </c>
      <c r="D106" s="39">
        <v>92</v>
      </c>
      <c r="E106" s="39">
        <v>92</v>
      </c>
      <c r="F106" s="39">
        <v>77</v>
      </c>
      <c r="G106" s="39">
        <v>99</v>
      </c>
      <c r="H106" s="39">
        <v>105</v>
      </c>
      <c r="I106" s="39">
        <v>119</v>
      </c>
      <c r="J106" s="39">
        <v>117</v>
      </c>
      <c r="K106" s="39">
        <v>130</v>
      </c>
      <c r="L106" s="39">
        <v>156</v>
      </c>
      <c r="M106" s="39">
        <v>148</v>
      </c>
      <c r="N106" s="39">
        <v>135</v>
      </c>
      <c r="O106" s="39">
        <v>135</v>
      </c>
      <c r="P106" s="39">
        <v>145</v>
      </c>
      <c r="Q106" s="39">
        <v>126</v>
      </c>
      <c r="R106" s="39">
        <v>150</v>
      </c>
      <c r="S106" s="41">
        <v>199</v>
      </c>
      <c r="T106" s="41">
        <v>208</v>
      </c>
      <c r="U106" s="41">
        <v>221</v>
      </c>
      <c r="V106" s="41">
        <v>241</v>
      </c>
      <c r="W106" s="49">
        <v>22</v>
      </c>
      <c r="X106" s="42">
        <v>18</v>
      </c>
      <c r="Y106" s="42">
        <v>19</v>
      </c>
      <c r="Z106" s="42">
        <v>19</v>
      </c>
      <c r="AA106" s="42">
        <v>18</v>
      </c>
      <c r="AB106" s="42">
        <v>23</v>
      </c>
      <c r="AC106" s="42">
        <v>26</v>
      </c>
      <c r="AD106" s="42">
        <v>25</v>
      </c>
      <c r="AE106" s="42">
        <v>24</v>
      </c>
      <c r="AF106" s="42">
        <v>23</v>
      </c>
      <c r="AG106" s="42">
        <v>22</v>
      </c>
      <c r="AH106" s="42">
        <v>23</v>
      </c>
      <c r="AI106" s="42">
        <v>19</v>
      </c>
      <c r="AJ106" s="42">
        <v>19</v>
      </c>
      <c r="AK106" s="42">
        <v>17</v>
      </c>
      <c r="AL106" s="42">
        <v>22</v>
      </c>
      <c r="AM106" s="42">
        <v>26</v>
      </c>
      <c r="AN106" s="42">
        <v>24</v>
      </c>
      <c r="AO106" s="42">
        <v>26</v>
      </c>
      <c r="AP106" s="42">
        <v>23</v>
      </c>
      <c r="AQ106" s="42">
        <v>25</v>
      </c>
      <c r="AR106" s="42">
        <v>28</v>
      </c>
      <c r="AS106" s="42">
        <v>27</v>
      </c>
      <c r="AT106" s="42">
        <v>25</v>
      </c>
      <c r="AU106" s="42">
        <v>29</v>
      </c>
      <c r="AV106" s="42">
        <v>31</v>
      </c>
      <c r="AW106" s="42">
        <v>30</v>
      </c>
      <c r="AX106" s="42">
        <v>29</v>
      </c>
      <c r="AY106" s="42">
        <v>31</v>
      </c>
      <c r="AZ106" s="42">
        <v>29</v>
      </c>
      <c r="BA106" s="42">
        <v>30</v>
      </c>
      <c r="BB106" s="42">
        <v>27</v>
      </c>
      <c r="BC106" s="42">
        <v>28</v>
      </c>
      <c r="BD106" s="42">
        <v>34</v>
      </c>
      <c r="BE106" s="42">
        <v>33</v>
      </c>
      <c r="BF106" s="42">
        <v>35</v>
      </c>
      <c r="BG106" s="42">
        <v>38</v>
      </c>
      <c r="BH106" s="42">
        <v>38</v>
      </c>
      <c r="BI106" s="42">
        <v>38</v>
      </c>
      <c r="BJ106" s="42">
        <v>42</v>
      </c>
      <c r="BK106" s="42">
        <v>39</v>
      </c>
      <c r="BL106" s="42">
        <v>40</v>
      </c>
      <c r="BM106" s="42">
        <v>34</v>
      </c>
      <c r="BN106" s="42">
        <v>35</v>
      </c>
      <c r="BO106" s="42">
        <v>35</v>
      </c>
      <c r="BP106" s="42">
        <v>32</v>
      </c>
      <c r="BQ106" s="42">
        <v>33</v>
      </c>
      <c r="BR106" s="42">
        <v>35</v>
      </c>
      <c r="BS106" s="42">
        <v>27</v>
      </c>
      <c r="BT106" s="42">
        <v>35</v>
      </c>
      <c r="BU106" s="42">
        <v>37</v>
      </c>
      <c r="BV106" s="42">
        <v>36</v>
      </c>
      <c r="BW106" s="42">
        <v>35</v>
      </c>
      <c r="BX106" s="42">
        <v>35</v>
      </c>
      <c r="BY106" s="42">
        <v>36</v>
      </c>
      <c r="BZ106" s="42">
        <v>39</v>
      </c>
      <c r="CA106" s="42">
        <v>36</v>
      </c>
      <c r="CB106" s="42">
        <v>29</v>
      </c>
      <c r="CC106" s="42">
        <v>30</v>
      </c>
      <c r="CD106" s="42">
        <v>31</v>
      </c>
      <c r="CE106" s="42">
        <v>32</v>
      </c>
      <c r="CF106" s="42">
        <v>35</v>
      </c>
      <c r="CG106" s="42">
        <v>41</v>
      </c>
      <c r="CH106" s="42">
        <v>42</v>
      </c>
      <c r="CI106" s="42">
        <v>48</v>
      </c>
      <c r="CJ106" s="42">
        <v>49</v>
      </c>
      <c r="CK106" s="42">
        <v>53</v>
      </c>
      <c r="CL106" s="42">
        <v>49</v>
      </c>
      <c r="CM106" s="42">
        <v>48</v>
      </c>
      <c r="CN106" s="42">
        <v>52</v>
      </c>
      <c r="CO106" s="42">
        <v>51</v>
      </c>
      <c r="CP106" s="42">
        <v>57</v>
      </c>
      <c r="CQ106" s="42">
        <v>49</v>
      </c>
      <c r="CR106" s="42">
        <v>55</v>
      </c>
      <c r="CS106" s="42">
        <v>58</v>
      </c>
      <c r="CT106" s="42">
        <v>59</v>
      </c>
      <c r="CU106" s="42">
        <v>61</v>
      </c>
      <c r="CV106" s="42">
        <v>61</v>
      </c>
      <c r="CW106" s="42">
        <v>56</v>
      </c>
      <c r="CX106" s="42">
        <v>63</v>
      </c>
    </row>
    <row r="107" spans="1:102">
      <c r="A107" s="13" t="s">
        <v>200</v>
      </c>
      <c r="B107" s="61" t="s">
        <v>1312</v>
      </c>
      <c r="C107" s="39">
        <v>69</v>
      </c>
      <c r="D107" s="39">
        <v>62</v>
      </c>
      <c r="E107" s="39">
        <v>65</v>
      </c>
      <c r="F107" s="39">
        <v>62</v>
      </c>
      <c r="G107" s="39">
        <v>70</v>
      </c>
      <c r="H107" s="39">
        <v>96</v>
      </c>
      <c r="I107" s="39">
        <v>144</v>
      </c>
      <c r="J107" s="39">
        <v>181</v>
      </c>
      <c r="K107" s="39">
        <v>215</v>
      </c>
      <c r="L107" s="39">
        <v>249</v>
      </c>
      <c r="M107" s="39">
        <v>245</v>
      </c>
      <c r="N107" s="39">
        <v>200</v>
      </c>
      <c r="O107" s="39">
        <v>199</v>
      </c>
      <c r="P107" s="39">
        <v>212</v>
      </c>
      <c r="Q107" s="39">
        <v>210</v>
      </c>
      <c r="R107" s="39">
        <v>244</v>
      </c>
      <c r="S107" s="41">
        <v>324</v>
      </c>
      <c r="T107" s="41">
        <v>370</v>
      </c>
      <c r="U107" s="41">
        <v>503</v>
      </c>
      <c r="V107" s="41">
        <v>528</v>
      </c>
      <c r="W107" s="49">
        <v>15</v>
      </c>
      <c r="X107" s="42">
        <v>17</v>
      </c>
      <c r="Y107" s="42">
        <v>17</v>
      </c>
      <c r="Z107" s="42">
        <v>20</v>
      </c>
      <c r="AA107" s="42">
        <v>17</v>
      </c>
      <c r="AB107" s="42">
        <v>16</v>
      </c>
      <c r="AC107" s="42">
        <v>15</v>
      </c>
      <c r="AD107" s="42">
        <v>14</v>
      </c>
      <c r="AE107" s="42">
        <v>16</v>
      </c>
      <c r="AF107" s="42">
        <v>17</v>
      </c>
      <c r="AG107" s="42">
        <v>17</v>
      </c>
      <c r="AH107" s="42">
        <v>15</v>
      </c>
      <c r="AI107" s="42">
        <v>15</v>
      </c>
      <c r="AJ107" s="42">
        <v>14</v>
      </c>
      <c r="AK107" s="42">
        <v>16</v>
      </c>
      <c r="AL107" s="42">
        <v>17</v>
      </c>
      <c r="AM107" s="42">
        <v>17</v>
      </c>
      <c r="AN107" s="42">
        <v>17</v>
      </c>
      <c r="AO107" s="42">
        <v>18</v>
      </c>
      <c r="AP107" s="42">
        <v>18</v>
      </c>
      <c r="AQ107" s="42">
        <v>20</v>
      </c>
      <c r="AR107" s="42">
        <v>23</v>
      </c>
      <c r="AS107" s="42">
        <v>23</v>
      </c>
      <c r="AT107" s="42">
        <v>30</v>
      </c>
      <c r="AU107" s="42">
        <v>33</v>
      </c>
      <c r="AV107" s="42">
        <v>33</v>
      </c>
      <c r="AW107" s="42">
        <v>36</v>
      </c>
      <c r="AX107" s="42">
        <v>42</v>
      </c>
      <c r="AY107" s="42">
        <v>44</v>
      </c>
      <c r="AZ107" s="42">
        <v>44</v>
      </c>
      <c r="BA107" s="42">
        <v>47</v>
      </c>
      <c r="BB107" s="42">
        <v>46</v>
      </c>
      <c r="BC107" s="42">
        <v>52</v>
      </c>
      <c r="BD107" s="42">
        <v>56</v>
      </c>
      <c r="BE107" s="42">
        <v>53</v>
      </c>
      <c r="BF107" s="42">
        <v>54</v>
      </c>
      <c r="BG107" s="42">
        <v>59</v>
      </c>
      <c r="BH107" s="42">
        <v>63</v>
      </c>
      <c r="BI107" s="42">
        <v>64</v>
      </c>
      <c r="BJ107" s="42">
        <v>63</v>
      </c>
      <c r="BK107" s="42">
        <v>59</v>
      </c>
      <c r="BL107" s="42">
        <v>71</v>
      </c>
      <c r="BM107" s="42">
        <v>60</v>
      </c>
      <c r="BN107" s="42">
        <v>55</v>
      </c>
      <c r="BO107" s="42">
        <v>54</v>
      </c>
      <c r="BP107" s="42">
        <v>50</v>
      </c>
      <c r="BQ107" s="42">
        <v>47</v>
      </c>
      <c r="BR107" s="42">
        <v>49</v>
      </c>
      <c r="BS107" s="42">
        <v>47</v>
      </c>
      <c r="BT107" s="42">
        <v>50</v>
      </c>
      <c r="BU107" s="42">
        <v>54</v>
      </c>
      <c r="BV107" s="42">
        <v>48</v>
      </c>
      <c r="BW107" s="42">
        <v>52</v>
      </c>
      <c r="BX107" s="42">
        <v>54</v>
      </c>
      <c r="BY107" s="42">
        <v>51</v>
      </c>
      <c r="BZ107" s="42">
        <v>55</v>
      </c>
      <c r="CA107" s="42">
        <v>57</v>
      </c>
      <c r="CB107" s="42">
        <v>51</v>
      </c>
      <c r="CC107" s="42">
        <v>52</v>
      </c>
      <c r="CD107" s="42">
        <v>50</v>
      </c>
      <c r="CE107" s="42">
        <v>52</v>
      </c>
      <c r="CF107" s="42">
        <v>57</v>
      </c>
      <c r="CG107" s="42">
        <v>69</v>
      </c>
      <c r="CH107" s="42">
        <v>66</v>
      </c>
      <c r="CI107" s="42">
        <v>69</v>
      </c>
      <c r="CJ107" s="42">
        <v>77</v>
      </c>
      <c r="CK107" s="42">
        <v>79</v>
      </c>
      <c r="CL107" s="42">
        <v>99</v>
      </c>
      <c r="CM107" s="42">
        <v>95</v>
      </c>
      <c r="CN107" s="42">
        <v>89</v>
      </c>
      <c r="CO107" s="42">
        <v>87</v>
      </c>
      <c r="CP107" s="42">
        <v>100</v>
      </c>
      <c r="CQ107" s="42">
        <v>109</v>
      </c>
      <c r="CR107" s="42">
        <v>125</v>
      </c>
      <c r="CS107" s="42">
        <v>136</v>
      </c>
      <c r="CT107" s="42">
        <v>133</v>
      </c>
      <c r="CU107" s="42">
        <v>141</v>
      </c>
      <c r="CV107" s="42">
        <v>132</v>
      </c>
      <c r="CW107" s="42">
        <v>125</v>
      </c>
      <c r="CX107" s="42">
        <v>130</v>
      </c>
    </row>
    <row r="108" spans="1:102">
      <c r="A108" s="1" t="s">
        <v>202</v>
      </c>
      <c r="B108" s="64" t="s">
        <v>1313</v>
      </c>
      <c r="C108" s="39">
        <v>7377</v>
      </c>
      <c r="D108" s="39">
        <v>5962</v>
      </c>
      <c r="E108" s="39">
        <v>6804</v>
      </c>
      <c r="F108" s="39">
        <v>7520</v>
      </c>
      <c r="G108" s="39">
        <v>7609</v>
      </c>
      <c r="H108" s="39">
        <v>8093</v>
      </c>
      <c r="I108" s="39">
        <v>8538</v>
      </c>
      <c r="J108" s="39">
        <v>9424</v>
      </c>
      <c r="K108" s="39">
        <v>13813</v>
      </c>
      <c r="L108" s="39">
        <v>15224</v>
      </c>
      <c r="M108" s="39">
        <v>15831</v>
      </c>
      <c r="N108" s="39">
        <v>13718</v>
      </c>
      <c r="O108" s="39">
        <v>16585</v>
      </c>
      <c r="P108" s="39">
        <v>20186</v>
      </c>
      <c r="Q108" s="39">
        <v>23328</v>
      </c>
      <c r="R108" s="39">
        <v>23615</v>
      </c>
      <c r="S108" s="41">
        <v>18662</v>
      </c>
      <c r="T108" s="41">
        <v>16836</v>
      </c>
      <c r="U108" s="41">
        <v>18184</v>
      </c>
      <c r="V108" s="41">
        <v>21448</v>
      </c>
      <c r="W108" s="49">
        <v>2274</v>
      </c>
      <c r="X108" s="42">
        <v>1937</v>
      </c>
      <c r="Y108" s="42">
        <v>1699</v>
      </c>
      <c r="Z108" s="42">
        <v>1467</v>
      </c>
      <c r="AA108" s="42">
        <v>1504</v>
      </c>
      <c r="AB108" s="42">
        <v>1305</v>
      </c>
      <c r="AC108" s="42">
        <v>1469</v>
      </c>
      <c r="AD108" s="42">
        <v>1684</v>
      </c>
      <c r="AE108" s="42">
        <v>1606</v>
      </c>
      <c r="AF108" s="42">
        <v>1670</v>
      </c>
      <c r="AG108" s="42">
        <v>1701</v>
      </c>
      <c r="AH108" s="42">
        <v>1827</v>
      </c>
      <c r="AI108" s="42">
        <v>1919</v>
      </c>
      <c r="AJ108" s="42">
        <v>2026</v>
      </c>
      <c r="AK108" s="42">
        <v>1935</v>
      </c>
      <c r="AL108" s="42">
        <v>1640</v>
      </c>
      <c r="AM108" s="42">
        <v>1839</v>
      </c>
      <c r="AN108" s="42">
        <v>2204</v>
      </c>
      <c r="AO108" s="42">
        <v>1688</v>
      </c>
      <c r="AP108" s="42">
        <v>1878</v>
      </c>
      <c r="AQ108" s="42">
        <v>2012</v>
      </c>
      <c r="AR108" s="42">
        <v>2046</v>
      </c>
      <c r="AS108" s="42">
        <v>1881</v>
      </c>
      <c r="AT108" s="42">
        <v>2154</v>
      </c>
      <c r="AU108" s="42">
        <v>1873</v>
      </c>
      <c r="AV108" s="42">
        <v>1983</v>
      </c>
      <c r="AW108" s="42">
        <v>2355</v>
      </c>
      <c r="AX108" s="42">
        <v>2327</v>
      </c>
      <c r="AY108" s="42">
        <v>2503</v>
      </c>
      <c r="AZ108" s="42">
        <v>2360</v>
      </c>
      <c r="BA108" s="42">
        <v>2162</v>
      </c>
      <c r="BB108" s="42">
        <v>2399</v>
      </c>
      <c r="BC108" s="42">
        <v>3105</v>
      </c>
      <c r="BD108" s="42">
        <v>3859</v>
      </c>
      <c r="BE108" s="42">
        <v>3433</v>
      </c>
      <c r="BF108" s="42">
        <v>3416</v>
      </c>
      <c r="BG108" s="42">
        <v>3809</v>
      </c>
      <c r="BH108" s="42">
        <v>3991</v>
      </c>
      <c r="BI108" s="42">
        <v>4068</v>
      </c>
      <c r="BJ108" s="42">
        <v>3356</v>
      </c>
      <c r="BK108" s="42">
        <v>3918</v>
      </c>
      <c r="BL108" s="42">
        <v>4284</v>
      </c>
      <c r="BM108" s="42">
        <v>3893</v>
      </c>
      <c r="BN108" s="42">
        <v>3736</v>
      </c>
      <c r="BO108" s="42">
        <v>3820</v>
      </c>
      <c r="BP108" s="42">
        <v>3228</v>
      </c>
      <c r="BQ108" s="42">
        <v>3407</v>
      </c>
      <c r="BR108" s="42">
        <v>3263</v>
      </c>
      <c r="BS108" s="42">
        <v>4147</v>
      </c>
      <c r="BT108" s="42">
        <v>3772</v>
      </c>
      <c r="BU108" s="42">
        <v>4134</v>
      </c>
      <c r="BV108" s="42">
        <v>4532</v>
      </c>
      <c r="BW108" s="42">
        <v>4688</v>
      </c>
      <c r="BX108" s="42">
        <v>4824</v>
      </c>
      <c r="BY108" s="42">
        <v>5939</v>
      </c>
      <c r="BZ108" s="42">
        <v>4735</v>
      </c>
      <c r="CA108" s="42">
        <v>5091</v>
      </c>
      <c r="CB108" s="42">
        <v>6297</v>
      </c>
      <c r="CC108" s="42">
        <v>5359</v>
      </c>
      <c r="CD108" s="42">
        <v>6581</v>
      </c>
      <c r="CE108" s="42">
        <v>5879</v>
      </c>
      <c r="CF108" s="42">
        <v>5726</v>
      </c>
      <c r="CG108" s="42">
        <v>4005</v>
      </c>
      <c r="CH108" s="42">
        <v>8005</v>
      </c>
      <c r="CI108" s="42">
        <v>3992</v>
      </c>
      <c r="CJ108" s="42">
        <v>4026</v>
      </c>
      <c r="CK108" s="42">
        <v>4042</v>
      </c>
      <c r="CL108" s="42">
        <v>6602</v>
      </c>
      <c r="CM108" s="42">
        <v>6663</v>
      </c>
      <c r="CN108" s="42">
        <v>3776</v>
      </c>
      <c r="CO108" s="42">
        <v>3290</v>
      </c>
      <c r="CP108" s="42">
        <v>3107</v>
      </c>
      <c r="CQ108" s="42">
        <v>4032</v>
      </c>
      <c r="CR108" s="42">
        <v>3465</v>
      </c>
      <c r="CS108" s="42">
        <v>6517</v>
      </c>
      <c r="CT108" s="42">
        <v>4170</v>
      </c>
      <c r="CU108" s="42">
        <v>4110</v>
      </c>
      <c r="CV108" s="42">
        <v>6088</v>
      </c>
      <c r="CW108" s="42">
        <v>5677</v>
      </c>
      <c r="CX108" s="42">
        <v>5573</v>
      </c>
    </row>
    <row r="109" spans="1:102">
      <c r="A109" s="9" t="s">
        <v>204</v>
      </c>
      <c r="B109" s="65"/>
      <c r="C109" s="41">
        <v>3089</v>
      </c>
      <c r="D109" s="41">
        <v>2354</v>
      </c>
      <c r="E109" s="41">
        <v>2613</v>
      </c>
      <c r="F109" s="41">
        <v>2921</v>
      </c>
      <c r="G109" s="41">
        <v>2964</v>
      </c>
      <c r="H109" s="41">
        <v>3164</v>
      </c>
      <c r="I109" s="41">
        <v>4110</v>
      </c>
      <c r="J109" s="41">
        <v>4314</v>
      </c>
      <c r="K109" s="41">
        <v>5038</v>
      </c>
      <c r="L109" s="41">
        <v>5904</v>
      </c>
      <c r="M109" s="41">
        <v>6522</v>
      </c>
      <c r="N109" s="41">
        <v>3789</v>
      </c>
      <c r="O109" s="41">
        <v>5137</v>
      </c>
      <c r="P109" s="41">
        <v>6477</v>
      </c>
      <c r="Q109" s="41">
        <v>6104</v>
      </c>
      <c r="R109" s="41">
        <v>5295</v>
      </c>
      <c r="S109" s="41">
        <v>5939</v>
      </c>
      <c r="T109" s="41">
        <v>5118</v>
      </c>
      <c r="U109" s="41">
        <v>5149</v>
      </c>
      <c r="V109" s="41">
        <v>6385</v>
      </c>
      <c r="W109" s="49">
        <v>885</v>
      </c>
      <c r="X109" s="42">
        <v>848</v>
      </c>
      <c r="Y109" s="42">
        <v>731</v>
      </c>
      <c r="Z109" s="42">
        <v>625</v>
      </c>
      <c r="AA109" s="42">
        <v>571</v>
      </c>
      <c r="AB109" s="42">
        <v>544</v>
      </c>
      <c r="AC109" s="42">
        <v>606</v>
      </c>
      <c r="AD109" s="42">
        <v>633</v>
      </c>
      <c r="AE109" s="42">
        <v>646</v>
      </c>
      <c r="AF109" s="42">
        <v>648</v>
      </c>
      <c r="AG109" s="42">
        <v>663</v>
      </c>
      <c r="AH109" s="42">
        <v>656</v>
      </c>
      <c r="AI109" s="42">
        <v>722</v>
      </c>
      <c r="AJ109" s="42">
        <v>729</v>
      </c>
      <c r="AK109" s="42">
        <v>766</v>
      </c>
      <c r="AL109" s="42">
        <v>704</v>
      </c>
      <c r="AM109" s="42">
        <v>731</v>
      </c>
      <c r="AN109" s="42">
        <v>725</v>
      </c>
      <c r="AO109" s="42">
        <v>721</v>
      </c>
      <c r="AP109" s="42">
        <v>787</v>
      </c>
      <c r="AQ109" s="42">
        <v>815</v>
      </c>
      <c r="AR109" s="42">
        <v>796</v>
      </c>
      <c r="AS109" s="42">
        <v>775</v>
      </c>
      <c r="AT109" s="42">
        <v>778</v>
      </c>
      <c r="AU109" s="42">
        <v>828</v>
      </c>
      <c r="AV109" s="42">
        <v>969</v>
      </c>
      <c r="AW109" s="42">
        <v>1118</v>
      </c>
      <c r="AX109" s="42">
        <v>1195</v>
      </c>
      <c r="AY109" s="42">
        <v>1260</v>
      </c>
      <c r="AZ109" s="42">
        <v>1150</v>
      </c>
      <c r="BA109" s="42">
        <v>927</v>
      </c>
      <c r="BB109" s="42">
        <v>977</v>
      </c>
      <c r="BC109" s="42">
        <v>1085</v>
      </c>
      <c r="BD109" s="42">
        <v>1246</v>
      </c>
      <c r="BE109" s="42">
        <v>1304</v>
      </c>
      <c r="BF109" s="42">
        <v>1403</v>
      </c>
      <c r="BG109" s="42">
        <v>1493</v>
      </c>
      <c r="BH109" s="42">
        <v>1511</v>
      </c>
      <c r="BI109" s="42">
        <v>1466</v>
      </c>
      <c r="BJ109" s="42">
        <v>1434</v>
      </c>
      <c r="BK109" s="42">
        <v>1507</v>
      </c>
      <c r="BL109" s="42">
        <v>1673</v>
      </c>
      <c r="BM109" s="42">
        <v>1808</v>
      </c>
      <c r="BN109" s="42">
        <v>1534</v>
      </c>
      <c r="BO109" s="42">
        <v>996</v>
      </c>
      <c r="BP109" s="42">
        <v>845</v>
      </c>
      <c r="BQ109" s="42">
        <v>914</v>
      </c>
      <c r="BR109" s="42">
        <v>1034</v>
      </c>
      <c r="BS109" s="42">
        <v>1059</v>
      </c>
      <c r="BT109" s="42">
        <v>1267</v>
      </c>
      <c r="BU109" s="42">
        <v>1396</v>
      </c>
      <c r="BV109" s="42">
        <v>1415</v>
      </c>
      <c r="BW109" s="42">
        <v>1560</v>
      </c>
      <c r="BX109" s="42">
        <v>1673</v>
      </c>
      <c r="BY109" s="42">
        <v>1623</v>
      </c>
      <c r="BZ109" s="42">
        <v>1621</v>
      </c>
      <c r="CA109" s="42">
        <v>1688</v>
      </c>
      <c r="CB109" s="42">
        <v>1628</v>
      </c>
      <c r="CC109" s="42">
        <v>1487</v>
      </c>
      <c r="CD109" s="42">
        <v>1301</v>
      </c>
      <c r="CE109" s="42">
        <v>1330</v>
      </c>
      <c r="CF109" s="42">
        <v>1302</v>
      </c>
      <c r="CG109" s="42">
        <v>1312</v>
      </c>
      <c r="CH109" s="42">
        <v>1351</v>
      </c>
      <c r="CI109" s="42">
        <v>1462</v>
      </c>
      <c r="CJ109" s="42">
        <v>1602</v>
      </c>
      <c r="CK109" s="42">
        <v>1475</v>
      </c>
      <c r="CL109" s="42">
        <v>1400</v>
      </c>
      <c r="CM109" s="42">
        <v>1405</v>
      </c>
      <c r="CN109" s="42">
        <v>1293</v>
      </c>
      <c r="CO109" s="42">
        <v>1210</v>
      </c>
      <c r="CP109" s="42">
        <v>1210</v>
      </c>
      <c r="CQ109" s="42">
        <v>1124</v>
      </c>
      <c r="CR109" s="42">
        <v>1142</v>
      </c>
      <c r="CS109" s="42">
        <v>1427</v>
      </c>
      <c r="CT109" s="42">
        <v>1456</v>
      </c>
      <c r="CU109" s="42">
        <v>1506</v>
      </c>
      <c r="CV109" s="42">
        <v>1724</v>
      </c>
      <c r="CW109" s="42">
        <v>1613</v>
      </c>
      <c r="CX109" s="42">
        <v>1542</v>
      </c>
    </row>
    <row r="110" spans="1:102">
      <c r="A110" s="13" t="s">
        <v>205</v>
      </c>
      <c r="B110" s="62" t="s">
        <v>1314</v>
      </c>
      <c r="C110" s="39">
        <v>2117</v>
      </c>
      <c r="D110" s="39">
        <v>1622</v>
      </c>
      <c r="E110" s="39">
        <v>1823</v>
      </c>
      <c r="F110" s="39">
        <v>1943</v>
      </c>
      <c r="G110" s="39">
        <v>2124</v>
      </c>
      <c r="H110" s="39">
        <v>2259</v>
      </c>
      <c r="I110" s="39">
        <v>3049</v>
      </c>
      <c r="J110" s="39">
        <v>3068</v>
      </c>
      <c r="K110" s="39">
        <v>3426</v>
      </c>
      <c r="L110" s="39">
        <v>4161</v>
      </c>
      <c r="M110" s="39">
        <v>4550</v>
      </c>
      <c r="N110" s="39">
        <v>2405</v>
      </c>
      <c r="O110" s="39">
        <v>3451</v>
      </c>
      <c r="P110" s="39">
        <v>4370</v>
      </c>
      <c r="Q110" s="39">
        <v>4055</v>
      </c>
      <c r="R110" s="39">
        <v>3398</v>
      </c>
      <c r="S110" s="41">
        <v>3827</v>
      </c>
      <c r="T110" s="41">
        <v>3184</v>
      </c>
      <c r="U110" s="41">
        <v>3221</v>
      </c>
      <c r="V110" s="41">
        <v>4013</v>
      </c>
      <c r="W110" s="49">
        <v>608</v>
      </c>
      <c r="X110" s="42">
        <v>592</v>
      </c>
      <c r="Y110" s="42">
        <v>502</v>
      </c>
      <c r="Z110" s="42">
        <v>415</v>
      </c>
      <c r="AA110" s="42">
        <v>396</v>
      </c>
      <c r="AB110" s="42">
        <v>370</v>
      </c>
      <c r="AC110" s="42">
        <v>419</v>
      </c>
      <c r="AD110" s="42">
        <v>437</v>
      </c>
      <c r="AE110" s="42">
        <v>446</v>
      </c>
      <c r="AF110" s="42">
        <v>451</v>
      </c>
      <c r="AG110" s="42">
        <v>465</v>
      </c>
      <c r="AH110" s="42">
        <v>461</v>
      </c>
      <c r="AI110" s="42">
        <v>483</v>
      </c>
      <c r="AJ110" s="42">
        <v>492</v>
      </c>
      <c r="AK110" s="42">
        <v>492</v>
      </c>
      <c r="AL110" s="42">
        <v>476</v>
      </c>
      <c r="AM110" s="42">
        <v>510</v>
      </c>
      <c r="AN110" s="42">
        <v>511</v>
      </c>
      <c r="AO110" s="42">
        <v>518</v>
      </c>
      <c r="AP110" s="42">
        <v>585</v>
      </c>
      <c r="AQ110" s="42">
        <v>584</v>
      </c>
      <c r="AR110" s="42">
        <v>567</v>
      </c>
      <c r="AS110" s="42">
        <v>555</v>
      </c>
      <c r="AT110" s="42">
        <v>553</v>
      </c>
      <c r="AU110" s="42">
        <v>608</v>
      </c>
      <c r="AV110" s="42">
        <v>728</v>
      </c>
      <c r="AW110" s="42">
        <v>816</v>
      </c>
      <c r="AX110" s="42">
        <v>897</v>
      </c>
      <c r="AY110" s="42">
        <v>979</v>
      </c>
      <c r="AZ110" s="42">
        <v>826</v>
      </c>
      <c r="BA110" s="42">
        <v>621</v>
      </c>
      <c r="BB110" s="42">
        <v>642</v>
      </c>
      <c r="BC110" s="42">
        <v>735</v>
      </c>
      <c r="BD110" s="42">
        <v>804</v>
      </c>
      <c r="BE110" s="42">
        <v>901</v>
      </c>
      <c r="BF110" s="42">
        <v>986</v>
      </c>
      <c r="BG110" s="42">
        <v>1047</v>
      </c>
      <c r="BH110" s="42">
        <v>1076</v>
      </c>
      <c r="BI110" s="42">
        <v>1027</v>
      </c>
      <c r="BJ110" s="42">
        <v>1011</v>
      </c>
      <c r="BK110" s="42">
        <v>1026</v>
      </c>
      <c r="BL110" s="42">
        <v>1196</v>
      </c>
      <c r="BM110" s="42">
        <v>1250</v>
      </c>
      <c r="BN110" s="42">
        <v>1078</v>
      </c>
      <c r="BO110" s="42">
        <v>655</v>
      </c>
      <c r="BP110" s="42">
        <v>500</v>
      </c>
      <c r="BQ110" s="42">
        <v>564</v>
      </c>
      <c r="BR110" s="42">
        <v>686</v>
      </c>
      <c r="BS110" s="42">
        <v>712</v>
      </c>
      <c r="BT110" s="42">
        <v>834</v>
      </c>
      <c r="BU110" s="42">
        <v>920</v>
      </c>
      <c r="BV110" s="42">
        <v>985</v>
      </c>
      <c r="BW110" s="42">
        <v>1061</v>
      </c>
      <c r="BX110" s="42">
        <v>1162</v>
      </c>
      <c r="BY110" s="42">
        <v>1093</v>
      </c>
      <c r="BZ110" s="42">
        <v>1054</v>
      </c>
      <c r="CA110" s="42">
        <v>1128</v>
      </c>
      <c r="CB110" s="42">
        <v>1103</v>
      </c>
      <c r="CC110" s="42">
        <v>982</v>
      </c>
      <c r="CD110" s="42">
        <v>842</v>
      </c>
      <c r="CE110" s="42">
        <v>878</v>
      </c>
      <c r="CF110" s="42">
        <v>826</v>
      </c>
      <c r="CG110" s="42">
        <v>830</v>
      </c>
      <c r="CH110" s="42">
        <v>864</v>
      </c>
      <c r="CI110" s="42">
        <v>945</v>
      </c>
      <c r="CJ110" s="42">
        <v>1040</v>
      </c>
      <c r="CK110" s="42">
        <v>955</v>
      </c>
      <c r="CL110" s="42">
        <v>887</v>
      </c>
      <c r="CM110" s="42">
        <v>898</v>
      </c>
      <c r="CN110" s="42">
        <v>790</v>
      </c>
      <c r="CO110" s="42">
        <v>750</v>
      </c>
      <c r="CP110" s="42">
        <v>745</v>
      </c>
      <c r="CQ110" s="42">
        <v>714</v>
      </c>
      <c r="CR110" s="42">
        <v>704</v>
      </c>
      <c r="CS110" s="42">
        <v>863</v>
      </c>
      <c r="CT110" s="42">
        <v>940</v>
      </c>
      <c r="CU110" s="42">
        <v>976</v>
      </c>
      <c r="CV110" s="42">
        <v>1106</v>
      </c>
      <c r="CW110" s="42">
        <v>945</v>
      </c>
      <c r="CX110" s="42">
        <v>986</v>
      </c>
    </row>
    <row r="111" spans="1:102">
      <c r="A111" s="13" t="s">
        <v>207</v>
      </c>
      <c r="B111" s="62" t="s">
        <v>1315</v>
      </c>
      <c r="C111" s="39">
        <v>604</v>
      </c>
      <c r="D111" s="39">
        <v>412</v>
      </c>
      <c r="E111" s="39">
        <v>431</v>
      </c>
      <c r="F111" s="39">
        <v>657</v>
      </c>
      <c r="G111" s="39">
        <v>525</v>
      </c>
      <c r="H111" s="39">
        <v>560</v>
      </c>
      <c r="I111" s="39">
        <v>652</v>
      </c>
      <c r="J111" s="39">
        <v>794</v>
      </c>
      <c r="K111" s="39">
        <v>1117</v>
      </c>
      <c r="L111" s="39">
        <v>1148</v>
      </c>
      <c r="M111" s="39">
        <v>1351</v>
      </c>
      <c r="N111" s="39">
        <v>1012</v>
      </c>
      <c r="O111" s="39">
        <v>1121</v>
      </c>
      <c r="P111" s="39">
        <v>1361</v>
      </c>
      <c r="Q111" s="39">
        <v>1381</v>
      </c>
      <c r="R111" s="39">
        <v>1310</v>
      </c>
      <c r="S111" s="41">
        <v>1426</v>
      </c>
      <c r="T111" s="41">
        <v>1324</v>
      </c>
      <c r="U111" s="41">
        <v>1337</v>
      </c>
      <c r="V111" s="41">
        <v>1702</v>
      </c>
      <c r="W111" s="49">
        <v>175</v>
      </c>
      <c r="X111" s="42">
        <v>161</v>
      </c>
      <c r="Y111" s="42">
        <v>140</v>
      </c>
      <c r="Z111" s="42">
        <v>128</v>
      </c>
      <c r="AA111" s="42">
        <v>98</v>
      </c>
      <c r="AB111" s="42">
        <v>96</v>
      </c>
      <c r="AC111" s="42">
        <v>105</v>
      </c>
      <c r="AD111" s="42">
        <v>113</v>
      </c>
      <c r="AE111" s="42">
        <v>108</v>
      </c>
      <c r="AF111" s="42">
        <v>107</v>
      </c>
      <c r="AG111" s="42">
        <v>108</v>
      </c>
      <c r="AH111" s="42">
        <v>108</v>
      </c>
      <c r="AI111" s="42">
        <v>156</v>
      </c>
      <c r="AJ111" s="42">
        <v>156</v>
      </c>
      <c r="AK111" s="42">
        <v>192</v>
      </c>
      <c r="AL111" s="42">
        <v>153</v>
      </c>
      <c r="AM111" s="42">
        <v>146</v>
      </c>
      <c r="AN111" s="42">
        <v>132</v>
      </c>
      <c r="AO111" s="42">
        <v>125</v>
      </c>
      <c r="AP111" s="42">
        <v>122</v>
      </c>
      <c r="AQ111" s="42">
        <v>144</v>
      </c>
      <c r="AR111" s="42">
        <v>144</v>
      </c>
      <c r="AS111" s="42">
        <v>133</v>
      </c>
      <c r="AT111" s="42">
        <v>139</v>
      </c>
      <c r="AU111" s="42">
        <v>130</v>
      </c>
      <c r="AV111" s="42">
        <v>143</v>
      </c>
      <c r="AW111" s="42">
        <v>193</v>
      </c>
      <c r="AX111" s="42">
        <v>186</v>
      </c>
      <c r="AY111" s="42">
        <v>167</v>
      </c>
      <c r="AZ111" s="42">
        <v>207</v>
      </c>
      <c r="BA111" s="42">
        <v>194</v>
      </c>
      <c r="BB111" s="42">
        <v>226</v>
      </c>
      <c r="BC111" s="42">
        <v>238</v>
      </c>
      <c r="BD111" s="42">
        <v>319</v>
      </c>
      <c r="BE111" s="42">
        <v>280</v>
      </c>
      <c r="BF111" s="42">
        <v>280</v>
      </c>
      <c r="BG111" s="42">
        <v>293</v>
      </c>
      <c r="BH111" s="42">
        <v>291</v>
      </c>
      <c r="BI111" s="42">
        <v>295</v>
      </c>
      <c r="BJ111" s="42">
        <v>269</v>
      </c>
      <c r="BK111" s="42">
        <v>328</v>
      </c>
      <c r="BL111" s="42">
        <v>307</v>
      </c>
      <c r="BM111" s="42">
        <v>393</v>
      </c>
      <c r="BN111" s="42">
        <v>323</v>
      </c>
      <c r="BO111" s="42">
        <v>241</v>
      </c>
      <c r="BP111" s="42">
        <v>263</v>
      </c>
      <c r="BQ111" s="42">
        <v>261</v>
      </c>
      <c r="BR111" s="42">
        <v>247</v>
      </c>
      <c r="BS111" s="42">
        <v>229</v>
      </c>
      <c r="BT111" s="42">
        <v>294</v>
      </c>
      <c r="BU111" s="42">
        <v>327</v>
      </c>
      <c r="BV111" s="42">
        <v>271</v>
      </c>
      <c r="BW111" s="42">
        <v>322</v>
      </c>
      <c r="BX111" s="42">
        <v>317</v>
      </c>
      <c r="BY111" s="42">
        <v>342</v>
      </c>
      <c r="BZ111" s="42">
        <v>380</v>
      </c>
      <c r="CA111" s="42">
        <v>373</v>
      </c>
      <c r="CB111" s="42">
        <v>356</v>
      </c>
      <c r="CC111" s="42">
        <v>344</v>
      </c>
      <c r="CD111" s="42">
        <v>308</v>
      </c>
      <c r="CE111" s="42">
        <v>304</v>
      </c>
      <c r="CF111" s="42">
        <v>325</v>
      </c>
      <c r="CG111" s="42">
        <v>332</v>
      </c>
      <c r="CH111" s="42">
        <v>349</v>
      </c>
      <c r="CI111" s="42">
        <v>353</v>
      </c>
      <c r="CJ111" s="42">
        <v>388</v>
      </c>
      <c r="CK111" s="42">
        <v>341</v>
      </c>
      <c r="CL111" s="42">
        <v>344</v>
      </c>
      <c r="CM111" s="42">
        <v>349</v>
      </c>
      <c r="CN111" s="42">
        <v>342</v>
      </c>
      <c r="CO111" s="42">
        <v>311</v>
      </c>
      <c r="CP111" s="42">
        <v>323</v>
      </c>
      <c r="CQ111" s="42">
        <v>272</v>
      </c>
      <c r="CR111" s="42">
        <v>306</v>
      </c>
      <c r="CS111" s="42">
        <v>410</v>
      </c>
      <c r="CT111" s="42">
        <v>349</v>
      </c>
      <c r="CU111" s="42">
        <v>365</v>
      </c>
      <c r="CV111" s="42">
        <v>446</v>
      </c>
      <c r="CW111" s="42">
        <v>501</v>
      </c>
      <c r="CX111" s="42">
        <v>390</v>
      </c>
    </row>
    <row r="112" spans="1:102">
      <c r="A112" s="13" t="s">
        <v>209</v>
      </c>
      <c r="B112" s="62" t="s">
        <v>1316</v>
      </c>
      <c r="C112" s="39">
        <v>368</v>
      </c>
      <c r="D112" s="39">
        <v>320</v>
      </c>
      <c r="E112" s="39">
        <v>359</v>
      </c>
      <c r="F112" s="39">
        <v>321</v>
      </c>
      <c r="G112" s="39">
        <v>315</v>
      </c>
      <c r="H112" s="39">
        <v>345</v>
      </c>
      <c r="I112" s="39">
        <v>409</v>
      </c>
      <c r="J112" s="39">
        <v>452</v>
      </c>
      <c r="K112" s="39">
        <v>495</v>
      </c>
      <c r="L112" s="39">
        <v>595</v>
      </c>
      <c r="M112" s="39">
        <v>621</v>
      </c>
      <c r="N112" s="39">
        <v>372</v>
      </c>
      <c r="O112" s="39">
        <v>565</v>
      </c>
      <c r="P112" s="39">
        <v>746</v>
      </c>
      <c r="Q112" s="39">
        <v>668</v>
      </c>
      <c r="R112" s="39">
        <v>587</v>
      </c>
      <c r="S112" s="41">
        <v>686</v>
      </c>
      <c r="T112" s="41">
        <v>610</v>
      </c>
      <c r="U112" s="41">
        <v>591</v>
      </c>
      <c r="V112" s="41">
        <v>670</v>
      </c>
      <c r="W112" s="49">
        <v>102</v>
      </c>
      <c r="X112" s="42">
        <v>95</v>
      </c>
      <c r="Y112" s="42">
        <v>89</v>
      </c>
      <c r="Z112" s="42">
        <v>82</v>
      </c>
      <c r="AA112" s="42">
        <v>77</v>
      </c>
      <c r="AB112" s="42">
        <v>78</v>
      </c>
      <c r="AC112" s="42">
        <v>82</v>
      </c>
      <c r="AD112" s="42">
        <v>83</v>
      </c>
      <c r="AE112" s="42">
        <v>92</v>
      </c>
      <c r="AF112" s="42">
        <v>90</v>
      </c>
      <c r="AG112" s="42">
        <v>90</v>
      </c>
      <c r="AH112" s="42">
        <v>87</v>
      </c>
      <c r="AI112" s="42">
        <v>83</v>
      </c>
      <c r="AJ112" s="42">
        <v>81</v>
      </c>
      <c r="AK112" s="42">
        <v>82</v>
      </c>
      <c r="AL112" s="42">
        <v>75</v>
      </c>
      <c r="AM112" s="42">
        <v>75</v>
      </c>
      <c r="AN112" s="42">
        <v>82</v>
      </c>
      <c r="AO112" s="42">
        <v>78</v>
      </c>
      <c r="AP112" s="42">
        <v>80</v>
      </c>
      <c r="AQ112" s="42">
        <v>87</v>
      </c>
      <c r="AR112" s="42">
        <v>85</v>
      </c>
      <c r="AS112" s="42">
        <v>87</v>
      </c>
      <c r="AT112" s="42">
        <v>86</v>
      </c>
      <c r="AU112" s="42">
        <v>90</v>
      </c>
      <c r="AV112" s="42">
        <v>98</v>
      </c>
      <c r="AW112" s="42">
        <v>109</v>
      </c>
      <c r="AX112" s="42">
        <v>112</v>
      </c>
      <c r="AY112" s="42">
        <v>114</v>
      </c>
      <c r="AZ112" s="42">
        <v>117</v>
      </c>
      <c r="BA112" s="42">
        <v>112</v>
      </c>
      <c r="BB112" s="42">
        <v>109</v>
      </c>
      <c r="BC112" s="42">
        <v>112</v>
      </c>
      <c r="BD112" s="42">
        <v>123</v>
      </c>
      <c r="BE112" s="42">
        <v>123</v>
      </c>
      <c r="BF112" s="42">
        <v>137</v>
      </c>
      <c r="BG112" s="42">
        <v>153</v>
      </c>
      <c r="BH112" s="42">
        <v>144</v>
      </c>
      <c r="BI112" s="42">
        <v>144</v>
      </c>
      <c r="BJ112" s="42">
        <v>154</v>
      </c>
      <c r="BK112" s="42">
        <v>153</v>
      </c>
      <c r="BL112" s="42">
        <v>170</v>
      </c>
      <c r="BM112" s="42">
        <v>165</v>
      </c>
      <c r="BN112" s="42">
        <v>133</v>
      </c>
      <c r="BO112" s="42">
        <v>100</v>
      </c>
      <c r="BP112" s="42">
        <v>82</v>
      </c>
      <c r="BQ112" s="42">
        <v>89</v>
      </c>
      <c r="BR112" s="42">
        <v>101</v>
      </c>
      <c r="BS112" s="42">
        <v>118</v>
      </c>
      <c r="BT112" s="42">
        <v>139</v>
      </c>
      <c r="BU112" s="42">
        <v>149</v>
      </c>
      <c r="BV112" s="42">
        <v>159</v>
      </c>
      <c r="BW112" s="42">
        <v>177</v>
      </c>
      <c r="BX112" s="42">
        <v>194</v>
      </c>
      <c r="BY112" s="42">
        <v>188</v>
      </c>
      <c r="BZ112" s="42">
        <v>187</v>
      </c>
      <c r="CA112" s="42">
        <v>187</v>
      </c>
      <c r="CB112" s="42">
        <v>169</v>
      </c>
      <c r="CC112" s="42">
        <v>161</v>
      </c>
      <c r="CD112" s="42">
        <v>151</v>
      </c>
      <c r="CE112" s="42">
        <v>148</v>
      </c>
      <c r="CF112" s="42">
        <v>151</v>
      </c>
      <c r="CG112" s="42">
        <v>150</v>
      </c>
      <c r="CH112" s="42">
        <v>138</v>
      </c>
      <c r="CI112" s="42">
        <v>164</v>
      </c>
      <c r="CJ112" s="42">
        <v>174</v>
      </c>
      <c r="CK112" s="42">
        <v>179</v>
      </c>
      <c r="CL112" s="42">
        <v>169</v>
      </c>
      <c r="CM112" s="42">
        <v>158</v>
      </c>
      <c r="CN112" s="42">
        <v>161</v>
      </c>
      <c r="CO112" s="42">
        <v>149</v>
      </c>
      <c r="CP112" s="42">
        <v>142</v>
      </c>
      <c r="CQ112" s="42">
        <v>138</v>
      </c>
      <c r="CR112" s="42">
        <v>132</v>
      </c>
      <c r="CS112" s="42">
        <v>154</v>
      </c>
      <c r="CT112" s="42">
        <v>167</v>
      </c>
      <c r="CU112" s="42">
        <v>166</v>
      </c>
      <c r="CV112" s="42">
        <v>173</v>
      </c>
      <c r="CW112" s="42">
        <v>165</v>
      </c>
      <c r="CX112" s="42">
        <v>166</v>
      </c>
    </row>
    <row r="113" spans="1:102">
      <c r="A113" s="9" t="s">
        <v>211</v>
      </c>
      <c r="B113" s="65"/>
      <c r="C113" s="41">
        <v>4288</v>
      </c>
      <c r="D113" s="41">
        <v>3608</v>
      </c>
      <c r="E113" s="41">
        <v>4191</v>
      </c>
      <c r="F113" s="41">
        <v>4599</v>
      </c>
      <c r="G113" s="41">
        <v>4645</v>
      </c>
      <c r="H113" s="41">
        <v>4929</v>
      </c>
      <c r="I113" s="41">
        <v>4428</v>
      </c>
      <c r="J113" s="41">
        <v>5110</v>
      </c>
      <c r="K113" s="41">
        <v>8775</v>
      </c>
      <c r="L113" s="41">
        <v>9320</v>
      </c>
      <c r="M113" s="41">
        <v>9309</v>
      </c>
      <c r="N113" s="41">
        <v>9929</v>
      </c>
      <c r="O113" s="41">
        <v>11448</v>
      </c>
      <c r="P113" s="41">
        <v>13709</v>
      </c>
      <c r="Q113" s="41">
        <v>17224</v>
      </c>
      <c r="R113" s="41">
        <v>18320</v>
      </c>
      <c r="S113" s="41">
        <v>12723</v>
      </c>
      <c r="T113" s="41">
        <v>11718</v>
      </c>
      <c r="U113" s="41">
        <v>13035</v>
      </c>
      <c r="V113" s="41">
        <v>15063</v>
      </c>
      <c r="W113" s="49">
        <v>1389</v>
      </c>
      <c r="X113" s="42">
        <v>1089</v>
      </c>
      <c r="Y113" s="42">
        <v>968</v>
      </c>
      <c r="Z113" s="42">
        <v>842</v>
      </c>
      <c r="AA113" s="42">
        <v>933</v>
      </c>
      <c r="AB113" s="42">
        <v>761</v>
      </c>
      <c r="AC113" s="42">
        <v>863</v>
      </c>
      <c r="AD113" s="42">
        <v>1051</v>
      </c>
      <c r="AE113" s="42">
        <v>960</v>
      </c>
      <c r="AF113" s="42">
        <v>1022</v>
      </c>
      <c r="AG113" s="42">
        <v>1038</v>
      </c>
      <c r="AH113" s="42">
        <v>1171</v>
      </c>
      <c r="AI113" s="42">
        <v>1197</v>
      </c>
      <c r="AJ113" s="42">
        <v>1297</v>
      </c>
      <c r="AK113" s="42">
        <v>1168</v>
      </c>
      <c r="AL113" s="42">
        <v>937</v>
      </c>
      <c r="AM113" s="42">
        <v>1107</v>
      </c>
      <c r="AN113" s="42">
        <v>1480</v>
      </c>
      <c r="AO113" s="42">
        <v>967</v>
      </c>
      <c r="AP113" s="42">
        <v>1091</v>
      </c>
      <c r="AQ113" s="42">
        <v>1197</v>
      </c>
      <c r="AR113" s="42">
        <v>1250</v>
      </c>
      <c r="AS113" s="42">
        <v>1106</v>
      </c>
      <c r="AT113" s="42">
        <v>1376</v>
      </c>
      <c r="AU113" s="42">
        <v>1045</v>
      </c>
      <c r="AV113" s="42">
        <v>1014</v>
      </c>
      <c r="AW113" s="42">
        <v>1237</v>
      </c>
      <c r="AX113" s="42">
        <v>1132</v>
      </c>
      <c r="AY113" s="42">
        <v>1241</v>
      </c>
      <c r="AZ113" s="42">
        <v>1211</v>
      </c>
      <c r="BA113" s="42">
        <v>1237</v>
      </c>
      <c r="BB113" s="42">
        <v>1421</v>
      </c>
      <c r="BC113" s="42">
        <v>2021</v>
      </c>
      <c r="BD113" s="42">
        <v>2612</v>
      </c>
      <c r="BE113" s="42">
        <v>2128</v>
      </c>
      <c r="BF113" s="42">
        <v>2014</v>
      </c>
      <c r="BG113" s="42">
        <v>2316</v>
      </c>
      <c r="BH113" s="42">
        <v>2480</v>
      </c>
      <c r="BI113" s="42">
        <v>2602</v>
      </c>
      <c r="BJ113" s="42">
        <v>1922</v>
      </c>
      <c r="BK113" s="42">
        <v>2412</v>
      </c>
      <c r="BL113" s="42">
        <v>2611</v>
      </c>
      <c r="BM113" s="42">
        <v>2084</v>
      </c>
      <c r="BN113" s="42">
        <v>2202</v>
      </c>
      <c r="BO113" s="42">
        <v>2824</v>
      </c>
      <c r="BP113" s="42">
        <v>2382</v>
      </c>
      <c r="BQ113" s="42">
        <v>2494</v>
      </c>
      <c r="BR113" s="42">
        <v>2229</v>
      </c>
      <c r="BS113" s="42">
        <v>3087</v>
      </c>
      <c r="BT113" s="42">
        <v>2506</v>
      </c>
      <c r="BU113" s="42">
        <v>2738</v>
      </c>
      <c r="BV113" s="42">
        <v>3117</v>
      </c>
      <c r="BW113" s="42">
        <v>3127</v>
      </c>
      <c r="BX113" s="42">
        <v>3150</v>
      </c>
      <c r="BY113" s="42">
        <v>4317</v>
      </c>
      <c r="BZ113" s="42">
        <v>3115</v>
      </c>
      <c r="CA113" s="42">
        <v>3405</v>
      </c>
      <c r="CB113" s="42">
        <v>4668</v>
      </c>
      <c r="CC113" s="42">
        <v>3872</v>
      </c>
      <c r="CD113" s="42">
        <v>5279</v>
      </c>
      <c r="CE113" s="42">
        <v>4549</v>
      </c>
      <c r="CF113" s="42">
        <v>4425</v>
      </c>
      <c r="CG113" s="42">
        <v>2692</v>
      </c>
      <c r="CH113" s="42">
        <v>6654</v>
      </c>
      <c r="CI113" s="42">
        <v>2530</v>
      </c>
      <c r="CJ113" s="42">
        <v>2424</v>
      </c>
      <c r="CK113" s="42">
        <v>2567</v>
      </c>
      <c r="CL113" s="42">
        <v>5202</v>
      </c>
      <c r="CM113" s="42">
        <v>5258</v>
      </c>
      <c r="CN113" s="42">
        <v>2484</v>
      </c>
      <c r="CO113" s="42">
        <v>2079</v>
      </c>
      <c r="CP113" s="42">
        <v>1897</v>
      </c>
      <c r="CQ113" s="42">
        <v>2907</v>
      </c>
      <c r="CR113" s="42">
        <v>2324</v>
      </c>
      <c r="CS113" s="42">
        <v>5090</v>
      </c>
      <c r="CT113" s="42">
        <v>2714</v>
      </c>
      <c r="CU113" s="42">
        <v>2603</v>
      </c>
      <c r="CV113" s="42">
        <v>4365</v>
      </c>
      <c r="CW113" s="42">
        <v>4064</v>
      </c>
      <c r="CX113" s="42">
        <v>4031</v>
      </c>
    </row>
    <row r="114" spans="1:102">
      <c r="A114" s="13" t="s">
        <v>212</v>
      </c>
      <c r="B114" s="62" t="s">
        <v>1317</v>
      </c>
      <c r="C114" s="39">
        <v>4248</v>
      </c>
      <c r="D114" s="39">
        <v>3572</v>
      </c>
      <c r="E114" s="39">
        <v>4154</v>
      </c>
      <c r="F114" s="39">
        <v>4556</v>
      </c>
      <c r="G114" s="39">
        <v>4598</v>
      </c>
      <c r="H114" s="39">
        <v>4886</v>
      </c>
      <c r="I114" s="39">
        <v>4381</v>
      </c>
      <c r="J114" s="39">
        <v>5044</v>
      </c>
      <c r="K114" s="39">
        <v>8687</v>
      </c>
      <c r="L114" s="39">
        <v>9219</v>
      </c>
      <c r="M114" s="39">
        <v>9205</v>
      </c>
      <c r="N114" s="39">
        <v>9835</v>
      </c>
      <c r="O114" s="39">
        <v>11358</v>
      </c>
      <c r="P114" s="39">
        <v>13610</v>
      </c>
      <c r="Q114" s="39">
        <v>17120</v>
      </c>
      <c r="R114" s="39">
        <v>18225</v>
      </c>
      <c r="S114" s="41">
        <v>12606</v>
      </c>
      <c r="T114" s="41">
        <v>11619</v>
      </c>
      <c r="U114" s="41">
        <v>12927</v>
      </c>
      <c r="V114" s="41">
        <v>14956</v>
      </c>
      <c r="W114" s="49">
        <v>1381</v>
      </c>
      <c r="X114" s="42">
        <v>1078</v>
      </c>
      <c r="Y114" s="42">
        <v>957</v>
      </c>
      <c r="Z114" s="42">
        <v>832</v>
      </c>
      <c r="AA114" s="42">
        <v>923</v>
      </c>
      <c r="AB114" s="42">
        <v>750</v>
      </c>
      <c r="AC114" s="42">
        <v>856</v>
      </c>
      <c r="AD114" s="42">
        <v>1043</v>
      </c>
      <c r="AE114" s="42">
        <v>950</v>
      </c>
      <c r="AF114" s="42">
        <v>1015</v>
      </c>
      <c r="AG114" s="42">
        <v>1028</v>
      </c>
      <c r="AH114" s="42">
        <v>1161</v>
      </c>
      <c r="AI114" s="42">
        <v>1187</v>
      </c>
      <c r="AJ114" s="42">
        <v>1285</v>
      </c>
      <c r="AK114" s="42">
        <v>1158</v>
      </c>
      <c r="AL114" s="42">
        <v>926</v>
      </c>
      <c r="AM114" s="42">
        <v>1097</v>
      </c>
      <c r="AN114" s="42">
        <v>1465</v>
      </c>
      <c r="AO114" s="42">
        <v>957</v>
      </c>
      <c r="AP114" s="42">
        <v>1079</v>
      </c>
      <c r="AQ114" s="42">
        <v>1186</v>
      </c>
      <c r="AR114" s="42">
        <v>1240</v>
      </c>
      <c r="AS114" s="42">
        <v>1095</v>
      </c>
      <c r="AT114" s="42">
        <v>1365</v>
      </c>
      <c r="AU114" s="42">
        <v>1034</v>
      </c>
      <c r="AV114" s="42">
        <v>1003</v>
      </c>
      <c r="AW114" s="42">
        <v>1225</v>
      </c>
      <c r="AX114" s="42">
        <v>1119</v>
      </c>
      <c r="AY114" s="42">
        <v>1228</v>
      </c>
      <c r="AZ114" s="42">
        <v>1195</v>
      </c>
      <c r="BA114" s="42">
        <v>1220</v>
      </c>
      <c r="BB114" s="42">
        <v>1401</v>
      </c>
      <c r="BC114" s="42">
        <v>2000</v>
      </c>
      <c r="BD114" s="42">
        <v>2588</v>
      </c>
      <c r="BE114" s="42">
        <v>2105</v>
      </c>
      <c r="BF114" s="42">
        <v>1994</v>
      </c>
      <c r="BG114" s="42">
        <v>2295</v>
      </c>
      <c r="BH114" s="42">
        <v>2454</v>
      </c>
      <c r="BI114" s="42">
        <v>2576</v>
      </c>
      <c r="BJ114" s="42">
        <v>1894</v>
      </c>
      <c r="BK114" s="42">
        <v>2384</v>
      </c>
      <c r="BL114" s="42">
        <v>2583</v>
      </c>
      <c r="BM114" s="42">
        <v>2058</v>
      </c>
      <c r="BN114" s="42">
        <v>2180</v>
      </c>
      <c r="BO114" s="42">
        <v>2796</v>
      </c>
      <c r="BP114" s="42">
        <v>2360</v>
      </c>
      <c r="BQ114" s="42">
        <v>2470</v>
      </c>
      <c r="BR114" s="42">
        <v>2209</v>
      </c>
      <c r="BS114" s="42">
        <v>3067</v>
      </c>
      <c r="BT114" s="42">
        <v>2482</v>
      </c>
      <c r="BU114" s="42">
        <v>2714</v>
      </c>
      <c r="BV114" s="42">
        <v>3095</v>
      </c>
      <c r="BW114" s="42">
        <v>3101</v>
      </c>
      <c r="BX114" s="42">
        <v>3126</v>
      </c>
      <c r="BY114" s="42">
        <v>4293</v>
      </c>
      <c r="BZ114" s="42">
        <v>3090</v>
      </c>
      <c r="CA114" s="42">
        <v>3375</v>
      </c>
      <c r="CB114" s="42">
        <v>4639</v>
      </c>
      <c r="CC114" s="42">
        <v>3845</v>
      </c>
      <c r="CD114" s="42">
        <v>5261</v>
      </c>
      <c r="CE114" s="42">
        <v>4528</v>
      </c>
      <c r="CF114" s="42">
        <v>4402</v>
      </c>
      <c r="CG114" s="42">
        <v>2666</v>
      </c>
      <c r="CH114" s="42">
        <v>6629</v>
      </c>
      <c r="CI114" s="42">
        <v>2498</v>
      </c>
      <c r="CJ114" s="42">
        <v>2394</v>
      </c>
      <c r="CK114" s="42">
        <v>2540</v>
      </c>
      <c r="CL114" s="42">
        <v>5174</v>
      </c>
      <c r="CM114" s="42">
        <v>5231</v>
      </c>
      <c r="CN114" s="42">
        <v>2459</v>
      </c>
      <c r="CO114" s="42">
        <v>2054</v>
      </c>
      <c r="CP114" s="42">
        <v>1875</v>
      </c>
      <c r="CQ114" s="42">
        <v>2882</v>
      </c>
      <c r="CR114" s="42">
        <v>2297</v>
      </c>
      <c r="CS114" s="42">
        <v>5063</v>
      </c>
      <c r="CT114" s="42">
        <v>2685</v>
      </c>
      <c r="CU114" s="42">
        <v>2575</v>
      </c>
      <c r="CV114" s="42">
        <v>4339</v>
      </c>
      <c r="CW114" s="42">
        <v>4039</v>
      </c>
      <c r="CX114" s="42">
        <v>4003</v>
      </c>
    </row>
    <row r="115" spans="1:102">
      <c r="A115" s="13" t="s">
        <v>214</v>
      </c>
      <c r="B115" s="62" t="s">
        <v>1318</v>
      </c>
      <c r="C115" s="39">
        <v>40</v>
      </c>
      <c r="D115" s="39">
        <v>36</v>
      </c>
      <c r="E115" s="39">
        <v>37</v>
      </c>
      <c r="F115" s="39">
        <v>43</v>
      </c>
      <c r="G115" s="39">
        <v>47</v>
      </c>
      <c r="H115" s="39">
        <v>43</v>
      </c>
      <c r="I115" s="39">
        <v>47</v>
      </c>
      <c r="J115" s="39">
        <v>66</v>
      </c>
      <c r="K115" s="39">
        <v>88</v>
      </c>
      <c r="L115" s="39">
        <v>101</v>
      </c>
      <c r="M115" s="39">
        <v>104</v>
      </c>
      <c r="N115" s="39">
        <v>94</v>
      </c>
      <c r="O115" s="39">
        <v>90</v>
      </c>
      <c r="P115" s="39">
        <v>99</v>
      </c>
      <c r="Q115" s="39">
        <v>104</v>
      </c>
      <c r="R115" s="39">
        <v>95</v>
      </c>
      <c r="S115" s="41">
        <v>117</v>
      </c>
      <c r="T115" s="41">
        <v>99</v>
      </c>
      <c r="U115" s="41">
        <v>108</v>
      </c>
      <c r="V115" s="41">
        <v>107</v>
      </c>
      <c r="W115" s="49">
        <v>8</v>
      </c>
      <c r="X115" s="42">
        <v>11</v>
      </c>
      <c r="Y115" s="42">
        <v>11</v>
      </c>
      <c r="Z115" s="42">
        <v>10</v>
      </c>
      <c r="AA115" s="42">
        <v>10</v>
      </c>
      <c r="AB115" s="42">
        <v>11</v>
      </c>
      <c r="AC115" s="42">
        <v>7</v>
      </c>
      <c r="AD115" s="42">
        <v>8</v>
      </c>
      <c r="AE115" s="42">
        <v>10</v>
      </c>
      <c r="AF115" s="42">
        <v>7</v>
      </c>
      <c r="AG115" s="42">
        <v>10</v>
      </c>
      <c r="AH115" s="42">
        <v>10</v>
      </c>
      <c r="AI115" s="42">
        <v>10</v>
      </c>
      <c r="AJ115" s="42">
        <v>12</v>
      </c>
      <c r="AK115" s="42">
        <v>10</v>
      </c>
      <c r="AL115" s="42">
        <v>11</v>
      </c>
      <c r="AM115" s="42">
        <v>10</v>
      </c>
      <c r="AN115" s="42">
        <v>15</v>
      </c>
      <c r="AO115" s="42">
        <v>10</v>
      </c>
      <c r="AP115" s="42">
        <v>12</v>
      </c>
      <c r="AQ115" s="42">
        <v>11</v>
      </c>
      <c r="AR115" s="42">
        <v>10</v>
      </c>
      <c r="AS115" s="42">
        <v>11</v>
      </c>
      <c r="AT115" s="42">
        <v>11</v>
      </c>
      <c r="AU115" s="42">
        <v>11</v>
      </c>
      <c r="AV115" s="42">
        <v>11</v>
      </c>
      <c r="AW115" s="42">
        <v>12</v>
      </c>
      <c r="AX115" s="42">
        <v>13</v>
      </c>
      <c r="AY115" s="42">
        <v>13</v>
      </c>
      <c r="AZ115" s="42">
        <v>16</v>
      </c>
      <c r="BA115" s="42">
        <v>17</v>
      </c>
      <c r="BB115" s="42">
        <v>20</v>
      </c>
      <c r="BC115" s="42">
        <v>21</v>
      </c>
      <c r="BD115" s="42">
        <v>24</v>
      </c>
      <c r="BE115" s="42">
        <v>23</v>
      </c>
      <c r="BF115" s="42">
        <v>20</v>
      </c>
      <c r="BG115" s="42">
        <v>21</v>
      </c>
      <c r="BH115" s="42">
        <v>26</v>
      </c>
      <c r="BI115" s="42">
        <v>26</v>
      </c>
      <c r="BJ115" s="42">
        <v>28</v>
      </c>
      <c r="BK115" s="42">
        <v>28</v>
      </c>
      <c r="BL115" s="42">
        <v>28</v>
      </c>
      <c r="BM115" s="42">
        <v>26</v>
      </c>
      <c r="BN115" s="42">
        <v>22</v>
      </c>
      <c r="BO115" s="42">
        <v>28</v>
      </c>
      <c r="BP115" s="42">
        <v>22</v>
      </c>
      <c r="BQ115" s="42">
        <v>24</v>
      </c>
      <c r="BR115" s="42">
        <v>20</v>
      </c>
      <c r="BS115" s="42">
        <v>20</v>
      </c>
      <c r="BT115" s="42">
        <v>24</v>
      </c>
      <c r="BU115" s="42">
        <v>24</v>
      </c>
      <c r="BV115" s="42">
        <v>22</v>
      </c>
      <c r="BW115" s="42">
        <v>26</v>
      </c>
      <c r="BX115" s="42">
        <v>24</v>
      </c>
      <c r="BY115" s="42">
        <v>24</v>
      </c>
      <c r="BZ115" s="42">
        <v>25</v>
      </c>
      <c r="CA115" s="42">
        <v>30</v>
      </c>
      <c r="CB115" s="42">
        <v>29</v>
      </c>
      <c r="CC115" s="42">
        <v>27</v>
      </c>
      <c r="CD115" s="42">
        <v>18</v>
      </c>
      <c r="CE115" s="42">
        <v>21</v>
      </c>
      <c r="CF115" s="42">
        <v>23</v>
      </c>
      <c r="CG115" s="42">
        <v>26</v>
      </c>
      <c r="CH115" s="42">
        <v>25</v>
      </c>
      <c r="CI115" s="42">
        <v>32</v>
      </c>
      <c r="CJ115" s="42">
        <v>30</v>
      </c>
      <c r="CK115" s="42">
        <v>27</v>
      </c>
      <c r="CL115" s="42">
        <v>28</v>
      </c>
      <c r="CM115" s="42">
        <v>27</v>
      </c>
      <c r="CN115" s="42">
        <v>25</v>
      </c>
      <c r="CO115" s="42">
        <v>25</v>
      </c>
      <c r="CP115" s="42">
        <v>22</v>
      </c>
      <c r="CQ115" s="42">
        <v>25</v>
      </c>
      <c r="CR115" s="42">
        <v>27</v>
      </c>
      <c r="CS115" s="42">
        <v>27</v>
      </c>
      <c r="CT115" s="42">
        <v>29</v>
      </c>
      <c r="CU115" s="42">
        <v>28</v>
      </c>
      <c r="CV115" s="42">
        <v>26</v>
      </c>
      <c r="CW115" s="42">
        <v>25</v>
      </c>
      <c r="CX115" s="42">
        <v>28</v>
      </c>
    </row>
    <row r="116" spans="1:102">
      <c r="A116" s="1" t="s">
        <v>216</v>
      </c>
      <c r="B116" s="61" t="s">
        <v>1319</v>
      </c>
      <c r="C116" s="39">
        <v>4108</v>
      </c>
      <c r="D116" s="39">
        <v>4431</v>
      </c>
      <c r="E116" s="39">
        <v>4564</v>
      </c>
      <c r="F116" s="39">
        <v>4818</v>
      </c>
      <c r="G116" s="39">
        <v>5158</v>
      </c>
      <c r="H116" s="39">
        <v>5472</v>
      </c>
      <c r="I116" s="39">
        <v>5632</v>
      </c>
      <c r="J116" s="39">
        <v>6120</v>
      </c>
      <c r="K116" s="39">
        <v>6614</v>
      </c>
      <c r="L116" s="39">
        <v>7360</v>
      </c>
      <c r="M116" s="39">
        <v>8059</v>
      </c>
      <c r="N116" s="39">
        <v>7052</v>
      </c>
      <c r="O116" s="39">
        <v>7953</v>
      </c>
      <c r="P116" s="39">
        <v>8486</v>
      </c>
      <c r="Q116" s="39">
        <v>8544</v>
      </c>
      <c r="R116" s="39">
        <v>9146</v>
      </c>
      <c r="S116" s="41">
        <v>9433</v>
      </c>
      <c r="T116" s="41">
        <v>9546</v>
      </c>
      <c r="U116" s="41">
        <v>10488</v>
      </c>
      <c r="V116" s="41">
        <v>11280</v>
      </c>
      <c r="W116" s="49">
        <v>1025</v>
      </c>
      <c r="X116" s="42">
        <v>1058</v>
      </c>
      <c r="Y116" s="42">
        <v>1030</v>
      </c>
      <c r="Z116" s="42">
        <v>995</v>
      </c>
      <c r="AA116" s="42">
        <v>1014</v>
      </c>
      <c r="AB116" s="42">
        <v>1160</v>
      </c>
      <c r="AC116" s="42">
        <v>1114</v>
      </c>
      <c r="AD116" s="42">
        <v>1143</v>
      </c>
      <c r="AE116" s="42">
        <v>1097</v>
      </c>
      <c r="AF116" s="42">
        <v>1119</v>
      </c>
      <c r="AG116" s="42">
        <v>1143</v>
      </c>
      <c r="AH116" s="42">
        <v>1205</v>
      </c>
      <c r="AI116" s="42">
        <v>1188</v>
      </c>
      <c r="AJ116" s="42">
        <v>1233</v>
      </c>
      <c r="AK116" s="42">
        <v>1218</v>
      </c>
      <c r="AL116" s="42">
        <v>1179</v>
      </c>
      <c r="AM116" s="42">
        <v>1257</v>
      </c>
      <c r="AN116" s="42">
        <v>1297</v>
      </c>
      <c r="AO116" s="42">
        <v>1302</v>
      </c>
      <c r="AP116" s="42">
        <v>1302</v>
      </c>
      <c r="AQ116" s="42">
        <v>1352</v>
      </c>
      <c r="AR116" s="42">
        <v>1404</v>
      </c>
      <c r="AS116" s="42">
        <v>1368</v>
      </c>
      <c r="AT116" s="42">
        <v>1348</v>
      </c>
      <c r="AU116" s="42">
        <v>1353</v>
      </c>
      <c r="AV116" s="42">
        <v>1397</v>
      </c>
      <c r="AW116" s="42">
        <v>1446</v>
      </c>
      <c r="AX116" s="42">
        <v>1436</v>
      </c>
      <c r="AY116" s="42">
        <v>1464</v>
      </c>
      <c r="AZ116" s="42">
        <v>1608</v>
      </c>
      <c r="BA116" s="42">
        <v>1539</v>
      </c>
      <c r="BB116" s="42">
        <v>1509</v>
      </c>
      <c r="BC116" s="42">
        <v>1586</v>
      </c>
      <c r="BD116" s="42">
        <v>1641</v>
      </c>
      <c r="BE116" s="42">
        <v>1670</v>
      </c>
      <c r="BF116" s="42">
        <v>1717</v>
      </c>
      <c r="BG116" s="42">
        <v>1770</v>
      </c>
      <c r="BH116" s="42">
        <v>1838</v>
      </c>
      <c r="BI116" s="42">
        <v>1878</v>
      </c>
      <c r="BJ116" s="42">
        <v>1874</v>
      </c>
      <c r="BK116" s="42">
        <v>1968</v>
      </c>
      <c r="BL116" s="42">
        <v>2076</v>
      </c>
      <c r="BM116" s="42">
        <v>2024</v>
      </c>
      <c r="BN116" s="42">
        <v>1991</v>
      </c>
      <c r="BO116" s="42">
        <v>1780</v>
      </c>
      <c r="BP116" s="42">
        <v>1775</v>
      </c>
      <c r="BQ116" s="42">
        <v>1686</v>
      </c>
      <c r="BR116" s="42">
        <v>1811</v>
      </c>
      <c r="BS116" s="42">
        <v>1854</v>
      </c>
      <c r="BT116" s="42">
        <v>1995</v>
      </c>
      <c r="BU116" s="42">
        <v>2134</v>
      </c>
      <c r="BV116" s="42">
        <v>1970</v>
      </c>
      <c r="BW116" s="42">
        <v>2052</v>
      </c>
      <c r="BX116" s="42">
        <v>2031</v>
      </c>
      <c r="BY116" s="42">
        <v>2196</v>
      </c>
      <c r="BZ116" s="42">
        <v>2207</v>
      </c>
      <c r="CA116" s="42">
        <v>2150</v>
      </c>
      <c r="CB116" s="42">
        <v>2234</v>
      </c>
      <c r="CC116" s="42">
        <v>2166</v>
      </c>
      <c r="CD116" s="42">
        <v>1994</v>
      </c>
      <c r="CE116" s="42">
        <v>2192</v>
      </c>
      <c r="CF116" s="42">
        <v>2276</v>
      </c>
      <c r="CG116" s="42">
        <v>2432</v>
      </c>
      <c r="CH116" s="42">
        <v>2246</v>
      </c>
      <c r="CI116" s="42">
        <v>2295</v>
      </c>
      <c r="CJ116" s="42">
        <v>2268</v>
      </c>
      <c r="CK116" s="42">
        <v>2475</v>
      </c>
      <c r="CL116" s="42">
        <v>2395</v>
      </c>
      <c r="CM116" s="42">
        <v>2495</v>
      </c>
      <c r="CN116" s="42">
        <v>2257</v>
      </c>
      <c r="CO116" s="42">
        <v>2417</v>
      </c>
      <c r="CP116" s="42">
        <v>2377</v>
      </c>
      <c r="CQ116" s="42">
        <v>2570</v>
      </c>
      <c r="CR116" s="42">
        <v>2591</v>
      </c>
      <c r="CS116" s="42">
        <v>2569</v>
      </c>
      <c r="CT116" s="42">
        <v>2758</v>
      </c>
      <c r="CU116" s="42">
        <v>2760</v>
      </c>
      <c r="CV116" s="42">
        <v>2737</v>
      </c>
      <c r="CW116" s="42">
        <v>2928</v>
      </c>
      <c r="CX116" s="42">
        <v>2855</v>
      </c>
    </row>
    <row r="117" spans="1:102">
      <c r="A117" s="9" t="s">
        <v>218</v>
      </c>
      <c r="B117" s="60"/>
      <c r="C117" s="39">
        <v>3937</v>
      </c>
      <c r="D117" s="39">
        <v>4098</v>
      </c>
      <c r="E117" s="39">
        <v>4329</v>
      </c>
      <c r="F117" s="39">
        <v>4588</v>
      </c>
      <c r="G117" s="39">
        <v>4819</v>
      </c>
      <c r="H117" s="39">
        <v>5172</v>
      </c>
      <c r="I117" s="39">
        <v>5326</v>
      </c>
      <c r="J117" s="39">
        <v>5741</v>
      </c>
      <c r="K117" s="39">
        <v>6249</v>
      </c>
      <c r="L117" s="39">
        <v>7006</v>
      </c>
      <c r="M117" s="39">
        <v>7581</v>
      </c>
      <c r="N117" s="39">
        <v>6585</v>
      </c>
      <c r="O117" s="39">
        <v>7457</v>
      </c>
      <c r="P117" s="39">
        <v>7944</v>
      </c>
      <c r="Q117" s="39">
        <v>7928</v>
      </c>
      <c r="R117" s="39">
        <v>8556</v>
      </c>
      <c r="S117" s="39">
        <v>8973</v>
      </c>
      <c r="T117" s="39">
        <v>8997</v>
      </c>
      <c r="U117" s="39">
        <v>9882</v>
      </c>
      <c r="V117" s="41">
        <v>10568</v>
      </c>
      <c r="W117" s="49">
        <v>971</v>
      </c>
      <c r="X117" s="42">
        <v>1016</v>
      </c>
      <c r="Y117" s="42">
        <v>988</v>
      </c>
      <c r="Z117" s="42">
        <v>962</v>
      </c>
      <c r="AA117" s="42">
        <v>979</v>
      </c>
      <c r="AB117" s="42">
        <v>1033</v>
      </c>
      <c r="AC117" s="42">
        <v>1055</v>
      </c>
      <c r="AD117" s="42">
        <v>1031</v>
      </c>
      <c r="AE117" s="42">
        <v>1046</v>
      </c>
      <c r="AF117" s="42">
        <v>1032</v>
      </c>
      <c r="AG117" s="42">
        <v>1103</v>
      </c>
      <c r="AH117" s="42">
        <v>1148</v>
      </c>
      <c r="AI117" s="42">
        <v>1148</v>
      </c>
      <c r="AJ117" s="42">
        <v>1162</v>
      </c>
      <c r="AK117" s="42">
        <v>1162</v>
      </c>
      <c r="AL117" s="42">
        <v>1116</v>
      </c>
      <c r="AM117" s="42">
        <v>1152</v>
      </c>
      <c r="AN117" s="42">
        <v>1210</v>
      </c>
      <c r="AO117" s="42">
        <v>1212</v>
      </c>
      <c r="AP117" s="42">
        <v>1245</v>
      </c>
      <c r="AQ117" s="42">
        <v>1280</v>
      </c>
      <c r="AR117" s="42">
        <v>1330</v>
      </c>
      <c r="AS117" s="42">
        <v>1294</v>
      </c>
      <c r="AT117" s="42">
        <v>1268</v>
      </c>
      <c r="AU117" s="42">
        <v>1285</v>
      </c>
      <c r="AV117" s="42">
        <v>1321</v>
      </c>
      <c r="AW117" s="42">
        <v>1364</v>
      </c>
      <c r="AX117" s="42">
        <v>1356</v>
      </c>
      <c r="AY117" s="42">
        <v>1387</v>
      </c>
      <c r="AZ117" s="42">
        <v>1453</v>
      </c>
      <c r="BA117" s="42">
        <v>1466</v>
      </c>
      <c r="BB117" s="42">
        <v>1435</v>
      </c>
      <c r="BC117" s="42">
        <v>1436</v>
      </c>
      <c r="BD117" s="42">
        <v>1561</v>
      </c>
      <c r="BE117" s="42">
        <v>1601</v>
      </c>
      <c r="BF117" s="42">
        <v>1651</v>
      </c>
      <c r="BG117" s="42">
        <v>1687</v>
      </c>
      <c r="BH117" s="42">
        <v>1733</v>
      </c>
      <c r="BI117" s="42">
        <v>1808</v>
      </c>
      <c r="BJ117" s="42">
        <v>1778</v>
      </c>
      <c r="BK117" s="42">
        <v>1859</v>
      </c>
      <c r="BL117" s="42">
        <v>1986</v>
      </c>
      <c r="BM117" s="42">
        <v>1917</v>
      </c>
      <c r="BN117" s="42">
        <v>1819</v>
      </c>
      <c r="BO117" s="42">
        <v>1670</v>
      </c>
      <c r="BP117" s="42">
        <v>1657</v>
      </c>
      <c r="BQ117" s="42">
        <v>1578</v>
      </c>
      <c r="BR117" s="42">
        <v>1680</v>
      </c>
      <c r="BS117" s="42">
        <v>1705</v>
      </c>
      <c r="BT117" s="42">
        <v>1890</v>
      </c>
      <c r="BU117" s="42">
        <v>2010</v>
      </c>
      <c r="BV117" s="42">
        <v>1852</v>
      </c>
      <c r="BW117" s="42">
        <v>1946</v>
      </c>
      <c r="BX117" s="42">
        <v>1938</v>
      </c>
      <c r="BY117" s="42">
        <v>2044</v>
      </c>
      <c r="BZ117" s="42">
        <v>2016</v>
      </c>
      <c r="CA117" s="42">
        <v>1983</v>
      </c>
      <c r="CB117" s="42">
        <v>2047</v>
      </c>
      <c r="CC117" s="42">
        <v>2026</v>
      </c>
      <c r="CD117" s="42">
        <v>1872</v>
      </c>
      <c r="CE117" s="42">
        <v>2037</v>
      </c>
      <c r="CF117" s="42">
        <v>2105</v>
      </c>
      <c r="CG117" s="42">
        <v>2294</v>
      </c>
      <c r="CH117" s="42">
        <v>2120</v>
      </c>
      <c r="CI117" s="42">
        <v>2172</v>
      </c>
      <c r="CJ117" s="42">
        <v>2179</v>
      </c>
      <c r="CK117" s="42">
        <v>2335</v>
      </c>
      <c r="CL117" s="42">
        <v>2287</v>
      </c>
      <c r="CM117" s="42">
        <v>2367</v>
      </c>
      <c r="CN117" s="42">
        <v>2139</v>
      </c>
      <c r="CO117" s="42">
        <v>2279</v>
      </c>
      <c r="CP117" s="42">
        <v>2212</v>
      </c>
      <c r="CQ117" s="42">
        <v>2364</v>
      </c>
      <c r="CR117" s="42">
        <v>2436</v>
      </c>
      <c r="CS117" s="42">
        <v>2482</v>
      </c>
      <c r="CT117" s="42">
        <v>2600</v>
      </c>
      <c r="CU117" s="42">
        <v>2585</v>
      </c>
      <c r="CV117" s="42">
        <v>2549</v>
      </c>
      <c r="CW117" s="42">
        <v>2790</v>
      </c>
      <c r="CX117" s="42">
        <v>2644</v>
      </c>
    </row>
    <row r="118" spans="1:102">
      <c r="A118" s="9" t="s">
        <v>219</v>
      </c>
      <c r="B118" s="61" t="s">
        <v>1320</v>
      </c>
      <c r="C118" s="39">
        <v>298</v>
      </c>
      <c r="D118" s="39">
        <v>326</v>
      </c>
      <c r="E118" s="39">
        <v>342</v>
      </c>
      <c r="F118" s="39">
        <v>329</v>
      </c>
      <c r="G118" s="39">
        <v>435</v>
      </c>
      <c r="H118" s="39">
        <v>528</v>
      </c>
      <c r="I118" s="39">
        <v>478</v>
      </c>
      <c r="J118" s="39">
        <v>549</v>
      </c>
      <c r="K118" s="39">
        <v>613</v>
      </c>
      <c r="L118" s="39">
        <v>807</v>
      </c>
      <c r="M118" s="39">
        <v>910</v>
      </c>
      <c r="N118" s="39">
        <v>872</v>
      </c>
      <c r="O118" s="39">
        <v>854</v>
      </c>
      <c r="P118" s="39">
        <v>936</v>
      </c>
      <c r="Q118" s="39">
        <v>951</v>
      </c>
      <c r="R118" s="39">
        <v>1089</v>
      </c>
      <c r="S118" s="41">
        <v>1109</v>
      </c>
      <c r="T118" s="41">
        <v>1060</v>
      </c>
      <c r="U118" s="41">
        <v>1355</v>
      </c>
      <c r="V118" s="41">
        <v>1321</v>
      </c>
      <c r="W118" s="49">
        <v>67</v>
      </c>
      <c r="X118" s="42">
        <v>75</v>
      </c>
      <c r="Y118" s="42">
        <v>80</v>
      </c>
      <c r="Z118" s="42">
        <v>76</v>
      </c>
      <c r="AA118" s="42">
        <v>92</v>
      </c>
      <c r="AB118" s="42">
        <v>82</v>
      </c>
      <c r="AC118" s="42">
        <v>76</v>
      </c>
      <c r="AD118" s="42">
        <v>76</v>
      </c>
      <c r="AE118" s="42">
        <v>82</v>
      </c>
      <c r="AF118" s="42">
        <v>79</v>
      </c>
      <c r="AG118" s="42">
        <v>90</v>
      </c>
      <c r="AH118" s="42">
        <v>91</v>
      </c>
      <c r="AI118" s="42">
        <v>77</v>
      </c>
      <c r="AJ118" s="42">
        <v>87</v>
      </c>
      <c r="AK118" s="42">
        <v>83</v>
      </c>
      <c r="AL118" s="42">
        <v>82</v>
      </c>
      <c r="AM118" s="42">
        <v>95</v>
      </c>
      <c r="AN118" s="42">
        <v>101</v>
      </c>
      <c r="AO118" s="42">
        <v>112</v>
      </c>
      <c r="AP118" s="42">
        <v>127</v>
      </c>
      <c r="AQ118" s="42">
        <v>133</v>
      </c>
      <c r="AR118" s="42">
        <v>151</v>
      </c>
      <c r="AS118" s="42">
        <v>130</v>
      </c>
      <c r="AT118" s="42">
        <v>114</v>
      </c>
      <c r="AU118" s="42">
        <v>108</v>
      </c>
      <c r="AV118" s="42">
        <v>131</v>
      </c>
      <c r="AW118" s="42">
        <v>116</v>
      </c>
      <c r="AX118" s="42">
        <v>123</v>
      </c>
      <c r="AY118" s="42">
        <v>125</v>
      </c>
      <c r="AZ118" s="42">
        <v>137</v>
      </c>
      <c r="BA118" s="42">
        <v>135</v>
      </c>
      <c r="BB118" s="42">
        <v>152</v>
      </c>
      <c r="BC118" s="42">
        <v>133</v>
      </c>
      <c r="BD118" s="42">
        <v>149</v>
      </c>
      <c r="BE118" s="42">
        <v>157</v>
      </c>
      <c r="BF118" s="42">
        <v>174</v>
      </c>
      <c r="BG118" s="42">
        <v>194</v>
      </c>
      <c r="BH118" s="42">
        <v>196</v>
      </c>
      <c r="BI118" s="42">
        <v>215</v>
      </c>
      <c r="BJ118" s="42">
        <v>202</v>
      </c>
      <c r="BK118" s="42">
        <v>207</v>
      </c>
      <c r="BL118" s="42">
        <v>262</v>
      </c>
      <c r="BM118" s="42">
        <v>209</v>
      </c>
      <c r="BN118" s="42">
        <v>232</v>
      </c>
      <c r="BO118" s="42">
        <v>231</v>
      </c>
      <c r="BP118" s="42">
        <v>218</v>
      </c>
      <c r="BQ118" s="42">
        <v>208</v>
      </c>
      <c r="BR118" s="42">
        <v>215</v>
      </c>
      <c r="BS118" s="42">
        <v>168</v>
      </c>
      <c r="BT118" s="42">
        <v>215</v>
      </c>
      <c r="BU118" s="42">
        <v>290</v>
      </c>
      <c r="BV118" s="42">
        <v>181</v>
      </c>
      <c r="BW118" s="42">
        <v>228</v>
      </c>
      <c r="BX118" s="42">
        <v>223</v>
      </c>
      <c r="BY118" s="42">
        <v>255</v>
      </c>
      <c r="BZ118" s="42">
        <v>230</v>
      </c>
      <c r="CA118" s="42">
        <v>252</v>
      </c>
      <c r="CB118" s="42">
        <v>239</v>
      </c>
      <c r="CC118" s="42">
        <v>255</v>
      </c>
      <c r="CD118" s="42">
        <v>205</v>
      </c>
      <c r="CE118" s="42">
        <v>227</v>
      </c>
      <c r="CF118" s="42">
        <v>261</v>
      </c>
      <c r="CG118" s="42">
        <v>364</v>
      </c>
      <c r="CH118" s="42">
        <v>237</v>
      </c>
      <c r="CI118" s="42">
        <v>246</v>
      </c>
      <c r="CJ118" s="42">
        <v>273</v>
      </c>
      <c r="CK118" s="42">
        <v>321</v>
      </c>
      <c r="CL118" s="42">
        <v>269</v>
      </c>
      <c r="CM118" s="42">
        <v>304</v>
      </c>
      <c r="CN118" s="42">
        <v>239</v>
      </c>
      <c r="CO118" s="42">
        <v>253</v>
      </c>
      <c r="CP118" s="42">
        <v>264</v>
      </c>
      <c r="CQ118" s="42">
        <v>331</v>
      </c>
      <c r="CR118" s="42">
        <v>347</v>
      </c>
      <c r="CS118" s="42">
        <v>339</v>
      </c>
      <c r="CT118" s="42">
        <v>338</v>
      </c>
      <c r="CU118" s="42">
        <v>296</v>
      </c>
      <c r="CV118" s="42">
        <v>291</v>
      </c>
      <c r="CW118" s="42">
        <v>415</v>
      </c>
      <c r="CX118" s="42">
        <v>319</v>
      </c>
    </row>
    <row r="119" spans="1:102">
      <c r="A119" s="9" t="s">
        <v>221</v>
      </c>
      <c r="B119" s="61" t="s">
        <v>1321</v>
      </c>
      <c r="C119" s="39">
        <v>278</v>
      </c>
      <c r="D119" s="39">
        <v>320</v>
      </c>
      <c r="E119" s="39">
        <v>337</v>
      </c>
      <c r="F119" s="39">
        <v>396</v>
      </c>
      <c r="G119" s="39">
        <v>437</v>
      </c>
      <c r="H119" s="39">
        <v>538</v>
      </c>
      <c r="I119" s="39">
        <v>558</v>
      </c>
      <c r="J119" s="39">
        <v>603</v>
      </c>
      <c r="K119" s="39">
        <v>718</v>
      </c>
      <c r="L119" s="39">
        <v>774</v>
      </c>
      <c r="M119" s="39">
        <v>810</v>
      </c>
      <c r="N119" s="39">
        <v>806</v>
      </c>
      <c r="O119" s="39">
        <v>810</v>
      </c>
      <c r="P119" s="39">
        <v>841</v>
      </c>
      <c r="Q119" s="39">
        <v>804</v>
      </c>
      <c r="R119" s="39">
        <v>925</v>
      </c>
      <c r="S119" s="41">
        <v>1019</v>
      </c>
      <c r="T119" s="41">
        <v>970</v>
      </c>
      <c r="U119" s="41">
        <v>994</v>
      </c>
      <c r="V119" s="41">
        <v>1001</v>
      </c>
      <c r="W119" s="49">
        <v>71</v>
      </c>
      <c r="X119" s="42">
        <v>65</v>
      </c>
      <c r="Y119" s="42">
        <v>68</v>
      </c>
      <c r="Z119" s="42">
        <v>74</v>
      </c>
      <c r="AA119" s="42">
        <v>78</v>
      </c>
      <c r="AB119" s="42">
        <v>76</v>
      </c>
      <c r="AC119" s="42">
        <v>79</v>
      </c>
      <c r="AD119" s="42">
        <v>87</v>
      </c>
      <c r="AE119" s="42">
        <v>75</v>
      </c>
      <c r="AF119" s="42">
        <v>82</v>
      </c>
      <c r="AG119" s="42">
        <v>89</v>
      </c>
      <c r="AH119" s="42">
        <v>91</v>
      </c>
      <c r="AI119" s="42">
        <v>96</v>
      </c>
      <c r="AJ119" s="42">
        <v>100</v>
      </c>
      <c r="AK119" s="42">
        <v>99</v>
      </c>
      <c r="AL119" s="42">
        <v>101</v>
      </c>
      <c r="AM119" s="42">
        <v>104</v>
      </c>
      <c r="AN119" s="42">
        <v>112</v>
      </c>
      <c r="AO119" s="42">
        <v>105</v>
      </c>
      <c r="AP119" s="42">
        <v>116</v>
      </c>
      <c r="AQ119" s="42">
        <v>134</v>
      </c>
      <c r="AR119" s="42">
        <v>146</v>
      </c>
      <c r="AS119" s="42">
        <v>135</v>
      </c>
      <c r="AT119" s="42">
        <v>123</v>
      </c>
      <c r="AU119" s="42">
        <v>135</v>
      </c>
      <c r="AV119" s="42">
        <v>132</v>
      </c>
      <c r="AW119" s="42">
        <v>146</v>
      </c>
      <c r="AX119" s="42">
        <v>145</v>
      </c>
      <c r="AY119" s="42">
        <v>144</v>
      </c>
      <c r="AZ119" s="42">
        <v>140</v>
      </c>
      <c r="BA119" s="42">
        <v>159</v>
      </c>
      <c r="BB119" s="42">
        <v>160</v>
      </c>
      <c r="BC119" s="42">
        <v>161</v>
      </c>
      <c r="BD119" s="42">
        <v>182</v>
      </c>
      <c r="BE119" s="42">
        <v>179</v>
      </c>
      <c r="BF119" s="42">
        <v>196</v>
      </c>
      <c r="BG119" s="42">
        <v>185</v>
      </c>
      <c r="BH119" s="42">
        <v>197</v>
      </c>
      <c r="BI119" s="42">
        <v>199</v>
      </c>
      <c r="BJ119" s="42">
        <v>193</v>
      </c>
      <c r="BK119" s="42">
        <v>206</v>
      </c>
      <c r="BL119" s="42">
        <v>209</v>
      </c>
      <c r="BM119" s="42">
        <v>197</v>
      </c>
      <c r="BN119" s="42">
        <v>198</v>
      </c>
      <c r="BO119" s="42">
        <v>200</v>
      </c>
      <c r="BP119" s="42">
        <v>203</v>
      </c>
      <c r="BQ119" s="42">
        <v>194</v>
      </c>
      <c r="BR119" s="42">
        <v>209</v>
      </c>
      <c r="BS119" s="42">
        <v>194</v>
      </c>
      <c r="BT119" s="42">
        <v>211</v>
      </c>
      <c r="BU119" s="42">
        <v>198</v>
      </c>
      <c r="BV119" s="42">
        <v>207</v>
      </c>
      <c r="BW119" s="42">
        <v>219</v>
      </c>
      <c r="BX119" s="42">
        <v>200</v>
      </c>
      <c r="BY119" s="42">
        <v>219</v>
      </c>
      <c r="BZ119" s="42">
        <v>203</v>
      </c>
      <c r="CA119" s="42">
        <v>189</v>
      </c>
      <c r="CB119" s="42">
        <v>203</v>
      </c>
      <c r="CC119" s="42">
        <v>203</v>
      </c>
      <c r="CD119" s="42">
        <v>209</v>
      </c>
      <c r="CE119" s="42">
        <v>221</v>
      </c>
      <c r="CF119" s="42">
        <v>224</v>
      </c>
      <c r="CG119" s="42">
        <v>236</v>
      </c>
      <c r="CH119" s="42">
        <v>244</v>
      </c>
      <c r="CI119" s="42">
        <v>255</v>
      </c>
      <c r="CJ119" s="42">
        <v>236</v>
      </c>
      <c r="CK119" s="42">
        <v>280</v>
      </c>
      <c r="CL119" s="42">
        <v>248</v>
      </c>
      <c r="CM119" s="42">
        <v>251</v>
      </c>
      <c r="CN119" s="42">
        <v>242</v>
      </c>
      <c r="CO119" s="42">
        <v>237</v>
      </c>
      <c r="CP119" s="42">
        <v>240</v>
      </c>
      <c r="CQ119" s="42">
        <v>247</v>
      </c>
      <c r="CR119" s="42">
        <v>241</v>
      </c>
      <c r="CS119" s="42">
        <v>240</v>
      </c>
      <c r="CT119" s="42">
        <v>266</v>
      </c>
      <c r="CU119" s="42">
        <v>244</v>
      </c>
      <c r="CV119" s="42">
        <v>233</v>
      </c>
      <c r="CW119" s="42">
        <v>258</v>
      </c>
      <c r="CX119" s="42">
        <v>266</v>
      </c>
    </row>
    <row r="120" spans="1:102">
      <c r="A120" s="9" t="s">
        <v>223</v>
      </c>
      <c r="B120" s="61" t="s">
        <v>1322</v>
      </c>
      <c r="C120" s="39">
        <v>42</v>
      </c>
      <c r="D120" s="39">
        <v>58</v>
      </c>
      <c r="E120" s="39">
        <v>41</v>
      </c>
      <c r="F120" s="39">
        <v>21</v>
      </c>
      <c r="G120" s="39">
        <v>27</v>
      </c>
      <c r="H120" s="39">
        <v>22</v>
      </c>
      <c r="I120" s="39">
        <v>23</v>
      </c>
      <c r="J120" s="39">
        <v>39</v>
      </c>
      <c r="K120" s="39">
        <v>44</v>
      </c>
      <c r="L120" s="39">
        <v>66</v>
      </c>
      <c r="M120" s="39">
        <v>154</v>
      </c>
      <c r="N120" s="39">
        <v>129</v>
      </c>
      <c r="O120" s="39">
        <v>143</v>
      </c>
      <c r="P120" s="39">
        <v>57</v>
      </c>
      <c r="Q120" s="39">
        <v>81</v>
      </c>
      <c r="R120" s="39">
        <v>135</v>
      </c>
      <c r="S120" s="41">
        <v>110</v>
      </c>
      <c r="T120" s="41">
        <v>145</v>
      </c>
      <c r="U120" s="41">
        <v>123</v>
      </c>
      <c r="V120" s="41">
        <v>148</v>
      </c>
      <c r="W120" s="49">
        <v>7</v>
      </c>
      <c r="X120" s="42">
        <v>10</v>
      </c>
      <c r="Y120" s="42">
        <v>14</v>
      </c>
      <c r="Z120" s="42">
        <v>11</v>
      </c>
      <c r="AA120" s="42">
        <v>12</v>
      </c>
      <c r="AB120" s="42">
        <v>14</v>
      </c>
      <c r="AC120" s="42">
        <v>20</v>
      </c>
      <c r="AD120" s="42">
        <v>12</v>
      </c>
      <c r="AE120" s="42">
        <v>23</v>
      </c>
      <c r="AF120" s="42">
        <v>4</v>
      </c>
      <c r="AG120" s="42">
        <v>7</v>
      </c>
      <c r="AH120" s="42">
        <v>7</v>
      </c>
      <c r="AI120" s="42">
        <v>5</v>
      </c>
      <c r="AJ120" s="42">
        <v>8</v>
      </c>
      <c r="AK120" s="42">
        <v>3</v>
      </c>
      <c r="AL120" s="42">
        <v>5</v>
      </c>
      <c r="AM120" s="42">
        <v>4</v>
      </c>
      <c r="AN120" s="42">
        <v>6</v>
      </c>
      <c r="AO120" s="42">
        <v>9</v>
      </c>
      <c r="AP120" s="42">
        <v>8</v>
      </c>
      <c r="AQ120" s="42">
        <v>6</v>
      </c>
      <c r="AR120" s="42">
        <v>8</v>
      </c>
      <c r="AS120" s="42">
        <v>5</v>
      </c>
      <c r="AT120" s="42">
        <v>3</v>
      </c>
      <c r="AU120" s="42">
        <v>6</v>
      </c>
      <c r="AV120" s="42">
        <v>8</v>
      </c>
      <c r="AW120" s="42">
        <v>5</v>
      </c>
      <c r="AX120" s="42">
        <v>4</v>
      </c>
      <c r="AY120" s="42">
        <v>11</v>
      </c>
      <c r="AZ120" s="42">
        <v>15</v>
      </c>
      <c r="BA120" s="42">
        <v>7</v>
      </c>
      <c r="BB120" s="42">
        <v>6</v>
      </c>
      <c r="BC120" s="42">
        <v>10</v>
      </c>
      <c r="BD120" s="42">
        <v>8</v>
      </c>
      <c r="BE120" s="42">
        <v>9</v>
      </c>
      <c r="BF120" s="42">
        <v>17</v>
      </c>
      <c r="BG120" s="42">
        <v>17</v>
      </c>
      <c r="BH120" s="42">
        <v>16</v>
      </c>
      <c r="BI120" s="42">
        <v>17</v>
      </c>
      <c r="BJ120" s="42">
        <v>16</v>
      </c>
      <c r="BK120" s="42">
        <v>35</v>
      </c>
      <c r="BL120" s="42">
        <v>44</v>
      </c>
      <c r="BM120" s="42">
        <v>57</v>
      </c>
      <c r="BN120" s="42">
        <v>18</v>
      </c>
      <c r="BO120" s="42">
        <v>20</v>
      </c>
      <c r="BP120" s="42">
        <v>56</v>
      </c>
      <c r="BQ120" s="42">
        <v>23</v>
      </c>
      <c r="BR120" s="42">
        <v>30</v>
      </c>
      <c r="BS120" s="42">
        <v>31</v>
      </c>
      <c r="BT120" s="42">
        <v>42</v>
      </c>
      <c r="BU120" s="42">
        <v>51</v>
      </c>
      <c r="BV120" s="42">
        <v>19</v>
      </c>
      <c r="BW120" s="42">
        <v>11</v>
      </c>
      <c r="BX120" s="42">
        <v>11</v>
      </c>
      <c r="BY120" s="42">
        <v>13</v>
      </c>
      <c r="BZ120" s="42">
        <v>22</v>
      </c>
      <c r="CA120" s="42">
        <v>17</v>
      </c>
      <c r="CB120" s="42">
        <v>22</v>
      </c>
      <c r="CC120" s="42">
        <v>25</v>
      </c>
      <c r="CD120" s="42">
        <v>17</v>
      </c>
      <c r="CE120" s="42">
        <v>39</v>
      </c>
      <c r="CF120" s="42">
        <v>27</v>
      </c>
      <c r="CG120" s="42">
        <v>32</v>
      </c>
      <c r="CH120" s="42">
        <v>37</v>
      </c>
      <c r="CI120" s="42">
        <v>42</v>
      </c>
      <c r="CJ120" s="42">
        <v>20</v>
      </c>
      <c r="CK120" s="42">
        <v>26</v>
      </c>
      <c r="CL120" s="42">
        <v>22</v>
      </c>
      <c r="CM120" s="42">
        <v>32</v>
      </c>
      <c r="CN120" s="42">
        <v>22</v>
      </c>
      <c r="CO120" s="42">
        <v>77</v>
      </c>
      <c r="CP120" s="42">
        <v>14</v>
      </c>
      <c r="CQ120" s="42">
        <v>17</v>
      </c>
      <c r="CR120" s="42">
        <v>27</v>
      </c>
      <c r="CS120" s="42">
        <v>35</v>
      </c>
      <c r="CT120" s="42">
        <v>44</v>
      </c>
      <c r="CU120" s="42">
        <v>63</v>
      </c>
      <c r="CV120" s="42">
        <v>27</v>
      </c>
      <c r="CW120" s="42">
        <v>35</v>
      </c>
      <c r="CX120" s="42">
        <v>23</v>
      </c>
    </row>
    <row r="121" spans="1:102">
      <c r="A121" s="9" t="s">
        <v>225</v>
      </c>
      <c r="B121" s="61" t="s">
        <v>1323</v>
      </c>
      <c r="C121" s="39">
        <v>171</v>
      </c>
      <c r="D121" s="39">
        <v>333</v>
      </c>
      <c r="E121" s="39">
        <v>235</v>
      </c>
      <c r="F121" s="39">
        <v>230</v>
      </c>
      <c r="G121" s="39">
        <v>339</v>
      </c>
      <c r="H121" s="39">
        <v>300</v>
      </c>
      <c r="I121" s="39">
        <v>306</v>
      </c>
      <c r="J121" s="39">
        <v>379</v>
      </c>
      <c r="K121" s="39">
        <v>365</v>
      </c>
      <c r="L121" s="39">
        <v>354</v>
      </c>
      <c r="M121" s="39">
        <v>478</v>
      </c>
      <c r="N121" s="39">
        <v>467</v>
      </c>
      <c r="O121" s="39">
        <v>496</v>
      </c>
      <c r="P121" s="39">
        <v>542</v>
      </c>
      <c r="Q121" s="39">
        <v>616</v>
      </c>
      <c r="R121" s="39">
        <v>590</v>
      </c>
      <c r="S121" s="41">
        <v>460</v>
      </c>
      <c r="T121" s="41">
        <v>549</v>
      </c>
      <c r="U121" s="41">
        <v>606</v>
      </c>
      <c r="V121" s="41">
        <v>712</v>
      </c>
      <c r="W121" s="49">
        <v>54</v>
      </c>
      <c r="X121" s="42">
        <v>43</v>
      </c>
      <c r="Y121" s="42">
        <v>41</v>
      </c>
      <c r="Z121" s="42">
        <v>33</v>
      </c>
      <c r="AA121" s="42">
        <v>35</v>
      </c>
      <c r="AB121" s="42">
        <v>129</v>
      </c>
      <c r="AC121" s="42">
        <v>57</v>
      </c>
      <c r="AD121" s="42">
        <v>112</v>
      </c>
      <c r="AE121" s="42">
        <v>51</v>
      </c>
      <c r="AF121" s="42">
        <v>88</v>
      </c>
      <c r="AG121" s="42">
        <v>40</v>
      </c>
      <c r="AH121" s="42">
        <v>56</v>
      </c>
      <c r="AI121" s="42">
        <v>40</v>
      </c>
      <c r="AJ121" s="42">
        <v>71</v>
      </c>
      <c r="AK121" s="42">
        <v>56</v>
      </c>
      <c r="AL121" s="42">
        <v>63</v>
      </c>
      <c r="AM121" s="42">
        <v>105</v>
      </c>
      <c r="AN121" s="42">
        <v>87</v>
      </c>
      <c r="AO121" s="42">
        <v>90</v>
      </c>
      <c r="AP121" s="42">
        <v>57</v>
      </c>
      <c r="AQ121" s="42">
        <v>72</v>
      </c>
      <c r="AR121" s="42">
        <v>75</v>
      </c>
      <c r="AS121" s="42">
        <v>74</v>
      </c>
      <c r="AT121" s="42">
        <v>79</v>
      </c>
      <c r="AU121" s="42">
        <v>67</v>
      </c>
      <c r="AV121" s="42">
        <v>77</v>
      </c>
      <c r="AW121" s="42">
        <v>83</v>
      </c>
      <c r="AX121" s="42">
        <v>79</v>
      </c>
      <c r="AY121" s="42">
        <v>76</v>
      </c>
      <c r="AZ121" s="42">
        <v>156</v>
      </c>
      <c r="BA121" s="42">
        <v>73</v>
      </c>
      <c r="BB121" s="42">
        <v>74</v>
      </c>
      <c r="BC121" s="42">
        <v>149</v>
      </c>
      <c r="BD121" s="42">
        <v>79</v>
      </c>
      <c r="BE121" s="42">
        <v>71</v>
      </c>
      <c r="BF121" s="42">
        <v>66</v>
      </c>
      <c r="BG121" s="42">
        <v>83</v>
      </c>
      <c r="BH121" s="42">
        <v>106</v>
      </c>
      <c r="BI121" s="42">
        <v>70</v>
      </c>
      <c r="BJ121" s="42">
        <v>95</v>
      </c>
      <c r="BK121" s="42">
        <v>109</v>
      </c>
      <c r="BL121" s="42">
        <v>89</v>
      </c>
      <c r="BM121" s="42">
        <v>107</v>
      </c>
      <c r="BN121" s="42">
        <v>173</v>
      </c>
      <c r="BO121" s="42">
        <v>109</v>
      </c>
      <c r="BP121" s="42">
        <v>119</v>
      </c>
      <c r="BQ121" s="42">
        <v>108</v>
      </c>
      <c r="BR121" s="42">
        <v>131</v>
      </c>
      <c r="BS121" s="42">
        <v>149</v>
      </c>
      <c r="BT121" s="42">
        <v>105</v>
      </c>
      <c r="BU121" s="42">
        <v>124</v>
      </c>
      <c r="BV121" s="42">
        <v>118</v>
      </c>
      <c r="BW121" s="42">
        <v>106</v>
      </c>
      <c r="BX121" s="42">
        <v>94</v>
      </c>
      <c r="BY121" s="42">
        <v>150</v>
      </c>
      <c r="BZ121" s="42">
        <v>192</v>
      </c>
      <c r="CA121" s="42">
        <v>167</v>
      </c>
      <c r="CB121" s="42">
        <v>187</v>
      </c>
      <c r="CC121" s="42">
        <v>139</v>
      </c>
      <c r="CD121" s="42">
        <v>123</v>
      </c>
      <c r="CE121" s="42">
        <v>156</v>
      </c>
      <c r="CF121" s="42">
        <v>169</v>
      </c>
      <c r="CG121" s="42">
        <v>138</v>
      </c>
      <c r="CH121" s="42">
        <v>127</v>
      </c>
      <c r="CI121" s="42">
        <v>124</v>
      </c>
      <c r="CJ121" s="42">
        <v>89</v>
      </c>
      <c r="CK121" s="42">
        <v>139</v>
      </c>
      <c r="CL121" s="42">
        <v>108</v>
      </c>
      <c r="CM121" s="42">
        <v>128</v>
      </c>
      <c r="CN121" s="42">
        <v>118</v>
      </c>
      <c r="CO121" s="42">
        <v>138</v>
      </c>
      <c r="CP121" s="42">
        <v>165</v>
      </c>
      <c r="CQ121" s="42">
        <v>205</v>
      </c>
      <c r="CR121" s="42">
        <v>156</v>
      </c>
      <c r="CS121" s="42">
        <v>87</v>
      </c>
      <c r="CT121" s="42">
        <v>158</v>
      </c>
      <c r="CU121" s="42">
        <v>175</v>
      </c>
      <c r="CV121" s="42">
        <v>188</v>
      </c>
      <c r="CW121" s="42">
        <v>138</v>
      </c>
      <c r="CX121" s="42">
        <v>211</v>
      </c>
    </row>
    <row r="122" spans="1:102">
      <c r="A122" s="9" t="s">
        <v>227</v>
      </c>
      <c r="B122" s="61" t="s">
        <v>1324</v>
      </c>
      <c r="C122" s="39">
        <v>1503</v>
      </c>
      <c r="D122" s="39">
        <v>1582</v>
      </c>
      <c r="E122" s="39">
        <v>1720</v>
      </c>
      <c r="F122" s="39">
        <v>1868</v>
      </c>
      <c r="G122" s="39">
        <v>1808</v>
      </c>
      <c r="H122" s="39">
        <v>1798</v>
      </c>
      <c r="I122" s="39">
        <v>1876</v>
      </c>
      <c r="J122" s="39">
        <v>1985</v>
      </c>
      <c r="K122" s="39">
        <v>2059</v>
      </c>
      <c r="L122" s="39">
        <v>2159</v>
      </c>
      <c r="M122" s="39">
        <v>2258</v>
      </c>
      <c r="N122" s="39">
        <v>1881</v>
      </c>
      <c r="O122" s="39">
        <v>2263</v>
      </c>
      <c r="P122" s="39">
        <v>2302</v>
      </c>
      <c r="Q122" s="39">
        <v>2373</v>
      </c>
      <c r="R122" s="39">
        <v>2425</v>
      </c>
      <c r="S122" s="41">
        <v>2622</v>
      </c>
      <c r="T122" s="41">
        <v>2715</v>
      </c>
      <c r="U122" s="41">
        <v>2907</v>
      </c>
      <c r="V122" s="41">
        <v>3141</v>
      </c>
      <c r="W122" s="49">
        <v>356</v>
      </c>
      <c r="X122" s="42">
        <v>398</v>
      </c>
      <c r="Y122" s="42">
        <v>386</v>
      </c>
      <c r="Z122" s="42">
        <v>363</v>
      </c>
      <c r="AA122" s="42">
        <v>355</v>
      </c>
      <c r="AB122" s="42">
        <v>413</v>
      </c>
      <c r="AC122" s="42">
        <v>422</v>
      </c>
      <c r="AD122" s="42">
        <v>392</v>
      </c>
      <c r="AE122" s="42">
        <v>408</v>
      </c>
      <c r="AF122" s="42">
        <v>409</v>
      </c>
      <c r="AG122" s="42">
        <v>431</v>
      </c>
      <c r="AH122" s="42">
        <v>472</v>
      </c>
      <c r="AI122" s="42">
        <v>470</v>
      </c>
      <c r="AJ122" s="42">
        <v>471</v>
      </c>
      <c r="AK122" s="42">
        <v>481</v>
      </c>
      <c r="AL122" s="42">
        <v>446</v>
      </c>
      <c r="AM122" s="42">
        <v>446</v>
      </c>
      <c r="AN122" s="42">
        <v>472</v>
      </c>
      <c r="AO122" s="42">
        <v>462</v>
      </c>
      <c r="AP122" s="42">
        <v>428</v>
      </c>
      <c r="AQ122" s="42">
        <v>455</v>
      </c>
      <c r="AR122" s="42">
        <v>446</v>
      </c>
      <c r="AS122" s="42">
        <v>455</v>
      </c>
      <c r="AT122" s="42">
        <v>442</v>
      </c>
      <c r="AU122" s="42">
        <v>471</v>
      </c>
      <c r="AV122" s="42">
        <v>471</v>
      </c>
      <c r="AW122" s="42">
        <v>478</v>
      </c>
      <c r="AX122" s="42">
        <v>456</v>
      </c>
      <c r="AY122" s="42">
        <v>470</v>
      </c>
      <c r="AZ122" s="42">
        <v>524</v>
      </c>
      <c r="BA122" s="42">
        <v>516</v>
      </c>
      <c r="BB122" s="42">
        <v>475</v>
      </c>
      <c r="BC122" s="42">
        <v>480</v>
      </c>
      <c r="BD122" s="42">
        <v>526</v>
      </c>
      <c r="BE122" s="42">
        <v>550</v>
      </c>
      <c r="BF122" s="42">
        <v>503</v>
      </c>
      <c r="BG122" s="42">
        <v>526</v>
      </c>
      <c r="BH122" s="42">
        <v>540</v>
      </c>
      <c r="BI122" s="42">
        <v>557</v>
      </c>
      <c r="BJ122" s="42">
        <v>536</v>
      </c>
      <c r="BK122" s="42">
        <v>580</v>
      </c>
      <c r="BL122" s="42">
        <v>593</v>
      </c>
      <c r="BM122" s="42">
        <v>562</v>
      </c>
      <c r="BN122" s="42">
        <v>523</v>
      </c>
      <c r="BO122" s="42">
        <v>477</v>
      </c>
      <c r="BP122" s="42">
        <v>462</v>
      </c>
      <c r="BQ122" s="42">
        <v>469</v>
      </c>
      <c r="BR122" s="42">
        <v>473</v>
      </c>
      <c r="BS122" s="42">
        <v>537</v>
      </c>
      <c r="BT122" s="42">
        <v>587</v>
      </c>
      <c r="BU122" s="42">
        <v>584</v>
      </c>
      <c r="BV122" s="42">
        <v>555</v>
      </c>
      <c r="BW122" s="42">
        <v>568</v>
      </c>
      <c r="BX122" s="42">
        <v>586</v>
      </c>
      <c r="BY122" s="42">
        <v>581</v>
      </c>
      <c r="BZ122" s="42">
        <v>567</v>
      </c>
      <c r="CA122" s="42">
        <v>588</v>
      </c>
      <c r="CB122" s="42">
        <v>606</v>
      </c>
      <c r="CC122" s="42">
        <v>611</v>
      </c>
      <c r="CD122" s="42">
        <v>568</v>
      </c>
      <c r="CE122" s="42">
        <v>606</v>
      </c>
      <c r="CF122" s="42">
        <v>599</v>
      </c>
      <c r="CG122" s="42">
        <v>633</v>
      </c>
      <c r="CH122" s="42">
        <v>587</v>
      </c>
      <c r="CI122" s="42">
        <v>643</v>
      </c>
      <c r="CJ122" s="42">
        <v>630</v>
      </c>
      <c r="CK122" s="42">
        <v>671</v>
      </c>
      <c r="CL122" s="42">
        <v>678</v>
      </c>
      <c r="CM122" s="42">
        <v>709</v>
      </c>
      <c r="CN122" s="42">
        <v>652</v>
      </c>
      <c r="CO122" s="42">
        <v>685</v>
      </c>
      <c r="CP122" s="42">
        <v>669</v>
      </c>
      <c r="CQ122" s="42">
        <v>709</v>
      </c>
      <c r="CR122" s="42">
        <v>705</v>
      </c>
      <c r="CS122" s="42">
        <v>743</v>
      </c>
      <c r="CT122" s="42">
        <v>750</v>
      </c>
      <c r="CU122" s="42">
        <v>789</v>
      </c>
      <c r="CV122" s="42">
        <v>772</v>
      </c>
      <c r="CW122" s="42">
        <v>832</v>
      </c>
      <c r="CX122" s="42">
        <v>748</v>
      </c>
    </row>
    <row r="123" spans="1:102">
      <c r="A123" s="9" t="s">
        <v>229</v>
      </c>
      <c r="B123" s="61" t="s">
        <v>1325</v>
      </c>
      <c r="C123" s="39">
        <v>1816</v>
      </c>
      <c r="D123" s="39">
        <v>1812</v>
      </c>
      <c r="E123" s="39">
        <v>1889</v>
      </c>
      <c r="F123" s="39">
        <v>1974</v>
      </c>
      <c r="G123" s="39">
        <v>2112</v>
      </c>
      <c r="H123" s="39">
        <v>2286</v>
      </c>
      <c r="I123" s="39">
        <v>2391</v>
      </c>
      <c r="J123" s="39">
        <v>2565</v>
      </c>
      <c r="K123" s="39">
        <v>2815</v>
      </c>
      <c r="L123" s="39">
        <v>3200</v>
      </c>
      <c r="M123" s="39">
        <v>3449</v>
      </c>
      <c r="N123" s="39">
        <v>2897</v>
      </c>
      <c r="O123" s="39">
        <v>3387</v>
      </c>
      <c r="P123" s="39">
        <v>3808</v>
      </c>
      <c r="Q123" s="39">
        <v>3719</v>
      </c>
      <c r="R123" s="39">
        <v>3982</v>
      </c>
      <c r="S123" s="41">
        <v>4113</v>
      </c>
      <c r="T123" s="41">
        <v>4107</v>
      </c>
      <c r="U123" s="41">
        <v>4503</v>
      </c>
      <c r="V123" s="41">
        <v>4957</v>
      </c>
      <c r="W123" s="49">
        <v>470</v>
      </c>
      <c r="X123" s="42">
        <v>468</v>
      </c>
      <c r="Y123" s="42">
        <v>440</v>
      </c>
      <c r="Z123" s="42">
        <v>438</v>
      </c>
      <c r="AA123" s="42">
        <v>442</v>
      </c>
      <c r="AB123" s="42">
        <v>448</v>
      </c>
      <c r="AC123" s="42">
        <v>458</v>
      </c>
      <c r="AD123" s="42">
        <v>464</v>
      </c>
      <c r="AE123" s="42">
        <v>458</v>
      </c>
      <c r="AF123" s="42">
        <v>458</v>
      </c>
      <c r="AG123" s="42">
        <v>486</v>
      </c>
      <c r="AH123" s="42">
        <v>487</v>
      </c>
      <c r="AI123" s="42">
        <v>500</v>
      </c>
      <c r="AJ123" s="42">
        <v>496</v>
      </c>
      <c r="AK123" s="42">
        <v>496</v>
      </c>
      <c r="AL123" s="42">
        <v>482</v>
      </c>
      <c r="AM123" s="42">
        <v>503</v>
      </c>
      <c r="AN123" s="42">
        <v>519</v>
      </c>
      <c r="AO123" s="42">
        <v>524</v>
      </c>
      <c r="AP123" s="42">
        <v>566</v>
      </c>
      <c r="AQ123" s="42">
        <v>552</v>
      </c>
      <c r="AR123" s="42">
        <v>579</v>
      </c>
      <c r="AS123" s="42">
        <v>569</v>
      </c>
      <c r="AT123" s="42">
        <v>586</v>
      </c>
      <c r="AU123" s="42">
        <v>565</v>
      </c>
      <c r="AV123" s="42">
        <v>579</v>
      </c>
      <c r="AW123" s="42">
        <v>619</v>
      </c>
      <c r="AX123" s="42">
        <v>628</v>
      </c>
      <c r="AY123" s="42">
        <v>637</v>
      </c>
      <c r="AZ123" s="42">
        <v>637</v>
      </c>
      <c r="BA123" s="42">
        <v>649</v>
      </c>
      <c r="BB123" s="42">
        <v>642</v>
      </c>
      <c r="BC123" s="42">
        <v>652</v>
      </c>
      <c r="BD123" s="42">
        <v>696</v>
      </c>
      <c r="BE123" s="42">
        <v>706</v>
      </c>
      <c r="BF123" s="42">
        <v>761</v>
      </c>
      <c r="BG123" s="42">
        <v>765</v>
      </c>
      <c r="BH123" s="42">
        <v>784</v>
      </c>
      <c r="BI123" s="42">
        <v>820</v>
      </c>
      <c r="BJ123" s="42">
        <v>831</v>
      </c>
      <c r="BK123" s="42">
        <v>831</v>
      </c>
      <c r="BL123" s="42">
        <v>878</v>
      </c>
      <c r="BM123" s="42">
        <v>892</v>
      </c>
      <c r="BN123" s="42">
        <v>848</v>
      </c>
      <c r="BO123" s="42">
        <v>742</v>
      </c>
      <c r="BP123" s="42">
        <v>718</v>
      </c>
      <c r="BQ123" s="42">
        <v>684</v>
      </c>
      <c r="BR123" s="42">
        <v>753</v>
      </c>
      <c r="BS123" s="42">
        <v>775</v>
      </c>
      <c r="BT123" s="42">
        <v>835</v>
      </c>
      <c r="BU123" s="42">
        <v>887</v>
      </c>
      <c r="BV123" s="42">
        <v>890</v>
      </c>
      <c r="BW123" s="42">
        <v>920</v>
      </c>
      <c r="BX123" s="42">
        <v>918</v>
      </c>
      <c r="BY123" s="42">
        <v>976</v>
      </c>
      <c r="BZ123" s="42">
        <v>994</v>
      </c>
      <c r="CA123" s="42">
        <v>937</v>
      </c>
      <c r="CB123" s="42">
        <v>977</v>
      </c>
      <c r="CC123" s="42">
        <v>932</v>
      </c>
      <c r="CD123" s="42">
        <v>873</v>
      </c>
      <c r="CE123" s="42">
        <v>944</v>
      </c>
      <c r="CF123" s="42">
        <v>994</v>
      </c>
      <c r="CG123" s="42">
        <v>1029</v>
      </c>
      <c r="CH123" s="42">
        <v>1015</v>
      </c>
      <c r="CI123" s="42">
        <v>986</v>
      </c>
      <c r="CJ123" s="42">
        <v>1020</v>
      </c>
      <c r="CK123" s="42">
        <v>1037</v>
      </c>
      <c r="CL123" s="42">
        <v>1070</v>
      </c>
      <c r="CM123" s="42">
        <v>1071</v>
      </c>
      <c r="CN123" s="42">
        <v>984</v>
      </c>
      <c r="CO123" s="42">
        <v>1027</v>
      </c>
      <c r="CP123" s="42">
        <v>1025</v>
      </c>
      <c r="CQ123" s="42">
        <v>1060</v>
      </c>
      <c r="CR123" s="42">
        <v>1116</v>
      </c>
      <c r="CS123" s="42">
        <v>1125</v>
      </c>
      <c r="CT123" s="42">
        <v>1202</v>
      </c>
      <c r="CU123" s="42">
        <v>1193</v>
      </c>
      <c r="CV123" s="42">
        <v>1226</v>
      </c>
      <c r="CW123" s="42">
        <v>1250</v>
      </c>
      <c r="CX123" s="42">
        <v>1288</v>
      </c>
    </row>
    <row r="124" spans="1:102">
      <c r="A124" s="1" t="s">
        <v>231</v>
      </c>
      <c r="B124" s="61" t="s">
        <v>1326</v>
      </c>
      <c r="C124" s="39">
        <v>33481</v>
      </c>
      <c r="D124" s="39">
        <v>38447</v>
      </c>
      <c r="E124" s="39">
        <v>49148</v>
      </c>
      <c r="F124" s="39">
        <v>47181</v>
      </c>
      <c r="G124" s="39">
        <v>46505</v>
      </c>
      <c r="H124" s="39">
        <v>39790</v>
      </c>
      <c r="I124" s="39">
        <v>40768</v>
      </c>
      <c r="J124" s="39">
        <v>50780</v>
      </c>
      <c r="K124" s="39">
        <v>69898</v>
      </c>
      <c r="L124" s="39">
        <v>39749</v>
      </c>
      <c r="M124" s="39">
        <v>40738</v>
      </c>
      <c r="N124" s="39">
        <v>39060</v>
      </c>
      <c r="O124" s="39">
        <v>43471</v>
      </c>
      <c r="P124" s="39">
        <v>42890</v>
      </c>
      <c r="Q124" s="39">
        <v>41952</v>
      </c>
      <c r="R124" s="39">
        <v>43041</v>
      </c>
      <c r="S124" s="41">
        <v>42538</v>
      </c>
      <c r="T124" s="41">
        <v>43705</v>
      </c>
      <c r="U124" s="41">
        <v>48236</v>
      </c>
      <c r="V124" s="41">
        <v>50419</v>
      </c>
      <c r="W124" s="49">
        <v>8274</v>
      </c>
      <c r="X124" s="42">
        <v>8320</v>
      </c>
      <c r="Y124" s="42">
        <v>8405</v>
      </c>
      <c r="Z124" s="42">
        <v>8482</v>
      </c>
      <c r="AA124" s="42">
        <v>8986</v>
      </c>
      <c r="AB124" s="42">
        <v>9195</v>
      </c>
      <c r="AC124" s="42">
        <v>9693</v>
      </c>
      <c r="AD124" s="42">
        <v>10573</v>
      </c>
      <c r="AE124" s="42">
        <v>10572</v>
      </c>
      <c r="AF124" s="42">
        <v>11609</v>
      </c>
      <c r="AG124" s="42">
        <v>13173</v>
      </c>
      <c r="AH124" s="42">
        <v>13794</v>
      </c>
      <c r="AI124" s="42">
        <v>13232</v>
      </c>
      <c r="AJ124" s="42">
        <v>12014</v>
      </c>
      <c r="AK124" s="42">
        <v>11234</v>
      </c>
      <c r="AL124" s="42">
        <v>10701</v>
      </c>
      <c r="AM124" s="42">
        <v>12163</v>
      </c>
      <c r="AN124" s="42">
        <v>12535</v>
      </c>
      <c r="AO124" s="42">
        <v>11338</v>
      </c>
      <c r="AP124" s="42">
        <v>10469</v>
      </c>
      <c r="AQ124" s="42">
        <v>11252</v>
      </c>
      <c r="AR124" s="42">
        <v>9374</v>
      </c>
      <c r="AS124" s="42">
        <v>9404</v>
      </c>
      <c r="AT124" s="42">
        <v>9760</v>
      </c>
      <c r="AU124" s="42">
        <v>9805</v>
      </c>
      <c r="AV124" s="42">
        <v>10186</v>
      </c>
      <c r="AW124" s="42">
        <v>10309</v>
      </c>
      <c r="AX124" s="42">
        <v>10468</v>
      </c>
      <c r="AY124" s="42">
        <v>10510</v>
      </c>
      <c r="AZ124" s="42">
        <v>11924</v>
      </c>
      <c r="BA124" s="42">
        <v>13917</v>
      </c>
      <c r="BB124" s="42">
        <v>14429</v>
      </c>
      <c r="BC124" s="42">
        <v>22173</v>
      </c>
      <c r="BD124" s="42">
        <v>25493</v>
      </c>
      <c r="BE124" s="42">
        <v>11938</v>
      </c>
      <c r="BF124" s="42">
        <v>10294</v>
      </c>
      <c r="BG124" s="42">
        <v>10066</v>
      </c>
      <c r="BH124" s="42">
        <v>9619</v>
      </c>
      <c r="BI124" s="42">
        <v>10088</v>
      </c>
      <c r="BJ124" s="42">
        <v>9976</v>
      </c>
      <c r="BK124" s="42">
        <v>10113</v>
      </c>
      <c r="BL124" s="42">
        <v>10379</v>
      </c>
      <c r="BM124" s="42">
        <v>10538</v>
      </c>
      <c r="BN124" s="42">
        <v>9708</v>
      </c>
      <c r="BO124" s="42">
        <v>9741</v>
      </c>
      <c r="BP124" s="42">
        <v>9596</v>
      </c>
      <c r="BQ124" s="42">
        <v>9537</v>
      </c>
      <c r="BR124" s="42">
        <v>10186</v>
      </c>
      <c r="BS124" s="42">
        <v>10389</v>
      </c>
      <c r="BT124" s="42">
        <v>11041</v>
      </c>
      <c r="BU124" s="42">
        <v>10912</v>
      </c>
      <c r="BV124" s="42">
        <v>11129</v>
      </c>
      <c r="BW124" s="42">
        <v>10626</v>
      </c>
      <c r="BX124" s="42">
        <v>10588</v>
      </c>
      <c r="BY124" s="42">
        <v>10914</v>
      </c>
      <c r="BZ124" s="42">
        <v>10762</v>
      </c>
      <c r="CA124" s="42">
        <v>10721</v>
      </c>
      <c r="CB124" s="42">
        <v>10425</v>
      </c>
      <c r="CC124" s="42">
        <v>10462</v>
      </c>
      <c r="CD124" s="42">
        <v>10344</v>
      </c>
      <c r="CE124" s="42">
        <v>10536</v>
      </c>
      <c r="CF124" s="42">
        <v>10795</v>
      </c>
      <c r="CG124" s="42">
        <v>11136</v>
      </c>
      <c r="CH124" s="42">
        <v>10575</v>
      </c>
      <c r="CI124" s="42">
        <v>10643</v>
      </c>
      <c r="CJ124" s="42">
        <v>10460</v>
      </c>
      <c r="CK124" s="42">
        <v>10331</v>
      </c>
      <c r="CL124" s="42">
        <v>11104</v>
      </c>
      <c r="CM124" s="42">
        <v>11170</v>
      </c>
      <c r="CN124" s="42">
        <v>10722</v>
      </c>
      <c r="CO124" s="42">
        <v>10851</v>
      </c>
      <c r="CP124" s="42">
        <v>10962</v>
      </c>
      <c r="CQ124" s="42">
        <v>10841</v>
      </c>
      <c r="CR124" s="42">
        <v>11355</v>
      </c>
      <c r="CS124" s="42">
        <v>12551</v>
      </c>
      <c r="CT124" s="42">
        <v>13489</v>
      </c>
      <c r="CU124" s="42">
        <v>12254</v>
      </c>
      <c r="CV124" s="42">
        <v>12421</v>
      </c>
      <c r="CW124" s="42">
        <v>12827</v>
      </c>
      <c r="CX124" s="42">
        <v>12917</v>
      </c>
    </row>
    <row r="125" spans="1:102">
      <c r="A125" s="9" t="s">
        <v>233</v>
      </c>
      <c r="B125" s="61" t="s">
        <v>1327</v>
      </c>
      <c r="C125" s="39">
        <v>5844</v>
      </c>
      <c r="D125" s="39">
        <v>7457</v>
      </c>
      <c r="E125" s="39">
        <v>11594</v>
      </c>
      <c r="F125" s="39">
        <v>11394</v>
      </c>
      <c r="G125" s="39">
        <v>10331</v>
      </c>
      <c r="H125" s="39">
        <v>5774</v>
      </c>
      <c r="I125" s="39">
        <v>6429</v>
      </c>
      <c r="J125" s="39">
        <v>8229</v>
      </c>
      <c r="K125" s="39">
        <v>12726</v>
      </c>
      <c r="L125" s="39">
        <v>4888</v>
      </c>
      <c r="M125" s="39">
        <v>5107</v>
      </c>
      <c r="N125" s="39">
        <v>4552</v>
      </c>
      <c r="O125" s="39">
        <v>5551</v>
      </c>
      <c r="P125" s="39">
        <v>5972</v>
      </c>
      <c r="Q125" s="39">
        <v>4900</v>
      </c>
      <c r="R125" s="39">
        <v>4552</v>
      </c>
      <c r="S125" s="41">
        <v>4581</v>
      </c>
      <c r="T125" s="41">
        <v>4578</v>
      </c>
      <c r="U125" s="41">
        <v>4534</v>
      </c>
      <c r="V125" s="41">
        <v>3945</v>
      </c>
      <c r="W125" s="49">
        <v>1507</v>
      </c>
      <c r="X125" s="42">
        <v>1465</v>
      </c>
      <c r="Y125" s="42">
        <v>1441</v>
      </c>
      <c r="Z125" s="42">
        <v>1431</v>
      </c>
      <c r="AA125" s="42">
        <v>1540</v>
      </c>
      <c r="AB125" s="42">
        <v>1696</v>
      </c>
      <c r="AC125" s="42">
        <v>1982</v>
      </c>
      <c r="AD125" s="42">
        <v>2239</v>
      </c>
      <c r="AE125" s="42">
        <v>2332</v>
      </c>
      <c r="AF125" s="42">
        <v>2617</v>
      </c>
      <c r="AG125" s="42">
        <v>3131</v>
      </c>
      <c r="AH125" s="42">
        <v>3514</v>
      </c>
      <c r="AI125" s="42">
        <v>3426</v>
      </c>
      <c r="AJ125" s="42">
        <v>2723</v>
      </c>
      <c r="AK125" s="42">
        <v>2656</v>
      </c>
      <c r="AL125" s="42">
        <v>2589</v>
      </c>
      <c r="AM125" s="42">
        <v>3240</v>
      </c>
      <c r="AN125" s="42">
        <v>3190</v>
      </c>
      <c r="AO125" s="42">
        <v>2261</v>
      </c>
      <c r="AP125" s="42">
        <v>1640</v>
      </c>
      <c r="AQ125" s="42">
        <v>1390</v>
      </c>
      <c r="AR125" s="42">
        <v>1387</v>
      </c>
      <c r="AS125" s="42">
        <v>1438</v>
      </c>
      <c r="AT125" s="42">
        <v>1559</v>
      </c>
      <c r="AU125" s="42">
        <v>1666</v>
      </c>
      <c r="AV125" s="42">
        <v>1603</v>
      </c>
      <c r="AW125" s="42">
        <v>1611</v>
      </c>
      <c r="AX125" s="42">
        <v>1549</v>
      </c>
      <c r="AY125" s="42">
        <v>1623</v>
      </c>
      <c r="AZ125" s="42">
        <v>1940</v>
      </c>
      <c r="BA125" s="42">
        <v>2198</v>
      </c>
      <c r="BB125" s="42">
        <v>2468</v>
      </c>
      <c r="BC125" s="42">
        <v>4443</v>
      </c>
      <c r="BD125" s="42">
        <v>4867</v>
      </c>
      <c r="BE125" s="42">
        <v>1987</v>
      </c>
      <c r="BF125" s="42">
        <v>1429</v>
      </c>
      <c r="BG125" s="42">
        <v>1368</v>
      </c>
      <c r="BH125" s="42">
        <v>1162</v>
      </c>
      <c r="BI125" s="42">
        <v>1175</v>
      </c>
      <c r="BJ125" s="42">
        <v>1183</v>
      </c>
      <c r="BK125" s="42">
        <v>1166</v>
      </c>
      <c r="BL125" s="42">
        <v>1465</v>
      </c>
      <c r="BM125" s="42">
        <v>1375</v>
      </c>
      <c r="BN125" s="42">
        <v>1101</v>
      </c>
      <c r="BO125" s="42">
        <v>1037</v>
      </c>
      <c r="BP125" s="42">
        <v>1099</v>
      </c>
      <c r="BQ125" s="42">
        <v>1136</v>
      </c>
      <c r="BR125" s="42">
        <v>1280</v>
      </c>
      <c r="BS125" s="42">
        <v>1355</v>
      </c>
      <c r="BT125" s="42">
        <v>1353</v>
      </c>
      <c r="BU125" s="42">
        <v>1383</v>
      </c>
      <c r="BV125" s="42">
        <v>1460</v>
      </c>
      <c r="BW125" s="42">
        <v>1430</v>
      </c>
      <c r="BX125" s="42">
        <v>1516</v>
      </c>
      <c r="BY125" s="42">
        <v>1532</v>
      </c>
      <c r="BZ125" s="42">
        <v>1494</v>
      </c>
      <c r="CA125" s="42">
        <v>1355</v>
      </c>
      <c r="CB125" s="42">
        <v>1220</v>
      </c>
      <c r="CC125" s="42">
        <v>1204</v>
      </c>
      <c r="CD125" s="42">
        <v>1121</v>
      </c>
      <c r="CE125" s="42">
        <v>1187</v>
      </c>
      <c r="CF125" s="42">
        <v>1144</v>
      </c>
      <c r="CG125" s="42">
        <v>1160</v>
      </c>
      <c r="CH125" s="42">
        <v>1061</v>
      </c>
      <c r="CI125" s="42">
        <v>1151</v>
      </c>
      <c r="CJ125" s="42">
        <v>1037</v>
      </c>
      <c r="CK125" s="42">
        <v>1101</v>
      </c>
      <c r="CL125" s="42">
        <v>1292</v>
      </c>
      <c r="CM125" s="42">
        <v>1327</v>
      </c>
      <c r="CN125" s="42">
        <v>1023</v>
      </c>
      <c r="CO125" s="42">
        <v>1057</v>
      </c>
      <c r="CP125" s="42">
        <v>1169</v>
      </c>
      <c r="CQ125" s="42">
        <v>1168</v>
      </c>
      <c r="CR125" s="42">
        <v>1098</v>
      </c>
      <c r="CS125" s="42">
        <v>1101</v>
      </c>
      <c r="CT125" s="42">
        <v>1167</v>
      </c>
      <c r="CU125" s="42">
        <v>994</v>
      </c>
      <c r="CV125" s="42">
        <v>1003</v>
      </c>
      <c r="CW125" s="42">
        <v>1023</v>
      </c>
      <c r="CX125" s="42">
        <v>925</v>
      </c>
    </row>
    <row r="126" spans="1:102">
      <c r="A126" s="9" t="s">
        <v>235</v>
      </c>
      <c r="B126" s="61" t="s">
        <v>1328</v>
      </c>
      <c r="C126" s="39">
        <v>14832</v>
      </c>
      <c r="D126" s="39">
        <v>16467</v>
      </c>
      <c r="E126" s="39">
        <v>18819</v>
      </c>
      <c r="F126" s="39">
        <v>15765</v>
      </c>
      <c r="G126" s="39">
        <v>14079</v>
      </c>
      <c r="H126" s="39">
        <v>13966</v>
      </c>
      <c r="I126" s="39">
        <v>14291</v>
      </c>
      <c r="J126" s="39">
        <v>14369</v>
      </c>
      <c r="K126" s="39">
        <v>14908</v>
      </c>
      <c r="L126" s="39">
        <v>12948</v>
      </c>
      <c r="M126" s="39">
        <v>12577</v>
      </c>
      <c r="N126" s="39">
        <v>11446</v>
      </c>
      <c r="O126" s="39">
        <v>12397</v>
      </c>
      <c r="P126" s="39">
        <v>11599</v>
      </c>
      <c r="Q126" s="39">
        <v>12043</v>
      </c>
      <c r="R126" s="39">
        <v>12016</v>
      </c>
      <c r="S126" s="41">
        <v>12501</v>
      </c>
      <c r="T126" s="41">
        <v>12205</v>
      </c>
      <c r="U126" s="41">
        <v>13150</v>
      </c>
      <c r="V126" s="41">
        <v>13301</v>
      </c>
      <c r="W126" s="49">
        <v>3598</v>
      </c>
      <c r="X126" s="42">
        <v>3667</v>
      </c>
      <c r="Y126" s="42">
        <v>3721</v>
      </c>
      <c r="Z126" s="42">
        <v>3846</v>
      </c>
      <c r="AA126" s="42">
        <v>4049</v>
      </c>
      <c r="AB126" s="42">
        <v>4079</v>
      </c>
      <c r="AC126" s="42">
        <v>4026</v>
      </c>
      <c r="AD126" s="42">
        <v>4313</v>
      </c>
      <c r="AE126" s="42">
        <v>4187</v>
      </c>
      <c r="AF126" s="42">
        <v>4592</v>
      </c>
      <c r="AG126" s="42">
        <v>5094</v>
      </c>
      <c r="AH126" s="42">
        <v>4946</v>
      </c>
      <c r="AI126" s="42">
        <v>4503</v>
      </c>
      <c r="AJ126" s="42">
        <v>4132</v>
      </c>
      <c r="AK126" s="42">
        <v>3605</v>
      </c>
      <c r="AL126" s="42">
        <v>3525</v>
      </c>
      <c r="AM126" s="42">
        <v>3700</v>
      </c>
      <c r="AN126" s="42">
        <v>3578</v>
      </c>
      <c r="AO126" s="42">
        <v>3440</v>
      </c>
      <c r="AP126" s="42">
        <v>3361</v>
      </c>
      <c r="AQ126" s="42">
        <v>3549</v>
      </c>
      <c r="AR126" s="42">
        <v>3425</v>
      </c>
      <c r="AS126" s="42">
        <v>3477</v>
      </c>
      <c r="AT126" s="42">
        <v>3515</v>
      </c>
      <c r="AU126" s="42">
        <v>3524</v>
      </c>
      <c r="AV126" s="42">
        <v>3747</v>
      </c>
      <c r="AW126" s="42">
        <v>3644</v>
      </c>
      <c r="AX126" s="42">
        <v>3376</v>
      </c>
      <c r="AY126" s="42">
        <v>3362</v>
      </c>
      <c r="AZ126" s="42">
        <v>3439</v>
      </c>
      <c r="BA126" s="42">
        <v>3763</v>
      </c>
      <c r="BB126" s="42">
        <v>3805</v>
      </c>
      <c r="BC126" s="42">
        <v>3796</v>
      </c>
      <c r="BD126" s="42">
        <v>3886</v>
      </c>
      <c r="BE126" s="42">
        <v>3612</v>
      </c>
      <c r="BF126" s="42">
        <v>3614</v>
      </c>
      <c r="BG126" s="42">
        <v>3363</v>
      </c>
      <c r="BH126" s="42">
        <v>3185</v>
      </c>
      <c r="BI126" s="42">
        <v>3384</v>
      </c>
      <c r="BJ126" s="42">
        <v>3016</v>
      </c>
      <c r="BK126" s="42">
        <v>3222</v>
      </c>
      <c r="BL126" s="42">
        <v>3209</v>
      </c>
      <c r="BM126" s="42">
        <v>3197</v>
      </c>
      <c r="BN126" s="42">
        <v>2949</v>
      </c>
      <c r="BO126" s="42">
        <v>2975</v>
      </c>
      <c r="BP126" s="42">
        <v>2905</v>
      </c>
      <c r="BQ126" s="42">
        <v>2696</v>
      </c>
      <c r="BR126" s="42">
        <v>2870</v>
      </c>
      <c r="BS126" s="42">
        <v>2997</v>
      </c>
      <c r="BT126" s="42">
        <v>3191</v>
      </c>
      <c r="BU126" s="42">
        <v>3154</v>
      </c>
      <c r="BV126" s="42">
        <v>3055</v>
      </c>
      <c r="BW126" s="42">
        <v>2864</v>
      </c>
      <c r="BX126" s="42">
        <v>2899</v>
      </c>
      <c r="BY126" s="42">
        <v>3124</v>
      </c>
      <c r="BZ126" s="42">
        <v>2712</v>
      </c>
      <c r="CA126" s="42">
        <v>3009</v>
      </c>
      <c r="CB126" s="42">
        <v>2996</v>
      </c>
      <c r="CC126" s="42">
        <v>3045</v>
      </c>
      <c r="CD126" s="42">
        <v>2993</v>
      </c>
      <c r="CE126" s="42">
        <v>2961</v>
      </c>
      <c r="CF126" s="42">
        <v>2892</v>
      </c>
      <c r="CG126" s="42">
        <v>3075</v>
      </c>
      <c r="CH126" s="42">
        <v>3089</v>
      </c>
      <c r="CI126" s="42">
        <v>3123</v>
      </c>
      <c r="CJ126" s="42">
        <v>3048</v>
      </c>
      <c r="CK126" s="42">
        <v>3057</v>
      </c>
      <c r="CL126" s="42">
        <v>3273</v>
      </c>
      <c r="CM126" s="42">
        <v>3065</v>
      </c>
      <c r="CN126" s="42">
        <v>3019</v>
      </c>
      <c r="CO126" s="42">
        <v>3091</v>
      </c>
      <c r="CP126" s="42">
        <v>3031</v>
      </c>
      <c r="CQ126" s="42">
        <v>3009</v>
      </c>
      <c r="CR126" s="42">
        <v>3185</v>
      </c>
      <c r="CS126" s="42">
        <v>3330</v>
      </c>
      <c r="CT126" s="42">
        <v>3626</v>
      </c>
      <c r="CU126" s="42">
        <v>3144</v>
      </c>
      <c r="CV126" s="42">
        <v>3357</v>
      </c>
      <c r="CW126" s="42">
        <v>3552</v>
      </c>
      <c r="CX126" s="42">
        <v>3248</v>
      </c>
    </row>
    <row r="127" spans="1:102">
      <c r="A127" s="9" t="s">
        <v>237</v>
      </c>
      <c r="B127" s="61" t="s">
        <v>1329</v>
      </c>
      <c r="C127" s="39">
        <v>4967</v>
      </c>
      <c r="D127" s="39">
        <v>6584</v>
      </c>
      <c r="E127" s="39">
        <v>9480</v>
      </c>
      <c r="F127" s="39">
        <v>10188</v>
      </c>
      <c r="G127" s="39">
        <v>12139</v>
      </c>
      <c r="H127" s="39">
        <v>9973</v>
      </c>
      <c r="I127" s="39">
        <v>9617</v>
      </c>
      <c r="J127" s="39">
        <v>16827</v>
      </c>
      <c r="K127" s="39">
        <v>29045</v>
      </c>
      <c r="L127" s="39">
        <v>7739</v>
      </c>
      <c r="M127" s="39">
        <v>8355</v>
      </c>
      <c r="N127" s="39">
        <v>8356</v>
      </c>
      <c r="O127" s="39">
        <v>10256</v>
      </c>
      <c r="P127" s="39">
        <v>10573</v>
      </c>
      <c r="Q127" s="39">
        <v>10729</v>
      </c>
      <c r="R127" s="39">
        <v>11805</v>
      </c>
      <c r="S127" s="41">
        <v>10980</v>
      </c>
      <c r="T127" s="41">
        <v>12296</v>
      </c>
      <c r="U127" s="41">
        <v>14301</v>
      </c>
      <c r="V127" s="41">
        <v>15523</v>
      </c>
      <c r="W127" s="49">
        <v>1219</v>
      </c>
      <c r="X127" s="42">
        <v>1190</v>
      </c>
      <c r="Y127" s="42">
        <v>1283</v>
      </c>
      <c r="Z127" s="42">
        <v>1275</v>
      </c>
      <c r="AA127" s="42">
        <v>1477</v>
      </c>
      <c r="AB127" s="42">
        <v>1508</v>
      </c>
      <c r="AC127" s="42">
        <v>1655</v>
      </c>
      <c r="AD127" s="42">
        <v>1944</v>
      </c>
      <c r="AE127" s="42">
        <v>1879</v>
      </c>
      <c r="AF127" s="42">
        <v>2115</v>
      </c>
      <c r="AG127" s="42">
        <v>2588</v>
      </c>
      <c r="AH127" s="42">
        <v>2898</v>
      </c>
      <c r="AI127" s="42">
        <v>2779</v>
      </c>
      <c r="AJ127" s="42">
        <v>2686</v>
      </c>
      <c r="AK127" s="42">
        <v>2502</v>
      </c>
      <c r="AL127" s="42">
        <v>2221</v>
      </c>
      <c r="AM127" s="42">
        <v>2684</v>
      </c>
      <c r="AN127" s="42">
        <v>3255</v>
      </c>
      <c r="AO127" s="42">
        <v>3162</v>
      </c>
      <c r="AP127" s="42">
        <v>3038</v>
      </c>
      <c r="AQ127" s="42">
        <v>3973</v>
      </c>
      <c r="AR127" s="42">
        <v>2096</v>
      </c>
      <c r="AS127" s="42">
        <v>1872</v>
      </c>
      <c r="AT127" s="42">
        <v>2032</v>
      </c>
      <c r="AU127" s="42">
        <v>2073</v>
      </c>
      <c r="AV127" s="42">
        <v>2238</v>
      </c>
      <c r="AW127" s="42">
        <v>2437</v>
      </c>
      <c r="AX127" s="42">
        <v>2869</v>
      </c>
      <c r="AY127" s="42">
        <v>2903</v>
      </c>
      <c r="AZ127" s="42">
        <v>3737</v>
      </c>
      <c r="BA127" s="42">
        <v>4988</v>
      </c>
      <c r="BB127" s="42">
        <v>5199</v>
      </c>
      <c r="BC127" s="42">
        <v>10774</v>
      </c>
      <c r="BD127" s="42">
        <v>13308</v>
      </c>
      <c r="BE127" s="42">
        <v>3093</v>
      </c>
      <c r="BF127" s="42">
        <v>1870</v>
      </c>
      <c r="BG127" s="42">
        <v>1924</v>
      </c>
      <c r="BH127" s="42">
        <v>1826</v>
      </c>
      <c r="BI127" s="42">
        <v>1920</v>
      </c>
      <c r="BJ127" s="42">
        <v>2069</v>
      </c>
      <c r="BK127" s="42">
        <v>2071</v>
      </c>
      <c r="BL127" s="42">
        <v>2090</v>
      </c>
      <c r="BM127" s="42">
        <v>2142</v>
      </c>
      <c r="BN127" s="42">
        <v>2052</v>
      </c>
      <c r="BO127" s="42">
        <v>2068</v>
      </c>
      <c r="BP127" s="42">
        <v>2185</v>
      </c>
      <c r="BQ127" s="42">
        <v>1962</v>
      </c>
      <c r="BR127" s="42">
        <v>2141</v>
      </c>
      <c r="BS127" s="42">
        <v>2417</v>
      </c>
      <c r="BT127" s="42">
        <v>2528</v>
      </c>
      <c r="BU127" s="42">
        <v>2679</v>
      </c>
      <c r="BV127" s="42">
        <v>2632</v>
      </c>
      <c r="BW127" s="42">
        <v>2618</v>
      </c>
      <c r="BX127" s="42">
        <v>2534</v>
      </c>
      <c r="BY127" s="42">
        <v>2503</v>
      </c>
      <c r="BZ127" s="42">
        <v>2918</v>
      </c>
      <c r="CA127" s="42">
        <v>2648</v>
      </c>
      <c r="CB127" s="42">
        <v>2582</v>
      </c>
      <c r="CC127" s="42">
        <v>2626</v>
      </c>
      <c r="CD127" s="42">
        <v>2873</v>
      </c>
      <c r="CE127" s="42">
        <v>2812</v>
      </c>
      <c r="CF127" s="42">
        <v>3071</v>
      </c>
      <c r="CG127" s="42">
        <v>3165</v>
      </c>
      <c r="CH127" s="42">
        <v>2757</v>
      </c>
      <c r="CI127" s="42">
        <v>2782</v>
      </c>
      <c r="CJ127" s="42">
        <v>2799</v>
      </c>
      <c r="CK127" s="42">
        <v>2567</v>
      </c>
      <c r="CL127" s="42">
        <v>2832</v>
      </c>
      <c r="CM127" s="42">
        <v>3086</v>
      </c>
      <c r="CN127" s="42">
        <v>3070</v>
      </c>
      <c r="CO127" s="42">
        <v>3016</v>
      </c>
      <c r="CP127" s="42">
        <v>3123</v>
      </c>
      <c r="CQ127" s="42">
        <v>2968</v>
      </c>
      <c r="CR127" s="42">
        <v>3076</v>
      </c>
      <c r="CS127" s="42">
        <v>4065</v>
      </c>
      <c r="CT127" s="42">
        <v>4192</v>
      </c>
      <c r="CU127" s="42">
        <v>3722</v>
      </c>
      <c r="CV127" s="42">
        <v>3694</v>
      </c>
      <c r="CW127" s="42">
        <v>3772</v>
      </c>
      <c r="CX127" s="42">
        <v>4335</v>
      </c>
    </row>
    <row r="128" spans="1:102">
      <c r="A128" s="9" t="s">
        <v>239</v>
      </c>
      <c r="B128" s="61" t="s">
        <v>1330</v>
      </c>
      <c r="C128" s="39">
        <v>2782</v>
      </c>
      <c r="D128" s="39">
        <v>2899</v>
      </c>
      <c r="E128" s="39">
        <v>3290</v>
      </c>
      <c r="F128" s="39">
        <v>3414</v>
      </c>
      <c r="G128" s="39">
        <v>3830</v>
      </c>
      <c r="H128" s="39">
        <v>3773</v>
      </c>
      <c r="I128" s="39">
        <v>3938</v>
      </c>
      <c r="J128" s="39">
        <v>4461</v>
      </c>
      <c r="K128" s="39">
        <v>5845</v>
      </c>
      <c r="L128" s="39">
        <v>6653</v>
      </c>
      <c r="M128" s="39">
        <v>6840</v>
      </c>
      <c r="N128" s="39">
        <v>7017</v>
      </c>
      <c r="O128" s="39">
        <v>6875</v>
      </c>
      <c r="P128" s="39">
        <v>5736</v>
      </c>
      <c r="Q128" s="39">
        <v>5022</v>
      </c>
      <c r="R128" s="39">
        <v>4831</v>
      </c>
      <c r="S128" s="41">
        <v>4490</v>
      </c>
      <c r="T128" s="41">
        <v>4350</v>
      </c>
      <c r="U128" s="41">
        <v>5243</v>
      </c>
      <c r="V128" s="41">
        <v>6088</v>
      </c>
      <c r="W128" s="49">
        <v>669</v>
      </c>
      <c r="X128" s="42">
        <v>697</v>
      </c>
      <c r="Y128" s="42">
        <v>712</v>
      </c>
      <c r="Z128" s="42">
        <v>704</v>
      </c>
      <c r="AA128" s="42">
        <v>692</v>
      </c>
      <c r="AB128" s="42">
        <v>688</v>
      </c>
      <c r="AC128" s="42">
        <v>755</v>
      </c>
      <c r="AD128" s="42">
        <v>764</v>
      </c>
      <c r="AE128" s="42">
        <v>801</v>
      </c>
      <c r="AF128" s="42">
        <v>838</v>
      </c>
      <c r="AG128" s="42">
        <v>789</v>
      </c>
      <c r="AH128" s="42">
        <v>862</v>
      </c>
      <c r="AI128" s="42">
        <v>880</v>
      </c>
      <c r="AJ128" s="42">
        <v>877</v>
      </c>
      <c r="AK128" s="42">
        <v>858</v>
      </c>
      <c r="AL128" s="42">
        <v>799</v>
      </c>
      <c r="AM128" s="42">
        <v>979</v>
      </c>
      <c r="AN128" s="42">
        <v>1003</v>
      </c>
      <c r="AO128" s="42">
        <v>952</v>
      </c>
      <c r="AP128" s="42">
        <v>896</v>
      </c>
      <c r="AQ128" s="42">
        <v>827</v>
      </c>
      <c r="AR128" s="42">
        <v>876</v>
      </c>
      <c r="AS128" s="42">
        <v>992</v>
      </c>
      <c r="AT128" s="42">
        <v>1078</v>
      </c>
      <c r="AU128" s="42">
        <v>948</v>
      </c>
      <c r="AV128" s="42">
        <v>991</v>
      </c>
      <c r="AW128" s="42">
        <v>986</v>
      </c>
      <c r="AX128" s="42">
        <v>1013</v>
      </c>
      <c r="AY128" s="42">
        <v>1019</v>
      </c>
      <c r="AZ128" s="42">
        <v>1044</v>
      </c>
      <c r="BA128" s="42">
        <v>1206</v>
      </c>
      <c r="BB128" s="42">
        <v>1192</v>
      </c>
      <c r="BC128" s="42">
        <v>1387</v>
      </c>
      <c r="BD128" s="42">
        <v>1545</v>
      </c>
      <c r="BE128" s="42">
        <v>1393</v>
      </c>
      <c r="BF128" s="42">
        <v>1520</v>
      </c>
      <c r="BG128" s="42">
        <v>1602</v>
      </c>
      <c r="BH128" s="42">
        <v>1627</v>
      </c>
      <c r="BI128" s="42">
        <v>1660</v>
      </c>
      <c r="BJ128" s="42">
        <v>1764</v>
      </c>
      <c r="BK128" s="42">
        <v>1725</v>
      </c>
      <c r="BL128" s="42">
        <v>1588</v>
      </c>
      <c r="BM128" s="42">
        <v>1845</v>
      </c>
      <c r="BN128" s="42">
        <v>1682</v>
      </c>
      <c r="BO128" s="42">
        <v>1725</v>
      </c>
      <c r="BP128" s="42">
        <v>1570</v>
      </c>
      <c r="BQ128" s="42">
        <v>1846</v>
      </c>
      <c r="BR128" s="42">
        <v>1876</v>
      </c>
      <c r="BS128" s="42">
        <v>1654</v>
      </c>
      <c r="BT128" s="42">
        <v>1877</v>
      </c>
      <c r="BU128" s="42">
        <v>1584</v>
      </c>
      <c r="BV128" s="42">
        <v>1760</v>
      </c>
      <c r="BW128" s="42">
        <v>1530</v>
      </c>
      <c r="BX128" s="42">
        <v>1469</v>
      </c>
      <c r="BY128" s="42">
        <v>1409</v>
      </c>
      <c r="BZ128" s="42">
        <v>1328</v>
      </c>
      <c r="CA128" s="42">
        <v>1373</v>
      </c>
      <c r="CB128" s="42">
        <v>1311</v>
      </c>
      <c r="CC128" s="42">
        <v>1247</v>
      </c>
      <c r="CD128" s="42">
        <v>1091</v>
      </c>
      <c r="CE128" s="42">
        <v>1187</v>
      </c>
      <c r="CF128" s="42">
        <v>1217</v>
      </c>
      <c r="CG128" s="42">
        <v>1212</v>
      </c>
      <c r="CH128" s="42">
        <v>1215</v>
      </c>
      <c r="CI128" s="42">
        <v>1119</v>
      </c>
      <c r="CJ128" s="42">
        <v>1126</v>
      </c>
      <c r="CK128" s="42">
        <v>1111</v>
      </c>
      <c r="CL128" s="42">
        <v>1134</v>
      </c>
      <c r="CM128" s="42">
        <v>1110</v>
      </c>
      <c r="CN128" s="42">
        <v>1024</v>
      </c>
      <c r="CO128" s="42">
        <v>1156</v>
      </c>
      <c r="CP128" s="42">
        <v>1061</v>
      </c>
      <c r="CQ128" s="42">
        <v>1175</v>
      </c>
      <c r="CR128" s="42">
        <v>1275</v>
      </c>
      <c r="CS128" s="42">
        <v>1262</v>
      </c>
      <c r="CT128" s="42">
        <v>1531</v>
      </c>
      <c r="CU128" s="42">
        <v>1485</v>
      </c>
      <c r="CV128" s="42">
        <v>1472</v>
      </c>
      <c r="CW128" s="42">
        <v>1558</v>
      </c>
      <c r="CX128" s="42">
        <v>1573</v>
      </c>
    </row>
    <row r="129" spans="1:102">
      <c r="A129" s="9" t="s">
        <v>241</v>
      </c>
      <c r="B129" s="61" t="s">
        <v>1331</v>
      </c>
      <c r="C129" s="39">
        <v>3513</v>
      </c>
      <c r="D129" s="39">
        <v>3470</v>
      </c>
      <c r="E129" s="39">
        <v>3935</v>
      </c>
      <c r="F129" s="39">
        <v>4323</v>
      </c>
      <c r="G129" s="39">
        <v>4071</v>
      </c>
      <c r="H129" s="39">
        <v>3984</v>
      </c>
      <c r="I129" s="39">
        <v>4158</v>
      </c>
      <c r="J129" s="39">
        <v>4216</v>
      </c>
      <c r="K129" s="39">
        <v>4818</v>
      </c>
      <c r="L129" s="39">
        <v>5279</v>
      </c>
      <c r="M129" s="39">
        <v>5443</v>
      </c>
      <c r="N129" s="39">
        <v>5197</v>
      </c>
      <c r="O129" s="39">
        <v>5855</v>
      </c>
      <c r="P129" s="39">
        <v>6399</v>
      </c>
      <c r="Q129" s="39">
        <v>6713</v>
      </c>
      <c r="R129" s="39">
        <v>7262</v>
      </c>
      <c r="S129" s="41">
        <v>7409</v>
      </c>
      <c r="T129" s="41">
        <v>7727</v>
      </c>
      <c r="U129" s="41">
        <v>8310</v>
      </c>
      <c r="V129" s="41">
        <v>8755</v>
      </c>
      <c r="W129" s="49">
        <v>889</v>
      </c>
      <c r="X129" s="42">
        <v>893</v>
      </c>
      <c r="Y129" s="42">
        <v>871</v>
      </c>
      <c r="Z129" s="42">
        <v>860</v>
      </c>
      <c r="AA129" s="42">
        <v>855</v>
      </c>
      <c r="AB129" s="42">
        <v>835</v>
      </c>
      <c r="AC129" s="42">
        <v>879</v>
      </c>
      <c r="AD129" s="42">
        <v>901</v>
      </c>
      <c r="AE129" s="42">
        <v>919</v>
      </c>
      <c r="AF129" s="42">
        <v>973</v>
      </c>
      <c r="AG129" s="42">
        <v>1008</v>
      </c>
      <c r="AH129" s="42">
        <v>1035</v>
      </c>
      <c r="AI129" s="42">
        <v>1108</v>
      </c>
      <c r="AJ129" s="42">
        <v>1079</v>
      </c>
      <c r="AK129" s="42">
        <v>1084</v>
      </c>
      <c r="AL129" s="42">
        <v>1052</v>
      </c>
      <c r="AM129" s="42">
        <v>1051</v>
      </c>
      <c r="AN129" s="42">
        <v>973</v>
      </c>
      <c r="AO129" s="42">
        <v>1045</v>
      </c>
      <c r="AP129" s="42">
        <v>1002</v>
      </c>
      <c r="AQ129" s="42">
        <v>990</v>
      </c>
      <c r="AR129" s="42">
        <v>1012</v>
      </c>
      <c r="AS129" s="42">
        <v>994</v>
      </c>
      <c r="AT129" s="42">
        <v>988</v>
      </c>
      <c r="AU129" s="42">
        <v>1020</v>
      </c>
      <c r="AV129" s="42">
        <v>1025</v>
      </c>
      <c r="AW129" s="42">
        <v>1067</v>
      </c>
      <c r="AX129" s="42">
        <v>1046</v>
      </c>
      <c r="AY129" s="42">
        <v>1000</v>
      </c>
      <c r="AZ129" s="42">
        <v>1088</v>
      </c>
      <c r="BA129" s="42">
        <v>1044</v>
      </c>
      <c r="BB129" s="42">
        <v>1084</v>
      </c>
      <c r="BC129" s="42">
        <v>1133</v>
      </c>
      <c r="BD129" s="42">
        <v>1234</v>
      </c>
      <c r="BE129" s="42">
        <v>1219</v>
      </c>
      <c r="BF129" s="42">
        <v>1232</v>
      </c>
      <c r="BG129" s="42">
        <v>1250</v>
      </c>
      <c r="BH129" s="42">
        <v>1274</v>
      </c>
      <c r="BI129" s="42">
        <v>1379</v>
      </c>
      <c r="BJ129" s="42">
        <v>1376</v>
      </c>
      <c r="BK129" s="42">
        <v>1345</v>
      </c>
      <c r="BL129" s="42">
        <v>1399</v>
      </c>
      <c r="BM129" s="42">
        <v>1374</v>
      </c>
      <c r="BN129" s="42">
        <v>1325</v>
      </c>
      <c r="BO129" s="42">
        <v>1300</v>
      </c>
      <c r="BP129" s="42">
        <v>1240</v>
      </c>
      <c r="BQ129" s="42">
        <v>1292</v>
      </c>
      <c r="BR129" s="42">
        <v>1365</v>
      </c>
      <c r="BS129" s="42">
        <v>1370</v>
      </c>
      <c r="BT129" s="42">
        <v>1469</v>
      </c>
      <c r="BU129" s="42">
        <v>1475</v>
      </c>
      <c r="BV129" s="42">
        <v>1541</v>
      </c>
      <c r="BW129" s="42">
        <v>1545</v>
      </c>
      <c r="BX129" s="42">
        <v>1534</v>
      </c>
      <c r="BY129" s="42">
        <v>1669</v>
      </c>
      <c r="BZ129" s="42">
        <v>1651</v>
      </c>
      <c r="CA129" s="42">
        <v>1692</v>
      </c>
      <c r="CB129" s="42">
        <v>1639</v>
      </c>
      <c r="CC129" s="42">
        <v>1695</v>
      </c>
      <c r="CD129" s="42">
        <v>1687</v>
      </c>
      <c r="CE129" s="42">
        <v>1747</v>
      </c>
      <c r="CF129" s="42">
        <v>1829</v>
      </c>
      <c r="CG129" s="42">
        <v>1870</v>
      </c>
      <c r="CH129" s="42">
        <v>1816</v>
      </c>
      <c r="CI129" s="42">
        <v>1820</v>
      </c>
      <c r="CJ129" s="42">
        <v>1821</v>
      </c>
      <c r="CK129" s="42">
        <v>1861</v>
      </c>
      <c r="CL129" s="42">
        <v>1907</v>
      </c>
      <c r="CM129" s="42">
        <v>1945</v>
      </c>
      <c r="CN129" s="42">
        <v>1956</v>
      </c>
      <c r="CO129" s="42">
        <v>1899</v>
      </c>
      <c r="CP129" s="42">
        <v>1928</v>
      </c>
      <c r="CQ129" s="42">
        <v>1893</v>
      </c>
      <c r="CR129" s="42">
        <v>2033</v>
      </c>
      <c r="CS129" s="42">
        <v>2104</v>
      </c>
      <c r="CT129" s="42">
        <v>2280</v>
      </c>
      <c r="CU129" s="42">
        <v>2202</v>
      </c>
      <c r="CV129" s="42">
        <v>2187</v>
      </c>
      <c r="CW129" s="42">
        <v>2230</v>
      </c>
      <c r="CX129" s="42">
        <v>2136</v>
      </c>
    </row>
    <row r="130" spans="1:102">
      <c r="A130" s="9" t="s">
        <v>243</v>
      </c>
      <c r="B130" s="61" t="s">
        <v>1332</v>
      </c>
      <c r="C130" s="39">
        <v>338</v>
      </c>
      <c r="D130" s="39">
        <v>321</v>
      </c>
      <c r="E130" s="39">
        <v>386</v>
      </c>
      <c r="F130" s="39">
        <v>518</v>
      </c>
      <c r="G130" s="39">
        <v>521</v>
      </c>
      <c r="H130" s="39">
        <v>532</v>
      </c>
      <c r="I130" s="39">
        <v>545</v>
      </c>
      <c r="J130" s="39">
        <v>700</v>
      </c>
      <c r="K130" s="39">
        <v>734</v>
      </c>
      <c r="L130" s="39">
        <v>770</v>
      </c>
      <c r="M130" s="39">
        <v>951</v>
      </c>
      <c r="N130" s="39">
        <v>993</v>
      </c>
      <c r="O130" s="39">
        <v>1033</v>
      </c>
      <c r="P130" s="39">
        <v>1098</v>
      </c>
      <c r="Q130" s="39">
        <v>1144</v>
      </c>
      <c r="R130" s="39">
        <v>1236</v>
      </c>
      <c r="S130" s="41">
        <v>1351</v>
      </c>
      <c r="T130" s="41">
        <v>1368</v>
      </c>
      <c r="U130" s="41">
        <v>1397</v>
      </c>
      <c r="V130" s="41">
        <v>1388</v>
      </c>
      <c r="W130" s="49">
        <v>83</v>
      </c>
      <c r="X130" s="42">
        <v>87</v>
      </c>
      <c r="Y130" s="42">
        <v>85</v>
      </c>
      <c r="Z130" s="42">
        <v>83</v>
      </c>
      <c r="AA130" s="42">
        <v>78</v>
      </c>
      <c r="AB130" s="42">
        <v>74</v>
      </c>
      <c r="AC130" s="42">
        <v>80</v>
      </c>
      <c r="AD130" s="42">
        <v>89</v>
      </c>
      <c r="AE130" s="42">
        <v>85</v>
      </c>
      <c r="AF130" s="42">
        <v>94</v>
      </c>
      <c r="AG130" s="42">
        <v>97</v>
      </c>
      <c r="AH130" s="42">
        <v>110</v>
      </c>
      <c r="AI130" s="42">
        <v>124</v>
      </c>
      <c r="AJ130" s="42">
        <v>128</v>
      </c>
      <c r="AK130" s="42">
        <v>144</v>
      </c>
      <c r="AL130" s="42">
        <v>122</v>
      </c>
      <c r="AM130" s="42">
        <v>131</v>
      </c>
      <c r="AN130" s="42">
        <v>138</v>
      </c>
      <c r="AO130" s="42">
        <v>123</v>
      </c>
      <c r="AP130" s="42">
        <v>129</v>
      </c>
      <c r="AQ130" s="42">
        <v>135</v>
      </c>
      <c r="AR130" s="42">
        <v>134</v>
      </c>
      <c r="AS130" s="42">
        <v>128</v>
      </c>
      <c r="AT130" s="42">
        <v>135</v>
      </c>
      <c r="AU130" s="42">
        <v>128</v>
      </c>
      <c r="AV130" s="42">
        <v>131</v>
      </c>
      <c r="AW130" s="42">
        <v>135</v>
      </c>
      <c r="AX130" s="42">
        <v>151</v>
      </c>
      <c r="AY130" s="42">
        <v>148</v>
      </c>
      <c r="AZ130" s="42">
        <v>164</v>
      </c>
      <c r="BA130" s="42">
        <v>194</v>
      </c>
      <c r="BB130" s="42">
        <v>194</v>
      </c>
      <c r="BC130" s="42">
        <v>178</v>
      </c>
      <c r="BD130" s="42">
        <v>196</v>
      </c>
      <c r="BE130" s="42">
        <v>189</v>
      </c>
      <c r="BF130" s="42">
        <v>171</v>
      </c>
      <c r="BG130" s="42">
        <v>187</v>
      </c>
      <c r="BH130" s="42">
        <v>186</v>
      </c>
      <c r="BI130" s="42">
        <v>200</v>
      </c>
      <c r="BJ130" s="42">
        <v>197</v>
      </c>
      <c r="BK130" s="42">
        <v>229</v>
      </c>
      <c r="BL130" s="42">
        <v>239</v>
      </c>
      <c r="BM130" s="42">
        <v>235</v>
      </c>
      <c r="BN130" s="42">
        <v>248</v>
      </c>
      <c r="BO130" s="42">
        <v>251</v>
      </c>
      <c r="BP130" s="42">
        <v>251</v>
      </c>
      <c r="BQ130" s="42">
        <v>240</v>
      </c>
      <c r="BR130" s="42">
        <v>251</v>
      </c>
      <c r="BS130" s="42">
        <v>248</v>
      </c>
      <c r="BT130" s="42">
        <v>247</v>
      </c>
      <c r="BU130" s="42">
        <v>258</v>
      </c>
      <c r="BV130" s="42">
        <v>280</v>
      </c>
      <c r="BW130" s="42">
        <v>248</v>
      </c>
      <c r="BX130" s="42">
        <v>260</v>
      </c>
      <c r="BY130" s="42">
        <v>292</v>
      </c>
      <c r="BZ130" s="42">
        <v>298</v>
      </c>
      <c r="CA130" s="42">
        <v>291</v>
      </c>
      <c r="CB130" s="42">
        <v>306</v>
      </c>
      <c r="CC130" s="42">
        <v>291</v>
      </c>
      <c r="CD130" s="42">
        <v>256</v>
      </c>
      <c r="CE130" s="42">
        <v>296</v>
      </c>
      <c r="CF130" s="42">
        <v>314</v>
      </c>
      <c r="CG130" s="42">
        <v>312</v>
      </c>
      <c r="CH130" s="42">
        <v>314</v>
      </c>
      <c r="CI130" s="42">
        <v>337</v>
      </c>
      <c r="CJ130" s="42">
        <v>328</v>
      </c>
      <c r="CK130" s="42">
        <v>344</v>
      </c>
      <c r="CL130" s="42">
        <v>342</v>
      </c>
      <c r="CM130" s="42">
        <v>336</v>
      </c>
      <c r="CN130" s="42">
        <v>323</v>
      </c>
      <c r="CO130" s="42">
        <v>342</v>
      </c>
      <c r="CP130" s="42">
        <v>367</v>
      </c>
      <c r="CQ130" s="42">
        <v>333</v>
      </c>
      <c r="CR130" s="42">
        <v>372</v>
      </c>
      <c r="CS130" s="42">
        <v>352</v>
      </c>
      <c r="CT130" s="42">
        <v>340</v>
      </c>
      <c r="CU130" s="42">
        <v>348</v>
      </c>
      <c r="CV130" s="42">
        <v>348</v>
      </c>
      <c r="CW130" s="42">
        <v>323</v>
      </c>
      <c r="CX130" s="42">
        <v>369</v>
      </c>
    </row>
    <row r="131" spans="1:102">
      <c r="A131" s="9" t="s">
        <v>245</v>
      </c>
      <c r="B131" s="65" t="s">
        <v>1333</v>
      </c>
      <c r="C131" s="41">
        <v>853</v>
      </c>
      <c r="D131" s="41">
        <v>914</v>
      </c>
      <c r="E131" s="41">
        <v>1227</v>
      </c>
      <c r="F131" s="41">
        <v>1175</v>
      </c>
      <c r="G131" s="41">
        <v>1179</v>
      </c>
      <c r="H131" s="41">
        <v>1452</v>
      </c>
      <c r="I131" s="41">
        <v>1407</v>
      </c>
      <c r="J131" s="41">
        <v>1409</v>
      </c>
      <c r="K131" s="41">
        <v>1346</v>
      </c>
      <c r="L131" s="41">
        <v>1211</v>
      </c>
      <c r="M131" s="41">
        <v>1252</v>
      </c>
      <c r="N131" s="41">
        <v>1307</v>
      </c>
      <c r="O131" s="41">
        <v>1331</v>
      </c>
      <c r="P131" s="41">
        <v>1361</v>
      </c>
      <c r="Q131" s="41">
        <v>1236</v>
      </c>
      <c r="R131" s="41">
        <v>1214</v>
      </c>
      <c r="S131" s="41">
        <v>1122</v>
      </c>
      <c r="T131" s="41">
        <v>1074</v>
      </c>
      <c r="U131" s="41">
        <v>1160</v>
      </c>
      <c r="V131" s="41">
        <v>1239</v>
      </c>
      <c r="W131" s="49">
        <v>221</v>
      </c>
      <c r="X131" s="42">
        <v>222</v>
      </c>
      <c r="Y131" s="42">
        <v>203</v>
      </c>
      <c r="Z131" s="42">
        <v>207</v>
      </c>
      <c r="AA131" s="42">
        <v>216</v>
      </c>
      <c r="AB131" s="42">
        <v>232</v>
      </c>
      <c r="AC131" s="42">
        <v>230</v>
      </c>
      <c r="AD131" s="42">
        <v>236</v>
      </c>
      <c r="AE131" s="42">
        <v>278</v>
      </c>
      <c r="AF131" s="42">
        <v>273</v>
      </c>
      <c r="AG131" s="42">
        <v>331</v>
      </c>
      <c r="AH131" s="42">
        <v>345</v>
      </c>
      <c r="AI131" s="42">
        <v>325</v>
      </c>
      <c r="AJ131" s="42">
        <v>295</v>
      </c>
      <c r="AK131" s="42">
        <v>289</v>
      </c>
      <c r="AL131" s="42">
        <v>266</v>
      </c>
      <c r="AM131" s="42">
        <v>279</v>
      </c>
      <c r="AN131" s="42">
        <v>307</v>
      </c>
      <c r="AO131" s="42">
        <v>273</v>
      </c>
      <c r="AP131" s="42">
        <v>320</v>
      </c>
      <c r="AQ131" s="42">
        <v>312</v>
      </c>
      <c r="AR131" s="42">
        <v>363</v>
      </c>
      <c r="AS131" s="42">
        <v>412</v>
      </c>
      <c r="AT131" s="42">
        <v>365</v>
      </c>
      <c r="AU131" s="42">
        <v>350</v>
      </c>
      <c r="AV131" s="42">
        <v>355</v>
      </c>
      <c r="AW131" s="42">
        <v>341</v>
      </c>
      <c r="AX131" s="42">
        <v>361</v>
      </c>
      <c r="AY131" s="42">
        <v>362</v>
      </c>
      <c r="AZ131" s="42">
        <v>343</v>
      </c>
      <c r="BA131" s="42">
        <v>342</v>
      </c>
      <c r="BB131" s="42">
        <v>362</v>
      </c>
      <c r="BC131" s="42">
        <v>348</v>
      </c>
      <c r="BD131" s="42">
        <v>339</v>
      </c>
      <c r="BE131" s="42">
        <v>332</v>
      </c>
      <c r="BF131" s="42">
        <v>327</v>
      </c>
      <c r="BG131" s="42">
        <v>292</v>
      </c>
      <c r="BH131" s="42">
        <v>289</v>
      </c>
      <c r="BI131" s="42">
        <v>313</v>
      </c>
      <c r="BJ131" s="42">
        <v>317</v>
      </c>
      <c r="BK131" s="42">
        <v>299</v>
      </c>
      <c r="BL131" s="42">
        <v>333</v>
      </c>
      <c r="BM131" s="42">
        <v>322</v>
      </c>
      <c r="BN131" s="42">
        <v>298</v>
      </c>
      <c r="BO131" s="42">
        <v>329</v>
      </c>
      <c r="BP131" s="42">
        <v>295</v>
      </c>
      <c r="BQ131" s="42">
        <v>325</v>
      </c>
      <c r="BR131" s="42">
        <v>358</v>
      </c>
      <c r="BS131" s="42">
        <v>305</v>
      </c>
      <c r="BT131" s="42">
        <v>331</v>
      </c>
      <c r="BU131" s="42">
        <v>336</v>
      </c>
      <c r="BV131" s="42">
        <v>359</v>
      </c>
      <c r="BW131" s="42">
        <v>350</v>
      </c>
      <c r="BX131" s="42">
        <v>337</v>
      </c>
      <c r="BY131" s="42">
        <v>350</v>
      </c>
      <c r="BZ131" s="42">
        <v>324</v>
      </c>
      <c r="CA131" s="42">
        <v>310</v>
      </c>
      <c r="CB131" s="42">
        <v>328</v>
      </c>
      <c r="CC131" s="42">
        <v>310</v>
      </c>
      <c r="CD131" s="42">
        <v>288</v>
      </c>
      <c r="CE131" s="42">
        <v>313</v>
      </c>
      <c r="CF131" s="42">
        <v>296</v>
      </c>
      <c r="CG131" s="42">
        <v>307</v>
      </c>
      <c r="CH131" s="42">
        <v>298</v>
      </c>
      <c r="CI131" s="42">
        <v>286</v>
      </c>
      <c r="CJ131" s="42">
        <v>272</v>
      </c>
      <c r="CK131" s="42">
        <v>266</v>
      </c>
      <c r="CL131" s="42">
        <v>298</v>
      </c>
      <c r="CM131" s="42">
        <v>274</v>
      </c>
      <c r="CN131" s="42">
        <v>277</v>
      </c>
      <c r="CO131" s="42">
        <v>268</v>
      </c>
      <c r="CP131" s="42">
        <v>255</v>
      </c>
      <c r="CQ131" s="42">
        <v>268</v>
      </c>
      <c r="CR131" s="42">
        <v>289</v>
      </c>
      <c r="CS131" s="42">
        <v>294</v>
      </c>
      <c r="CT131" s="42">
        <v>309</v>
      </c>
      <c r="CU131" s="42">
        <v>306</v>
      </c>
      <c r="CV131" s="42">
        <v>317</v>
      </c>
      <c r="CW131" s="42">
        <v>327</v>
      </c>
      <c r="CX131" s="42">
        <v>289</v>
      </c>
    </row>
    <row r="132" spans="1:102">
      <c r="A132" s="9" t="s">
        <v>247</v>
      </c>
      <c r="B132" s="65" t="s">
        <v>1334</v>
      </c>
      <c r="C132" s="41">
        <v>352</v>
      </c>
      <c r="D132" s="41">
        <v>335</v>
      </c>
      <c r="E132" s="41">
        <v>417</v>
      </c>
      <c r="F132" s="41">
        <v>404</v>
      </c>
      <c r="G132" s="41">
        <v>355</v>
      </c>
      <c r="H132" s="41">
        <v>336</v>
      </c>
      <c r="I132" s="41">
        <v>383</v>
      </c>
      <c r="J132" s="41">
        <v>569</v>
      </c>
      <c r="K132" s="41">
        <v>476</v>
      </c>
      <c r="L132" s="41">
        <v>261</v>
      </c>
      <c r="M132" s="41">
        <v>213</v>
      </c>
      <c r="N132" s="41">
        <v>192</v>
      </c>
      <c r="O132" s="41">
        <v>173</v>
      </c>
      <c r="P132" s="41">
        <v>152</v>
      </c>
      <c r="Q132" s="41">
        <v>165</v>
      </c>
      <c r="R132" s="41">
        <v>125</v>
      </c>
      <c r="S132" s="41">
        <v>104</v>
      </c>
      <c r="T132" s="41">
        <v>107</v>
      </c>
      <c r="U132" s="41">
        <v>141</v>
      </c>
      <c r="V132" s="41">
        <v>180</v>
      </c>
      <c r="W132" s="49">
        <v>87</v>
      </c>
      <c r="X132" s="42">
        <v>100</v>
      </c>
      <c r="Y132" s="42">
        <v>88</v>
      </c>
      <c r="Z132" s="42">
        <v>77</v>
      </c>
      <c r="AA132" s="42">
        <v>79</v>
      </c>
      <c r="AB132" s="42">
        <v>85</v>
      </c>
      <c r="AC132" s="42">
        <v>85</v>
      </c>
      <c r="AD132" s="42">
        <v>86</v>
      </c>
      <c r="AE132" s="42">
        <v>91</v>
      </c>
      <c r="AF132" s="42">
        <v>106</v>
      </c>
      <c r="AG132" s="42">
        <v>134</v>
      </c>
      <c r="AH132" s="42">
        <v>86</v>
      </c>
      <c r="AI132" s="42">
        <v>87</v>
      </c>
      <c r="AJ132" s="42">
        <v>95</v>
      </c>
      <c r="AK132" s="42">
        <v>96</v>
      </c>
      <c r="AL132" s="42">
        <v>126</v>
      </c>
      <c r="AM132" s="42">
        <v>99</v>
      </c>
      <c r="AN132" s="42">
        <v>89</v>
      </c>
      <c r="AO132" s="42">
        <v>83</v>
      </c>
      <c r="AP132" s="42">
        <v>84</v>
      </c>
      <c r="AQ132" s="42">
        <v>77</v>
      </c>
      <c r="AR132" s="42">
        <v>82</v>
      </c>
      <c r="AS132" s="42">
        <v>90</v>
      </c>
      <c r="AT132" s="42">
        <v>87</v>
      </c>
      <c r="AU132" s="42">
        <v>96</v>
      </c>
      <c r="AV132" s="42">
        <v>97</v>
      </c>
      <c r="AW132" s="42">
        <v>88</v>
      </c>
      <c r="AX132" s="42">
        <v>102</v>
      </c>
      <c r="AY132" s="42">
        <v>91</v>
      </c>
      <c r="AZ132" s="42">
        <v>171</v>
      </c>
      <c r="BA132" s="42">
        <v>183</v>
      </c>
      <c r="BB132" s="42">
        <v>124</v>
      </c>
      <c r="BC132" s="42">
        <v>115</v>
      </c>
      <c r="BD132" s="42">
        <v>117</v>
      </c>
      <c r="BE132" s="42">
        <v>113</v>
      </c>
      <c r="BF132" s="42">
        <v>131</v>
      </c>
      <c r="BG132" s="42">
        <v>81</v>
      </c>
      <c r="BH132" s="42">
        <v>69</v>
      </c>
      <c r="BI132" s="42">
        <v>56</v>
      </c>
      <c r="BJ132" s="42">
        <v>55</v>
      </c>
      <c r="BK132" s="42">
        <v>56</v>
      </c>
      <c r="BL132" s="42">
        <v>56</v>
      </c>
      <c r="BM132" s="42">
        <v>51</v>
      </c>
      <c r="BN132" s="42">
        <v>50</v>
      </c>
      <c r="BO132" s="42">
        <v>54</v>
      </c>
      <c r="BP132" s="42">
        <v>50</v>
      </c>
      <c r="BQ132" s="42">
        <v>42</v>
      </c>
      <c r="BR132" s="42">
        <v>46</v>
      </c>
      <c r="BS132" s="42">
        <v>44</v>
      </c>
      <c r="BT132" s="42">
        <v>42</v>
      </c>
      <c r="BU132" s="42">
        <v>44</v>
      </c>
      <c r="BV132" s="42">
        <v>43</v>
      </c>
      <c r="BW132" s="42">
        <v>42</v>
      </c>
      <c r="BX132" s="42">
        <v>37</v>
      </c>
      <c r="BY132" s="42">
        <v>36</v>
      </c>
      <c r="BZ132" s="42">
        <v>37</v>
      </c>
      <c r="CA132" s="42">
        <v>42</v>
      </c>
      <c r="CB132" s="42">
        <v>44</v>
      </c>
      <c r="CC132" s="42">
        <v>44</v>
      </c>
      <c r="CD132" s="42">
        <v>35</v>
      </c>
      <c r="CE132" s="42">
        <v>33</v>
      </c>
      <c r="CF132" s="42">
        <v>32</v>
      </c>
      <c r="CG132" s="42">
        <v>33</v>
      </c>
      <c r="CH132" s="42">
        <v>27</v>
      </c>
      <c r="CI132" s="42">
        <v>26</v>
      </c>
      <c r="CJ132" s="42">
        <v>27</v>
      </c>
      <c r="CK132" s="42">
        <v>25</v>
      </c>
      <c r="CL132" s="42">
        <v>26</v>
      </c>
      <c r="CM132" s="42">
        <v>29</v>
      </c>
      <c r="CN132" s="42">
        <v>27</v>
      </c>
      <c r="CO132" s="42">
        <v>23</v>
      </c>
      <c r="CP132" s="42">
        <v>28</v>
      </c>
      <c r="CQ132" s="42">
        <v>27</v>
      </c>
      <c r="CR132" s="42">
        <v>28</v>
      </c>
      <c r="CS132" s="42">
        <v>43</v>
      </c>
      <c r="CT132" s="42">
        <v>43</v>
      </c>
      <c r="CU132" s="42">
        <v>51</v>
      </c>
      <c r="CV132" s="42">
        <v>44</v>
      </c>
      <c r="CW132" s="42">
        <v>42</v>
      </c>
      <c r="CX132" s="42">
        <v>43</v>
      </c>
    </row>
    <row r="133" spans="1:102">
      <c r="A133" s="1" t="s">
        <v>249</v>
      </c>
      <c r="B133" s="61" t="s">
        <v>1335</v>
      </c>
      <c r="C133" s="39">
        <v>8001</v>
      </c>
      <c r="D133" s="39">
        <v>8578</v>
      </c>
      <c r="E133" s="39">
        <v>10081</v>
      </c>
      <c r="F133" s="39">
        <v>9299</v>
      </c>
      <c r="G133" s="39">
        <v>8666</v>
      </c>
      <c r="H133" s="39">
        <v>8995</v>
      </c>
      <c r="I133" s="39">
        <v>9590</v>
      </c>
      <c r="J133" s="39">
        <v>9539</v>
      </c>
      <c r="K133" s="39">
        <v>10254</v>
      </c>
      <c r="L133" s="39">
        <v>11590</v>
      </c>
      <c r="M133" s="39">
        <v>12408</v>
      </c>
      <c r="N133" s="39">
        <v>11624</v>
      </c>
      <c r="O133" s="39">
        <v>13602</v>
      </c>
      <c r="P133" s="39">
        <v>14666</v>
      </c>
      <c r="Q133" s="39">
        <v>14848</v>
      </c>
      <c r="R133" s="39">
        <v>15795</v>
      </c>
      <c r="S133" s="41">
        <v>17077</v>
      </c>
      <c r="T133" s="41">
        <v>17536</v>
      </c>
      <c r="U133" s="41">
        <v>19556</v>
      </c>
      <c r="V133" s="41">
        <v>20908</v>
      </c>
      <c r="W133" s="49">
        <v>2018</v>
      </c>
      <c r="X133" s="42">
        <v>2036</v>
      </c>
      <c r="Y133" s="42">
        <v>1935</v>
      </c>
      <c r="Z133" s="42">
        <v>2012</v>
      </c>
      <c r="AA133" s="42">
        <v>1982</v>
      </c>
      <c r="AB133" s="42">
        <v>2068</v>
      </c>
      <c r="AC133" s="42">
        <v>2228</v>
      </c>
      <c r="AD133" s="42">
        <v>2300</v>
      </c>
      <c r="AE133" s="42">
        <v>2370</v>
      </c>
      <c r="AF133" s="42">
        <v>2503</v>
      </c>
      <c r="AG133" s="42">
        <v>2561</v>
      </c>
      <c r="AH133" s="42">
        <v>2647</v>
      </c>
      <c r="AI133" s="42">
        <v>2614</v>
      </c>
      <c r="AJ133" s="42">
        <v>2373</v>
      </c>
      <c r="AK133" s="42">
        <v>2224</v>
      </c>
      <c r="AL133" s="42">
        <v>2088</v>
      </c>
      <c r="AM133" s="42">
        <v>2184</v>
      </c>
      <c r="AN133" s="42">
        <v>2174</v>
      </c>
      <c r="AO133" s="42">
        <v>2142</v>
      </c>
      <c r="AP133" s="42">
        <v>2166</v>
      </c>
      <c r="AQ133" s="42">
        <v>2177</v>
      </c>
      <c r="AR133" s="42">
        <v>2209</v>
      </c>
      <c r="AS133" s="42">
        <v>2258</v>
      </c>
      <c r="AT133" s="42">
        <v>2351</v>
      </c>
      <c r="AU133" s="42">
        <v>2314</v>
      </c>
      <c r="AV133" s="42">
        <v>2430</v>
      </c>
      <c r="AW133" s="42">
        <v>2405</v>
      </c>
      <c r="AX133" s="42">
        <v>2441</v>
      </c>
      <c r="AY133" s="42">
        <v>2348</v>
      </c>
      <c r="AZ133" s="42">
        <v>2395</v>
      </c>
      <c r="BA133" s="42">
        <v>2387</v>
      </c>
      <c r="BB133" s="42">
        <v>2409</v>
      </c>
      <c r="BC133" s="42">
        <v>2415</v>
      </c>
      <c r="BD133" s="42">
        <v>2605</v>
      </c>
      <c r="BE133" s="42">
        <v>2617</v>
      </c>
      <c r="BF133" s="42">
        <v>2617</v>
      </c>
      <c r="BG133" s="42">
        <v>2873</v>
      </c>
      <c r="BH133" s="42">
        <v>2857</v>
      </c>
      <c r="BI133" s="42">
        <v>2937</v>
      </c>
      <c r="BJ133" s="42">
        <v>2923</v>
      </c>
      <c r="BK133" s="42">
        <v>3002</v>
      </c>
      <c r="BL133" s="42">
        <v>3204</v>
      </c>
      <c r="BM133" s="42">
        <v>3161</v>
      </c>
      <c r="BN133" s="42">
        <v>3041</v>
      </c>
      <c r="BO133" s="42">
        <v>2830</v>
      </c>
      <c r="BP133" s="42">
        <v>2830</v>
      </c>
      <c r="BQ133" s="42">
        <v>2810</v>
      </c>
      <c r="BR133" s="42">
        <v>3154</v>
      </c>
      <c r="BS133" s="42">
        <v>3179</v>
      </c>
      <c r="BT133" s="42">
        <v>3386</v>
      </c>
      <c r="BU133" s="42">
        <v>3574</v>
      </c>
      <c r="BV133" s="42">
        <v>3463</v>
      </c>
      <c r="BW133" s="42">
        <v>3623</v>
      </c>
      <c r="BX133" s="42">
        <v>3570</v>
      </c>
      <c r="BY133" s="42">
        <v>3647</v>
      </c>
      <c r="BZ133" s="42">
        <v>3826</v>
      </c>
      <c r="CA133" s="42">
        <v>3660</v>
      </c>
      <c r="CB133" s="42">
        <v>3755</v>
      </c>
      <c r="CC133" s="42">
        <v>3856</v>
      </c>
      <c r="CD133" s="42">
        <v>3577</v>
      </c>
      <c r="CE133" s="42">
        <v>3754</v>
      </c>
      <c r="CF133" s="42">
        <v>3893</v>
      </c>
      <c r="CG133" s="42">
        <v>4162</v>
      </c>
      <c r="CH133" s="42">
        <v>3986</v>
      </c>
      <c r="CI133" s="42">
        <v>4099</v>
      </c>
      <c r="CJ133" s="42">
        <v>4155</v>
      </c>
      <c r="CK133" s="42">
        <v>4345</v>
      </c>
      <c r="CL133" s="42">
        <v>4478</v>
      </c>
      <c r="CM133" s="42">
        <v>4490</v>
      </c>
      <c r="CN133" s="42">
        <v>4346</v>
      </c>
      <c r="CO133" s="42">
        <v>4338</v>
      </c>
      <c r="CP133" s="42">
        <v>4363</v>
      </c>
      <c r="CQ133" s="42">
        <v>4630</v>
      </c>
      <c r="CR133" s="42">
        <v>4809</v>
      </c>
      <c r="CS133" s="42">
        <v>4946</v>
      </c>
      <c r="CT133" s="42">
        <v>5171</v>
      </c>
      <c r="CU133" s="42">
        <v>5125</v>
      </c>
      <c r="CV133" s="42">
        <v>5154</v>
      </c>
      <c r="CW133" s="42">
        <v>5332</v>
      </c>
      <c r="CX133" s="42">
        <v>5297</v>
      </c>
    </row>
    <row r="134" spans="1:102">
      <c r="A134" s="9" t="s">
        <v>1214</v>
      </c>
      <c r="B134" s="61" t="s">
        <v>1336</v>
      </c>
      <c r="C134" s="39">
        <v>2364</v>
      </c>
      <c r="D134" s="39">
        <v>2373</v>
      </c>
      <c r="E134" s="39">
        <v>2557</v>
      </c>
      <c r="F134" s="39">
        <v>2370</v>
      </c>
      <c r="G134" s="39">
        <v>2153</v>
      </c>
      <c r="H134" s="39">
        <v>2222</v>
      </c>
      <c r="I134" s="39">
        <v>2357</v>
      </c>
      <c r="J134" s="39">
        <v>2394</v>
      </c>
      <c r="K134" s="39">
        <v>2443</v>
      </c>
      <c r="L134" s="39">
        <v>2698</v>
      </c>
      <c r="M134" s="39">
        <v>3026</v>
      </c>
      <c r="N134" s="39">
        <v>3237</v>
      </c>
      <c r="O134" s="39">
        <v>3704</v>
      </c>
      <c r="P134" s="39">
        <v>3912</v>
      </c>
      <c r="Q134" s="39">
        <v>4083</v>
      </c>
      <c r="R134" s="39">
        <v>4156</v>
      </c>
      <c r="S134" s="41">
        <v>4351</v>
      </c>
      <c r="T134" s="41">
        <v>4582</v>
      </c>
      <c r="U134" s="41">
        <v>5420</v>
      </c>
      <c r="V134" s="41">
        <v>5652</v>
      </c>
      <c r="W134" s="49">
        <v>604</v>
      </c>
      <c r="X134" s="42">
        <v>599</v>
      </c>
      <c r="Y134" s="42">
        <v>557</v>
      </c>
      <c r="Z134" s="42">
        <v>604</v>
      </c>
      <c r="AA134" s="42">
        <v>571</v>
      </c>
      <c r="AB134" s="42">
        <v>575</v>
      </c>
      <c r="AC134" s="42">
        <v>590</v>
      </c>
      <c r="AD134" s="42">
        <v>637</v>
      </c>
      <c r="AE134" s="42">
        <v>636</v>
      </c>
      <c r="AF134" s="42">
        <v>627</v>
      </c>
      <c r="AG134" s="42">
        <v>645</v>
      </c>
      <c r="AH134" s="42">
        <v>649</v>
      </c>
      <c r="AI134" s="42">
        <v>675</v>
      </c>
      <c r="AJ134" s="42">
        <v>598</v>
      </c>
      <c r="AK134" s="42">
        <v>557</v>
      </c>
      <c r="AL134" s="42">
        <v>540</v>
      </c>
      <c r="AM134" s="42">
        <v>537</v>
      </c>
      <c r="AN134" s="42">
        <v>560</v>
      </c>
      <c r="AO134" s="42">
        <v>518</v>
      </c>
      <c r="AP134" s="42">
        <v>538</v>
      </c>
      <c r="AQ134" s="42">
        <v>563</v>
      </c>
      <c r="AR134" s="42">
        <v>563</v>
      </c>
      <c r="AS134" s="42">
        <v>549</v>
      </c>
      <c r="AT134" s="42">
        <v>547</v>
      </c>
      <c r="AU134" s="42">
        <v>554</v>
      </c>
      <c r="AV134" s="42">
        <v>619</v>
      </c>
      <c r="AW134" s="42">
        <v>584</v>
      </c>
      <c r="AX134" s="42">
        <v>600</v>
      </c>
      <c r="AY134" s="42">
        <v>566</v>
      </c>
      <c r="AZ134" s="42">
        <v>586</v>
      </c>
      <c r="BA134" s="42">
        <v>609</v>
      </c>
      <c r="BB134" s="42">
        <v>633</v>
      </c>
      <c r="BC134" s="42">
        <v>584</v>
      </c>
      <c r="BD134" s="42">
        <v>605</v>
      </c>
      <c r="BE134" s="42">
        <v>621</v>
      </c>
      <c r="BF134" s="42">
        <v>633</v>
      </c>
      <c r="BG134" s="42">
        <v>667</v>
      </c>
      <c r="BH134" s="42">
        <v>664</v>
      </c>
      <c r="BI134" s="42">
        <v>692</v>
      </c>
      <c r="BJ134" s="42">
        <v>675</v>
      </c>
      <c r="BK134" s="42">
        <v>729</v>
      </c>
      <c r="BL134" s="42">
        <v>798</v>
      </c>
      <c r="BM134" s="42">
        <v>752</v>
      </c>
      <c r="BN134" s="42">
        <v>747</v>
      </c>
      <c r="BO134" s="42">
        <v>789</v>
      </c>
      <c r="BP134" s="42">
        <v>787</v>
      </c>
      <c r="BQ134" s="42">
        <v>735</v>
      </c>
      <c r="BR134" s="42">
        <v>926</v>
      </c>
      <c r="BS134" s="42">
        <v>862</v>
      </c>
      <c r="BT134" s="42">
        <v>959</v>
      </c>
      <c r="BU134" s="42">
        <v>994</v>
      </c>
      <c r="BV134" s="42">
        <v>889</v>
      </c>
      <c r="BW134" s="42">
        <v>951</v>
      </c>
      <c r="BX134" s="42">
        <v>932</v>
      </c>
      <c r="BY134" s="42">
        <v>986</v>
      </c>
      <c r="BZ134" s="42">
        <v>1043</v>
      </c>
      <c r="CA134" s="42">
        <v>1034</v>
      </c>
      <c r="CB134" s="42">
        <v>1046</v>
      </c>
      <c r="CC134" s="42">
        <v>1092</v>
      </c>
      <c r="CD134" s="42">
        <v>911</v>
      </c>
      <c r="CE134" s="42">
        <v>992</v>
      </c>
      <c r="CF134" s="42">
        <v>1024</v>
      </c>
      <c r="CG134" s="42">
        <v>1158</v>
      </c>
      <c r="CH134" s="42">
        <v>982</v>
      </c>
      <c r="CI134" s="42">
        <v>1097</v>
      </c>
      <c r="CJ134" s="42">
        <v>1066</v>
      </c>
      <c r="CK134" s="42">
        <v>1116</v>
      </c>
      <c r="CL134" s="42">
        <v>1072</v>
      </c>
      <c r="CM134" s="42">
        <v>1185</v>
      </c>
      <c r="CN134" s="42">
        <v>1105</v>
      </c>
      <c r="CO134" s="42">
        <v>1141</v>
      </c>
      <c r="CP134" s="42">
        <v>1152</v>
      </c>
      <c r="CQ134" s="42">
        <v>1315</v>
      </c>
      <c r="CR134" s="42">
        <v>1357</v>
      </c>
      <c r="CS134" s="42">
        <v>1392</v>
      </c>
      <c r="CT134" s="42">
        <v>1356</v>
      </c>
      <c r="CU134" s="42">
        <v>1371</v>
      </c>
      <c r="CV134" s="42">
        <v>1344</v>
      </c>
      <c r="CW134" s="42">
        <v>1470</v>
      </c>
      <c r="CX134" s="42">
        <v>1467</v>
      </c>
    </row>
    <row r="135" spans="1:102">
      <c r="A135" s="9" t="s">
        <v>252</v>
      </c>
      <c r="B135" s="61" t="s">
        <v>1337</v>
      </c>
      <c r="C135" s="39">
        <v>534</v>
      </c>
      <c r="D135" s="39">
        <v>473</v>
      </c>
      <c r="E135" s="39">
        <v>546</v>
      </c>
      <c r="F135" s="39">
        <v>478</v>
      </c>
      <c r="G135" s="39">
        <v>406</v>
      </c>
      <c r="H135" s="39">
        <v>451</v>
      </c>
      <c r="I135" s="39">
        <v>458</v>
      </c>
      <c r="J135" s="39">
        <v>456</v>
      </c>
      <c r="K135" s="39">
        <v>453</v>
      </c>
      <c r="L135" s="39">
        <v>526</v>
      </c>
      <c r="M135" s="39">
        <v>595</v>
      </c>
      <c r="N135" s="39">
        <v>586</v>
      </c>
      <c r="O135" s="39">
        <v>738</v>
      </c>
      <c r="P135" s="39">
        <v>789</v>
      </c>
      <c r="Q135" s="39">
        <v>751</v>
      </c>
      <c r="R135" s="39">
        <v>869</v>
      </c>
      <c r="S135" s="41">
        <v>925</v>
      </c>
      <c r="T135" s="41">
        <v>1000</v>
      </c>
      <c r="U135" s="41">
        <v>1140</v>
      </c>
      <c r="V135" s="41">
        <v>1421</v>
      </c>
      <c r="W135" s="49">
        <v>155</v>
      </c>
      <c r="X135" s="42">
        <v>134</v>
      </c>
      <c r="Y135" s="42">
        <v>125</v>
      </c>
      <c r="Z135" s="42">
        <v>120</v>
      </c>
      <c r="AA135" s="42">
        <v>110</v>
      </c>
      <c r="AB135" s="42">
        <v>111</v>
      </c>
      <c r="AC135" s="42">
        <v>129</v>
      </c>
      <c r="AD135" s="42">
        <v>123</v>
      </c>
      <c r="AE135" s="42">
        <v>128</v>
      </c>
      <c r="AF135" s="42">
        <v>149</v>
      </c>
      <c r="AG135" s="42">
        <v>129</v>
      </c>
      <c r="AH135" s="42">
        <v>140</v>
      </c>
      <c r="AI135" s="42">
        <v>137</v>
      </c>
      <c r="AJ135" s="42">
        <v>127</v>
      </c>
      <c r="AK135" s="42">
        <v>109</v>
      </c>
      <c r="AL135" s="42">
        <v>105</v>
      </c>
      <c r="AM135" s="42">
        <v>106</v>
      </c>
      <c r="AN135" s="42">
        <v>100</v>
      </c>
      <c r="AO135" s="42">
        <v>100</v>
      </c>
      <c r="AP135" s="42">
        <v>100</v>
      </c>
      <c r="AQ135" s="42">
        <v>104</v>
      </c>
      <c r="AR135" s="42">
        <v>112</v>
      </c>
      <c r="AS135" s="42">
        <v>116</v>
      </c>
      <c r="AT135" s="42">
        <v>119</v>
      </c>
      <c r="AU135" s="42">
        <v>113</v>
      </c>
      <c r="AV135" s="42">
        <v>115</v>
      </c>
      <c r="AW135" s="42">
        <v>119</v>
      </c>
      <c r="AX135" s="42">
        <v>111</v>
      </c>
      <c r="AY135" s="42">
        <v>109</v>
      </c>
      <c r="AZ135" s="42">
        <v>110</v>
      </c>
      <c r="BA135" s="42">
        <v>119</v>
      </c>
      <c r="BB135" s="42">
        <v>118</v>
      </c>
      <c r="BC135" s="42">
        <v>118</v>
      </c>
      <c r="BD135" s="42">
        <v>117</v>
      </c>
      <c r="BE135" s="42">
        <v>111</v>
      </c>
      <c r="BF135" s="42">
        <v>107</v>
      </c>
      <c r="BG135" s="42">
        <v>117</v>
      </c>
      <c r="BH135" s="42">
        <v>124</v>
      </c>
      <c r="BI135" s="42">
        <v>135</v>
      </c>
      <c r="BJ135" s="42">
        <v>150</v>
      </c>
      <c r="BK135" s="42">
        <v>147</v>
      </c>
      <c r="BL135" s="42">
        <v>163</v>
      </c>
      <c r="BM135" s="42">
        <v>147</v>
      </c>
      <c r="BN135" s="42">
        <v>138</v>
      </c>
      <c r="BO135" s="42">
        <v>148</v>
      </c>
      <c r="BP135" s="42">
        <v>142</v>
      </c>
      <c r="BQ135" s="42">
        <v>144</v>
      </c>
      <c r="BR135" s="42">
        <v>152</v>
      </c>
      <c r="BS135" s="42">
        <v>167</v>
      </c>
      <c r="BT135" s="42">
        <v>190</v>
      </c>
      <c r="BU135" s="42">
        <v>194</v>
      </c>
      <c r="BV135" s="42">
        <v>187</v>
      </c>
      <c r="BW135" s="42">
        <v>196</v>
      </c>
      <c r="BX135" s="42">
        <v>184</v>
      </c>
      <c r="BY135" s="42">
        <v>205</v>
      </c>
      <c r="BZ135" s="42">
        <v>204</v>
      </c>
      <c r="CA135" s="42">
        <v>183</v>
      </c>
      <c r="CB135" s="42">
        <v>190</v>
      </c>
      <c r="CC135" s="42">
        <v>191</v>
      </c>
      <c r="CD135" s="42">
        <v>187</v>
      </c>
      <c r="CE135" s="42">
        <v>200</v>
      </c>
      <c r="CF135" s="42">
        <v>213</v>
      </c>
      <c r="CG135" s="42">
        <v>228</v>
      </c>
      <c r="CH135" s="42">
        <v>228</v>
      </c>
      <c r="CI135" s="42">
        <v>207</v>
      </c>
      <c r="CJ135" s="42">
        <v>238</v>
      </c>
      <c r="CK135" s="42">
        <v>236</v>
      </c>
      <c r="CL135" s="42">
        <v>244</v>
      </c>
      <c r="CM135" s="42">
        <v>243</v>
      </c>
      <c r="CN135" s="42">
        <v>238</v>
      </c>
      <c r="CO135" s="42">
        <v>258</v>
      </c>
      <c r="CP135" s="42">
        <v>261</v>
      </c>
      <c r="CQ135" s="42">
        <v>269</v>
      </c>
      <c r="CR135" s="42">
        <v>280</v>
      </c>
      <c r="CS135" s="42">
        <v>279</v>
      </c>
      <c r="CT135" s="42">
        <v>312</v>
      </c>
      <c r="CU135" s="42">
        <v>334</v>
      </c>
      <c r="CV135" s="42">
        <v>361</v>
      </c>
      <c r="CW135" s="42">
        <v>380</v>
      </c>
      <c r="CX135" s="42">
        <v>346</v>
      </c>
    </row>
    <row r="136" spans="1:102">
      <c r="A136" s="9" t="s">
        <v>254</v>
      </c>
      <c r="B136" s="61" t="s">
        <v>1338</v>
      </c>
      <c r="C136" s="39">
        <v>1518</v>
      </c>
      <c r="D136" s="39">
        <v>1627</v>
      </c>
      <c r="E136" s="39">
        <v>2101</v>
      </c>
      <c r="F136" s="39">
        <v>1883</v>
      </c>
      <c r="G136" s="39">
        <v>1512</v>
      </c>
      <c r="H136" s="39">
        <v>1573</v>
      </c>
      <c r="I136" s="39">
        <v>1718</v>
      </c>
      <c r="J136" s="39">
        <v>1748</v>
      </c>
      <c r="K136" s="39">
        <v>2289</v>
      </c>
      <c r="L136" s="39">
        <v>2586</v>
      </c>
      <c r="M136" s="39">
        <v>2627</v>
      </c>
      <c r="N136" s="39">
        <v>2078</v>
      </c>
      <c r="O136" s="39">
        <v>2701</v>
      </c>
      <c r="P136" s="39">
        <v>2908</v>
      </c>
      <c r="Q136" s="39">
        <v>2900</v>
      </c>
      <c r="R136" s="39">
        <v>3007</v>
      </c>
      <c r="S136" s="41">
        <v>3249</v>
      </c>
      <c r="T136" s="41">
        <v>3210</v>
      </c>
      <c r="U136" s="41">
        <v>3571</v>
      </c>
      <c r="V136" s="41">
        <v>4071</v>
      </c>
      <c r="W136" s="49">
        <v>377</v>
      </c>
      <c r="X136" s="42">
        <v>377</v>
      </c>
      <c r="Y136" s="42">
        <v>374</v>
      </c>
      <c r="Z136" s="42">
        <v>390</v>
      </c>
      <c r="AA136" s="42">
        <v>380</v>
      </c>
      <c r="AB136" s="42">
        <v>374</v>
      </c>
      <c r="AC136" s="42">
        <v>424</v>
      </c>
      <c r="AD136" s="42">
        <v>449</v>
      </c>
      <c r="AE136" s="42">
        <v>475</v>
      </c>
      <c r="AF136" s="42">
        <v>495</v>
      </c>
      <c r="AG136" s="42">
        <v>549</v>
      </c>
      <c r="AH136" s="42">
        <v>582</v>
      </c>
      <c r="AI136" s="42">
        <v>569</v>
      </c>
      <c r="AJ136" s="42">
        <v>492</v>
      </c>
      <c r="AK136" s="42">
        <v>440</v>
      </c>
      <c r="AL136" s="42">
        <v>382</v>
      </c>
      <c r="AM136" s="42">
        <v>388</v>
      </c>
      <c r="AN136" s="42">
        <v>370</v>
      </c>
      <c r="AO136" s="42">
        <v>372</v>
      </c>
      <c r="AP136" s="42">
        <v>382</v>
      </c>
      <c r="AQ136" s="42">
        <v>383</v>
      </c>
      <c r="AR136" s="42">
        <v>386</v>
      </c>
      <c r="AS136" s="42">
        <v>398</v>
      </c>
      <c r="AT136" s="42">
        <v>406</v>
      </c>
      <c r="AU136" s="42">
        <v>417</v>
      </c>
      <c r="AV136" s="42">
        <v>445</v>
      </c>
      <c r="AW136" s="42">
        <v>427</v>
      </c>
      <c r="AX136" s="42">
        <v>429</v>
      </c>
      <c r="AY136" s="42">
        <v>428</v>
      </c>
      <c r="AZ136" s="42">
        <v>418</v>
      </c>
      <c r="BA136" s="42">
        <v>429</v>
      </c>
      <c r="BB136" s="42">
        <v>473</v>
      </c>
      <c r="BC136" s="42">
        <v>524</v>
      </c>
      <c r="BD136" s="42">
        <v>579</v>
      </c>
      <c r="BE136" s="42">
        <v>586</v>
      </c>
      <c r="BF136" s="42">
        <v>600</v>
      </c>
      <c r="BG136" s="42">
        <v>613</v>
      </c>
      <c r="BH136" s="42">
        <v>638</v>
      </c>
      <c r="BI136" s="42">
        <v>668</v>
      </c>
      <c r="BJ136" s="42">
        <v>667</v>
      </c>
      <c r="BK136" s="42">
        <v>645</v>
      </c>
      <c r="BL136" s="42">
        <v>710</v>
      </c>
      <c r="BM136" s="42">
        <v>667</v>
      </c>
      <c r="BN136" s="42">
        <v>605</v>
      </c>
      <c r="BO136" s="42">
        <v>505</v>
      </c>
      <c r="BP136" s="42">
        <v>493</v>
      </c>
      <c r="BQ136" s="42">
        <v>518</v>
      </c>
      <c r="BR136" s="42">
        <v>562</v>
      </c>
      <c r="BS136" s="42">
        <v>624</v>
      </c>
      <c r="BT136" s="42">
        <v>660</v>
      </c>
      <c r="BU136" s="42">
        <v>706</v>
      </c>
      <c r="BV136" s="42">
        <v>711</v>
      </c>
      <c r="BW136" s="42">
        <v>766</v>
      </c>
      <c r="BX136" s="42">
        <v>699</v>
      </c>
      <c r="BY136" s="42">
        <v>704</v>
      </c>
      <c r="BZ136" s="42">
        <v>739</v>
      </c>
      <c r="CA136" s="42">
        <v>745</v>
      </c>
      <c r="CB136" s="42">
        <v>739</v>
      </c>
      <c r="CC136" s="42">
        <v>736</v>
      </c>
      <c r="CD136" s="42">
        <v>680</v>
      </c>
      <c r="CE136" s="42">
        <v>709</v>
      </c>
      <c r="CF136" s="42">
        <v>752</v>
      </c>
      <c r="CG136" s="42">
        <v>773</v>
      </c>
      <c r="CH136" s="42">
        <v>773</v>
      </c>
      <c r="CI136" s="42">
        <v>800</v>
      </c>
      <c r="CJ136" s="42">
        <v>760</v>
      </c>
      <c r="CK136" s="42">
        <v>838</v>
      </c>
      <c r="CL136" s="42">
        <v>851</v>
      </c>
      <c r="CM136" s="42">
        <v>817</v>
      </c>
      <c r="CN136" s="42">
        <v>825</v>
      </c>
      <c r="CO136" s="42">
        <v>804</v>
      </c>
      <c r="CP136" s="42">
        <v>763</v>
      </c>
      <c r="CQ136" s="42">
        <v>831</v>
      </c>
      <c r="CR136" s="42">
        <v>860</v>
      </c>
      <c r="CS136" s="42">
        <v>917</v>
      </c>
      <c r="CT136" s="42">
        <v>963</v>
      </c>
      <c r="CU136" s="42">
        <v>1005</v>
      </c>
      <c r="CV136" s="42">
        <v>996</v>
      </c>
      <c r="CW136" s="42">
        <v>1031</v>
      </c>
      <c r="CX136" s="42">
        <v>1039</v>
      </c>
    </row>
    <row r="137" spans="1:102">
      <c r="A137" s="9" t="s">
        <v>256</v>
      </c>
      <c r="B137" s="61" t="s">
        <v>1339</v>
      </c>
      <c r="C137" s="39">
        <v>738</v>
      </c>
      <c r="D137" s="39">
        <v>809</v>
      </c>
      <c r="E137" s="39">
        <v>880</v>
      </c>
      <c r="F137" s="39">
        <v>876</v>
      </c>
      <c r="G137" s="39">
        <v>994</v>
      </c>
      <c r="H137" s="39">
        <v>1093</v>
      </c>
      <c r="I137" s="39">
        <v>1156</v>
      </c>
      <c r="J137" s="39">
        <v>1142</v>
      </c>
      <c r="K137" s="39">
        <v>1132</v>
      </c>
      <c r="L137" s="39">
        <v>1366</v>
      </c>
      <c r="M137" s="39">
        <v>1578</v>
      </c>
      <c r="N137" s="39">
        <v>1339</v>
      </c>
      <c r="O137" s="39">
        <v>1573</v>
      </c>
      <c r="P137" s="39">
        <v>1637</v>
      </c>
      <c r="Q137" s="39">
        <v>1761</v>
      </c>
      <c r="R137" s="39">
        <v>2024</v>
      </c>
      <c r="S137" s="41">
        <v>2245</v>
      </c>
      <c r="T137" s="41">
        <v>2349</v>
      </c>
      <c r="U137" s="41">
        <v>2627</v>
      </c>
      <c r="V137" s="41">
        <v>2658</v>
      </c>
      <c r="W137" s="49">
        <v>182</v>
      </c>
      <c r="X137" s="42">
        <v>187</v>
      </c>
      <c r="Y137" s="42">
        <v>182</v>
      </c>
      <c r="Z137" s="42">
        <v>187</v>
      </c>
      <c r="AA137" s="42">
        <v>194</v>
      </c>
      <c r="AB137" s="42">
        <v>197</v>
      </c>
      <c r="AC137" s="42">
        <v>210</v>
      </c>
      <c r="AD137" s="42">
        <v>208</v>
      </c>
      <c r="AE137" s="42">
        <v>219</v>
      </c>
      <c r="AF137" s="42">
        <v>219</v>
      </c>
      <c r="AG137" s="42">
        <v>222</v>
      </c>
      <c r="AH137" s="42">
        <v>220</v>
      </c>
      <c r="AI137" s="42">
        <v>212</v>
      </c>
      <c r="AJ137" s="42">
        <v>225</v>
      </c>
      <c r="AK137" s="42">
        <v>221</v>
      </c>
      <c r="AL137" s="42">
        <v>218</v>
      </c>
      <c r="AM137" s="42">
        <v>257</v>
      </c>
      <c r="AN137" s="42">
        <v>249</v>
      </c>
      <c r="AO137" s="42">
        <v>238</v>
      </c>
      <c r="AP137" s="42">
        <v>250</v>
      </c>
      <c r="AQ137" s="42">
        <v>259</v>
      </c>
      <c r="AR137" s="42">
        <v>264</v>
      </c>
      <c r="AS137" s="42">
        <v>290</v>
      </c>
      <c r="AT137" s="42">
        <v>280</v>
      </c>
      <c r="AU137" s="42">
        <v>272</v>
      </c>
      <c r="AV137" s="42">
        <v>290</v>
      </c>
      <c r="AW137" s="42">
        <v>294</v>
      </c>
      <c r="AX137" s="42">
        <v>300</v>
      </c>
      <c r="AY137" s="42">
        <v>286</v>
      </c>
      <c r="AZ137" s="42">
        <v>283</v>
      </c>
      <c r="BA137" s="42">
        <v>292</v>
      </c>
      <c r="BB137" s="42">
        <v>281</v>
      </c>
      <c r="BC137" s="42">
        <v>285</v>
      </c>
      <c r="BD137" s="42">
        <v>304</v>
      </c>
      <c r="BE137" s="42">
        <v>263</v>
      </c>
      <c r="BF137" s="42">
        <v>280</v>
      </c>
      <c r="BG137" s="42">
        <v>328</v>
      </c>
      <c r="BH137" s="42">
        <v>344</v>
      </c>
      <c r="BI137" s="42">
        <v>351</v>
      </c>
      <c r="BJ137" s="42">
        <v>343</v>
      </c>
      <c r="BK137" s="42">
        <v>377</v>
      </c>
      <c r="BL137" s="42">
        <v>396</v>
      </c>
      <c r="BM137" s="42">
        <v>428</v>
      </c>
      <c r="BN137" s="42">
        <v>377</v>
      </c>
      <c r="BO137" s="42">
        <v>339</v>
      </c>
      <c r="BP137" s="42">
        <v>324</v>
      </c>
      <c r="BQ137" s="42">
        <v>323</v>
      </c>
      <c r="BR137" s="42">
        <v>353</v>
      </c>
      <c r="BS137" s="42">
        <v>381</v>
      </c>
      <c r="BT137" s="42">
        <v>391</v>
      </c>
      <c r="BU137" s="42">
        <v>416</v>
      </c>
      <c r="BV137" s="42">
        <v>385</v>
      </c>
      <c r="BW137" s="42">
        <v>398</v>
      </c>
      <c r="BX137" s="42">
        <v>404</v>
      </c>
      <c r="BY137" s="42">
        <v>420</v>
      </c>
      <c r="BZ137" s="42">
        <v>415</v>
      </c>
      <c r="CA137" s="42">
        <v>423</v>
      </c>
      <c r="CB137" s="42">
        <v>446</v>
      </c>
      <c r="CC137" s="42">
        <v>446</v>
      </c>
      <c r="CD137" s="42">
        <v>446</v>
      </c>
      <c r="CE137" s="42">
        <v>488</v>
      </c>
      <c r="CF137" s="42">
        <v>506</v>
      </c>
      <c r="CG137" s="42">
        <v>527</v>
      </c>
      <c r="CH137" s="42">
        <v>503</v>
      </c>
      <c r="CI137" s="42">
        <v>522</v>
      </c>
      <c r="CJ137" s="42">
        <v>549</v>
      </c>
      <c r="CK137" s="42">
        <v>577</v>
      </c>
      <c r="CL137" s="42">
        <v>597</v>
      </c>
      <c r="CM137" s="42">
        <v>597</v>
      </c>
      <c r="CN137" s="42">
        <v>556</v>
      </c>
      <c r="CO137" s="42">
        <v>583</v>
      </c>
      <c r="CP137" s="42">
        <v>613</v>
      </c>
      <c r="CQ137" s="42">
        <v>621</v>
      </c>
      <c r="CR137" s="42">
        <v>641</v>
      </c>
      <c r="CS137" s="42">
        <v>669</v>
      </c>
      <c r="CT137" s="42">
        <v>696</v>
      </c>
      <c r="CU137" s="42">
        <v>663</v>
      </c>
      <c r="CV137" s="42">
        <v>681</v>
      </c>
      <c r="CW137" s="42">
        <v>664</v>
      </c>
      <c r="CX137" s="42">
        <v>650</v>
      </c>
    </row>
    <row r="138" spans="1:102">
      <c r="A138" s="9" t="s">
        <v>258</v>
      </c>
      <c r="B138" s="61" t="s">
        <v>1340</v>
      </c>
      <c r="C138" s="39">
        <v>1364</v>
      </c>
      <c r="D138" s="39">
        <v>1638</v>
      </c>
      <c r="E138" s="39">
        <v>1910</v>
      </c>
      <c r="F138" s="39">
        <v>2098</v>
      </c>
      <c r="G138" s="39">
        <v>2347</v>
      </c>
      <c r="H138" s="39">
        <v>2427</v>
      </c>
      <c r="I138" s="39">
        <v>2485</v>
      </c>
      <c r="J138" s="39">
        <v>2607</v>
      </c>
      <c r="K138" s="39">
        <v>2819</v>
      </c>
      <c r="L138" s="39">
        <v>2945</v>
      </c>
      <c r="M138" s="39">
        <v>3189</v>
      </c>
      <c r="N138" s="39">
        <v>3150</v>
      </c>
      <c r="O138" s="39">
        <v>3329</v>
      </c>
      <c r="P138" s="39">
        <v>3495</v>
      </c>
      <c r="Q138" s="39">
        <v>3520</v>
      </c>
      <c r="R138" s="39">
        <v>3909</v>
      </c>
      <c r="S138" s="41">
        <v>4308</v>
      </c>
      <c r="T138" s="41">
        <v>4514</v>
      </c>
      <c r="U138" s="41">
        <v>4888</v>
      </c>
      <c r="V138" s="41">
        <v>4936</v>
      </c>
      <c r="W138" s="49">
        <v>336</v>
      </c>
      <c r="X138" s="42">
        <v>345</v>
      </c>
      <c r="Y138" s="42">
        <v>341</v>
      </c>
      <c r="Z138" s="42">
        <v>342</v>
      </c>
      <c r="AA138" s="42">
        <v>355</v>
      </c>
      <c r="AB138" s="42">
        <v>400</v>
      </c>
      <c r="AC138" s="42">
        <v>436</v>
      </c>
      <c r="AD138" s="42">
        <v>447</v>
      </c>
      <c r="AE138" s="42">
        <v>474</v>
      </c>
      <c r="AF138" s="42">
        <v>481</v>
      </c>
      <c r="AG138" s="42">
        <v>458</v>
      </c>
      <c r="AH138" s="42">
        <v>497</v>
      </c>
      <c r="AI138" s="42">
        <v>504</v>
      </c>
      <c r="AJ138" s="42">
        <v>520</v>
      </c>
      <c r="AK138" s="42">
        <v>544</v>
      </c>
      <c r="AL138" s="42">
        <v>530</v>
      </c>
      <c r="AM138" s="42">
        <v>557</v>
      </c>
      <c r="AN138" s="42">
        <v>587</v>
      </c>
      <c r="AO138" s="42">
        <v>600</v>
      </c>
      <c r="AP138" s="42">
        <v>603</v>
      </c>
      <c r="AQ138" s="42">
        <v>583</v>
      </c>
      <c r="AR138" s="42">
        <v>585</v>
      </c>
      <c r="AS138" s="42">
        <v>603</v>
      </c>
      <c r="AT138" s="42">
        <v>656</v>
      </c>
      <c r="AU138" s="42">
        <v>604</v>
      </c>
      <c r="AV138" s="42">
        <v>603</v>
      </c>
      <c r="AW138" s="42">
        <v>642</v>
      </c>
      <c r="AX138" s="42">
        <v>636</v>
      </c>
      <c r="AY138" s="42">
        <v>659</v>
      </c>
      <c r="AZ138" s="42">
        <v>676</v>
      </c>
      <c r="BA138" s="42">
        <v>655</v>
      </c>
      <c r="BB138" s="42">
        <v>617</v>
      </c>
      <c r="BC138" s="42">
        <v>667</v>
      </c>
      <c r="BD138" s="42">
        <v>701</v>
      </c>
      <c r="BE138" s="42">
        <v>733</v>
      </c>
      <c r="BF138" s="42">
        <v>718</v>
      </c>
      <c r="BG138" s="42">
        <v>738</v>
      </c>
      <c r="BH138" s="42">
        <v>732</v>
      </c>
      <c r="BI138" s="42">
        <v>731</v>
      </c>
      <c r="BJ138" s="42">
        <v>744</v>
      </c>
      <c r="BK138" s="42">
        <v>771</v>
      </c>
      <c r="BL138" s="42">
        <v>778</v>
      </c>
      <c r="BM138" s="42">
        <v>812</v>
      </c>
      <c r="BN138" s="42">
        <v>828</v>
      </c>
      <c r="BO138" s="42">
        <v>746</v>
      </c>
      <c r="BP138" s="42">
        <v>804</v>
      </c>
      <c r="BQ138" s="42">
        <v>790</v>
      </c>
      <c r="BR138" s="42">
        <v>810</v>
      </c>
      <c r="BS138" s="42">
        <v>786</v>
      </c>
      <c r="BT138" s="42">
        <v>816</v>
      </c>
      <c r="BU138" s="42">
        <v>872</v>
      </c>
      <c r="BV138" s="42">
        <v>855</v>
      </c>
      <c r="BW138" s="42">
        <v>880</v>
      </c>
      <c r="BX138" s="42">
        <v>864</v>
      </c>
      <c r="BY138" s="42">
        <v>875</v>
      </c>
      <c r="BZ138" s="42">
        <v>876</v>
      </c>
      <c r="CA138" s="42">
        <v>855</v>
      </c>
      <c r="CB138" s="42">
        <v>866</v>
      </c>
      <c r="CC138" s="42">
        <v>916</v>
      </c>
      <c r="CD138" s="42">
        <v>883</v>
      </c>
      <c r="CE138" s="42">
        <v>939</v>
      </c>
      <c r="CF138" s="42">
        <v>951</v>
      </c>
      <c r="CG138" s="42">
        <v>1013</v>
      </c>
      <c r="CH138" s="42">
        <v>1006</v>
      </c>
      <c r="CI138" s="42">
        <v>1009</v>
      </c>
      <c r="CJ138" s="42">
        <v>1055</v>
      </c>
      <c r="CK138" s="42">
        <v>1090</v>
      </c>
      <c r="CL138" s="42">
        <v>1154</v>
      </c>
      <c r="CM138" s="42">
        <v>1138</v>
      </c>
      <c r="CN138" s="42">
        <v>1107</v>
      </c>
      <c r="CO138" s="42">
        <v>1116</v>
      </c>
      <c r="CP138" s="42">
        <v>1153</v>
      </c>
      <c r="CQ138" s="42">
        <v>1163</v>
      </c>
      <c r="CR138" s="42">
        <v>1207</v>
      </c>
      <c r="CS138" s="42">
        <v>1204</v>
      </c>
      <c r="CT138" s="42">
        <v>1314</v>
      </c>
      <c r="CU138" s="42">
        <v>1210</v>
      </c>
      <c r="CV138" s="42">
        <v>1245</v>
      </c>
      <c r="CW138" s="42">
        <v>1243</v>
      </c>
      <c r="CX138" s="42">
        <v>1238</v>
      </c>
    </row>
    <row r="139" spans="1:102">
      <c r="A139" s="9" t="s">
        <v>260</v>
      </c>
      <c r="B139" s="61" t="s">
        <v>1341</v>
      </c>
      <c r="C139" s="39">
        <v>1483</v>
      </c>
      <c r="D139" s="39">
        <v>1658</v>
      </c>
      <c r="E139" s="39">
        <v>2087</v>
      </c>
      <c r="F139" s="39">
        <v>1594</v>
      </c>
      <c r="G139" s="39">
        <v>1254</v>
      </c>
      <c r="H139" s="39">
        <v>1229</v>
      </c>
      <c r="I139" s="39">
        <v>1416</v>
      </c>
      <c r="J139" s="39">
        <v>1192</v>
      </c>
      <c r="K139" s="39">
        <v>1118</v>
      </c>
      <c r="L139" s="39">
        <v>1469</v>
      </c>
      <c r="M139" s="39">
        <v>1393</v>
      </c>
      <c r="N139" s="39">
        <v>1234</v>
      </c>
      <c r="O139" s="39">
        <v>1557</v>
      </c>
      <c r="P139" s="39">
        <v>1925</v>
      </c>
      <c r="Q139" s="39">
        <v>1833</v>
      </c>
      <c r="R139" s="39">
        <v>1830</v>
      </c>
      <c r="S139" s="41">
        <v>1999</v>
      </c>
      <c r="T139" s="41">
        <v>1881</v>
      </c>
      <c r="U139" s="41">
        <v>1910</v>
      </c>
      <c r="V139" s="41">
        <v>2170</v>
      </c>
      <c r="W139" s="49">
        <v>364</v>
      </c>
      <c r="X139" s="42">
        <v>395</v>
      </c>
      <c r="Y139" s="42">
        <v>356</v>
      </c>
      <c r="Z139" s="42">
        <v>368</v>
      </c>
      <c r="AA139" s="42">
        <v>371</v>
      </c>
      <c r="AB139" s="42">
        <v>413</v>
      </c>
      <c r="AC139" s="42">
        <v>437</v>
      </c>
      <c r="AD139" s="42">
        <v>437</v>
      </c>
      <c r="AE139" s="42">
        <v>439</v>
      </c>
      <c r="AF139" s="42">
        <v>533</v>
      </c>
      <c r="AG139" s="42">
        <v>558</v>
      </c>
      <c r="AH139" s="42">
        <v>557</v>
      </c>
      <c r="AI139" s="42">
        <v>515</v>
      </c>
      <c r="AJ139" s="42">
        <v>413</v>
      </c>
      <c r="AK139" s="42">
        <v>353</v>
      </c>
      <c r="AL139" s="42">
        <v>313</v>
      </c>
      <c r="AM139" s="42">
        <v>339</v>
      </c>
      <c r="AN139" s="42">
        <v>309</v>
      </c>
      <c r="AO139" s="42">
        <v>313</v>
      </c>
      <c r="AP139" s="42">
        <v>293</v>
      </c>
      <c r="AQ139" s="42">
        <v>285</v>
      </c>
      <c r="AR139" s="42">
        <v>300</v>
      </c>
      <c r="AS139" s="42">
        <v>302</v>
      </c>
      <c r="AT139" s="42">
        <v>342</v>
      </c>
      <c r="AU139" s="42">
        <v>354</v>
      </c>
      <c r="AV139" s="42">
        <v>359</v>
      </c>
      <c r="AW139" s="42">
        <v>339</v>
      </c>
      <c r="AX139" s="42">
        <v>364</v>
      </c>
      <c r="AY139" s="42">
        <v>299</v>
      </c>
      <c r="AZ139" s="42">
        <v>320</v>
      </c>
      <c r="BA139" s="42">
        <v>287</v>
      </c>
      <c r="BB139" s="42">
        <v>286</v>
      </c>
      <c r="BC139" s="42">
        <v>237</v>
      </c>
      <c r="BD139" s="42">
        <v>298</v>
      </c>
      <c r="BE139" s="42">
        <v>304</v>
      </c>
      <c r="BF139" s="42">
        <v>279</v>
      </c>
      <c r="BG139" s="42">
        <v>411</v>
      </c>
      <c r="BH139" s="42">
        <v>355</v>
      </c>
      <c r="BI139" s="42">
        <v>359</v>
      </c>
      <c r="BJ139" s="42">
        <v>344</v>
      </c>
      <c r="BK139" s="42">
        <v>332</v>
      </c>
      <c r="BL139" s="42">
        <v>360</v>
      </c>
      <c r="BM139" s="42">
        <v>355</v>
      </c>
      <c r="BN139" s="42">
        <v>346</v>
      </c>
      <c r="BO139" s="42">
        <v>303</v>
      </c>
      <c r="BP139" s="42">
        <v>281</v>
      </c>
      <c r="BQ139" s="42">
        <v>299</v>
      </c>
      <c r="BR139" s="42">
        <v>351</v>
      </c>
      <c r="BS139" s="42">
        <v>359</v>
      </c>
      <c r="BT139" s="42">
        <v>371</v>
      </c>
      <c r="BU139" s="42">
        <v>391</v>
      </c>
      <c r="BV139" s="42">
        <v>436</v>
      </c>
      <c r="BW139" s="42">
        <v>431</v>
      </c>
      <c r="BX139" s="42">
        <v>490</v>
      </c>
      <c r="BY139" s="42">
        <v>455</v>
      </c>
      <c r="BZ139" s="42">
        <v>549</v>
      </c>
      <c r="CA139" s="42">
        <v>421</v>
      </c>
      <c r="CB139" s="42">
        <v>468</v>
      </c>
      <c r="CC139" s="42">
        <v>475</v>
      </c>
      <c r="CD139" s="42">
        <v>469</v>
      </c>
      <c r="CE139" s="42">
        <v>426</v>
      </c>
      <c r="CF139" s="42">
        <v>447</v>
      </c>
      <c r="CG139" s="42">
        <v>464</v>
      </c>
      <c r="CH139" s="42">
        <v>493</v>
      </c>
      <c r="CI139" s="42">
        <v>464</v>
      </c>
      <c r="CJ139" s="42">
        <v>487</v>
      </c>
      <c r="CK139" s="42">
        <v>488</v>
      </c>
      <c r="CL139" s="42">
        <v>560</v>
      </c>
      <c r="CM139" s="42">
        <v>510</v>
      </c>
      <c r="CN139" s="42">
        <v>516</v>
      </c>
      <c r="CO139" s="42">
        <v>435</v>
      </c>
      <c r="CP139" s="42">
        <v>421</v>
      </c>
      <c r="CQ139" s="42">
        <v>431</v>
      </c>
      <c r="CR139" s="42">
        <v>464</v>
      </c>
      <c r="CS139" s="42">
        <v>485</v>
      </c>
      <c r="CT139" s="42">
        <v>530</v>
      </c>
      <c r="CU139" s="42">
        <v>543</v>
      </c>
      <c r="CV139" s="42">
        <v>527</v>
      </c>
      <c r="CW139" s="42">
        <v>543</v>
      </c>
      <c r="CX139" s="42">
        <v>557</v>
      </c>
    </row>
    <row r="140" spans="1:102">
      <c r="A140" s="1" t="s">
        <v>262</v>
      </c>
      <c r="B140" s="61" t="s">
        <v>1342</v>
      </c>
      <c r="C140" s="39">
        <v>14839</v>
      </c>
      <c r="D140" s="39">
        <v>14535</v>
      </c>
      <c r="E140" s="39">
        <v>15334</v>
      </c>
      <c r="F140" s="39">
        <v>15554</v>
      </c>
      <c r="G140" s="39">
        <v>15448</v>
      </c>
      <c r="H140" s="39">
        <v>15931</v>
      </c>
      <c r="I140" s="39">
        <v>16804</v>
      </c>
      <c r="J140" s="39">
        <v>18893</v>
      </c>
      <c r="K140" s="39">
        <v>19561</v>
      </c>
      <c r="L140" s="39">
        <v>22384</v>
      </c>
      <c r="M140" s="39">
        <v>25088</v>
      </c>
      <c r="N140" s="39">
        <v>20027</v>
      </c>
      <c r="O140" s="39">
        <v>23141</v>
      </c>
      <c r="P140" s="39">
        <v>26561</v>
      </c>
      <c r="Q140" s="39">
        <v>26413</v>
      </c>
      <c r="R140" s="39">
        <v>26784</v>
      </c>
      <c r="S140" s="41">
        <v>28808</v>
      </c>
      <c r="T140" s="41">
        <v>27679</v>
      </c>
      <c r="U140" s="41">
        <v>30293</v>
      </c>
      <c r="V140" s="41">
        <v>33532</v>
      </c>
      <c r="W140" s="49">
        <v>3769</v>
      </c>
      <c r="X140" s="42">
        <v>3846</v>
      </c>
      <c r="Y140" s="42">
        <v>3657</v>
      </c>
      <c r="Z140" s="42">
        <v>3567</v>
      </c>
      <c r="AA140" s="42">
        <v>3558</v>
      </c>
      <c r="AB140" s="42">
        <v>3499</v>
      </c>
      <c r="AC140" s="42">
        <v>3699</v>
      </c>
      <c r="AD140" s="42">
        <v>3779</v>
      </c>
      <c r="AE140" s="42">
        <v>3709</v>
      </c>
      <c r="AF140" s="42">
        <v>3848</v>
      </c>
      <c r="AG140" s="42">
        <v>3880</v>
      </c>
      <c r="AH140" s="42">
        <v>3897</v>
      </c>
      <c r="AI140" s="42">
        <v>3966</v>
      </c>
      <c r="AJ140" s="42">
        <v>3907</v>
      </c>
      <c r="AK140" s="42">
        <v>3902</v>
      </c>
      <c r="AL140" s="42">
        <v>3779</v>
      </c>
      <c r="AM140" s="42">
        <v>3814</v>
      </c>
      <c r="AN140" s="42">
        <v>3944</v>
      </c>
      <c r="AO140" s="42">
        <v>3939</v>
      </c>
      <c r="AP140" s="42">
        <v>3751</v>
      </c>
      <c r="AQ140" s="42">
        <v>3949</v>
      </c>
      <c r="AR140" s="42">
        <v>4034</v>
      </c>
      <c r="AS140" s="42">
        <v>4025</v>
      </c>
      <c r="AT140" s="42">
        <v>3923</v>
      </c>
      <c r="AU140" s="42">
        <v>3933</v>
      </c>
      <c r="AV140" s="42">
        <v>4126</v>
      </c>
      <c r="AW140" s="42">
        <v>4333</v>
      </c>
      <c r="AX140" s="42">
        <v>4412</v>
      </c>
      <c r="AY140" s="42">
        <v>4472</v>
      </c>
      <c r="AZ140" s="42">
        <v>4922</v>
      </c>
      <c r="BA140" s="42">
        <v>4679</v>
      </c>
      <c r="BB140" s="42">
        <v>4820</v>
      </c>
      <c r="BC140" s="42">
        <v>4792</v>
      </c>
      <c r="BD140" s="42">
        <v>4838</v>
      </c>
      <c r="BE140" s="42">
        <v>4841</v>
      </c>
      <c r="BF140" s="42">
        <v>5090</v>
      </c>
      <c r="BG140" s="42">
        <v>5324</v>
      </c>
      <c r="BH140" s="42">
        <v>5499</v>
      </c>
      <c r="BI140" s="42">
        <v>5664</v>
      </c>
      <c r="BJ140" s="42">
        <v>5897</v>
      </c>
      <c r="BK140" s="42">
        <v>6229</v>
      </c>
      <c r="BL140" s="42">
        <v>6639</v>
      </c>
      <c r="BM140" s="42">
        <v>6318</v>
      </c>
      <c r="BN140" s="42">
        <v>5902</v>
      </c>
      <c r="BO140" s="42">
        <v>5315</v>
      </c>
      <c r="BP140" s="42">
        <v>4831</v>
      </c>
      <c r="BQ140" s="42">
        <v>4741</v>
      </c>
      <c r="BR140" s="42">
        <v>5140</v>
      </c>
      <c r="BS140" s="42">
        <v>5349</v>
      </c>
      <c r="BT140" s="42">
        <v>5806</v>
      </c>
      <c r="BU140" s="42">
        <v>5815</v>
      </c>
      <c r="BV140" s="42">
        <v>6171</v>
      </c>
      <c r="BW140" s="42">
        <v>6307</v>
      </c>
      <c r="BX140" s="42">
        <v>6572</v>
      </c>
      <c r="BY140" s="42">
        <v>6796</v>
      </c>
      <c r="BZ140" s="42">
        <v>6886</v>
      </c>
      <c r="CA140" s="42">
        <v>6889</v>
      </c>
      <c r="CB140" s="42">
        <v>6756</v>
      </c>
      <c r="CC140" s="42">
        <v>6704</v>
      </c>
      <c r="CD140" s="42">
        <v>6064</v>
      </c>
      <c r="CE140" s="42">
        <v>6368</v>
      </c>
      <c r="CF140" s="42">
        <v>6719</v>
      </c>
      <c r="CG140" s="42">
        <v>6889</v>
      </c>
      <c r="CH140" s="42">
        <v>6808</v>
      </c>
      <c r="CI140" s="42">
        <v>6959</v>
      </c>
      <c r="CJ140" s="42">
        <v>7164</v>
      </c>
      <c r="CK140" s="42">
        <v>7230</v>
      </c>
      <c r="CL140" s="42">
        <v>7455</v>
      </c>
      <c r="CM140" s="42">
        <v>7107</v>
      </c>
      <c r="CN140" s="42">
        <v>6975</v>
      </c>
      <c r="CO140" s="42">
        <v>6849</v>
      </c>
      <c r="CP140" s="42">
        <v>6748</v>
      </c>
      <c r="CQ140" s="42">
        <v>7132</v>
      </c>
      <c r="CR140" s="42">
        <v>7667</v>
      </c>
      <c r="CS140" s="42">
        <v>7534</v>
      </c>
      <c r="CT140" s="42">
        <v>7960</v>
      </c>
      <c r="CU140" s="42">
        <v>8325</v>
      </c>
      <c r="CV140" s="42">
        <v>8125</v>
      </c>
      <c r="CW140" s="42">
        <v>8657</v>
      </c>
      <c r="CX140" s="42">
        <v>8425</v>
      </c>
    </row>
    <row r="141" spans="1:102">
      <c r="A141" s="9" t="s">
        <v>264</v>
      </c>
      <c r="B141" s="61" t="s">
        <v>1343</v>
      </c>
      <c r="C141" s="39">
        <v>4833</v>
      </c>
      <c r="D141" s="39">
        <v>4817</v>
      </c>
      <c r="E141" s="39">
        <v>5235</v>
      </c>
      <c r="F141" s="39">
        <v>5361</v>
      </c>
      <c r="G141" s="39">
        <v>5619</v>
      </c>
      <c r="H141" s="39">
        <v>5761</v>
      </c>
      <c r="I141" s="39">
        <v>6040</v>
      </c>
      <c r="J141" s="39">
        <v>6618</v>
      </c>
      <c r="K141" s="39">
        <v>6966</v>
      </c>
      <c r="L141" s="39">
        <v>8010</v>
      </c>
      <c r="M141" s="39">
        <v>9614</v>
      </c>
      <c r="N141" s="39">
        <v>8084</v>
      </c>
      <c r="O141" s="39">
        <v>9704</v>
      </c>
      <c r="P141" s="39">
        <v>11412</v>
      </c>
      <c r="Q141" s="39">
        <v>11400</v>
      </c>
      <c r="R141" s="39">
        <v>11434</v>
      </c>
      <c r="S141" s="41">
        <v>11474</v>
      </c>
      <c r="T141" s="41">
        <v>10778</v>
      </c>
      <c r="U141" s="41">
        <v>12278</v>
      </c>
      <c r="V141" s="41">
        <v>14046</v>
      </c>
      <c r="W141" s="49">
        <v>1218</v>
      </c>
      <c r="X141" s="42">
        <v>1271</v>
      </c>
      <c r="Y141" s="42">
        <v>1196</v>
      </c>
      <c r="Z141" s="42">
        <v>1148</v>
      </c>
      <c r="AA141" s="42">
        <v>1173</v>
      </c>
      <c r="AB141" s="42">
        <v>1108</v>
      </c>
      <c r="AC141" s="42">
        <v>1236</v>
      </c>
      <c r="AD141" s="42">
        <v>1300</v>
      </c>
      <c r="AE141" s="42">
        <v>1255</v>
      </c>
      <c r="AF141" s="42">
        <v>1292</v>
      </c>
      <c r="AG141" s="42">
        <v>1353</v>
      </c>
      <c r="AH141" s="42">
        <v>1335</v>
      </c>
      <c r="AI141" s="42">
        <v>1369</v>
      </c>
      <c r="AJ141" s="42">
        <v>1358</v>
      </c>
      <c r="AK141" s="42">
        <v>1339</v>
      </c>
      <c r="AL141" s="42">
        <v>1295</v>
      </c>
      <c r="AM141" s="42">
        <v>1415</v>
      </c>
      <c r="AN141" s="42">
        <v>1442</v>
      </c>
      <c r="AO141" s="42">
        <v>1424</v>
      </c>
      <c r="AP141" s="42">
        <v>1338</v>
      </c>
      <c r="AQ141" s="42">
        <v>1400</v>
      </c>
      <c r="AR141" s="42">
        <v>1466</v>
      </c>
      <c r="AS141" s="42">
        <v>1473</v>
      </c>
      <c r="AT141" s="42">
        <v>1422</v>
      </c>
      <c r="AU141" s="42">
        <v>1411</v>
      </c>
      <c r="AV141" s="42">
        <v>1474</v>
      </c>
      <c r="AW141" s="42">
        <v>1602</v>
      </c>
      <c r="AX141" s="42">
        <v>1553</v>
      </c>
      <c r="AY141" s="42">
        <v>1602</v>
      </c>
      <c r="AZ141" s="42">
        <v>1696</v>
      </c>
      <c r="BA141" s="42">
        <v>1640</v>
      </c>
      <c r="BB141" s="42">
        <v>1680</v>
      </c>
      <c r="BC141" s="42">
        <v>1741</v>
      </c>
      <c r="BD141" s="42">
        <v>1708</v>
      </c>
      <c r="BE141" s="42">
        <v>1727</v>
      </c>
      <c r="BF141" s="42">
        <v>1790</v>
      </c>
      <c r="BG141" s="42">
        <v>1882</v>
      </c>
      <c r="BH141" s="42">
        <v>1955</v>
      </c>
      <c r="BI141" s="42">
        <v>2027</v>
      </c>
      <c r="BJ141" s="42">
        <v>2146</v>
      </c>
      <c r="BK141" s="42">
        <v>2370</v>
      </c>
      <c r="BL141" s="42">
        <v>2585</v>
      </c>
      <c r="BM141" s="42">
        <v>2433</v>
      </c>
      <c r="BN141" s="42">
        <v>2226</v>
      </c>
      <c r="BO141" s="42">
        <v>2093</v>
      </c>
      <c r="BP141" s="42">
        <v>1886</v>
      </c>
      <c r="BQ141" s="42">
        <v>1965</v>
      </c>
      <c r="BR141" s="42">
        <v>2140</v>
      </c>
      <c r="BS141" s="42">
        <v>2200</v>
      </c>
      <c r="BT141" s="42">
        <v>2425</v>
      </c>
      <c r="BU141" s="42">
        <v>2476</v>
      </c>
      <c r="BV141" s="42">
        <v>2603</v>
      </c>
      <c r="BW141" s="42">
        <v>2701</v>
      </c>
      <c r="BX141" s="42">
        <v>2816</v>
      </c>
      <c r="BY141" s="42">
        <v>2924</v>
      </c>
      <c r="BZ141" s="42">
        <v>2971</v>
      </c>
      <c r="CA141" s="42">
        <v>2967</v>
      </c>
      <c r="CB141" s="42">
        <v>2887</v>
      </c>
      <c r="CC141" s="42">
        <v>2978</v>
      </c>
      <c r="CD141" s="42">
        <v>2568</v>
      </c>
      <c r="CE141" s="42">
        <v>2671</v>
      </c>
      <c r="CF141" s="42">
        <v>2894</v>
      </c>
      <c r="CG141" s="42">
        <v>2969</v>
      </c>
      <c r="CH141" s="42">
        <v>2900</v>
      </c>
      <c r="CI141" s="42">
        <v>2878</v>
      </c>
      <c r="CJ141" s="42">
        <v>2795</v>
      </c>
      <c r="CK141" s="42">
        <v>2838</v>
      </c>
      <c r="CL141" s="42">
        <v>2963</v>
      </c>
      <c r="CM141" s="42">
        <v>2752</v>
      </c>
      <c r="CN141" s="42">
        <v>2729</v>
      </c>
      <c r="CO141" s="42">
        <v>2680</v>
      </c>
      <c r="CP141" s="42">
        <v>2616</v>
      </c>
      <c r="CQ141" s="42">
        <v>2865</v>
      </c>
      <c r="CR141" s="42">
        <v>3162</v>
      </c>
      <c r="CS141" s="42">
        <v>3001</v>
      </c>
      <c r="CT141" s="42">
        <v>3250</v>
      </c>
      <c r="CU141" s="42">
        <v>3526</v>
      </c>
      <c r="CV141" s="42">
        <v>3373</v>
      </c>
      <c r="CW141" s="42">
        <v>3705</v>
      </c>
      <c r="CX141" s="42">
        <v>3442</v>
      </c>
    </row>
    <row r="142" spans="1:102">
      <c r="A142" s="9" t="s">
        <v>266</v>
      </c>
      <c r="B142" s="61" t="s">
        <v>1344</v>
      </c>
      <c r="C142" s="39">
        <v>4664</v>
      </c>
      <c r="D142" s="39">
        <v>4627</v>
      </c>
      <c r="E142" s="39">
        <v>4902</v>
      </c>
      <c r="F142" s="39">
        <v>4971</v>
      </c>
      <c r="G142" s="39">
        <v>4883</v>
      </c>
      <c r="H142" s="39">
        <v>5161</v>
      </c>
      <c r="I142" s="39">
        <v>5455</v>
      </c>
      <c r="J142" s="39">
        <v>5836</v>
      </c>
      <c r="K142" s="39">
        <v>6074</v>
      </c>
      <c r="L142" s="39">
        <v>7238</v>
      </c>
      <c r="M142" s="39">
        <v>7914</v>
      </c>
      <c r="N142" s="39">
        <v>6492</v>
      </c>
      <c r="O142" s="39">
        <v>7319</v>
      </c>
      <c r="P142" s="39">
        <v>7975</v>
      </c>
      <c r="Q142" s="39">
        <v>7901</v>
      </c>
      <c r="R142" s="39">
        <v>8314</v>
      </c>
      <c r="S142" s="41">
        <v>9134</v>
      </c>
      <c r="T142" s="41">
        <v>9062</v>
      </c>
      <c r="U142" s="41">
        <v>9751</v>
      </c>
      <c r="V142" s="41">
        <v>10412</v>
      </c>
      <c r="W142" s="49">
        <v>1201</v>
      </c>
      <c r="X142" s="42">
        <v>1178</v>
      </c>
      <c r="Y142" s="42">
        <v>1169</v>
      </c>
      <c r="Z142" s="42">
        <v>1116</v>
      </c>
      <c r="AA142" s="42">
        <v>1137</v>
      </c>
      <c r="AB142" s="42">
        <v>1128</v>
      </c>
      <c r="AC142" s="42">
        <v>1165</v>
      </c>
      <c r="AD142" s="42">
        <v>1197</v>
      </c>
      <c r="AE142" s="42">
        <v>1168</v>
      </c>
      <c r="AF142" s="42">
        <v>1243</v>
      </c>
      <c r="AG142" s="42">
        <v>1235</v>
      </c>
      <c r="AH142" s="42">
        <v>1256</v>
      </c>
      <c r="AI142" s="42">
        <v>1267</v>
      </c>
      <c r="AJ142" s="42">
        <v>1240</v>
      </c>
      <c r="AK142" s="42">
        <v>1233</v>
      </c>
      <c r="AL142" s="42">
        <v>1231</v>
      </c>
      <c r="AM142" s="42">
        <v>1219</v>
      </c>
      <c r="AN142" s="42">
        <v>1196</v>
      </c>
      <c r="AO142" s="42">
        <v>1263</v>
      </c>
      <c r="AP142" s="42">
        <v>1205</v>
      </c>
      <c r="AQ142" s="42">
        <v>1274</v>
      </c>
      <c r="AR142" s="42">
        <v>1316</v>
      </c>
      <c r="AS142" s="42">
        <v>1290</v>
      </c>
      <c r="AT142" s="42">
        <v>1281</v>
      </c>
      <c r="AU142" s="42">
        <v>1287</v>
      </c>
      <c r="AV142" s="42">
        <v>1314</v>
      </c>
      <c r="AW142" s="42">
        <v>1378</v>
      </c>
      <c r="AX142" s="42">
        <v>1476</v>
      </c>
      <c r="AY142" s="42">
        <v>1379</v>
      </c>
      <c r="AZ142" s="42">
        <v>1465</v>
      </c>
      <c r="BA142" s="42">
        <v>1499</v>
      </c>
      <c r="BB142" s="42">
        <v>1493</v>
      </c>
      <c r="BC142" s="42">
        <v>1466</v>
      </c>
      <c r="BD142" s="42">
        <v>1512</v>
      </c>
      <c r="BE142" s="42">
        <v>1532</v>
      </c>
      <c r="BF142" s="42">
        <v>1564</v>
      </c>
      <c r="BG142" s="42">
        <v>1709</v>
      </c>
      <c r="BH142" s="42">
        <v>1797</v>
      </c>
      <c r="BI142" s="42">
        <v>1849</v>
      </c>
      <c r="BJ142" s="42">
        <v>1883</v>
      </c>
      <c r="BK142" s="42">
        <v>1977</v>
      </c>
      <c r="BL142" s="42">
        <v>2061</v>
      </c>
      <c r="BM142" s="42">
        <v>1994</v>
      </c>
      <c r="BN142" s="42">
        <v>1882</v>
      </c>
      <c r="BO142" s="42">
        <v>1676</v>
      </c>
      <c r="BP142" s="42">
        <v>1584</v>
      </c>
      <c r="BQ142" s="42">
        <v>1539</v>
      </c>
      <c r="BR142" s="42">
        <v>1693</v>
      </c>
      <c r="BS142" s="42">
        <v>1738</v>
      </c>
      <c r="BT142" s="42">
        <v>1871</v>
      </c>
      <c r="BU142" s="42">
        <v>1837</v>
      </c>
      <c r="BV142" s="42">
        <v>1873</v>
      </c>
      <c r="BW142" s="42">
        <v>1938</v>
      </c>
      <c r="BX142" s="42">
        <v>1938</v>
      </c>
      <c r="BY142" s="42">
        <v>2058</v>
      </c>
      <c r="BZ142" s="42">
        <v>2041</v>
      </c>
      <c r="CA142" s="42">
        <v>2030</v>
      </c>
      <c r="CB142" s="42">
        <v>2008</v>
      </c>
      <c r="CC142" s="42">
        <v>1961</v>
      </c>
      <c r="CD142" s="42">
        <v>1902</v>
      </c>
      <c r="CE142" s="42">
        <v>2025</v>
      </c>
      <c r="CF142" s="42">
        <v>2076</v>
      </c>
      <c r="CG142" s="42">
        <v>2107</v>
      </c>
      <c r="CH142" s="42">
        <v>2106</v>
      </c>
      <c r="CI142" s="42">
        <v>2188</v>
      </c>
      <c r="CJ142" s="42">
        <v>2256</v>
      </c>
      <c r="CK142" s="42">
        <v>2255</v>
      </c>
      <c r="CL142" s="42">
        <v>2435</v>
      </c>
      <c r="CM142" s="42">
        <v>2298</v>
      </c>
      <c r="CN142" s="42">
        <v>2227</v>
      </c>
      <c r="CO142" s="42">
        <v>2265</v>
      </c>
      <c r="CP142" s="42">
        <v>2273</v>
      </c>
      <c r="CQ142" s="42">
        <v>2345</v>
      </c>
      <c r="CR142" s="42">
        <v>2449</v>
      </c>
      <c r="CS142" s="42">
        <v>2449</v>
      </c>
      <c r="CT142" s="42">
        <v>2508</v>
      </c>
      <c r="CU142" s="42">
        <v>2531</v>
      </c>
      <c r="CV142" s="42">
        <v>2520</v>
      </c>
      <c r="CW142" s="42">
        <v>2708</v>
      </c>
      <c r="CX142" s="42">
        <v>2653</v>
      </c>
    </row>
    <row r="143" spans="1:102">
      <c r="A143" s="9" t="s">
        <v>268</v>
      </c>
      <c r="B143" s="61" t="s">
        <v>1345</v>
      </c>
      <c r="C143" s="39">
        <v>482</v>
      </c>
      <c r="D143" s="39">
        <v>614</v>
      </c>
      <c r="E143" s="39">
        <v>557</v>
      </c>
      <c r="F143" s="39">
        <v>582</v>
      </c>
      <c r="G143" s="39">
        <v>714</v>
      </c>
      <c r="H143" s="39">
        <v>761</v>
      </c>
      <c r="I143" s="39">
        <v>843</v>
      </c>
      <c r="J143" s="39">
        <v>860</v>
      </c>
      <c r="K143" s="39">
        <v>962</v>
      </c>
      <c r="L143" s="39">
        <v>1144</v>
      </c>
      <c r="M143" s="39">
        <v>1513</v>
      </c>
      <c r="N143" s="39">
        <v>1403</v>
      </c>
      <c r="O143" s="39">
        <v>1323</v>
      </c>
      <c r="P143" s="39">
        <v>1552</v>
      </c>
      <c r="Q143" s="39">
        <v>1637</v>
      </c>
      <c r="R143" s="39">
        <v>1510</v>
      </c>
      <c r="S143" s="41">
        <v>1806</v>
      </c>
      <c r="T143" s="41">
        <v>1606</v>
      </c>
      <c r="U143" s="41">
        <v>1671</v>
      </c>
      <c r="V143" s="41">
        <v>1890</v>
      </c>
      <c r="W143" s="49">
        <v>121</v>
      </c>
      <c r="X143" s="42">
        <v>112</v>
      </c>
      <c r="Y143" s="42">
        <v>120</v>
      </c>
      <c r="Z143" s="42">
        <v>129</v>
      </c>
      <c r="AA143" s="42">
        <v>144</v>
      </c>
      <c r="AB143" s="42">
        <v>150</v>
      </c>
      <c r="AC143" s="42">
        <v>165</v>
      </c>
      <c r="AD143" s="42">
        <v>155</v>
      </c>
      <c r="AE143" s="42">
        <v>135</v>
      </c>
      <c r="AF143" s="42">
        <v>155</v>
      </c>
      <c r="AG143" s="42">
        <v>127</v>
      </c>
      <c r="AH143" s="42">
        <v>140</v>
      </c>
      <c r="AI143" s="42">
        <v>134</v>
      </c>
      <c r="AJ143" s="42">
        <v>131</v>
      </c>
      <c r="AK143" s="42">
        <v>149</v>
      </c>
      <c r="AL143" s="42">
        <v>168</v>
      </c>
      <c r="AM143" s="42">
        <v>171</v>
      </c>
      <c r="AN143" s="42">
        <v>186</v>
      </c>
      <c r="AO143" s="42">
        <v>175</v>
      </c>
      <c r="AP143" s="42">
        <v>182</v>
      </c>
      <c r="AQ143" s="42">
        <v>201</v>
      </c>
      <c r="AR143" s="42">
        <v>187</v>
      </c>
      <c r="AS143" s="42">
        <v>190</v>
      </c>
      <c r="AT143" s="42">
        <v>183</v>
      </c>
      <c r="AU143" s="42">
        <v>204</v>
      </c>
      <c r="AV143" s="42">
        <v>223</v>
      </c>
      <c r="AW143" s="42">
        <v>215</v>
      </c>
      <c r="AX143" s="42">
        <v>201</v>
      </c>
      <c r="AY143" s="42">
        <v>199</v>
      </c>
      <c r="AZ143" s="42">
        <v>217</v>
      </c>
      <c r="BA143" s="42">
        <v>228</v>
      </c>
      <c r="BB143" s="42">
        <v>216</v>
      </c>
      <c r="BC143" s="42">
        <v>236</v>
      </c>
      <c r="BD143" s="42">
        <v>232</v>
      </c>
      <c r="BE143" s="42">
        <v>234</v>
      </c>
      <c r="BF143" s="42">
        <v>260</v>
      </c>
      <c r="BG143" s="42">
        <v>267</v>
      </c>
      <c r="BH143" s="42">
        <v>271</v>
      </c>
      <c r="BI143" s="42">
        <v>297</v>
      </c>
      <c r="BJ143" s="42">
        <v>309</v>
      </c>
      <c r="BK143" s="42">
        <v>346</v>
      </c>
      <c r="BL143" s="42">
        <v>377</v>
      </c>
      <c r="BM143" s="42">
        <v>391</v>
      </c>
      <c r="BN143" s="42">
        <v>399</v>
      </c>
      <c r="BO143" s="42">
        <v>385</v>
      </c>
      <c r="BP143" s="42">
        <v>369</v>
      </c>
      <c r="BQ143" s="42">
        <v>331</v>
      </c>
      <c r="BR143" s="42">
        <v>318</v>
      </c>
      <c r="BS143" s="42">
        <v>331</v>
      </c>
      <c r="BT143" s="42">
        <v>343</v>
      </c>
      <c r="BU143" s="42">
        <v>319</v>
      </c>
      <c r="BV143" s="42">
        <v>330</v>
      </c>
      <c r="BW143" s="42">
        <v>361</v>
      </c>
      <c r="BX143" s="42">
        <v>364</v>
      </c>
      <c r="BY143" s="42">
        <v>388</v>
      </c>
      <c r="BZ143" s="42">
        <v>439</v>
      </c>
      <c r="CA143" s="42">
        <v>449</v>
      </c>
      <c r="CB143" s="42">
        <v>397</v>
      </c>
      <c r="CC143" s="42">
        <v>398</v>
      </c>
      <c r="CD143" s="42">
        <v>393</v>
      </c>
      <c r="CE143" s="42">
        <v>343</v>
      </c>
      <c r="CF143" s="42">
        <v>376</v>
      </c>
      <c r="CG143" s="42">
        <v>411</v>
      </c>
      <c r="CH143" s="42">
        <v>380</v>
      </c>
      <c r="CI143" s="42">
        <v>406</v>
      </c>
      <c r="CJ143" s="42">
        <v>512</v>
      </c>
      <c r="CK143" s="42">
        <v>445</v>
      </c>
      <c r="CL143" s="42">
        <v>443</v>
      </c>
      <c r="CM143" s="42">
        <v>421</v>
      </c>
      <c r="CN143" s="42">
        <v>398</v>
      </c>
      <c r="CO143" s="42">
        <v>388</v>
      </c>
      <c r="CP143" s="42">
        <v>399</v>
      </c>
      <c r="CQ143" s="42">
        <v>385</v>
      </c>
      <c r="CR143" s="42">
        <v>397</v>
      </c>
      <c r="CS143" s="42">
        <v>434</v>
      </c>
      <c r="CT143" s="42">
        <v>455</v>
      </c>
      <c r="CU143" s="42">
        <v>471</v>
      </c>
      <c r="CV143" s="42">
        <v>440</v>
      </c>
      <c r="CW143" s="42">
        <v>455</v>
      </c>
      <c r="CX143" s="42">
        <v>524</v>
      </c>
    </row>
    <row r="144" spans="1:102">
      <c r="A144" s="9" t="s">
        <v>270</v>
      </c>
      <c r="B144" s="61" t="s">
        <v>1346</v>
      </c>
      <c r="C144" s="39">
        <v>1090</v>
      </c>
      <c r="D144" s="39">
        <v>937</v>
      </c>
      <c r="E144" s="39">
        <v>989</v>
      </c>
      <c r="F144" s="39">
        <v>988</v>
      </c>
      <c r="G144" s="39">
        <v>839</v>
      </c>
      <c r="H144" s="39">
        <v>831</v>
      </c>
      <c r="I144" s="39">
        <v>819</v>
      </c>
      <c r="J144" s="39">
        <v>890</v>
      </c>
      <c r="K144" s="39">
        <v>975</v>
      </c>
      <c r="L144" s="39">
        <v>1091</v>
      </c>
      <c r="M144" s="39">
        <v>1060</v>
      </c>
      <c r="N144" s="39">
        <v>655</v>
      </c>
      <c r="O144" s="39">
        <v>811</v>
      </c>
      <c r="P144" s="39">
        <v>963</v>
      </c>
      <c r="Q144" s="39">
        <v>1073</v>
      </c>
      <c r="R144" s="39">
        <v>1001</v>
      </c>
      <c r="S144" s="41">
        <v>1192</v>
      </c>
      <c r="T144" s="41">
        <v>1169</v>
      </c>
      <c r="U144" s="41">
        <v>1222</v>
      </c>
      <c r="V144" s="41">
        <v>1273</v>
      </c>
      <c r="W144" s="49">
        <v>294</v>
      </c>
      <c r="X144" s="42">
        <v>291</v>
      </c>
      <c r="Y144" s="42">
        <v>251</v>
      </c>
      <c r="Z144" s="42">
        <v>254</v>
      </c>
      <c r="AA144" s="42">
        <v>230</v>
      </c>
      <c r="AB144" s="42">
        <v>218</v>
      </c>
      <c r="AC144" s="42">
        <v>240</v>
      </c>
      <c r="AD144" s="42">
        <v>249</v>
      </c>
      <c r="AE144" s="42">
        <v>254</v>
      </c>
      <c r="AF144" s="42">
        <v>240</v>
      </c>
      <c r="AG144" s="42">
        <v>250</v>
      </c>
      <c r="AH144" s="42">
        <v>245</v>
      </c>
      <c r="AI144" s="42">
        <v>250</v>
      </c>
      <c r="AJ144" s="42">
        <v>267</v>
      </c>
      <c r="AK144" s="42">
        <v>250</v>
      </c>
      <c r="AL144" s="42">
        <v>221</v>
      </c>
      <c r="AM144" s="42">
        <v>200</v>
      </c>
      <c r="AN144" s="42">
        <v>219</v>
      </c>
      <c r="AO144" s="42">
        <v>214</v>
      </c>
      <c r="AP144" s="42">
        <v>206</v>
      </c>
      <c r="AQ144" s="42">
        <v>230</v>
      </c>
      <c r="AR144" s="42">
        <v>214</v>
      </c>
      <c r="AS144" s="42">
        <v>200</v>
      </c>
      <c r="AT144" s="42">
        <v>187</v>
      </c>
      <c r="AU144" s="42">
        <v>192</v>
      </c>
      <c r="AV144" s="42">
        <v>199</v>
      </c>
      <c r="AW144" s="42">
        <v>207</v>
      </c>
      <c r="AX144" s="42">
        <v>221</v>
      </c>
      <c r="AY144" s="42">
        <v>223</v>
      </c>
      <c r="AZ144" s="42">
        <v>223</v>
      </c>
      <c r="BA144" s="42">
        <v>219</v>
      </c>
      <c r="BB144" s="42">
        <v>225</v>
      </c>
      <c r="BC144" s="42">
        <v>227</v>
      </c>
      <c r="BD144" s="42">
        <v>243</v>
      </c>
      <c r="BE144" s="42">
        <v>253</v>
      </c>
      <c r="BF144" s="42">
        <v>252</v>
      </c>
      <c r="BG144" s="42">
        <v>271</v>
      </c>
      <c r="BH144" s="42">
        <v>244</v>
      </c>
      <c r="BI144" s="42">
        <v>278</v>
      </c>
      <c r="BJ144" s="42">
        <v>298</v>
      </c>
      <c r="BK144" s="42">
        <v>281</v>
      </c>
      <c r="BL144" s="42">
        <v>275</v>
      </c>
      <c r="BM144" s="42">
        <v>269</v>
      </c>
      <c r="BN144" s="42">
        <v>235</v>
      </c>
      <c r="BO144" s="42">
        <v>196</v>
      </c>
      <c r="BP144" s="42">
        <v>169</v>
      </c>
      <c r="BQ144" s="42">
        <v>145</v>
      </c>
      <c r="BR144" s="42">
        <v>145</v>
      </c>
      <c r="BS144" s="42">
        <v>170</v>
      </c>
      <c r="BT144" s="42">
        <v>192</v>
      </c>
      <c r="BU144" s="42">
        <v>216</v>
      </c>
      <c r="BV144" s="42">
        <v>233</v>
      </c>
      <c r="BW144" s="42">
        <v>220</v>
      </c>
      <c r="BX144" s="42">
        <v>237</v>
      </c>
      <c r="BY144" s="42">
        <v>251</v>
      </c>
      <c r="BZ144" s="42">
        <v>255</v>
      </c>
      <c r="CA144" s="42">
        <v>266</v>
      </c>
      <c r="CB144" s="42">
        <v>315</v>
      </c>
      <c r="CC144" s="42">
        <v>257</v>
      </c>
      <c r="CD144" s="42">
        <v>235</v>
      </c>
      <c r="CE144" s="42">
        <v>252</v>
      </c>
      <c r="CF144" s="42">
        <v>247</v>
      </c>
      <c r="CG144" s="42">
        <v>250</v>
      </c>
      <c r="CH144" s="42">
        <v>252</v>
      </c>
      <c r="CI144" s="42">
        <v>282</v>
      </c>
      <c r="CJ144" s="42">
        <v>300</v>
      </c>
      <c r="CK144" s="42">
        <v>296</v>
      </c>
      <c r="CL144" s="42">
        <v>314</v>
      </c>
      <c r="CM144" s="42">
        <v>299</v>
      </c>
      <c r="CN144" s="42">
        <v>290</v>
      </c>
      <c r="CO144" s="42">
        <v>297</v>
      </c>
      <c r="CP144" s="42">
        <v>283</v>
      </c>
      <c r="CQ144" s="42">
        <v>275</v>
      </c>
      <c r="CR144" s="42">
        <v>291</v>
      </c>
      <c r="CS144" s="42">
        <v>288</v>
      </c>
      <c r="CT144" s="42">
        <v>368</v>
      </c>
      <c r="CU144" s="42">
        <v>317</v>
      </c>
      <c r="CV144" s="42">
        <v>300</v>
      </c>
      <c r="CW144" s="42">
        <v>335</v>
      </c>
      <c r="CX144" s="42">
        <v>321</v>
      </c>
    </row>
    <row r="145" spans="1:102">
      <c r="A145" s="9" t="s">
        <v>272</v>
      </c>
      <c r="B145" s="61" t="s">
        <v>1347</v>
      </c>
      <c r="C145" s="39">
        <v>3770</v>
      </c>
      <c r="D145" s="39">
        <v>3540</v>
      </c>
      <c r="E145" s="39">
        <v>3651</v>
      </c>
      <c r="F145" s="39">
        <v>3652</v>
      </c>
      <c r="G145" s="39">
        <v>3393</v>
      </c>
      <c r="H145" s="39">
        <v>3417</v>
      </c>
      <c r="I145" s="39">
        <v>3647</v>
      </c>
      <c r="J145" s="39">
        <v>4689</v>
      </c>
      <c r="K145" s="39">
        <v>4584</v>
      </c>
      <c r="L145" s="39">
        <v>4901</v>
      </c>
      <c r="M145" s="39">
        <v>4987</v>
      </c>
      <c r="N145" s="39">
        <v>3393</v>
      </c>
      <c r="O145" s="39">
        <v>3984</v>
      </c>
      <c r="P145" s="39">
        <v>4659</v>
      </c>
      <c r="Q145" s="39">
        <v>4402</v>
      </c>
      <c r="R145" s="39">
        <v>4525</v>
      </c>
      <c r="S145" s="41">
        <v>5202</v>
      </c>
      <c r="T145" s="41">
        <v>5064</v>
      </c>
      <c r="U145" s="41">
        <v>5371</v>
      </c>
      <c r="V145" s="41">
        <v>5911</v>
      </c>
      <c r="W145" s="49">
        <v>935</v>
      </c>
      <c r="X145" s="42">
        <v>995</v>
      </c>
      <c r="Y145" s="42">
        <v>920</v>
      </c>
      <c r="Z145" s="42">
        <v>920</v>
      </c>
      <c r="AA145" s="42">
        <v>874</v>
      </c>
      <c r="AB145" s="42">
        <v>896</v>
      </c>
      <c r="AC145" s="42">
        <v>892</v>
      </c>
      <c r="AD145" s="42">
        <v>878</v>
      </c>
      <c r="AE145" s="42">
        <v>897</v>
      </c>
      <c r="AF145" s="42">
        <v>920</v>
      </c>
      <c r="AG145" s="42">
        <v>913</v>
      </c>
      <c r="AH145" s="42">
        <v>921</v>
      </c>
      <c r="AI145" s="42">
        <v>946</v>
      </c>
      <c r="AJ145" s="42">
        <v>911</v>
      </c>
      <c r="AK145" s="42">
        <v>931</v>
      </c>
      <c r="AL145" s="42">
        <v>864</v>
      </c>
      <c r="AM145" s="42">
        <v>809</v>
      </c>
      <c r="AN145" s="42">
        <v>901</v>
      </c>
      <c r="AO145" s="42">
        <v>862</v>
      </c>
      <c r="AP145" s="42">
        <v>821</v>
      </c>
      <c r="AQ145" s="42">
        <v>845</v>
      </c>
      <c r="AR145" s="42">
        <v>852</v>
      </c>
      <c r="AS145" s="42">
        <v>870</v>
      </c>
      <c r="AT145" s="42">
        <v>850</v>
      </c>
      <c r="AU145" s="42">
        <v>839</v>
      </c>
      <c r="AV145" s="42">
        <v>917</v>
      </c>
      <c r="AW145" s="42">
        <v>931</v>
      </c>
      <c r="AX145" s="42">
        <v>960</v>
      </c>
      <c r="AY145" s="42">
        <v>1067</v>
      </c>
      <c r="AZ145" s="42">
        <v>1322</v>
      </c>
      <c r="BA145" s="42">
        <v>1094</v>
      </c>
      <c r="BB145" s="42">
        <v>1206</v>
      </c>
      <c r="BC145" s="42">
        <v>1124</v>
      </c>
      <c r="BD145" s="42">
        <v>1142</v>
      </c>
      <c r="BE145" s="42">
        <v>1093</v>
      </c>
      <c r="BF145" s="42">
        <v>1225</v>
      </c>
      <c r="BG145" s="42">
        <v>1195</v>
      </c>
      <c r="BH145" s="42">
        <v>1233</v>
      </c>
      <c r="BI145" s="42">
        <v>1213</v>
      </c>
      <c r="BJ145" s="42">
        <v>1260</v>
      </c>
      <c r="BK145" s="42">
        <v>1256</v>
      </c>
      <c r="BL145" s="42">
        <v>1342</v>
      </c>
      <c r="BM145" s="42">
        <v>1230</v>
      </c>
      <c r="BN145" s="42">
        <v>1159</v>
      </c>
      <c r="BO145" s="42">
        <v>965</v>
      </c>
      <c r="BP145" s="42">
        <v>824</v>
      </c>
      <c r="BQ145" s="42">
        <v>760</v>
      </c>
      <c r="BR145" s="42">
        <v>844</v>
      </c>
      <c r="BS145" s="42">
        <v>910</v>
      </c>
      <c r="BT145" s="42">
        <v>975</v>
      </c>
      <c r="BU145" s="42">
        <v>967</v>
      </c>
      <c r="BV145" s="42">
        <v>1132</v>
      </c>
      <c r="BW145" s="42">
        <v>1087</v>
      </c>
      <c r="BX145" s="42">
        <v>1216</v>
      </c>
      <c r="BY145" s="42">
        <v>1176</v>
      </c>
      <c r="BZ145" s="42">
        <v>1180</v>
      </c>
      <c r="CA145" s="42">
        <v>1177</v>
      </c>
      <c r="CB145" s="42">
        <v>1150</v>
      </c>
      <c r="CC145" s="42">
        <v>1109</v>
      </c>
      <c r="CD145" s="42">
        <v>966</v>
      </c>
      <c r="CE145" s="42">
        <v>1078</v>
      </c>
      <c r="CF145" s="42">
        <v>1125</v>
      </c>
      <c r="CG145" s="42">
        <v>1153</v>
      </c>
      <c r="CH145" s="42">
        <v>1169</v>
      </c>
      <c r="CI145" s="42">
        <v>1205</v>
      </c>
      <c r="CJ145" s="42">
        <v>1301</v>
      </c>
      <c r="CK145" s="42">
        <v>1395</v>
      </c>
      <c r="CL145" s="42">
        <v>1301</v>
      </c>
      <c r="CM145" s="42">
        <v>1337</v>
      </c>
      <c r="CN145" s="42">
        <v>1330</v>
      </c>
      <c r="CO145" s="42">
        <v>1220</v>
      </c>
      <c r="CP145" s="42">
        <v>1177</v>
      </c>
      <c r="CQ145" s="42">
        <v>1262</v>
      </c>
      <c r="CR145" s="42">
        <v>1367</v>
      </c>
      <c r="CS145" s="42">
        <v>1363</v>
      </c>
      <c r="CT145" s="42">
        <v>1379</v>
      </c>
      <c r="CU145" s="42">
        <v>1480</v>
      </c>
      <c r="CV145" s="42">
        <v>1493</v>
      </c>
      <c r="CW145" s="42">
        <v>1453</v>
      </c>
      <c r="CX145" s="42">
        <v>1485</v>
      </c>
    </row>
    <row r="146" spans="1:102">
      <c r="A146" s="1" t="s">
        <v>274</v>
      </c>
      <c r="B146" s="61" t="s">
        <v>1348</v>
      </c>
      <c r="C146" s="39">
        <v>22961</v>
      </c>
      <c r="D146" s="39">
        <v>24639</v>
      </c>
      <c r="E146" s="39">
        <v>23772</v>
      </c>
      <c r="F146" s="39">
        <v>27050</v>
      </c>
      <c r="G146" s="39">
        <v>29407</v>
      </c>
      <c r="H146" s="39">
        <v>30886</v>
      </c>
      <c r="I146" s="39">
        <v>31691</v>
      </c>
      <c r="J146" s="39">
        <v>32405</v>
      </c>
      <c r="K146" s="39">
        <v>33710</v>
      </c>
      <c r="L146" s="39">
        <v>37881</v>
      </c>
      <c r="M146" s="39">
        <v>35155</v>
      </c>
      <c r="N146" s="39">
        <v>26882</v>
      </c>
      <c r="O146" s="39">
        <v>34990</v>
      </c>
      <c r="P146" s="39">
        <v>38607</v>
      </c>
      <c r="Q146" s="39">
        <v>38264</v>
      </c>
      <c r="R146" s="39">
        <v>42826</v>
      </c>
      <c r="S146" s="41">
        <v>48553</v>
      </c>
      <c r="T146" s="41">
        <v>51893</v>
      </c>
      <c r="U146" s="41">
        <v>55099</v>
      </c>
      <c r="V146" s="41">
        <v>57962</v>
      </c>
      <c r="W146" s="49">
        <v>5041</v>
      </c>
      <c r="X146" s="42">
        <v>6198</v>
      </c>
      <c r="Y146" s="42">
        <v>5584</v>
      </c>
      <c r="Z146" s="42">
        <v>6138</v>
      </c>
      <c r="AA146" s="42">
        <v>6096</v>
      </c>
      <c r="AB146" s="42">
        <v>5723</v>
      </c>
      <c r="AC146" s="42">
        <v>6455</v>
      </c>
      <c r="AD146" s="42">
        <v>6365</v>
      </c>
      <c r="AE146" s="42">
        <v>5923</v>
      </c>
      <c r="AF146" s="42">
        <v>6301</v>
      </c>
      <c r="AG146" s="42">
        <v>5789</v>
      </c>
      <c r="AH146" s="42">
        <v>5759</v>
      </c>
      <c r="AI146" s="42">
        <v>6549</v>
      </c>
      <c r="AJ146" s="42">
        <v>6622</v>
      </c>
      <c r="AK146" s="42">
        <v>6836</v>
      </c>
      <c r="AL146" s="42">
        <v>7043</v>
      </c>
      <c r="AM146" s="42">
        <v>7155</v>
      </c>
      <c r="AN146" s="42">
        <v>7228</v>
      </c>
      <c r="AO146" s="42">
        <v>7686</v>
      </c>
      <c r="AP146" s="42">
        <v>7338</v>
      </c>
      <c r="AQ146" s="42">
        <v>7571</v>
      </c>
      <c r="AR146" s="42">
        <v>7658</v>
      </c>
      <c r="AS146" s="42">
        <v>7495</v>
      </c>
      <c r="AT146" s="42">
        <v>8162</v>
      </c>
      <c r="AU146" s="42">
        <v>7786</v>
      </c>
      <c r="AV146" s="42">
        <v>7829</v>
      </c>
      <c r="AW146" s="42">
        <v>7915</v>
      </c>
      <c r="AX146" s="42">
        <v>8161</v>
      </c>
      <c r="AY146" s="42">
        <v>8006</v>
      </c>
      <c r="AZ146" s="42">
        <v>8112</v>
      </c>
      <c r="BA146" s="42">
        <v>8107</v>
      </c>
      <c r="BB146" s="42">
        <v>8180</v>
      </c>
      <c r="BC146" s="42">
        <v>8295</v>
      </c>
      <c r="BD146" s="42">
        <v>8547</v>
      </c>
      <c r="BE146" s="42">
        <v>8367</v>
      </c>
      <c r="BF146" s="42">
        <v>8501</v>
      </c>
      <c r="BG146" s="42">
        <v>9359</v>
      </c>
      <c r="BH146" s="42">
        <v>9584</v>
      </c>
      <c r="BI146" s="42">
        <v>9499</v>
      </c>
      <c r="BJ146" s="42">
        <v>9439</v>
      </c>
      <c r="BK146" s="42">
        <v>9754</v>
      </c>
      <c r="BL146" s="42">
        <v>9739</v>
      </c>
      <c r="BM146" s="42">
        <v>8697</v>
      </c>
      <c r="BN146" s="42">
        <v>6965</v>
      </c>
      <c r="BO146" s="42">
        <v>5256</v>
      </c>
      <c r="BP146" s="42">
        <v>5909</v>
      </c>
      <c r="BQ146" s="42">
        <v>7408</v>
      </c>
      <c r="BR146" s="42">
        <v>8309</v>
      </c>
      <c r="BS146" s="42">
        <v>8600</v>
      </c>
      <c r="BT146" s="42">
        <v>8802</v>
      </c>
      <c r="BU146" s="42">
        <v>8588</v>
      </c>
      <c r="BV146" s="42">
        <v>9000</v>
      </c>
      <c r="BW146" s="42">
        <v>9615</v>
      </c>
      <c r="BX146" s="42">
        <v>9383</v>
      </c>
      <c r="BY146" s="42">
        <v>9609</v>
      </c>
      <c r="BZ146" s="42">
        <v>10000</v>
      </c>
      <c r="CA146" s="42">
        <v>9803</v>
      </c>
      <c r="CB146" s="42">
        <v>9378</v>
      </c>
      <c r="CC146" s="42">
        <v>9429</v>
      </c>
      <c r="CD146" s="42">
        <v>9654</v>
      </c>
      <c r="CE146" s="42">
        <v>10019</v>
      </c>
      <c r="CF146" s="42">
        <v>10511</v>
      </c>
      <c r="CG146" s="42">
        <v>11332</v>
      </c>
      <c r="CH146" s="42">
        <v>10964</v>
      </c>
      <c r="CI146" s="42">
        <v>12062</v>
      </c>
      <c r="CJ146" s="42">
        <v>12210</v>
      </c>
      <c r="CK146" s="42">
        <v>12023</v>
      </c>
      <c r="CL146" s="42">
        <v>12258</v>
      </c>
      <c r="CM146" s="42">
        <v>12381</v>
      </c>
      <c r="CN146" s="42">
        <v>12687</v>
      </c>
      <c r="CO146" s="42">
        <v>13131</v>
      </c>
      <c r="CP146" s="42">
        <v>13694</v>
      </c>
      <c r="CQ146" s="42">
        <v>13321</v>
      </c>
      <c r="CR146" s="42">
        <v>13825</v>
      </c>
      <c r="CS146" s="42">
        <v>13809</v>
      </c>
      <c r="CT146" s="42">
        <v>14144</v>
      </c>
      <c r="CU146" s="42">
        <v>14929</v>
      </c>
      <c r="CV146" s="42">
        <v>14467</v>
      </c>
      <c r="CW146" s="42">
        <v>14513</v>
      </c>
      <c r="CX146" s="42">
        <v>14053</v>
      </c>
    </row>
    <row r="147" spans="1:102">
      <c r="A147" s="9" t="s">
        <v>276</v>
      </c>
      <c r="B147" s="61" t="s">
        <v>1349</v>
      </c>
      <c r="C147" s="39">
        <v>16484</v>
      </c>
      <c r="D147" s="39">
        <v>17408</v>
      </c>
      <c r="E147" s="39">
        <v>16923</v>
      </c>
      <c r="F147" s="39">
        <v>20238</v>
      </c>
      <c r="G147" s="39">
        <v>21861</v>
      </c>
      <c r="H147" s="39">
        <v>22729</v>
      </c>
      <c r="I147" s="39">
        <v>23219</v>
      </c>
      <c r="J147" s="39">
        <v>23850</v>
      </c>
      <c r="K147" s="39">
        <v>23994</v>
      </c>
      <c r="L147" s="39">
        <v>27037</v>
      </c>
      <c r="M147" s="39">
        <v>24948</v>
      </c>
      <c r="N147" s="39">
        <v>19513</v>
      </c>
      <c r="O147" s="39">
        <v>24804</v>
      </c>
      <c r="P147" s="39">
        <v>26947</v>
      </c>
      <c r="Q147" s="39">
        <v>26866</v>
      </c>
      <c r="R147" s="39">
        <v>30525</v>
      </c>
      <c r="S147" s="41">
        <v>35651</v>
      </c>
      <c r="T147" s="41">
        <v>38445</v>
      </c>
      <c r="U147" s="41">
        <v>40256</v>
      </c>
      <c r="V147" s="41">
        <v>42185</v>
      </c>
      <c r="W147" s="49">
        <v>3520</v>
      </c>
      <c r="X147" s="42">
        <v>4563</v>
      </c>
      <c r="Y147" s="42">
        <v>3943</v>
      </c>
      <c r="Z147" s="42">
        <v>4458</v>
      </c>
      <c r="AA147" s="42">
        <v>4341</v>
      </c>
      <c r="AB147" s="42">
        <v>3898</v>
      </c>
      <c r="AC147" s="42">
        <v>4658</v>
      </c>
      <c r="AD147" s="42">
        <v>4511</v>
      </c>
      <c r="AE147" s="42">
        <v>4167</v>
      </c>
      <c r="AF147" s="42">
        <v>4578</v>
      </c>
      <c r="AG147" s="42">
        <v>4039</v>
      </c>
      <c r="AH147" s="42">
        <v>4139</v>
      </c>
      <c r="AI147" s="42">
        <v>4895</v>
      </c>
      <c r="AJ147" s="42">
        <v>4945</v>
      </c>
      <c r="AK147" s="42">
        <v>5153</v>
      </c>
      <c r="AL147" s="42">
        <v>5245</v>
      </c>
      <c r="AM147" s="42">
        <v>5286</v>
      </c>
      <c r="AN147" s="42">
        <v>5368</v>
      </c>
      <c r="AO147" s="42">
        <v>5686</v>
      </c>
      <c r="AP147" s="42">
        <v>5521</v>
      </c>
      <c r="AQ147" s="42">
        <v>5655</v>
      </c>
      <c r="AR147" s="42">
        <v>5571</v>
      </c>
      <c r="AS147" s="42">
        <v>5437</v>
      </c>
      <c r="AT147" s="42">
        <v>6066</v>
      </c>
      <c r="AU147" s="42">
        <v>5711</v>
      </c>
      <c r="AV147" s="42">
        <v>5723</v>
      </c>
      <c r="AW147" s="42">
        <v>5793</v>
      </c>
      <c r="AX147" s="42">
        <v>5992</v>
      </c>
      <c r="AY147" s="42">
        <v>5878</v>
      </c>
      <c r="AZ147" s="42">
        <v>5950</v>
      </c>
      <c r="BA147" s="42">
        <v>5953</v>
      </c>
      <c r="BB147" s="42">
        <v>6069</v>
      </c>
      <c r="BC147" s="42">
        <v>6048</v>
      </c>
      <c r="BD147" s="42">
        <v>6219</v>
      </c>
      <c r="BE147" s="42">
        <v>5958</v>
      </c>
      <c r="BF147" s="42">
        <v>5769</v>
      </c>
      <c r="BG147" s="42">
        <v>6441</v>
      </c>
      <c r="BH147" s="42">
        <v>6680</v>
      </c>
      <c r="BI147" s="42">
        <v>7039</v>
      </c>
      <c r="BJ147" s="42">
        <v>6877</v>
      </c>
      <c r="BK147" s="42">
        <v>7130</v>
      </c>
      <c r="BL147" s="42">
        <v>6953</v>
      </c>
      <c r="BM147" s="42">
        <v>6037</v>
      </c>
      <c r="BN147" s="42">
        <v>4828</v>
      </c>
      <c r="BO147" s="42">
        <v>3709</v>
      </c>
      <c r="BP147" s="42">
        <v>4215</v>
      </c>
      <c r="BQ147" s="42">
        <v>5437</v>
      </c>
      <c r="BR147" s="42">
        <v>6152</v>
      </c>
      <c r="BS147" s="42">
        <v>6273</v>
      </c>
      <c r="BT147" s="42">
        <v>6272</v>
      </c>
      <c r="BU147" s="42">
        <v>6003</v>
      </c>
      <c r="BV147" s="42">
        <v>6256</v>
      </c>
      <c r="BW147" s="42">
        <v>6819</v>
      </c>
      <c r="BX147" s="42">
        <v>6625</v>
      </c>
      <c r="BY147" s="42">
        <v>6623</v>
      </c>
      <c r="BZ147" s="42">
        <v>6880</v>
      </c>
      <c r="CA147" s="42">
        <v>6799</v>
      </c>
      <c r="CB147" s="42">
        <v>6545</v>
      </c>
      <c r="CC147" s="42">
        <v>6668</v>
      </c>
      <c r="CD147" s="42">
        <v>6854</v>
      </c>
      <c r="CE147" s="42">
        <v>7078</v>
      </c>
      <c r="CF147" s="42">
        <v>7455</v>
      </c>
      <c r="CG147" s="42">
        <v>8147</v>
      </c>
      <c r="CH147" s="42">
        <v>7845</v>
      </c>
      <c r="CI147" s="42">
        <v>8855</v>
      </c>
      <c r="CJ147" s="42">
        <v>8919</v>
      </c>
      <c r="CK147" s="42">
        <v>8877</v>
      </c>
      <c r="CL147" s="42">
        <v>9000</v>
      </c>
      <c r="CM147" s="42">
        <v>8688</v>
      </c>
      <c r="CN147" s="42">
        <v>9581</v>
      </c>
      <c r="CO147" s="42">
        <v>9967</v>
      </c>
      <c r="CP147" s="42">
        <v>10209</v>
      </c>
      <c r="CQ147" s="42">
        <v>10018</v>
      </c>
      <c r="CR147" s="42">
        <v>10138</v>
      </c>
      <c r="CS147" s="42">
        <v>9967</v>
      </c>
      <c r="CT147" s="42">
        <v>10133</v>
      </c>
      <c r="CU147" s="42">
        <v>10920</v>
      </c>
      <c r="CV147" s="42">
        <v>10550</v>
      </c>
      <c r="CW147" s="42">
        <v>10442</v>
      </c>
      <c r="CX147" s="42">
        <v>10273</v>
      </c>
    </row>
    <row r="148" spans="1:102">
      <c r="A148" s="9" t="s">
        <v>278</v>
      </c>
      <c r="B148" s="62" t="s">
        <v>1350</v>
      </c>
      <c r="C148" s="39">
        <v>312</v>
      </c>
      <c r="D148" s="39">
        <v>308</v>
      </c>
      <c r="E148" s="39">
        <v>302</v>
      </c>
      <c r="F148" s="39">
        <v>379</v>
      </c>
      <c r="G148" s="39">
        <v>432</v>
      </c>
      <c r="H148" s="39">
        <v>522</v>
      </c>
      <c r="I148" s="39">
        <v>623</v>
      </c>
      <c r="J148" s="39">
        <v>712</v>
      </c>
      <c r="K148" s="39">
        <v>702</v>
      </c>
      <c r="L148" s="39">
        <v>779</v>
      </c>
      <c r="M148" s="39">
        <v>777</v>
      </c>
      <c r="N148" s="39">
        <v>465</v>
      </c>
      <c r="O148" s="39">
        <v>695</v>
      </c>
      <c r="P148" s="39">
        <v>809</v>
      </c>
      <c r="Q148" s="39">
        <v>738</v>
      </c>
      <c r="R148" s="39">
        <v>844</v>
      </c>
      <c r="S148" s="41">
        <v>1002</v>
      </c>
      <c r="T148" s="41">
        <v>1038</v>
      </c>
      <c r="U148" s="41">
        <v>1087</v>
      </c>
      <c r="V148" s="41">
        <v>1091</v>
      </c>
      <c r="W148" s="49">
        <v>74</v>
      </c>
      <c r="X148" s="42">
        <v>79</v>
      </c>
      <c r="Y148" s="42">
        <v>79</v>
      </c>
      <c r="Z148" s="42">
        <v>80</v>
      </c>
      <c r="AA148" s="42">
        <v>79</v>
      </c>
      <c r="AB148" s="42">
        <v>77</v>
      </c>
      <c r="AC148" s="42">
        <v>74</v>
      </c>
      <c r="AD148" s="42">
        <v>78</v>
      </c>
      <c r="AE148" s="42">
        <v>78</v>
      </c>
      <c r="AF148" s="42">
        <v>77</v>
      </c>
      <c r="AG148" s="42">
        <v>79</v>
      </c>
      <c r="AH148" s="42">
        <v>68</v>
      </c>
      <c r="AI148" s="42">
        <v>82</v>
      </c>
      <c r="AJ148" s="42">
        <v>94</v>
      </c>
      <c r="AK148" s="42">
        <v>97</v>
      </c>
      <c r="AL148" s="42">
        <v>106</v>
      </c>
      <c r="AM148" s="42">
        <v>106</v>
      </c>
      <c r="AN148" s="42">
        <v>111</v>
      </c>
      <c r="AO148" s="42">
        <v>111</v>
      </c>
      <c r="AP148" s="42">
        <v>104</v>
      </c>
      <c r="AQ148" s="42">
        <v>123</v>
      </c>
      <c r="AR148" s="42">
        <v>131</v>
      </c>
      <c r="AS148" s="42">
        <v>135</v>
      </c>
      <c r="AT148" s="42">
        <v>133</v>
      </c>
      <c r="AU148" s="42">
        <v>133</v>
      </c>
      <c r="AV148" s="42">
        <v>152</v>
      </c>
      <c r="AW148" s="42">
        <v>164</v>
      </c>
      <c r="AX148" s="42">
        <v>174</v>
      </c>
      <c r="AY148" s="42">
        <v>180</v>
      </c>
      <c r="AZ148" s="42">
        <v>183</v>
      </c>
      <c r="BA148" s="42">
        <v>176</v>
      </c>
      <c r="BB148" s="42">
        <v>173</v>
      </c>
      <c r="BC148" s="42">
        <v>171</v>
      </c>
      <c r="BD148" s="42">
        <v>183</v>
      </c>
      <c r="BE148" s="42">
        <v>174</v>
      </c>
      <c r="BF148" s="42">
        <v>174</v>
      </c>
      <c r="BG148" s="42">
        <v>175</v>
      </c>
      <c r="BH148" s="42">
        <v>178</v>
      </c>
      <c r="BI148" s="42">
        <v>188</v>
      </c>
      <c r="BJ148" s="42">
        <v>238</v>
      </c>
      <c r="BK148" s="42">
        <v>205</v>
      </c>
      <c r="BL148" s="42">
        <v>214</v>
      </c>
      <c r="BM148" s="42">
        <v>192</v>
      </c>
      <c r="BN148" s="42">
        <v>166</v>
      </c>
      <c r="BO148" s="42">
        <v>104</v>
      </c>
      <c r="BP148" s="42">
        <v>108</v>
      </c>
      <c r="BQ148" s="42">
        <v>116</v>
      </c>
      <c r="BR148" s="42">
        <v>137</v>
      </c>
      <c r="BS148" s="42">
        <v>157</v>
      </c>
      <c r="BT148" s="42">
        <v>169</v>
      </c>
      <c r="BU148" s="42">
        <v>180</v>
      </c>
      <c r="BV148" s="42">
        <v>189</v>
      </c>
      <c r="BW148" s="42">
        <v>183</v>
      </c>
      <c r="BX148" s="42">
        <v>201</v>
      </c>
      <c r="BY148" s="42">
        <v>214</v>
      </c>
      <c r="BZ148" s="42">
        <v>211</v>
      </c>
      <c r="CA148" s="42">
        <v>193</v>
      </c>
      <c r="CB148" s="42">
        <v>190</v>
      </c>
      <c r="CC148" s="42">
        <v>189</v>
      </c>
      <c r="CD148" s="42">
        <v>166</v>
      </c>
      <c r="CE148" s="42">
        <v>184</v>
      </c>
      <c r="CF148" s="42">
        <v>205</v>
      </c>
      <c r="CG148" s="42">
        <v>223</v>
      </c>
      <c r="CH148" s="42">
        <v>232</v>
      </c>
      <c r="CI148" s="42">
        <v>238</v>
      </c>
      <c r="CJ148" s="42">
        <v>267</v>
      </c>
      <c r="CK148" s="42">
        <v>249</v>
      </c>
      <c r="CL148" s="42">
        <v>248</v>
      </c>
      <c r="CM148" s="42">
        <v>282</v>
      </c>
      <c r="CN148" s="42">
        <v>238</v>
      </c>
      <c r="CO148" s="42">
        <v>261</v>
      </c>
      <c r="CP148" s="42">
        <v>257</v>
      </c>
      <c r="CQ148" s="42">
        <v>273</v>
      </c>
      <c r="CR148" s="42">
        <v>258</v>
      </c>
      <c r="CS148" s="42">
        <v>272</v>
      </c>
      <c r="CT148" s="42">
        <v>284</v>
      </c>
      <c r="CU148" s="42">
        <v>254</v>
      </c>
      <c r="CV148" s="42">
        <v>265</v>
      </c>
      <c r="CW148" s="42">
        <v>276</v>
      </c>
      <c r="CX148" s="42">
        <v>296</v>
      </c>
    </row>
    <row r="149" spans="1:102">
      <c r="A149" s="9" t="s">
        <v>280</v>
      </c>
      <c r="B149" s="62" t="s">
        <v>1351</v>
      </c>
      <c r="C149" s="39">
        <v>6165</v>
      </c>
      <c r="D149" s="39">
        <v>6923</v>
      </c>
      <c r="E149" s="39">
        <v>6547</v>
      </c>
      <c r="F149" s="39">
        <v>6433</v>
      </c>
      <c r="G149" s="39">
        <v>7114</v>
      </c>
      <c r="H149" s="39">
        <v>7635</v>
      </c>
      <c r="I149" s="39">
        <v>7849</v>
      </c>
      <c r="J149" s="39">
        <v>7843</v>
      </c>
      <c r="K149" s="39">
        <v>9014</v>
      </c>
      <c r="L149" s="39">
        <v>10065</v>
      </c>
      <c r="M149" s="39">
        <v>9430</v>
      </c>
      <c r="N149" s="39">
        <v>6904</v>
      </c>
      <c r="O149" s="39">
        <v>9491</v>
      </c>
      <c r="P149" s="39">
        <v>10851</v>
      </c>
      <c r="Q149" s="39">
        <v>10660</v>
      </c>
      <c r="R149" s="39">
        <v>11457</v>
      </c>
      <c r="S149" s="41">
        <v>11900</v>
      </c>
      <c r="T149" s="41">
        <v>12410</v>
      </c>
      <c r="U149" s="41">
        <v>13756</v>
      </c>
      <c r="V149" s="41">
        <v>14686</v>
      </c>
      <c r="W149" s="49">
        <v>1446</v>
      </c>
      <c r="X149" s="42">
        <v>1556</v>
      </c>
      <c r="Y149" s="42">
        <v>1561</v>
      </c>
      <c r="Z149" s="42">
        <v>1602</v>
      </c>
      <c r="AA149" s="42">
        <v>1677</v>
      </c>
      <c r="AB149" s="42">
        <v>1747</v>
      </c>
      <c r="AC149" s="42">
        <v>1723</v>
      </c>
      <c r="AD149" s="42">
        <v>1776</v>
      </c>
      <c r="AE149" s="42">
        <v>1678</v>
      </c>
      <c r="AF149" s="42">
        <v>1646</v>
      </c>
      <c r="AG149" s="42">
        <v>1671</v>
      </c>
      <c r="AH149" s="42">
        <v>1552</v>
      </c>
      <c r="AI149" s="42">
        <v>1573</v>
      </c>
      <c r="AJ149" s="42">
        <v>1583</v>
      </c>
      <c r="AK149" s="42">
        <v>1585</v>
      </c>
      <c r="AL149" s="42">
        <v>1692</v>
      </c>
      <c r="AM149" s="42">
        <v>1762</v>
      </c>
      <c r="AN149" s="42">
        <v>1749</v>
      </c>
      <c r="AO149" s="42">
        <v>1890</v>
      </c>
      <c r="AP149" s="42">
        <v>1713</v>
      </c>
      <c r="AQ149" s="42">
        <v>1793</v>
      </c>
      <c r="AR149" s="42">
        <v>1954</v>
      </c>
      <c r="AS149" s="42">
        <v>1924</v>
      </c>
      <c r="AT149" s="42">
        <v>1964</v>
      </c>
      <c r="AU149" s="42">
        <v>1942</v>
      </c>
      <c r="AV149" s="42">
        <v>1953</v>
      </c>
      <c r="AW149" s="42">
        <v>1959</v>
      </c>
      <c r="AX149" s="42">
        <v>1995</v>
      </c>
      <c r="AY149" s="42">
        <v>1948</v>
      </c>
      <c r="AZ149" s="42">
        <v>1979</v>
      </c>
      <c r="BA149" s="42">
        <v>1978</v>
      </c>
      <c r="BB149" s="42">
        <v>1938</v>
      </c>
      <c r="BC149" s="42">
        <v>2075</v>
      </c>
      <c r="BD149" s="42">
        <v>2146</v>
      </c>
      <c r="BE149" s="42">
        <v>2235</v>
      </c>
      <c r="BF149" s="42">
        <v>2558</v>
      </c>
      <c r="BG149" s="42">
        <v>2743</v>
      </c>
      <c r="BH149" s="42">
        <v>2726</v>
      </c>
      <c r="BI149" s="42">
        <v>2273</v>
      </c>
      <c r="BJ149" s="42">
        <v>2323</v>
      </c>
      <c r="BK149" s="42">
        <v>2419</v>
      </c>
      <c r="BL149" s="42">
        <v>2572</v>
      </c>
      <c r="BM149" s="42">
        <v>2468</v>
      </c>
      <c r="BN149" s="42">
        <v>1971</v>
      </c>
      <c r="BO149" s="42">
        <v>1443</v>
      </c>
      <c r="BP149" s="42">
        <v>1586</v>
      </c>
      <c r="BQ149" s="42">
        <v>1855</v>
      </c>
      <c r="BR149" s="42">
        <v>2020</v>
      </c>
      <c r="BS149" s="42">
        <v>2170</v>
      </c>
      <c r="BT149" s="42">
        <v>2361</v>
      </c>
      <c r="BU149" s="42">
        <v>2404</v>
      </c>
      <c r="BV149" s="42">
        <v>2556</v>
      </c>
      <c r="BW149" s="42">
        <v>2614</v>
      </c>
      <c r="BX149" s="42">
        <v>2556</v>
      </c>
      <c r="BY149" s="42">
        <v>2772</v>
      </c>
      <c r="BZ149" s="42">
        <v>2909</v>
      </c>
      <c r="CA149" s="42">
        <v>2811</v>
      </c>
      <c r="CB149" s="42">
        <v>2642</v>
      </c>
      <c r="CC149" s="42">
        <v>2572</v>
      </c>
      <c r="CD149" s="42">
        <v>2635</v>
      </c>
      <c r="CE149" s="42">
        <v>2757</v>
      </c>
      <c r="CF149" s="42">
        <v>2853</v>
      </c>
      <c r="CG149" s="42">
        <v>2961</v>
      </c>
      <c r="CH149" s="42">
        <v>2886</v>
      </c>
      <c r="CI149" s="42">
        <v>2969</v>
      </c>
      <c r="CJ149" s="42">
        <v>3025</v>
      </c>
      <c r="CK149" s="42">
        <v>2898</v>
      </c>
      <c r="CL149" s="42">
        <v>3008</v>
      </c>
      <c r="CM149" s="42">
        <v>3409</v>
      </c>
      <c r="CN149" s="42">
        <v>2868</v>
      </c>
      <c r="CO149" s="42">
        <v>2904</v>
      </c>
      <c r="CP149" s="42">
        <v>3229</v>
      </c>
      <c r="CQ149" s="42">
        <v>3029</v>
      </c>
      <c r="CR149" s="42">
        <v>3429</v>
      </c>
      <c r="CS149" s="42">
        <v>3572</v>
      </c>
      <c r="CT149" s="42">
        <v>3726</v>
      </c>
      <c r="CU149" s="42">
        <v>3755</v>
      </c>
      <c r="CV149" s="42">
        <v>3652</v>
      </c>
      <c r="CW149" s="42">
        <v>3796</v>
      </c>
      <c r="CX149" s="42">
        <v>3483</v>
      </c>
    </row>
    <row r="150" spans="1:102">
      <c r="A150" s="1" t="s">
        <v>282</v>
      </c>
      <c r="B150" s="65" t="s">
        <v>1352</v>
      </c>
      <c r="C150" s="41">
        <v>10355</v>
      </c>
      <c r="D150" s="41">
        <v>10399</v>
      </c>
      <c r="E150" s="41">
        <v>11666</v>
      </c>
      <c r="F150" s="41">
        <v>13704</v>
      </c>
      <c r="G150" s="41">
        <v>14505</v>
      </c>
      <c r="H150" s="41">
        <v>12842</v>
      </c>
      <c r="I150" s="41">
        <v>11955</v>
      </c>
      <c r="J150" s="41">
        <v>12535</v>
      </c>
      <c r="K150" s="41">
        <v>13562</v>
      </c>
      <c r="L150" s="41">
        <v>14355</v>
      </c>
      <c r="M150" s="41">
        <v>16945</v>
      </c>
      <c r="N150" s="41">
        <v>19280</v>
      </c>
      <c r="O150" s="41">
        <v>23934</v>
      </c>
      <c r="P150" s="41">
        <v>16475</v>
      </c>
      <c r="Q150" s="41">
        <v>19071</v>
      </c>
      <c r="R150" s="41">
        <v>21754</v>
      </c>
      <c r="S150" s="41">
        <v>23108</v>
      </c>
      <c r="T150" s="41">
        <v>23271</v>
      </c>
      <c r="U150" s="41">
        <v>31891</v>
      </c>
      <c r="V150" s="41">
        <v>32565</v>
      </c>
      <c r="W150" s="49">
        <v>2574</v>
      </c>
      <c r="X150" s="42">
        <v>2358</v>
      </c>
      <c r="Y150" s="42">
        <v>2426</v>
      </c>
      <c r="Z150" s="42">
        <v>2997</v>
      </c>
      <c r="AA150" s="42">
        <v>2788</v>
      </c>
      <c r="AB150" s="42">
        <v>2470</v>
      </c>
      <c r="AC150" s="42">
        <v>2654</v>
      </c>
      <c r="AD150" s="42">
        <v>2487</v>
      </c>
      <c r="AE150" s="42">
        <v>2866</v>
      </c>
      <c r="AF150" s="42">
        <v>2917</v>
      </c>
      <c r="AG150" s="42">
        <v>2800</v>
      </c>
      <c r="AH150" s="42">
        <v>3083</v>
      </c>
      <c r="AI150" s="42">
        <v>3213</v>
      </c>
      <c r="AJ150" s="42">
        <v>3882</v>
      </c>
      <c r="AK150" s="42">
        <v>3558</v>
      </c>
      <c r="AL150" s="42">
        <v>3051</v>
      </c>
      <c r="AM150" s="42">
        <v>3137</v>
      </c>
      <c r="AN150" s="42">
        <v>3769</v>
      </c>
      <c r="AO150" s="42">
        <v>3702</v>
      </c>
      <c r="AP150" s="42">
        <v>3897</v>
      </c>
      <c r="AQ150" s="42">
        <v>3518</v>
      </c>
      <c r="AR150" s="42">
        <v>3039</v>
      </c>
      <c r="AS150" s="42">
        <v>3243</v>
      </c>
      <c r="AT150" s="42">
        <v>3042</v>
      </c>
      <c r="AU150" s="42">
        <v>2812</v>
      </c>
      <c r="AV150" s="42">
        <v>3277</v>
      </c>
      <c r="AW150" s="42">
        <v>2917</v>
      </c>
      <c r="AX150" s="42">
        <v>2949</v>
      </c>
      <c r="AY150" s="42">
        <v>3052</v>
      </c>
      <c r="AZ150" s="42">
        <v>3158</v>
      </c>
      <c r="BA150" s="42">
        <v>3119</v>
      </c>
      <c r="BB150" s="42">
        <v>3206</v>
      </c>
      <c r="BC150" s="42">
        <v>3359</v>
      </c>
      <c r="BD150" s="42">
        <v>3371</v>
      </c>
      <c r="BE150" s="42">
        <v>3455</v>
      </c>
      <c r="BF150" s="42">
        <v>3377</v>
      </c>
      <c r="BG150" s="42">
        <v>3604</v>
      </c>
      <c r="BH150" s="42">
        <v>3591</v>
      </c>
      <c r="BI150" s="42">
        <v>3671</v>
      </c>
      <c r="BJ150" s="42">
        <v>3489</v>
      </c>
      <c r="BK150" s="42">
        <v>3720</v>
      </c>
      <c r="BL150" s="42">
        <v>4106</v>
      </c>
      <c r="BM150" s="42">
        <v>4197</v>
      </c>
      <c r="BN150" s="42">
        <v>4922</v>
      </c>
      <c r="BO150" s="42">
        <v>4704</v>
      </c>
      <c r="BP150" s="42">
        <v>4920</v>
      </c>
      <c r="BQ150" s="42">
        <v>4965</v>
      </c>
      <c r="BR150" s="42">
        <v>4691</v>
      </c>
      <c r="BS150" s="42">
        <v>4647</v>
      </c>
      <c r="BT150" s="42">
        <v>5792</v>
      </c>
      <c r="BU150" s="42">
        <v>6113</v>
      </c>
      <c r="BV150" s="42">
        <v>7382</v>
      </c>
      <c r="BW150" s="42">
        <v>4156</v>
      </c>
      <c r="BX150" s="42">
        <v>3820</v>
      </c>
      <c r="BY150" s="42">
        <v>3908</v>
      </c>
      <c r="BZ150" s="42">
        <v>4591</v>
      </c>
      <c r="CA150" s="42">
        <v>4827</v>
      </c>
      <c r="CB150" s="42">
        <v>4700</v>
      </c>
      <c r="CC150" s="42">
        <v>4856</v>
      </c>
      <c r="CD150" s="42">
        <v>4688</v>
      </c>
      <c r="CE150" s="42">
        <v>4234</v>
      </c>
      <c r="CF150" s="42">
        <v>5683</v>
      </c>
      <c r="CG150" s="42">
        <v>6126</v>
      </c>
      <c r="CH150" s="42">
        <v>5711</v>
      </c>
      <c r="CI150" s="42">
        <v>5333</v>
      </c>
      <c r="CJ150" s="42">
        <v>6148</v>
      </c>
      <c r="CK150" s="42">
        <v>5676</v>
      </c>
      <c r="CL150" s="42">
        <v>5951</v>
      </c>
      <c r="CM150" s="42">
        <v>5907</v>
      </c>
      <c r="CN150" s="42">
        <v>5974</v>
      </c>
      <c r="CO150" s="42">
        <v>5257</v>
      </c>
      <c r="CP150" s="42">
        <v>6133</v>
      </c>
      <c r="CQ150" s="42">
        <v>6738</v>
      </c>
      <c r="CR150" s="42">
        <v>7714</v>
      </c>
      <c r="CS150" s="42">
        <v>9951</v>
      </c>
      <c r="CT150" s="42">
        <v>7488</v>
      </c>
      <c r="CU150" s="42">
        <v>7999</v>
      </c>
      <c r="CV150" s="42">
        <v>8056</v>
      </c>
      <c r="CW150" s="42">
        <v>8034</v>
      </c>
      <c r="CX150" s="42">
        <v>8476</v>
      </c>
    </row>
    <row r="151" spans="1:102">
      <c r="A151" s="9" t="s">
        <v>284</v>
      </c>
      <c r="B151" s="63" t="s">
        <v>1353</v>
      </c>
      <c r="C151" s="39">
        <v>675</v>
      </c>
      <c r="D151" s="39">
        <v>646</v>
      </c>
      <c r="E151" s="39">
        <v>1352</v>
      </c>
      <c r="F151" s="39">
        <v>970</v>
      </c>
      <c r="G151" s="39">
        <v>877</v>
      </c>
      <c r="H151" s="39">
        <v>1153</v>
      </c>
      <c r="I151" s="39">
        <v>869</v>
      </c>
      <c r="J151" s="39">
        <v>1168</v>
      </c>
      <c r="K151" s="39">
        <v>935</v>
      </c>
      <c r="L151" s="39">
        <v>1272</v>
      </c>
      <c r="M151" s="39">
        <v>946</v>
      </c>
      <c r="N151" s="39">
        <v>979</v>
      </c>
      <c r="O151" s="39">
        <v>2477</v>
      </c>
      <c r="P151" s="39">
        <v>1346</v>
      </c>
      <c r="Q151" s="39">
        <v>998</v>
      </c>
      <c r="R151" s="39">
        <v>1246</v>
      </c>
      <c r="S151" s="41">
        <v>1514</v>
      </c>
      <c r="T151" s="41">
        <v>1733</v>
      </c>
      <c r="U151" s="41">
        <v>2260</v>
      </c>
      <c r="V151" s="41">
        <v>2324</v>
      </c>
      <c r="W151" s="49">
        <v>143</v>
      </c>
      <c r="X151" s="42">
        <v>116</v>
      </c>
      <c r="Y151" s="42">
        <v>176</v>
      </c>
      <c r="Z151" s="42">
        <v>240</v>
      </c>
      <c r="AA151" s="42">
        <v>114</v>
      </c>
      <c r="AB151" s="42">
        <v>225</v>
      </c>
      <c r="AC151" s="42">
        <v>88</v>
      </c>
      <c r="AD151" s="42">
        <v>219</v>
      </c>
      <c r="AE151" s="42">
        <v>330</v>
      </c>
      <c r="AF151" s="42">
        <v>413</v>
      </c>
      <c r="AG151" s="42">
        <v>429</v>
      </c>
      <c r="AH151" s="42">
        <v>180</v>
      </c>
      <c r="AI151" s="42">
        <v>388</v>
      </c>
      <c r="AJ151" s="42">
        <v>273</v>
      </c>
      <c r="AK151" s="42">
        <v>166</v>
      </c>
      <c r="AL151" s="42">
        <v>143</v>
      </c>
      <c r="AM151" s="42">
        <v>154</v>
      </c>
      <c r="AN151" s="42">
        <v>214</v>
      </c>
      <c r="AO151" s="42">
        <v>251</v>
      </c>
      <c r="AP151" s="42">
        <v>258</v>
      </c>
      <c r="AQ151" s="42">
        <v>281</v>
      </c>
      <c r="AR151" s="42">
        <v>235</v>
      </c>
      <c r="AS151" s="42">
        <v>275</v>
      </c>
      <c r="AT151" s="42">
        <v>362</v>
      </c>
      <c r="AU151" s="42">
        <v>120</v>
      </c>
      <c r="AV151" s="42">
        <v>311</v>
      </c>
      <c r="AW151" s="42">
        <v>240</v>
      </c>
      <c r="AX151" s="42">
        <v>198</v>
      </c>
      <c r="AY151" s="42">
        <v>253</v>
      </c>
      <c r="AZ151" s="42">
        <v>394</v>
      </c>
      <c r="BA151" s="42">
        <v>253</v>
      </c>
      <c r="BB151" s="42">
        <v>268</v>
      </c>
      <c r="BC151" s="42">
        <v>212</v>
      </c>
      <c r="BD151" s="42">
        <v>225</v>
      </c>
      <c r="BE151" s="42">
        <v>275</v>
      </c>
      <c r="BF151" s="42">
        <v>223</v>
      </c>
      <c r="BG151" s="42">
        <v>357</v>
      </c>
      <c r="BH151" s="42">
        <v>393</v>
      </c>
      <c r="BI151" s="42">
        <v>275</v>
      </c>
      <c r="BJ151" s="42">
        <v>247</v>
      </c>
      <c r="BK151" s="42">
        <v>224</v>
      </c>
      <c r="BL151" s="42">
        <v>253</v>
      </c>
      <c r="BM151" s="42">
        <v>265</v>
      </c>
      <c r="BN151" s="42">
        <v>204</v>
      </c>
      <c r="BO151" s="42">
        <v>195</v>
      </c>
      <c r="BP151" s="42">
        <v>244</v>
      </c>
      <c r="BQ151" s="42">
        <v>242</v>
      </c>
      <c r="BR151" s="42">
        <v>298</v>
      </c>
      <c r="BS151" s="42">
        <v>184</v>
      </c>
      <c r="BT151" s="42">
        <v>908</v>
      </c>
      <c r="BU151" s="42">
        <v>641</v>
      </c>
      <c r="BV151" s="42">
        <v>744</v>
      </c>
      <c r="BW151" s="42">
        <v>467</v>
      </c>
      <c r="BX151" s="42">
        <v>374</v>
      </c>
      <c r="BY151" s="42">
        <v>307</v>
      </c>
      <c r="BZ151" s="42">
        <v>198</v>
      </c>
      <c r="CA151" s="42">
        <v>270</v>
      </c>
      <c r="CB151" s="42">
        <v>345</v>
      </c>
      <c r="CC151" s="42">
        <v>195</v>
      </c>
      <c r="CD151" s="42">
        <v>188</v>
      </c>
      <c r="CE151" s="42">
        <v>203</v>
      </c>
      <c r="CF151" s="42">
        <v>335</v>
      </c>
      <c r="CG151" s="42">
        <v>247</v>
      </c>
      <c r="CH151" s="42">
        <v>461</v>
      </c>
      <c r="CI151" s="42">
        <v>235</v>
      </c>
      <c r="CJ151" s="42">
        <v>733</v>
      </c>
      <c r="CK151" s="42">
        <v>222</v>
      </c>
      <c r="CL151" s="42">
        <v>324</v>
      </c>
      <c r="CM151" s="42">
        <v>387</v>
      </c>
      <c r="CN151" s="42">
        <v>875</v>
      </c>
      <c r="CO151" s="42">
        <v>272</v>
      </c>
      <c r="CP151" s="42">
        <v>199</v>
      </c>
      <c r="CQ151" s="42">
        <v>281</v>
      </c>
      <c r="CR151" s="42">
        <v>722</v>
      </c>
      <c r="CS151" s="42">
        <v>796</v>
      </c>
      <c r="CT151" s="42">
        <v>461</v>
      </c>
      <c r="CU151" s="42">
        <v>544</v>
      </c>
      <c r="CV151" s="42">
        <v>227</v>
      </c>
      <c r="CW151" s="42">
        <v>350</v>
      </c>
      <c r="CX151" s="42">
        <v>1203</v>
      </c>
    </row>
    <row r="152" spans="1:102">
      <c r="A152" s="9" t="s">
        <v>286</v>
      </c>
      <c r="B152" s="61" t="s">
        <v>1354</v>
      </c>
      <c r="C152" s="39">
        <v>8626</v>
      </c>
      <c r="D152" s="39">
        <v>8581</v>
      </c>
      <c r="E152" s="39">
        <v>8993</v>
      </c>
      <c r="F152" s="39">
        <v>11563</v>
      </c>
      <c r="G152" s="39">
        <v>12450</v>
      </c>
      <c r="H152" s="39">
        <v>10540</v>
      </c>
      <c r="I152" s="39">
        <v>9793</v>
      </c>
      <c r="J152" s="39">
        <v>9869</v>
      </c>
      <c r="K152" s="39">
        <v>11452</v>
      </c>
      <c r="L152" s="39">
        <v>11866</v>
      </c>
      <c r="M152" s="39">
        <v>14439</v>
      </c>
      <c r="N152" s="39">
        <v>16424</v>
      </c>
      <c r="O152" s="39">
        <v>19628</v>
      </c>
      <c r="P152" s="39">
        <v>13415</v>
      </c>
      <c r="Q152" s="39">
        <v>16362</v>
      </c>
      <c r="R152" s="39">
        <v>18791</v>
      </c>
      <c r="S152" s="41">
        <v>19590</v>
      </c>
      <c r="T152" s="41">
        <v>19599</v>
      </c>
      <c r="U152" s="41">
        <v>26683</v>
      </c>
      <c r="V152" s="41">
        <v>26686</v>
      </c>
      <c r="W152" s="49">
        <v>2210</v>
      </c>
      <c r="X152" s="42">
        <v>1989</v>
      </c>
      <c r="Y152" s="42">
        <v>1989</v>
      </c>
      <c r="Z152" s="42">
        <v>2438</v>
      </c>
      <c r="AA152" s="42">
        <v>2349</v>
      </c>
      <c r="AB152" s="42">
        <v>1952</v>
      </c>
      <c r="AC152" s="42">
        <v>2283</v>
      </c>
      <c r="AD152" s="42">
        <v>1997</v>
      </c>
      <c r="AE152" s="42">
        <v>2200</v>
      </c>
      <c r="AF152" s="42">
        <v>2145</v>
      </c>
      <c r="AG152" s="42">
        <v>2048</v>
      </c>
      <c r="AH152" s="42">
        <v>2600</v>
      </c>
      <c r="AI152" s="42">
        <v>2545</v>
      </c>
      <c r="AJ152" s="42">
        <v>3322</v>
      </c>
      <c r="AK152" s="42">
        <v>3102</v>
      </c>
      <c r="AL152" s="42">
        <v>2594</v>
      </c>
      <c r="AM152" s="42">
        <v>2664</v>
      </c>
      <c r="AN152" s="42">
        <v>3243</v>
      </c>
      <c r="AO152" s="42">
        <v>3181</v>
      </c>
      <c r="AP152" s="42">
        <v>3362</v>
      </c>
      <c r="AQ152" s="42">
        <v>2972</v>
      </c>
      <c r="AR152" s="42">
        <v>2540</v>
      </c>
      <c r="AS152" s="42">
        <v>2687</v>
      </c>
      <c r="AT152" s="42">
        <v>2341</v>
      </c>
      <c r="AU152" s="42">
        <v>2393</v>
      </c>
      <c r="AV152" s="42">
        <v>2616</v>
      </c>
      <c r="AW152" s="42">
        <v>2380</v>
      </c>
      <c r="AX152" s="42">
        <v>2404</v>
      </c>
      <c r="AY152" s="42">
        <v>2444</v>
      </c>
      <c r="AZ152" s="42">
        <v>2289</v>
      </c>
      <c r="BA152" s="42">
        <v>2517</v>
      </c>
      <c r="BB152" s="42">
        <v>2619</v>
      </c>
      <c r="BC152" s="42">
        <v>2850</v>
      </c>
      <c r="BD152" s="42">
        <v>2843</v>
      </c>
      <c r="BE152" s="42">
        <v>2896</v>
      </c>
      <c r="BF152" s="42">
        <v>2863</v>
      </c>
      <c r="BG152" s="42">
        <v>2935</v>
      </c>
      <c r="BH152" s="42">
        <v>2909</v>
      </c>
      <c r="BI152" s="42">
        <v>3087</v>
      </c>
      <c r="BJ152" s="42">
        <v>2935</v>
      </c>
      <c r="BK152" s="42">
        <v>3169</v>
      </c>
      <c r="BL152" s="42">
        <v>3463</v>
      </c>
      <c r="BM152" s="42">
        <v>3552</v>
      </c>
      <c r="BN152" s="42">
        <v>4255</v>
      </c>
      <c r="BO152" s="42">
        <v>4036</v>
      </c>
      <c r="BP152" s="42">
        <v>4246</v>
      </c>
      <c r="BQ152" s="42">
        <v>4227</v>
      </c>
      <c r="BR152" s="42">
        <v>3915</v>
      </c>
      <c r="BS152" s="42">
        <v>4049</v>
      </c>
      <c r="BT152" s="42">
        <v>4439</v>
      </c>
      <c r="BU152" s="42">
        <v>5012</v>
      </c>
      <c r="BV152" s="42">
        <v>6128</v>
      </c>
      <c r="BW152" s="42">
        <v>3241</v>
      </c>
      <c r="BX152" s="42">
        <v>3033</v>
      </c>
      <c r="BY152" s="42">
        <v>3175</v>
      </c>
      <c r="BZ152" s="42">
        <v>3966</v>
      </c>
      <c r="CA152" s="42">
        <v>4123</v>
      </c>
      <c r="CB152" s="42">
        <v>3930</v>
      </c>
      <c r="CC152" s="42">
        <v>4233</v>
      </c>
      <c r="CD152" s="42">
        <v>4076</v>
      </c>
      <c r="CE152" s="42">
        <v>3606</v>
      </c>
      <c r="CF152" s="42">
        <v>4904</v>
      </c>
      <c r="CG152" s="42">
        <v>5450</v>
      </c>
      <c r="CH152" s="42">
        <v>4831</v>
      </c>
      <c r="CI152" s="42">
        <v>4643</v>
      </c>
      <c r="CJ152" s="42">
        <v>4938</v>
      </c>
      <c r="CK152" s="42">
        <v>4925</v>
      </c>
      <c r="CL152" s="42">
        <v>5084</v>
      </c>
      <c r="CM152" s="42">
        <v>5000</v>
      </c>
      <c r="CN152" s="42">
        <v>4661</v>
      </c>
      <c r="CO152" s="42">
        <v>4501</v>
      </c>
      <c r="CP152" s="42">
        <v>5437</v>
      </c>
      <c r="CQ152" s="42">
        <v>5887</v>
      </c>
      <c r="CR152" s="42">
        <v>6292</v>
      </c>
      <c r="CS152" s="42">
        <v>8261</v>
      </c>
      <c r="CT152" s="42">
        <v>6243</v>
      </c>
      <c r="CU152" s="42">
        <v>6658</v>
      </c>
      <c r="CV152" s="42">
        <v>6948</v>
      </c>
      <c r="CW152" s="42">
        <v>6674</v>
      </c>
      <c r="CX152" s="42">
        <v>6406</v>
      </c>
    </row>
    <row r="153" spans="1:102">
      <c r="A153" s="13" t="s">
        <v>288</v>
      </c>
      <c r="B153" s="65" t="s">
        <v>1355</v>
      </c>
      <c r="C153" s="41">
        <v>2567</v>
      </c>
      <c r="D153" s="41">
        <v>2899</v>
      </c>
      <c r="E153" s="41">
        <v>2722</v>
      </c>
      <c r="F153" s="41">
        <v>3023</v>
      </c>
      <c r="G153" s="41">
        <v>3132</v>
      </c>
      <c r="H153" s="41">
        <v>2851</v>
      </c>
      <c r="I153" s="41">
        <v>2888</v>
      </c>
      <c r="J153" s="41">
        <v>3074</v>
      </c>
      <c r="K153" s="41">
        <v>2933</v>
      </c>
      <c r="L153" s="41">
        <v>3708</v>
      </c>
      <c r="M153" s="41">
        <v>4800</v>
      </c>
      <c r="N153" s="41">
        <v>5576</v>
      </c>
      <c r="O153" s="41">
        <v>6387</v>
      </c>
      <c r="P153" s="41">
        <v>6835</v>
      </c>
      <c r="Q153" s="41">
        <v>7936</v>
      </c>
      <c r="R153" s="41">
        <v>9256</v>
      </c>
      <c r="S153" s="41">
        <v>8710</v>
      </c>
      <c r="T153" s="41">
        <v>8961</v>
      </c>
      <c r="U153" s="41">
        <v>11709</v>
      </c>
      <c r="V153" s="41">
        <v>14491</v>
      </c>
      <c r="W153" s="49">
        <v>558</v>
      </c>
      <c r="X153" s="42">
        <v>650</v>
      </c>
      <c r="Y153" s="42">
        <v>657</v>
      </c>
      <c r="Z153" s="42">
        <v>702</v>
      </c>
      <c r="AA153" s="42">
        <v>699</v>
      </c>
      <c r="AB153" s="42">
        <v>709</v>
      </c>
      <c r="AC153" s="42">
        <v>784</v>
      </c>
      <c r="AD153" s="42">
        <v>707</v>
      </c>
      <c r="AE153" s="42">
        <v>672</v>
      </c>
      <c r="AF153" s="42">
        <v>604</v>
      </c>
      <c r="AG153" s="42">
        <v>702</v>
      </c>
      <c r="AH153" s="42">
        <v>744</v>
      </c>
      <c r="AI153" s="42">
        <v>775</v>
      </c>
      <c r="AJ153" s="42">
        <v>862</v>
      </c>
      <c r="AK153" s="42">
        <v>711</v>
      </c>
      <c r="AL153" s="42">
        <v>675</v>
      </c>
      <c r="AM153" s="42">
        <v>775</v>
      </c>
      <c r="AN153" s="42">
        <v>782</v>
      </c>
      <c r="AO153" s="42">
        <v>763</v>
      </c>
      <c r="AP153" s="42">
        <v>812</v>
      </c>
      <c r="AQ153" s="42">
        <v>736</v>
      </c>
      <c r="AR153" s="42">
        <v>683</v>
      </c>
      <c r="AS153" s="42">
        <v>702</v>
      </c>
      <c r="AT153" s="42">
        <v>730</v>
      </c>
      <c r="AU153" s="42">
        <v>693</v>
      </c>
      <c r="AV153" s="42">
        <v>723</v>
      </c>
      <c r="AW153" s="42">
        <v>722</v>
      </c>
      <c r="AX153" s="42">
        <v>750</v>
      </c>
      <c r="AY153" s="42">
        <v>800</v>
      </c>
      <c r="AZ153" s="42">
        <v>712</v>
      </c>
      <c r="BA153" s="42">
        <v>792</v>
      </c>
      <c r="BB153" s="42">
        <v>770</v>
      </c>
      <c r="BC153" s="42">
        <v>767</v>
      </c>
      <c r="BD153" s="42">
        <v>766</v>
      </c>
      <c r="BE153" s="42">
        <v>740</v>
      </c>
      <c r="BF153" s="42">
        <v>660</v>
      </c>
      <c r="BG153" s="42">
        <v>738</v>
      </c>
      <c r="BH153" s="42">
        <v>840</v>
      </c>
      <c r="BI153" s="42">
        <v>1007</v>
      </c>
      <c r="BJ153" s="42">
        <v>1123</v>
      </c>
      <c r="BK153" s="42">
        <v>1081</v>
      </c>
      <c r="BL153" s="42">
        <v>1150</v>
      </c>
      <c r="BM153" s="42">
        <v>1133</v>
      </c>
      <c r="BN153" s="42">
        <v>1436</v>
      </c>
      <c r="BO153" s="42">
        <v>1396</v>
      </c>
      <c r="BP153" s="42">
        <v>1430</v>
      </c>
      <c r="BQ153" s="42">
        <v>1358</v>
      </c>
      <c r="BR153" s="42">
        <v>1392</v>
      </c>
      <c r="BS153" s="42">
        <v>1432</v>
      </c>
      <c r="BT153" s="42">
        <v>1573</v>
      </c>
      <c r="BU153" s="42">
        <v>1668</v>
      </c>
      <c r="BV153" s="42">
        <v>1714</v>
      </c>
      <c r="BW153" s="42">
        <v>1805</v>
      </c>
      <c r="BX153" s="42">
        <v>1645</v>
      </c>
      <c r="BY153" s="42">
        <v>1647</v>
      </c>
      <c r="BZ153" s="42">
        <v>1738</v>
      </c>
      <c r="CA153" s="42">
        <v>1956</v>
      </c>
      <c r="CB153" s="42">
        <v>1766</v>
      </c>
      <c r="CC153" s="42">
        <v>2087</v>
      </c>
      <c r="CD153" s="42">
        <v>2127</v>
      </c>
      <c r="CE153" s="42">
        <v>1938</v>
      </c>
      <c r="CF153" s="42">
        <v>2384</v>
      </c>
      <c r="CG153" s="42">
        <v>2534</v>
      </c>
      <c r="CH153" s="42">
        <v>2400</v>
      </c>
      <c r="CI153" s="42">
        <v>2018</v>
      </c>
      <c r="CJ153" s="42">
        <v>2280</v>
      </c>
      <c r="CK153" s="42">
        <v>2148</v>
      </c>
      <c r="CL153" s="42">
        <v>2264</v>
      </c>
      <c r="CM153" s="42">
        <v>2241</v>
      </c>
      <c r="CN153" s="42">
        <v>2218</v>
      </c>
      <c r="CO153" s="42">
        <v>2263</v>
      </c>
      <c r="CP153" s="42">
        <v>2239</v>
      </c>
      <c r="CQ153" s="42">
        <v>2574</v>
      </c>
      <c r="CR153" s="42">
        <v>2831</v>
      </c>
      <c r="CS153" s="42">
        <v>2970</v>
      </c>
      <c r="CT153" s="42">
        <v>3334</v>
      </c>
      <c r="CU153" s="42">
        <v>3547</v>
      </c>
      <c r="CV153" s="42">
        <v>3435</v>
      </c>
      <c r="CW153" s="42">
        <v>3695</v>
      </c>
      <c r="CX153" s="42">
        <v>3814</v>
      </c>
    </row>
    <row r="154" spans="1:102">
      <c r="A154" s="13" t="s">
        <v>290</v>
      </c>
      <c r="B154" s="65" t="s">
        <v>1356</v>
      </c>
      <c r="C154" s="41">
        <v>6017</v>
      </c>
      <c r="D154" s="41">
        <v>5601</v>
      </c>
      <c r="E154" s="41">
        <v>6205</v>
      </c>
      <c r="F154" s="41">
        <v>8488</v>
      </c>
      <c r="G154" s="41">
        <v>9242</v>
      </c>
      <c r="H154" s="41">
        <v>7646</v>
      </c>
      <c r="I154" s="41">
        <v>6861</v>
      </c>
      <c r="J154" s="41">
        <v>6749</v>
      </c>
      <c r="K154" s="41">
        <v>8451</v>
      </c>
      <c r="L154" s="41">
        <v>8061</v>
      </c>
      <c r="M154" s="41">
        <v>9531</v>
      </c>
      <c r="N154" s="41">
        <v>10753</v>
      </c>
      <c r="O154" s="41">
        <v>13132</v>
      </c>
      <c r="P154" s="41">
        <v>6440</v>
      </c>
      <c r="Q154" s="41">
        <v>8284</v>
      </c>
      <c r="R154" s="41">
        <v>9326</v>
      </c>
      <c r="S154" s="41">
        <v>10666</v>
      </c>
      <c r="T154" s="41">
        <v>10445</v>
      </c>
      <c r="U154" s="41">
        <v>14723</v>
      </c>
      <c r="V154" s="41">
        <v>11880</v>
      </c>
      <c r="W154" s="49">
        <v>1644</v>
      </c>
      <c r="X154" s="42">
        <v>1327</v>
      </c>
      <c r="Y154" s="42">
        <v>1322</v>
      </c>
      <c r="Z154" s="42">
        <v>1724</v>
      </c>
      <c r="AA154" s="42">
        <v>1634</v>
      </c>
      <c r="AB154" s="42">
        <v>1224</v>
      </c>
      <c r="AC154" s="42">
        <v>1477</v>
      </c>
      <c r="AD154" s="42">
        <v>1266</v>
      </c>
      <c r="AE154" s="42">
        <v>1509</v>
      </c>
      <c r="AF154" s="42">
        <v>1522</v>
      </c>
      <c r="AG154" s="42">
        <v>1332</v>
      </c>
      <c r="AH154" s="42">
        <v>1842</v>
      </c>
      <c r="AI154" s="42">
        <v>1756</v>
      </c>
      <c r="AJ154" s="42">
        <v>2446</v>
      </c>
      <c r="AK154" s="42">
        <v>2380</v>
      </c>
      <c r="AL154" s="42">
        <v>1906</v>
      </c>
      <c r="AM154" s="42">
        <v>1873</v>
      </c>
      <c r="AN154" s="42">
        <v>2442</v>
      </c>
      <c r="AO154" s="42">
        <v>2398</v>
      </c>
      <c r="AP154" s="42">
        <v>2529</v>
      </c>
      <c r="AQ154" s="42">
        <v>2227</v>
      </c>
      <c r="AR154" s="42">
        <v>1844</v>
      </c>
      <c r="AS154" s="42">
        <v>1973</v>
      </c>
      <c r="AT154" s="42">
        <v>1602</v>
      </c>
      <c r="AU154" s="42">
        <v>1689</v>
      </c>
      <c r="AV154" s="42">
        <v>1882</v>
      </c>
      <c r="AW154" s="42">
        <v>1647</v>
      </c>
      <c r="AX154" s="42">
        <v>1643</v>
      </c>
      <c r="AY154" s="42">
        <v>1632</v>
      </c>
      <c r="AZ154" s="42">
        <v>1566</v>
      </c>
      <c r="BA154" s="42">
        <v>1713</v>
      </c>
      <c r="BB154" s="42">
        <v>1838</v>
      </c>
      <c r="BC154" s="42">
        <v>2069</v>
      </c>
      <c r="BD154" s="42">
        <v>2061</v>
      </c>
      <c r="BE154" s="42">
        <v>2139</v>
      </c>
      <c r="BF154" s="42">
        <v>2182</v>
      </c>
      <c r="BG154" s="42">
        <v>2174</v>
      </c>
      <c r="BH154" s="42">
        <v>2045</v>
      </c>
      <c r="BI154" s="42">
        <v>2056</v>
      </c>
      <c r="BJ154" s="42">
        <v>1786</v>
      </c>
      <c r="BK154" s="42">
        <v>2061</v>
      </c>
      <c r="BL154" s="42">
        <v>2284</v>
      </c>
      <c r="BM154" s="42">
        <v>2395</v>
      </c>
      <c r="BN154" s="42">
        <v>2791</v>
      </c>
      <c r="BO154" s="42">
        <v>2613</v>
      </c>
      <c r="BP154" s="42">
        <v>2793</v>
      </c>
      <c r="BQ154" s="42">
        <v>2846</v>
      </c>
      <c r="BR154" s="42">
        <v>2501</v>
      </c>
      <c r="BS154" s="42">
        <v>2590</v>
      </c>
      <c r="BT154" s="42">
        <v>2840</v>
      </c>
      <c r="BU154" s="42">
        <v>3316</v>
      </c>
      <c r="BV154" s="42">
        <v>4386</v>
      </c>
      <c r="BW154" s="42">
        <v>1405</v>
      </c>
      <c r="BX154" s="42">
        <v>1356</v>
      </c>
      <c r="BY154" s="42">
        <v>1491</v>
      </c>
      <c r="BZ154" s="42">
        <v>2188</v>
      </c>
      <c r="CA154" s="42">
        <v>2133</v>
      </c>
      <c r="CB154" s="42">
        <v>2131</v>
      </c>
      <c r="CC154" s="42">
        <v>2110</v>
      </c>
      <c r="CD154" s="42">
        <v>1910</v>
      </c>
      <c r="CE154" s="42">
        <v>1625</v>
      </c>
      <c r="CF154" s="42">
        <v>2467</v>
      </c>
      <c r="CG154" s="42">
        <v>2859</v>
      </c>
      <c r="CH154" s="42">
        <v>2375</v>
      </c>
      <c r="CI154" s="42">
        <v>2572</v>
      </c>
      <c r="CJ154" s="42">
        <v>2602</v>
      </c>
      <c r="CK154" s="42">
        <v>2726</v>
      </c>
      <c r="CL154" s="42">
        <v>2766</v>
      </c>
      <c r="CM154" s="42">
        <v>2709</v>
      </c>
      <c r="CN154" s="42">
        <v>2394</v>
      </c>
      <c r="CO154" s="42">
        <v>2193</v>
      </c>
      <c r="CP154" s="42">
        <v>3149</v>
      </c>
      <c r="CQ154" s="42">
        <v>3258</v>
      </c>
      <c r="CR154" s="42">
        <v>3402</v>
      </c>
      <c r="CS154" s="42">
        <v>5226</v>
      </c>
      <c r="CT154" s="42">
        <v>2837</v>
      </c>
      <c r="CU154" s="42">
        <v>3039</v>
      </c>
      <c r="CV154" s="42">
        <v>3431</v>
      </c>
      <c r="CW154" s="42">
        <v>2897</v>
      </c>
      <c r="CX154" s="42">
        <v>2513</v>
      </c>
    </row>
    <row r="155" spans="1:102">
      <c r="A155" s="13" t="s">
        <v>292</v>
      </c>
      <c r="B155" s="65" t="s">
        <v>1357</v>
      </c>
      <c r="C155" s="41">
        <v>42</v>
      </c>
      <c r="D155" s="41">
        <v>81</v>
      </c>
      <c r="E155" s="41">
        <v>66</v>
      </c>
      <c r="F155" s="41">
        <v>52</v>
      </c>
      <c r="G155" s="41">
        <v>76</v>
      </c>
      <c r="H155" s="41">
        <v>43</v>
      </c>
      <c r="I155" s="41">
        <v>44</v>
      </c>
      <c r="J155" s="41">
        <v>46</v>
      </c>
      <c r="K155" s="41">
        <v>68</v>
      </c>
      <c r="L155" s="41">
        <v>97</v>
      </c>
      <c r="M155" s="41">
        <v>108</v>
      </c>
      <c r="N155" s="41">
        <v>95</v>
      </c>
      <c r="O155" s="41">
        <v>109</v>
      </c>
      <c r="P155" s="41">
        <v>140</v>
      </c>
      <c r="Q155" s="41">
        <v>142</v>
      </c>
      <c r="R155" s="41">
        <v>209</v>
      </c>
      <c r="S155" s="41">
        <v>214</v>
      </c>
      <c r="T155" s="41">
        <v>193</v>
      </c>
      <c r="U155" s="41">
        <v>251</v>
      </c>
      <c r="V155" s="41">
        <v>315</v>
      </c>
      <c r="W155" s="49">
        <v>9</v>
      </c>
      <c r="X155" s="42">
        <v>11</v>
      </c>
      <c r="Y155" s="42">
        <v>10</v>
      </c>
      <c r="Z155" s="42">
        <v>12</v>
      </c>
      <c r="AA155" s="42">
        <v>16</v>
      </c>
      <c r="AB155" s="42">
        <v>18</v>
      </c>
      <c r="AC155" s="42">
        <v>23</v>
      </c>
      <c r="AD155" s="42">
        <v>24</v>
      </c>
      <c r="AE155" s="42">
        <v>19</v>
      </c>
      <c r="AF155" s="42">
        <v>19</v>
      </c>
      <c r="AG155" s="42">
        <v>13</v>
      </c>
      <c r="AH155" s="42">
        <v>15</v>
      </c>
      <c r="AI155" s="42">
        <v>14</v>
      </c>
      <c r="AJ155" s="42">
        <v>13</v>
      </c>
      <c r="AK155" s="42">
        <v>11</v>
      </c>
      <c r="AL155" s="42">
        <v>14</v>
      </c>
      <c r="AM155" s="42">
        <v>16</v>
      </c>
      <c r="AN155" s="42">
        <v>18</v>
      </c>
      <c r="AO155" s="42">
        <v>22</v>
      </c>
      <c r="AP155" s="42">
        <v>20</v>
      </c>
      <c r="AQ155" s="42">
        <v>9</v>
      </c>
      <c r="AR155" s="42">
        <v>13</v>
      </c>
      <c r="AS155" s="42">
        <v>12</v>
      </c>
      <c r="AT155" s="42">
        <v>9</v>
      </c>
      <c r="AU155" s="42">
        <v>11</v>
      </c>
      <c r="AV155" s="42">
        <v>11</v>
      </c>
      <c r="AW155" s="42">
        <v>11</v>
      </c>
      <c r="AX155" s="42">
        <v>11</v>
      </c>
      <c r="AY155" s="42">
        <v>11</v>
      </c>
      <c r="AZ155" s="42">
        <v>11</v>
      </c>
      <c r="BA155" s="42">
        <v>12</v>
      </c>
      <c r="BB155" s="42">
        <v>12</v>
      </c>
      <c r="BC155" s="42">
        <v>15</v>
      </c>
      <c r="BD155" s="42">
        <v>15</v>
      </c>
      <c r="BE155" s="42">
        <v>17</v>
      </c>
      <c r="BF155" s="42">
        <v>21</v>
      </c>
      <c r="BG155" s="42">
        <v>22</v>
      </c>
      <c r="BH155" s="42">
        <v>25</v>
      </c>
      <c r="BI155" s="42">
        <v>24</v>
      </c>
      <c r="BJ155" s="42">
        <v>26</v>
      </c>
      <c r="BK155" s="42">
        <v>27</v>
      </c>
      <c r="BL155" s="42">
        <v>29</v>
      </c>
      <c r="BM155" s="42">
        <v>24</v>
      </c>
      <c r="BN155" s="42">
        <v>28</v>
      </c>
      <c r="BO155" s="42">
        <v>26</v>
      </c>
      <c r="BP155" s="42">
        <v>24</v>
      </c>
      <c r="BQ155" s="42">
        <v>23</v>
      </c>
      <c r="BR155" s="42">
        <v>22</v>
      </c>
      <c r="BS155" s="42">
        <v>26</v>
      </c>
      <c r="BT155" s="42">
        <v>26</v>
      </c>
      <c r="BU155" s="42">
        <v>29</v>
      </c>
      <c r="BV155" s="42">
        <v>28</v>
      </c>
      <c r="BW155" s="42">
        <v>31</v>
      </c>
      <c r="BX155" s="42">
        <v>32</v>
      </c>
      <c r="BY155" s="42">
        <v>37</v>
      </c>
      <c r="BZ155" s="42">
        <v>40</v>
      </c>
      <c r="CA155" s="42">
        <v>34</v>
      </c>
      <c r="CB155" s="42">
        <v>34</v>
      </c>
      <c r="CC155" s="42">
        <v>36</v>
      </c>
      <c r="CD155" s="42">
        <v>38</v>
      </c>
      <c r="CE155" s="42">
        <v>43</v>
      </c>
      <c r="CF155" s="42">
        <v>52</v>
      </c>
      <c r="CG155" s="42">
        <v>58</v>
      </c>
      <c r="CH155" s="42">
        <v>56</v>
      </c>
      <c r="CI155" s="42">
        <v>53</v>
      </c>
      <c r="CJ155" s="42">
        <v>56</v>
      </c>
      <c r="CK155" s="42">
        <v>52</v>
      </c>
      <c r="CL155" s="42">
        <v>53</v>
      </c>
      <c r="CM155" s="42">
        <v>50</v>
      </c>
      <c r="CN155" s="42">
        <v>48</v>
      </c>
      <c r="CO155" s="42">
        <v>45</v>
      </c>
      <c r="CP155" s="42">
        <v>50</v>
      </c>
      <c r="CQ155" s="42">
        <v>57</v>
      </c>
      <c r="CR155" s="42">
        <v>58</v>
      </c>
      <c r="CS155" s="42">
        <v>65</v>
      </c>
      <c r="CT155" s="42">
        <v>71</v>
      </c>
      <c r="CU155" s="42">
        <v>71</v>
      </c>
      <c r="CV155" s="42">
        <v>83</v>
      </c>
      <c r="CW155" s="42">
        <v>82</v>
      </c>
      <c r="CX155" s="42">
        <v>79</v>
      </c>
    </row>
    <row r="156" spans="1:102">
      <c r="A156" s="15" t="s">
        <v>294</v>
      </c>
      <c r="B156" s="65"/>
      <c r="C156" s="41">
        <v>1054</v>
      </c>
      <c r="D156" s="41">
        <v>1172</v>
      </c>
      <c r="E156" s="41">
        <v>1321</v>
      </c>
      <c r="F156" s="41">
        <v>1171</v>
      </c>
      <c r="G156" s="41">
        <v>1178</v>
      </c>
      <c r="H156" s="41">
        <v>1149</v>
      </c>
      <c r="I156" s="41">
        <v>1293</v>
      </c>
      <c r="J156" s="41">
        <v>1498</v>
      </c>
      <c r="K156" s="41">
        <v>1175</v>
      </c>
      <c r="L156" s="41">
        <v>1217</v>
      </c>
      <c r="M156" s="41">
        <v>1560</v>
      </c>
      <c r="N156" s="41">
        <v>1877</v>
      </c>
      <c r="O156" s="41">
        <v>1829</v>
      </c>
      <c r="P156" s="41">
        <v>1714</v>
      </c>
      <c r="Q156" s="41">
        <v>1711</v>
      </c>
      <c r="R156" s="41">
        <v>1717</v>
      </c>
      <c r="S156" s="41">
        <v>2004</v>
      </c>
      <c r="T156" s="41">
        <v>1939</v>
      </c>
      <c r="U156" s="41">
        <v>2948</v>
      </c>
      <c r="V156" s="41">
        <v>3555</v>
      </c>
      <c r="W156" s="49">
        <v>220</v>
      </c>
      <c r="X156" s="42">
        <v>253</v>
      </c>
      <c r="Y156" s="42">
        <v>261</v>
      </c>
      <c r="Z156" s="42">
        <v>320</v>
      </c>
      <c r="AA156" s="42">
        <v>326</v>
      </c>
      <c r="AB156" s="42">
        <v>292</v>
      </c>
      <c r="AC156" s="42">
        <v>283</v>
      </c>
      <c r="AD156" s="42">
        <v>271</v>
      </c>
      <c r="AE156" s="42">
        <v>337</v>
      </c>
      <c r="AF156" s="42">
        <v>359</v>
      </c>
      <c r="AG156" s="42">
        <v>323</v>
      </c>
      <c r="AH156" s="42">
        <v>302</v>
      </c>
      <c r="AI156" s="42">
        <v>280</v>
      </c>
      <c r="AJ156" s="42">
        <v>287</v>
      </c>
      <c r="AK156" s="42">
        <v>290</v>
      </c>
      <c r="AL156" s="42">
        <v>314</v>
      </c>
      <c r="AM156" s="42">
        <v>319</v>
      </c>
      <c r="AN156" s="42">
        <v>312</v>
      </c>
      <c r="AO156" s="42">
        <v>270</v>
      </c>
      <c r="AP156" s="42">
        <v>277</v>
      </c>
      <c r="AQ156" s="42">
        <v>265</v>
      </c>
      <c r="AR156" s="42">
        <v>264</v>
      </c>
      <c r="AS156" s="42">
        <v>280</v>
      </c>
      <c r="AT156" s="42">
        <v>340</v>
      </c>
      <c r="AU156" s="42">
        <v>299</v>
      </c>
      <c r="AV156" s="42">
        <v>351</v>
      </c>
      <c r="AW156" s="42">
        <v>296</v>
      </c>
      <c r="AX156" s="42">
        <v>347</v>
      </c>
      <c r="AY156" s="42">
        <v>355</v>
      </c>
      <c r="AZ156" s="42">
        <v>475</v>
      </c>
      <c r="BA156" s="42">
        <v>349</v>
      </c>
      <c r="BB156" s="42">
        <v>319</v>
      </c>
      <c r="BC156" s="42">
        <v>296</v>
      </c>
      <c r="BD156" s="42">
        <v>303</v>
      </c>
      <c r="BE156" s="42">
        <v>285</v>
      </c>
      <c r="BF156" s="42">
        <v>291</v>
      </c>
      <c r="BG156" s="42">
        <v>313</v>
      </c>
      <c r="BH156" s="42">
        <v>288</v>
      </c>
      <c r="BI156" s="42">
        <v>309</v>
      </c>
      <c r="BJ156" s="42">
        <v>307</v>
      </c>
      <c r="BK156" s="42">
        <v>327</v>
      </c>
      <c r="BL156" s="42">
        <v>390</v>
      </c>
      <c r="BM156" s="42">
        <v>380</v>
      </c>
      <c r="BN156" s="42">
        <v>463</v>
      </c>
      <c r="BO156" s="42">
        <v>472</v>
      </c>
      <c r="BP156" s="42">
        <v>431</v>
      </c>
      <c r="BQ156" s="42">
        <v>496</v>
      </c>
      <c r="BR156" s="42">
        <v>478</v>
      </c>
      <c r="BS156" s="42">
        <v>414</v>
      </c>
      <c r="BT156" s="42">
        <v>444</v>
      </c>
      <c r="BU156" s="42">
        <v>461</v>
      </c>
      <c r="BV156" s="42">
        <v>510</v>
      </c>
      <c r="BW156" s="42">
        <v>449</v>
      </c>
      <c r="BX156" s="42">
        <v>412</v>
      </c>
      <c r="BY156" s="42">
        <v>426</v>
      </c>
      <c r="BZ156" s="42">
        <v>427</v>
      </c>
      <c r="CA156" s="42">
        <v>435</v>
      </c>
      <c r="CB156" s="42">
        <v>426</v>
      </c>
      <c r="CC156" s="42">
        <v>427</v>
      </c>
      <c r="CD156" s="42">
        <v>423</v>
      </c>
      <c r="CE156" s="42">
        <v>424</v>
      </c>
      <c r="CF156" s="42">
        <v>446</v>
      </c>
      <c r="CG156" s="42">
        <v>428</v>
      </c>
      <c r="CH156" s="42">
        <v>419</v>
      </c>
      <c r="CI156" s="42">
        <v>456</v>
      </c>
      <c r="CJ156" s="42">
        <v>476</v>
      </c>
      <c r="CK156" s="42">
        <v>528</v>
      </c>
      <c r="CL156" s="42">
        <v>544</v>
      </c>
      <c r="CM156" s="42">
        <v>520</v>
      </c>
      <c r="CN156" s="42">
        <v>439</v>
      </c>
      <c r="CO156" s="42">
        <v>484</v>
      </c>
      <c r="CP156" s="42">
        <v>496</v>
      </c>
      <c r="CQ156" s="42">
        <v>568</v>
      </c>
      <c r="CR156" s="42">
        <v>700</v>
      </c>
      <c r="CS156" s="42">
        <v>896</v>
      </c>
      <c r="CT156" s="42">
        <v>784</v>
      </c>
      <c r="CU156" s="42">
        <v>799</v>
      </c>
      <c r="CV156" s="42">
        <v>879</v>
      </c>
      <c r="CW156" s="42">
        <v>1010</v>
      </c>
      <c r="CX156" s="42">
        <v>867</v>
      </c>
    </row>
    <row r="157" spans="1:102">
      <c r="A157" s="13" t="s">
        <v>295</v>
      </c>
      <c r="B157" s="63" t="s">
        <v>1358</v>
      </c>
      <c r="C157" s="39">
        <v>247</v>
      </c>
      <c r="D157" s="39">
        <v>369</v>
      </c>
      <c r="E157" s="39">
        <v>406</v>
      </c>
      <c r="F157" s="39">
        <v>356</v>
      </c>
      <c r="G157" s="39">
        <v>368</v>
      </c>
      <c r="H157" s="39">
        <v>307</v>
      </c>
      <c r="I157" s="39">
        <v>394</v>
      </c>
      <c r="J157" s="39">
        <v>534</v>
      </c>
      <c r="K157" s="39">
        <v>190</v>
      </c>
      <c r="L157" s="39">
        <v>176</v>
      </c>
      <c r="M157" s="39">
        <v>269</v>
      </c>
      <c r="N157" s="39">
        <v>541</v>
      </c>
      <c r="O157" s="39">
        <v>295</v>
      </c>
      <c r="P157" s="39">
        <v>378</v>
      </c>
      <c r="Q157" s="39">
        <v>346</v>
      </c>
      <c r="R157" s="39">
        <v>325</v>
      </c>
      <c r="S157" s="41">
        <v>524</v>
      </c>
      <c r="T157" s="41">
        <v>439</v>
      </c>
      <c r="U157" s="41">
        <v>1288</v>
      </c>
      <c r="V157" s="41">
        <v>1696</v>
      </c>
      <c r="W157" s="49">
        <v>41</v>
      </c>
      <c r="X157" s="42">
        <v>45</v>
      </c>
      <c r="Y157" s="42">
        <v>57</v>
      </c>
      <c r="Z157" s="42">
        <v>104</v>
      </c>
      <c r="AA157" s="42">
        <v>88</v>
      </c>
      <c r="AB157" s="42">
        <v>102</v>
      </c>
      <c r="AC157" s="42">
        <v>86</v>
      </c>
      <c r="AD157" s="42">
        <v>93</v>
      </c>
      <c r="AE157" s="42">
        <v>101</v>
      </c>
      <c r="AF157" s="42">
        <v>130</v>
      </c>
      <c r="AG157" s="42">
        <v>92</v>
      </c>
      <c r="AH157" s="42">
        <v>83</v>
      </c>
      <c r="AI157" s="42">
        <v>81</v>
      </c>
      <c r="AJ157" s="42">
        <v>67</v>
      </c>
      <c r="AK157" s="42">
        <v>86</v>
      </c>
      <c r="AL157" s="42">
        <v>122</v>
      </c>
      <c r="AM157" s="42">
        <v>115</v>
      </c>
      <c r="AN157" s="42">
        <v>96</v>
      </c>
      <c r="AO157" s="42">
        <v>72</v>
      </c>
      <c r="AP157" s="42">
        <v>85</v>
      </c>
      <c r="AQ157" s="42">
        <v>65</v>
      </c>
      <c r="AR157" s="42">
        <v>66</v>
      </c>
      <c r="AS157" s="42">
        <v>67</v>
      </c>
      <c r="AT157" s="42">
        <v>109</v>
      </c>
      <c r="AU157" s="42">
        <v>87</v>
      </c>
      <c r="AV157" s="42">
        <v>131</v>
      </c>
      <c r="AW157" s="42">
        <v>79</v>
      </c>
      <c r="AX157" s="42">
        <v>97</v>
      </c>
      <c r="AY157" s="42">
        <v>120</v>
      </c>
      <c r="AZ157" s="42">
        <v>220</v>
      </c>
      <c r="BA157" s="42">
        <v>115</v>
      </c>
      <c r="BB157" s="42">
        <v>79</v>
      </c>
      <c r="BC157" s="42">
        <v>51</v>
      </c>
      <c r="BD157" s="42">
        <v>51</v>
      </c>
      <c r="BE157" s="42">
        <v>38</v>
      </c>
      <c r="BF157" s="42">
        <v>50</v>
      </c>
      <c r="BG157" s="42">
        <v>53</v>
      </c>
      <c r="BH157" s="42">
        <v>36</v>
      </c>
      <c r="BI157" s="42">
        <v>49</v>
      </c>
      <c r="BJ157" s="42">
        <v>38</v>
      </c>
      <c r="BK157" s="42">
        <v>52</v>
      </c>
      <c r="BL157" s="42">
        <v>80</v>
      </c>
      <c r="BM157" s="42">
        <v>56</v>
      </c>
      <c r="BN157" s="42">
        <v>81</v>
      </c>
      <c r="BO157" s="42">
        <v>148</v>
      </c>
      <c r="BP157" s="42">
        <v>139</v>
      </c>
      <c r="BQ157" s="42">
        <v>139</v>
      </c>
      <c r="BR157" s="42">
        <v>115</v>
      </c>
      <c r="BS157" s="42">
        <v>64</v>
      </c>
      <c r="BT157" s="42">
        <v>73</v>
      </c>
      <c r="BU157" s="42">
        <v>57</v>
      </c>
      <c r="BV157" s="42">
        <v>101</v>
      </c>
      <c r="BW157" s="42">
        <v>101</v>
      </c>
      <c r="BX157" s="42">
        <v>94</v>
      </c>
      <c r="BY157" s="42">
        <v>84</v>
      </c>
      <c r="BZ157" s="42">
        <v>99</v>
      </c>
      <c r="CA157" s="42">
        <v>112</v>
      </c>
      <c r="CB157" s="42">
        <v>75</v>
      </c>
      <c r="CC157" s="42">
        <v>80</v>
      </c>
      <c r="CD157" s="42">
        <v>79</v>
      </c>
      <c r="CE157" s="42">
        <v>79</v>
      </c>
      <c r="CF157" s="42">
        <v>85</v>
      </c>
      <c r="CG157" s="42">
        <v>78</v>
      </c>
      <c r="CH157" s="42">
        <v>83</v>
      </c>
      <c r="CI157" s="42">
        <v>94</v>
      </c>
      <c r="CJ157" s="42">
        <v>113</v>
      </c>
      <c r="CK157" s="42">
        <v>155</v>
      </c>
      <c r="CL157" s="42">
        <v>162</v>
      </c>
      <c r="CM157" s="42">
        <v>126</v>
      </c>
      <c r="CN157" s="42">
        <v>87</v>
      </c>
      <c r="CO157" s="42">
        <v>111</v>
      </c>
      <c r="CP157" s="42">
        <v>115</v>
      </c>
      <c r="CQ157" s="42">
        <v>205</v>
      </c>
      <c r="CR157" s="42">
        <v>288</v>
      </c>
      <c r="CS157" s="42">
        <v>460</v>
      </c>
      <c r="CT157" s="42">
        <v>335</v>
      </c>
      <c r="CU157" s="42">
        <v>357</v>
      </c>
      <c r="CV157" s="42">
        <v>413</v>
      </c>
      <c r="CW157" s="42">
        <v>553</v>
      </c>
      <c r="CX157" s="42">
        <v>373</v>
      </c>
    </row>
    <row r="158" spans="1:102">
      <c r="A158" s="13" t="s">
        <v>297</v>
      </c>
      <c r="B158" s="61" t="s">
        <v>1359</v>
      </c>
      <c r="C158" s="39">
        <v>103</v>
      </c>
      <c r="D158" s="39">
        <v>40</v>
      </c>
      <c r="E158" s="39">
        <v>22</v>
      </c>
      <c r="F158" s="39">
        <v>24</v>
      </c>
      <c r="G158" s="39">
        <v>20</v>
      </c>
      <c r="H158" s="39">
        <v>19</v>
      </c>
      <c r="I158" s="39">
        <v>39</v>
      </c>
      <c r="J158" s="39">
        <v>51</v>
      </c>
      <c r="K158" s="39">
        <v>86</v>
      </c>
      <c r="L158" s="39">
        <v>84</v>
      </c>
      <c r="M158" s="39">
        <v>144</v>
      </c>
      <c r="N158" s="39">
        <v>229</v>
      </c>
      <c r="O158" s="39">
        <v>238</v>
      </c>
      <c r="P158" s="39">
        <v>117</v>
      </c>
      <c r="Q158" s="39">
        <v>44</v>
      </c>
      <c r="R158" s="39">
        <v>35</v>
      </c>
      <c r="S158" s="41">
        <v>17</v>
      </c>
      <c r="T158" s="41">
        <v>21</v>
      </c>
      <c r="U158" s="41">
        <v>39</v>
      </c>
      <c r="V158" s="41">
        <v>68</v>
      </c>
      <c r="W158" s="49">
        <v>14</v>
      </c>
      <c r="X158" s="42">
        <v>29</v>
      </c>
      <c r="Y158" s="42">
        <v>29</v>
      </c>
      <c r="Z158" s="42">
        <v>31</v>
      </c>
      <c r="AA158" s="42">
        <v>13</v>
      </c>
      <c r="AB158" s="42">
        <v>10</v>
      </c>
      <c r="AC158" s="42">
        <v>13</v>
      </c>
      <c r="AD158" s="42">
        <v>4</v>
      </c>
      <c r="AE158" s="42">
        <v>5</v>
      </c>
      <c r="AF158" s="42">
        <v>6</v>
      </c>
      <c r="AG158" s="42">
        <v>7</v>
      </c>
      <c r="AH158" s="42">
        <v>4</v>
      </c>
      <c r="AI158" s="42">
        <v>4</v>
      </c>
      <c r="AJ158" s="42">
        <v>11</v>
      </c>
      <c r="AK158" s="42">
        <v>4</v>
      </c>
      <c r="AL158" s="42">
        <v>5</v>
      </c>
      <c r="AM158" s="42">
        <v>6</v>
      </c>
      <c r="AN158" s="42">
        <v>3</v>
      </c>
      <c r="AO158" s="42">
        <v>4</v>
      </c>
      <c r="AP158" s="42">
        <v>7</v>
      </c>
      <c r="AQ158" s="42">
        <v>4</v>
      </c>
      <c r="AR158" s="42">
        <v>5</v>
      </c>
      <c r="AS158" s="42">
        <v>3</v>
      </c>
      <c r="AT158" s="42">
        <v>7</v>
      </c>
      <c r="AU158" s="42">
        <v>9</v>
      </c>
      <c r="AV158" s="42">
        <v>11</v>
      </c>
      <c r="AW158" s="42">
        <v>4</v>
      </c>
      <c r="AX158" s="42">
        <v>15</v>
      </c>
      <c r="AY158" s="42">
        <v>20</v>
      </c>
      <c r="AZ158" s="42">
        <v>16</v>
      </c>
      <c r="BA158" s="42">
        <v>5</v>
      </c>
      <c r="BB158" s="42">
        <v>10</v>
      </c>
      <c r="BC158" s="42">
        <v>27</v>
      </c>
      <c r="BD158" s="42">
        <v>25</v>
      </c>
      <c r="BE158" s="42">
        <v>15</v>
      </c>
      <c r="BF158" s="42">
        <v>19</v>
      </c>
      <c r="BG158" s="42">
        <v>22</v>
      </c>
      <c r="BH158" s="42">
        <v>11</v>
      </c>
      <c r="BI158" s="42">
        <v>22</v>
      </c>
      <c r="BJ158" s="42">
        <v>29</v>
      </c>
      <c r="BK158" s="42">
        <v>16</v>
      </c>
      <c r="BL158" s="42">
        <v>24</v>
      </c>
      <c r="BM158" s="42">
        <v>26</v>
      </c>
      <c r="BN158" s="42">
        <v>78</v>
      </c>
      <c r="BO158" s="42">
        <v>52</v>
      </c>
      <c r="BP158" s="42">
        <v>39</v>
      </c>
      <c r="BQ158" s="42">
        <v>83</v>
      </c>
      <c r="BR158" s="42">
        <v>55</v>
      </c>
      <c r="BS158" s="42">
        <v>45</v>
      </c>
      <c r="BT158" s="42">
        <v>39</v>
      </c>
      <c r="BU158" s="42">
        <v>64</v>
      </c>
      <c r="BV158" s="42">
        <v>90</v>
      </c>
      <c r="BW158" s="42">
        <v>42</v>
      </c>
      <c r="BX158" s="42">
        <v>26</v>
      </c>
      <c r="BY158" s="42">
        <v>27</v>
      </c>
      <c r="BZ158" s="42">
        <v>22</v>
      </c>
      <c r="CA158" s="42">
        <v>10</v>
      </c>
      <c r="CB158" s="42">
        <v>9</v>
      </c>
      <c r="CC158" s="42">
        <v>11</v>
      </c>
      <c r="CD158" s="42">
        <v>14</v>
      </c>
      <c r="CE158" s="42">
        <v>14</v>
      </c>
      <c r="CF158" s="42">
        <v>5</v>
      </c>
      <c r="CG158" s="42">
        <v>13</v>
      </c>
      <c r="CH158" s="42">
        <v>3</v>
      </c>
      <c r="CI158" s="42">
        <v>6</v>
      </c>
      <c r="CJ158" s="42">
        <v>6</v>
      </c>
      <c r="CK158" s="42">
        <v>3</v>
      </c>
      <c r="CL158" s="42">
        <v>2</v>
      </c>
      <c r="CM158" s="42">
        <v>4</v>
      </c>
      <c r="CN158" s="42">
        <v>4</v>
      </c>
      <c r="CO158" s="42">
        <v>5</v>
      </c>
      <c r="CP158" s="42">
        <v>8</v>
      </c>
      <c r="CQ158" s="42">
        <v>10</v>
      </c>
      <c r="CR158" s="42">
        <v>17</v>
      </c>
      <c r="CS158" s="42">
        <v>9</v>
      </c>
      <c r="CT158" s="42">
        <v>3</v>
      </c>
      <c r="CU158" s="42">
        <v>8</v>
      </c>
      <c r="CV158" s="42">
        <v>2</v>
      </c>
      <c r="CW158" s="42">
        <v>17</v>
      </c>
      <c r="CX158" s="42">
        <v>41</v>
      </c>
    </row>
    <row r="159" spans="1:102">
      <c r="A159" s="13" t="s">
        <v>299</v>
      </c>
      <c r="B159" s="61" t="s">
        <v>1360</v>
      </c>
      <c r="C159" s="39">
        <v>704</v>
      </c>
      <c r="D159" s="39">
        <v>763</v>
      </c>
      <c r="E159" s="39">
        <v>893</v>
      </c>
      <c r="F159" s="39">
        <v>791</v>
      </c>
      <c r="G159" s="39">
        <v>790</v>
      </c>
      <c r="H159" s="39">
        <v>823</v>
      </c>
      <c r="I159" s="39">
        <v>860</v>
      </c>
      <c r="J159" s="39">
        <v>913</v>
      </c>
      <c r="K159" s="39">
        <v>899</v>
      </c>
      <c r="L159" s="39">
        <v>957</v>
      </c>
      <c r="M159" s="39">
        <v>1147</v>
      </c>
      <c r="N159" s="39">
        <v>1107</v>
      </c>
      <c r="O159" s="39">
        <v>1296</v>
      </c>
      <c r="P159" s="39">
        <v>1219</v>
      </c>
      <c r="Q159" s="39">
        <v>1321</v>
      </c>
      <c r="R159" s="39">
        <v>1357</v>
      </c>
      <c r="S159" s="41">
        <v>1463</v>
      </c>
      <c r="T159" s="41">
        <v>1479</v>
      </c>
      <c r="U159" s="41">
        <v>1621</v>
      </c>
      <c r="V159" s="41">
        <v>1791</v>
      </c>
      <c r="W159" s="49">
        <v>165</v>
      </c>
      <c r="X159" s="42">
        <v>179</v>
      </c>
      <c r="Y159" s="42">
        <v>175</v>
      </c>
      <c r="Z159" s="42">
        <v>185</v>
      </c>
      <c r="AA159" s="42">
        <v>225</v>
      </c>
      <c r="AB159" s="42">
        <v>180</v>
      </c>
      <c r="AC159" s="42">
        <v>184</v>
      </c>
      <c r="AD159" s="42">
        <v>174</v>
      </c>
      <c r="AE159" s="42">
        <v>231</v>
      </c>
      <c r="AF159" s="42">
        <v>223</v>
      </c>
      <c r="AG159" s="42">
        <v>224</v>
      </c>
      <c r="AH159" s="42">
        <v>215</v>
      </c>
      <c r="AI159" s="42">
        <v>195</v>
      </c>
      <c r="AJ159" s="42">
        <v>209</v>
      </c>
      <c r="AK159" s="42">
        <v>200</v>
      </c>
      <c r="AL159" s="42">
        <v>187</v>
      </c>
      <c r="AM159" s="42">
        <v>198</v>
      </c>
      <c r="AN159" s="42">
        <v>213</v>
      </c>
      <c r="AO159" s="42">
        <v>194</v>
      </c>
      <c r="AP159" s="42">
        <v>185</v>
      </c>
      <c r="AQ159" s="42">
        <v>196</v>
      </c>
      <c r="AR159" s="42">
        <v>193</v>
      </c>
      <c r="AS159" s="42">
        <v>210</v>
      </c>
      <c r="AT159" s="42">
        <v>224</v>
      </c>
      <c r="AU159" s="42">
        <v>203</v>
      </c>
      <c r="AV159" s="42">
        <v>209</v>
      </c>
      <c r="AW159" s="42">
        <v>213</v>
      </c>
      <c r="AX159" s="42">
        <v>235</v>
      </c>
      <c r="AY159" s="42">
        <v>215</v>
      </c>
      <c r="AZ159" s="42">
        <v>239</v>
      </c>
      <c r="BA159" s="42">
        <v>229</v>
      </c>
      <c r="BB159" s="42">
        <v>230</v>
      </c>
      <c r="BC159" s="42">
        <v>218</v>
      </c>
      <c r="BD159" s="42">
        <v>227</v>
      </c>
      <c r="BE159" s="42">
        <v>232</v>
      </c>
      <c r="BF159" s="42">
        <v>222</v>
      </c>
      <c r="BG159" s="42">
        <v>238</v>
      </c>
      <c r="BH159" s="42">
        <v>241</v>
      </c>
      <c r="BI159" s="42">
        <v>238</v>
      </c>
      <c r="BJ159" s="42">
        <v>240</v>
      </c>
      <c r="BK159" s="42">
        <v>259</v>
      </c>
      <c r="BL159" s="42">
        <v>286</v>
      </c>
      <c r="BM159" s="42">
        <v>298</v>
      </c>
      <c r="BN159" s="42">
        <v>304</v>
      </c>
      <c r="BO159" s="42">
        <v>272</v>
      </c>
      <c r="BP159" s="42">
        <v>253</v>
      </c>
      <c r="BQ159" s="42">
        <v>274</v>
      </c>
      <c r="BR159" s="42">
        <v>308</v>
      </c>
      <c r="BS159" s="42">
        <v>305</v>
      </c>
      <c r="BT159" s="42">
        <v>332</v>
      </c>
      <c r="BU159" s="42">
        <v>340</v>
      </c>
      <c r="BV159" s="42">
        <v>319</v>
      </c>
      <c r="BW159" s="42">
        <v>306</v>
      </c>
      <c r="BX159" s="42">
        <v>292</v>
      </c>
      <c r="BY159" s="42">
        <v>315</v>
      </c>
      <c r="BZ159" s="42">
        <v>306</v>
      </c>
      <c r="CA159" s="42">
        <v>313</v>
      </c>
      <c r="CB159" s="42">
        <v>342</v>
      </c>
      <c r="CC159" s="42">
        <v>336</v>
      </c>
      <c r="CD159" s="42">
        <v>330</v>
      </c>
      <c r="CE159" s="42">
        <v>331</v>
      </c>
      <c r="CF159" s="42">
        <v>356</v>
      </c>
      <c r="CG159" s="42">
        <v>337</v>
      </c>
      <c r="CH159" s="42">
        <v>333</v>
      </c>
      <c r="CI159" s="42">
        <v>356</v>
      </c>
      <c r="CJ159" s="42">
        <v>357</v>
      </c>
      <c r="CK159" s="42">
        <v>370</v>
      </c>
      <c r="CL159" s="42">
        <v>380</v>
      </c>
      <c r="CM159" s="42">
        <v>390</v>
      </c>
      <c r="CN159" s="42">
        <v>348</v>
      </c>
      <c r="CO159" s="42">
        <v>368</v>
      </c>
      <c r="CP159" s="42">
        <v>373</v>
      </c>
      <c r="CQ159" s="42">
        <v>353</v>
      </c>
      <c r="CR159" s="42">
        <v>395</v>
      </c>
      <c r="CS159" s="42">
        <v>427</v>
      </c>
      <c r="CT159" s="42">
        <v>446</v>
      </c>
      <c r="CU159" s="42">
        <v>434</v>
      </c>
      <c r="CV159" s="42">
        <v>464</v>
      </c>
      <c r="CW159" s="42">
        <v>440</v>
      </c>
      <c r="CX159" s="42">
        <v>453</v>
      </c>
    </row>
    <row r="160" spans="1:102">
      <c r="A160" s="1" t="s">
        <v>301</v>
      </c>
      <c r="B160" s="61" t="s">
        <v>1361</v>
      </c>
      <c r="C160" s="39">
        <v>1566</v>
      </c>
      <c r="D160" s="39">
        <v>1797</v>
      </c>
      <c r="E160" s="39">
        <v>2140</v>
      </c>
      <c r="F160" s="39">
        <v>2381</v>
      </c>
      <c r="G160" s="39">
        <v>2851</v>
      </c>
      <c r="H160" s="39">
        <v>3299</v>
      </c>
      <c r="I160" s="39">
        <v>3721</v>
      </c>
      <c r="J160" s="39">
        <v>3744</v>
      </c>
      <c r="K160" s="39">
        <v>3943</v>
      </c>
      <c r="L160" s="39">
        <v>4339</v>
      </c>
      <c r="M160" s="39">
        <v>4511</v>
      </c>
      <c r="N160" s="39">
        <v>3909</v>
      </c>
      <c r="O160" s="39">
        <v>4348</v>
      </c>
      <c r="P160" s="39">
        <v>4139</v>
      </c>
      <c r="Q160" s="39">
        <v>4245</v>
      </c>
      <c r="R160" s="39">
        <v>4379</v>
      </c>
      <c r="S160" s="41">
        <v>4786</v>
      </c>
      <c r="T160" s="41">
        <v>5231</v>
      </c>
      <c r="U160" s="41">
        <v>5729</v>
      </c>
      <c r="V160" s="41">
        <v>6384</v>
      </c>
      <c r="W160" s="49">
        <v>388</v>
      </c>
      <c r="X160" s="42">
        <v>393</v>
      </c>
      <c r="Y160" s="42">
        <v>388</v>
      </c>
      <c r="Z160" s="42">
        <v>397</v>
      </c>
      <c r="AA160" s="42">
        <v>401</v>
      </c>
      <c r="AB160" s="42">
        <v>439</v>
      </c>
      <c r="AC160" s="42">
        <v>473</v>
      </c>
      <c r="AD160" s="42">
        <v>484</v>
      </c>
      <c r="AE160" s="42">
        <v>507</v>
      </c>
      <c r="AF160" s="42">
        <v>522</v>
      </c>
      <c r="AG160" s="42">
        <v>551</v>
      </c>
      <c r="AH160" s="42">
        <v>560</v>
      </c>
      <c r="AI160" s="42">
        <v>592</v>
      </c>
      <c r="AJ160" s="42">
        <v>578</v>
      </c>
      <c r="AK160" s="42">
        <v>589</v>
      </c>
      <c r="AL160" s="42">
        <v>622</v>
      </c>
      <c r="AM160" s="42">
        <v>674</v>
      </c>
      <c r="AN160" s="42">
        <v>741</v>
      </c>
      <c r="AO160" s="42">
        <v>711</v>
      </c>
      <c r="AP160" s="42">
        <v>725</v>
      </c>
      <c r="AQ160" s="42">
        <v>763</v>
      </c>
      <c r="AR160" s="42">
        <v>813</v>
      </c>
      <c r="AS160" s="42">
        <v>847</v>
      </c>
      <c r="AT160" s="42">
        <v>876</v>
      </c>
      <c r="AU160" s="42">
        <v>909</v>
      </c>
      <c r="AV160" s="42">
        <v>916</v>
      </c>
      <c r="AW160" s="42">
        <v>944</v>
      </c>
      <c r="AX160" s="42">
        <v>952</v>
      </c>
      <c r="AY160" s="42">
        <v>931</v>
      </c>
      <c r="AZ160" s="42">
        <v>921</v>
      </c>
      <c r="BA160" s="42">
        <v>931</v>
      </c>
      <c r="BB160" s="42">
        <v>961</v>
      </c>
      <c r="BC160" s="42">
        <v>954</v>
      </c>
      <c r="BD160" s="42">
        <v>990</v>
      </c>
      <c r="BE160" s="42">
        <v>1012</v>
      </c>
      <c r="BF160" s="42">
        <v>987</v>
      </c>
      <c r="BG160" s="42">
        <v>1022</v>
      </c>
      <c r="BH160" s="42">
        <v>1044</v>
      </c>
      <c r="BI160" s="42">
        <v>1134</v>
      </c>
      <c r="BJ160" s="42">
        <v>1139</v>
      </c>
      <c r="BK160" s="42">
        <v>1186</v>
      </c>
      <c r="BL160" s="42">
        <v>1144</v>
      </c>
      <c r="BM160" s="42">
        <v>1120</v>
      </c>
      <c r="BN160" s="42">
        <v>1061</v>
      </c>
      <c r="BO160" s="42">
        <v>959</v>
      </c>
      <c r="BP160" s="42">
        <v>970</v>
      </c>
      <c r="BQ160" s="42">
        <v>959</v>
      </c>
      <c r="BR160" s="42">
        <v>1021</v>
      </c>
      <c r="BS160" s="42">
        <v>1063</v>
      </c>
      <c r="BT160" s="42">
        <v>1117</v>
      </c>
      <c r="BU160" s="42">
        <v>1104</v>
      </c>
      <c r="BV160" s="42">
        <v>1064</v>
      </c>
      <c r="BW160" s="42">
        <v>1060</v>
      </c>
      <c r="BX160" s="42">
        <v>980</v>
      </c>
      <c r="BY160" s="42">
        <v>1032</v>
      </c>
      <c r="BZ160" s="42">
        <v>1067</v>
      </c>
      <c r="CA160" s="42">
        <v>1041</v>
      </c>
      <c r="CB160" s="42">
        <v>1087</v>
      </c>
      <c r="CC160" s="42">
        <v>1094</v>
      </c>
      <c r="CD160" s="42">
        <v>1023</v>
      </c>
      <c r="CE160" s="42">
        <v>1096</v>
      </c>
      <c r="CF160" s="42">
        <v>1062</v>
      </c>
      <c r="CG160" s="42">
        <v>1118</v>
      </c>
      <c r="CH160" s="42">
        <v>1103</v>
      </c>
      <c r="CI160" s="42">
        <v>1121</v>
      </c>
      <c r="CJ160" s="42">
        <v>1180</v>
      </c>
      <c r="CK160" s="42">
        <v>1224</v>
      </c>
      <c r="CL160" s="42">
        <v>1261</v>
      </c>
      <c r="CM160" s="42">
        <v>1341</v>
      </c>
      <c r="CN160" s="42">
        <v>1253</v>
      </c>
      <c r="CO160" s="42">
        <v>1304</v>
      </c>
      <c r="CP160" s="42">
        <v>1332</v>
      </c>
      <c r="CQ160" s="42">
        <v>1370</v>
      </c>
      <c r="CR160" s="42">
        <v>1429</v>
      </c>
      <c r="CS160" s="42">
        <v>1436</v>
      </c>
      <c r="CT160" s="42">
        <v>1494</v>
      </c>
      <c r="CU160" s="42">
        <v>1489</v>
      </c>
      <c r="CV160" s="42">
        <v>1618</v>
      </c>
      <c r="CW160" s="42">
        <v>1675</v>
      </c>
      <c r="CX160" s="42">
        <v>1602</v>
      </c>
    </row>
    <row r="161" spans="1:109">
      <c r="A161" s="1" t="s">
        <v>303</v>
      </c>
      <c r="B161" s="61" t="s">
        <v>1362</v>
      </c>
      <c r="C161" s="39">
        <v>5399</v>
      </c>
      <c r="D161" s="39">
        <v>5553</v>
      </c>
      <c r="E161" s="39">
        <v>6183</v>
      </c>
      <c r="F161" s="39">
        <v>6714</v>
      </c>
      <c r="G161" s="39">
        <v>7301</v>
      </c>
      <c r="H161" s="39">
        <v>7726</v>
      </c>
      <c r="I161" s="39">
        <v>8265</v>
      </c>
      <c r="J161" s="39">
        <v>9051</v>
      </c>
      <c r="K161" s="39">
        <v>9684</v>
      </c>
      <c r="L161" s="39">
        <v>9829</v>
      </c>
      <c r="M161" s="39">
        <v>10582</v>
      </c>
      <c r="N161" s="39">
        <v>10416</v>
      </c>
      <c r="O161" s="39">
        <v>11313</v>
      </c>
      <c r="P161" s="39">
        <v>11543</v>
      </c>
      <c r="Q161" s="39">
        <v>11968</v>
      </c>
      <c r="R161" s="39">
        <v>12290</v>
      </c>
      <c r="S161" s="41">
        <v>13375</v>
      </c>
      <c r="T161" s="41">
        <v>14287</v>
      </c>
      <c r="U161" s="41">
        <v>15000</v>
      </c>
      <c r="V161" s="41">
        <v>15302</v>
      </c>
      <c r="W161" s="49">
        <v>1335</v>
      </c>
      <c r="X161" s="42">
        <v>1439</v>
      </c>
      <c r="Y161" s="42">
        <v>1349</v>
      </c>
      <c r="Z161" s="42">
        <v>1276</v>
      </c>
      <c r="AA161" s="42">
        <v>1294</v>
      </c>
      <c r="AB161" s="42">
        <v>1453</v>
      </c>
      <c r="AC161" s="42">
        <v>1419</v>
      </c>
      <c r="AD161" s="42">
        <v>1387</v>
      </c>
      <c r="AE161" s="42">
        <v>1434</v>
      </c>
      <c r="AF161" s="42">
        <v>1503</v>
      </c>
      <c r="AG161" s="42">
        <v>1592</v>
      </c>
      <c r="AH161" s="42">
        <v>1653</v>
      </c>
      <c r="AI161" s="42">
        <v>1652</v>
      </c>
      <c r="AJ161" s="42">
        <v>1661</v>
      </c>
      <c r="AK161" s="42">
        <v>1762</v>
      </c>
      <c r="AL161" s="42">
        <v>1637</v>
      </c>
      <c r="AM161" s="42">
        <v>1862</v>
      </c>
      <c r="AN161" s="42">
        <v>1830</v>
      </c>
      <c r="AO161" s="42">
        <v>1825</v>
      </c>
      <c r="AP161" s="42">
        <v>1784</v>
      </c>
      <c r="AQ161" s="42">
        <v>1848</v>
      </c>
      <c r="AR161" s="42">
        <v>1766</v>
      </c>
      <c r="AS161" s="42">
        <v>2050</v>
      </c>
      <c r="AT161" s="42">
        <v>2062</v>
      </c>
      <c r="AU161" s="42">
        <v>2008</v>
      </c>
      <c r="AV161" s="42">
        <v>2063</v>
      </c>
      <c r="AW161" s="42">
        <v>2050</v>
      </c>
      <c r="AX161" s="42">
        <v>2146</v>
      </c>
      <c r="AY161" s="42">
        <v>2116</v>
      </c>
      <c r="AZ161" s="42">
        <v>2226</v>
      </c>
      <c r="BA161" s="42">
        <v>2323</v>
      </c>
      <c r="BB161" s="42">
        <v>2386</v>
      </c>
      <c r="BC161" s="42">
        <v>2372</v>
      </c>
      <c r="BD161" s="42">
        <v>2423</v>
      </c>
      <c r="BE161" s="42">
        <v>2443</v>
      </c>
      <c r="BF161" s="42">
        <v>2447</v>
      </c>
      <c r="BG161" s="42">
        <v>2420</v>
      </c>
      <c r="BH161" s="42">
        <v>2350</v>
      </c>
      <c r="BI161" s="42">
        <v>2593</v>
      </c>
      <c r="BJ161" s="42">
        <v>2470</v>
      </c>
      <c r="BK161" s="42">
        <v>2462</v>
      </c>
      <c r="BL161" s="42">
        <v>2820</v>
      </c>
      <c r="BM161" s="42">
        <v>2698</v>
      </c>
      <c r="BN161" s="42">
        <v>2607</v>
      </c>
      <c r="BO161" s="42">
        <v>2659</v>
      </c>
      <c r="BP161" s="42">
        <v>2565</v>
      </c>
      <c r="BQ161" s="42">
        <v>2506</v>
      </c>
      <c r="BR161" s="42">
        <v>2688</v>
      </c>
      <c r="BS161" s="42">
        <v>2643</v>
      </c>
      <c r="BT161" s="42">
        <v>2758</v>
      </c>
      <c r="BU161" s="42">
        <v>3029</v>
      </c>
      <c r="BV161" s="42">
        <v>2885</v>
      </c>
      <c r="BW161" s="42">
        <v>2776</v>
      </c>
      <c r="BX161" s="42">
        <v>2867</v>
      </c>
      <c r="BY161" s="42">
        <v>2957</v>
      </c>
      <c r="BZ161" s="42">
        <v>2944</v>
      </c>
      <c r="CA161" s="42">
        <v>2998</v>
      </c>
      <c r="CB161" s="42">
        <v>3075</v>
      </c>
      <c r="CC161" s="42">
        <v>3013</v>
      </c>
      <c r="CD161" s="42">
        <v>2904</v>
      </c>
      <c r="CE161" s="42">
        <v>3112</v>
      </c>
      <c r="CF161" s="42">
        <v>3015</v>
      </c>
      <c r="CG161" s="42">
        <v>3068</v>
      </c>
      <c r="CH161" s="42">
        <v>3105</v>
      </c>
      <c r="CI161" s="42">
        <v>3146</v>
      </c>
      <c r="CJ161" s="42">
        <v>3256</v>
      </c>
      <c r="CK161" s="42">
        <v>3491</v>
      </c>
      <c r="CL161" s="42">
        <v>3490</v>
      </c>
      <c r="CM161" s="42">
        <v>3565</v>
      </c>
      <c r="CN161" s="42">
        <v>3576</v>
      </c>
      <c r="CO161" s="42">
        <v>3613</v>
      </c>
      <c r="CP161" s="42">
        <v>3546</v>
      </c>
      <c r="CQ161" s="42">
        <v>3768</v>
      </c>
      <c r="CR161" s="42">
        <v>3616</v>
      </c>
      <c r="CS161" s="42">
        <v>3723</v>
      </c>
      <c r="CT161" s="42">
        <v>3893</v>
      </c>
      <c r="CU161" s="42">
        <v>3590</v>
      </c>
      <c r="CV161" s="42">
        <v>3967</v>
      </c>
      <c r="CW161" s="42">
        <v>3903</v>
      </c>
      <c r="CX161" s="42">
        <v>3842</v>
      </c>
    </row>
    <row r="162" spans="1:109">
      <c r="A162" s="9" t="s">
        <v>305</v>
      </c>
      <c r="B162" s="62" t="s">
        <v>1363</v>
      </c>
      <c r="C162" s="39">
        <v>1890</v>
      </c>
      <c r="D162" s="39">
        <v>1790</v>
      </c>
      <c r="E162" s="39">
        <v>1860</v>
      </c>
      <c r="F162" s="39">
        <v>2070</v>
      </c>
      <c r="G162" s="39">
        <v>2417</v>
      </c>
      <c r="H162" s="39">
        <v>2411</v>
      </c>
      <c r="I162" s="39">
        <v>2368</v>
      </c>
      <c r="J162" s="39">
        <v>2744</v>
      </c>
      <c r="K162" s="39">
        <v>3276</v>
      </c>
      <c r="L162" s="39">
        <v>3317</v>
      </c>
      <c r="M162" s="39">
        <v>3305</v>
      </c>
      <c r="N162" s="39">
        <v>2998</v>
      </c>
      <c r="O162" s="39">
        <v>3408</v>
      </c>
      <c r="P162" s="39">
        <v>3835</v>
      </c>
      <c r="Q162" s="39">
        <v>4078</v>
      </c>
      <c r="R162" s="39">
        <v>3878</v>
      </c>
      <c r="S162" s="41">
        <v>4139</v>
      </c>
      <c r="T162" s="41">
        <v>4377</v>
      </c>
      <c r="U162" s="41">
        <v>4072</v>
      </c>
      <c r="V162" s="41">
        <v>3706</v>
      </c>
      <c r="W162" s="49">
        <v>442</v>
      </c>
      <c r="X162" s="42">
        <v>536</v>
      </c>
      <c r="Y162" s="42">
        <v>480</v>
      </c>
      <c r="Z162" s="42">
        <v>432</v>
      </c>
      <c r="AA162" s="42">
        <v>396</v>
      </c>
      <c r="AB162" s="42">
        <v>525</v>
      </c>
      <c r="AC162" s="42">
        <v>417</v>
      </c>
      <c r="AD162" s="42">
        <v>452</v>
      </c>
      <c r="AE162" s="42">
        <v>423</v>
      </c>
      <c r="AF162" s="42">
        <v>444</v>
      </c>
      <c r="AG162" s="42">
        <v>484</v>
      </c>
      <c r="AH162" s="42">
        <v>509</v>
      </c>
      <c r="AI162" s="42">
        <v>518</v>
      </c>
      <c r="AJ162" s="42">
        <v>522</v>
      </c>
      <c r="AK162" s="42">
        <v>589</v>
      </c>
      <c r="AL162" s="42">
        <v>441</v>
      </c>
      <c r="AM162" s="42">
        <v>648</v>
      </c>
      <c r="AN162" s="42">
        <v>579</v>
      </c>
      <c r="AO162" s="42">
        <v>624</v>
      </c>
      <c r="AP162" s="42">
        <v>566</v>
      </c>
      <c r="AQ162" s="42">
        <v>614</v>
      </c>
      <c r="AR162" s="42">
        <v>485</v>
      </c>
      <c r="AS162" s="42">
        <v>662</v>
      </c>
      <c r="AT162" s="42">
        <v>650</v>
      </c>
      <c r="AU162" s="42">
        <v>590</v>
      </c>
      <c r="AV162" s="42">
        <v>593</v>
      </c>
      <c r="AW162" s="42">
        <v>555</v>
      </c>
      <c r="AX162" s="42">
        <v>630</v>
      </c>
      <c r="AY162" s="42">
        <v>642</v>
      </c>
      <c r="AZ162" s="42">
        <v>697</v>
      </c>
      <c r="BA162" s="42">
        <v>668</v>
      </c>
      <c r="BB162" s="42">
        <v>737</v>
      </c>
      <c r="BC162" s="42">
        <v>751</v>
      </c>
      <c r="BD162" s="42">
        <v>795</v>
      </c>
      <c r="BE162" s="42">
        <v>870</v>
      </c>
      <c r="BF162" s="42">
        <v>860</v>
      </c>
      <c r="BG162" s="42">
        <v>850</v>
      </c>
      <c r="BH162" s="42">
        <v>709</v>
      </c>
      <c r="BI162" s="42">
        <v>949</v>
      </c>
      <c r="BJ162" s="42">
        <v>809</v>
      </c>
      <c r="BK162" s="42">
        <v>707</v>
      </c>
      <c r="BL162" s="42">
        <v>1038</v>
      </c>
      <c r="BM162" s="42">
        <v>858</v>
      </c>
      <c r="BN162" s="42">
        <v>702</v>
      </c>
      <c r="BO162" s="42">
        <v>738</v>
      </c>
      <c r="BP162" s="42">
        <v>721</v>
      </c>
      <c r="BQ162" s="42">
        <v>715</v>
      </c>
      <c r="BR162" s="42">
        <v>824</v>
      </c>
      <c r="BS162" s="42">
        <v>756</v>
      </c>
      <c r="BT162" s="42">
        <v>777</v>
      </c>
      <c r="BU162" s="42">
        <v>978</v>
      </c>
      <c r="BV162" s="42">
        <v>897</v>
      </c>
      <c r="BW162" s="42">
        <v>863</v>
      </c>
      <c r="BX162" s="42">
        <v>947</v>
      </c>
      <c r="BY162" s="42">
        <v>1017</v>
      </c>
      <c r="BZ162" s="42">
        <v>1008</v>
      </c>
      <c r="CA162" s="42">
        <v>1046</v>
      </c>
      <c r="CB162" s="42">
        <v>1034</v>
      </c>
      <c r="CC162" s="42">
        <v>997</v>
      </c>
      <c r="CD162" s="42">
        <v>1001</v>
      </c>
      <c r="CE162" s="42">
        <v>1045</v>
      </c>
      <c r="CF162" s="42">
        <v>952</v>
      </c>
      <c r="CG162" s="42">
        <v>915</v>
      </c>
      <c r="CH162" s="42">
        <v>966</v>
      </c>
      <c r="CI162" s="42">
        <v>946</v>
      </c>
      <c r="CJ162" s="42">
        <v>982</v>
      </c>
      <c r="CK162" s="42">
        <v>1173</v>
      </c>
      <c r="CL162" s="42">
        <v>1038</v>
      </c>
      <c r="CM162" s="42">
        <v>1129</v>
      </c>
      <c r="CN162" s="42">
        <v>1121</v>
      </c>
      <c r="CO162" s="42">
        <v>1094</v>
      </c>
      <c r="CP162" s="42">
        <v>1033</v>
      </c>
      <c r="CQ162" s="42">
        <v>1195</v>
      </c>
      <c r="CR162" s="42">
        <v>914</v>
      </c>
      <c r="CS162" s="42">
        <v>965</v>
      </c>
      <c r="CT162" s="42">
        <v>998</v>
      </c>
      <c r="CU162" s="42">
        <v>797</v>
      </c>
      <c r="CV162" s="42">
        <v>1075</v>
      </c>
      <c r="CW162" s="42">
        <v>942</v>
      </c>
      <c r="CX162" s="42">
        <v>892</v>
      </c>
    </row>
    <row r="163" spans="1:109">
      <c r="A163" s="9" t="s">
        <v>307</v>
      </c>
      <c r="B163" s="62" t="s">
        <v>1364</v>
      </c>
      <c r="C163" s="39">
        <v>150</v>
      </c>
      <c r="D163" s="39">
        <v>136</v>
      </c>
      <c r="E163" s="39">
        <v>164</v>
      </c>
      <c r="F163" s="39">
        <v>183</v>
      </c>
      <c r="G163" s="39">
        <v>189</v>
      </c>
      <c r="H163" s="39">
        <v>192</v>
      </c>
      <c r="I163" s="39">
        <v>200</v>
      </c>
      <c r="J163" s="39">
        <v>194</v>
      </c>
      <c r="K163" s="39">
        <v>189</v>
      </c>
      <c r="L163" s="39">
        <v>187</v>
      </c>
      <c r="M163" s="39">
        <v>195</v>
      </c>
      <c r="N163" s="39">
        <v>200</v>
      </c>
      <c r="O163" s="39">
        <v>185</v>
      </c>
      <c r="P163" s="39">
        <v>193</v>
      </c>
      <c r="Q163" s="39">
        <v>215</v>
      </c>
      <c r="R163" s="39">
        <v>208</v>
      </c>
      <c r="S163" s="41">
        <v>226</v>
      </c>
      <c r="T163" s="41">
        <v>230</v>
      </c>
      <c r="U163" s="41">
        <v>269</v>
      </c>
      <c r="V163" s="41">
        <v>278</v>
      </c>
      <c r="W163" s="49">
        <v>35</v>
      </c>
      <c r="X163" s="42">
        <v>39</v>
      </c>
      <c r="Y163" s="42">
        <v>40</v>
      </c>
      <c r="Z163" s="42">
        <v>36</v>
      </c>
      <c r="AA163" s="42">
        <v>34</v>
      </c>
      <c r="AB163" s="42">
        <v>35</v>
      </c>
      <c r="AC163" s="42">
        <v>33</v>
      </c>
      <c r="AD163" s="42">
        <v>34</v>
      </c>
      <c r="AE163" s="42">
        <v>38</v>
      </c>
      <c r="AF163" s="42">
        <v>39</v>
      </c>
      <c r="AG163" s="42">
        <v>45</v>
      </c>
      <c r="AH163" s="42">
        <v>42</v>
      </c>
      <c r="AI163" s="42">
        <v>47</v>
      </c>
      <c r="AJ163" s="42">
        <v>46</v>
      </c>
      <c r="AK163" s="42">
        <v>44</v>
      </c>
      <c r="AL163" s="42">
        <v>46</v>
      </c>
      <c r="AM163" s="42">
        <v>47</v>
      </c>
      <c r="AN163" s="42">
        <v>51</v>
      </c>
      <c r="AO163" s="42">
        <v>47</v>
      </c>
      <c r="AP163" s="42">
        <v>44</v>
      </c>
      <c r="AQ163" s="42">
        <v>46</v>
      </c>
      <c r="AR163" s="42">
        <v>50</v>
      </c>
      <c r="AS163" s="42">
        <v>44</v>
      </c>
      <c r="AT163" s="42">
        <v>52</v>
      </c>
      <c r="AU163" s="42">
        <v>47</v>
      </c>
      <c r="AV163" s="42">
        <v>47</v>
      </c>
      <c r="AW163" s="42">
        <v>52</v>
      </c>
      <c r="AX163" s="42">
        <v>54</v>
      </c>
      <c r="AY163" s="42">
        <v>49</v>
      </c>
      <c r="AZ163" s="42">
        <v>48</v>
      </c>
      <c r="BA163" s="42">
        <v>49</v>
      </c>
      <c r="BB163" s="42">
        <v>48</v>
      </c>
      <c r="BC163" s="42">
        <v>48</v>
      </c>
      <c r="BD163" s="42">
        <v>47</v>
      </c>
      <c r="BE163" s="42">
        <v>47</v>
      </c>
      <c r="BF163" s="42">
        <v>47</v>
      </c>
      <c r="BG163" s="42">
        <v>44</v>
      </c>
      <c r="BH163" s="42">
        <v>47</v>
      </c>
      <c r="BI163" s="42">
        <v>50</v>
      </c>
      <c r="BJ163" s="42">
        <v>46</v>
      </c>
      <c r="BK163" s="42">
        <v>47</v>
      </c>
      <c r="BL163" s="42">
        <v>46</v>
      </c>
      <c r="BM163" s="42">
        <v>46</v>
      </c>
      <c r="BN163" s="42">
        <v>56</v>
      </c>
      <c r="BO163" s="42">
        <v>56</v>
      </c>
      <c r="BP163" s="42">
        <v>51</v>
      </c>
      <c r="BQ163" s="42">
        <v>46</v>
      </c>
      <c r="BR163" s="42">
        <v>47</v>
      </c>
      <c r="BS163" s="42">
        <v>48</v>
      </c>
      <c r="BT163" s="42">
        <v>44</v>
      </c>
      <c r="BU163" s="42">
        <v>47</v>
      </c>
      <c r="BV163" s="42">
        <v>46</v>
      </c>
      <c r="BW163" s="42">
        <v>48</v>
      </c>
      <c r="BX163" s="42">
        <v>49</v>
      </c>
      <c r="BY163" s="42">
        <v>48</v>
      </c>
      <c r="BZ163" s="42">
        <v>48</v>
      </c>
      <c r="CA163" s="42">
        <v>51</v>
      </c>
      <c r="CB163" s="42">
        <v>55</v>
      </c>
      <c r="CC163" s="42">
        <v>57</v>
      </c>
      <c r="CD163" s="42">
        <v>52</v>
      </c>
      <c r="CE163" s="42">
        <v>47</v>
      </c>
      <c r="CF163" s="42">
        <v>60</v>
      </c>
      <c r="CG163" s="42">
        <v>50</v>
      </c>
      <c r="CH163" s="42">
        <v>51</v>
      </c>
      <c r="CI163" s="42">
        <v>54</v>
      </c>
      <c r="CJ163" s="42">
        <v>53</v>
      </c>
      <c r="CK163" s="42">
        <v>60</v>
      </c>
      <c r="CL163" s="42">
        <v>59</v>
      </c>
      <c r="CM163" s="42">
        <v>60</v>
      </c>
      <c r="CN163" s="42">
        <v>58</v>
      </c>
      <c r="CO163" s="42">
        <v>55</v>
      </c>
      <c r="CP163" s="42">
        <v>57</v>
      </c>
      <c r="CQ163" s="42">
        <v>63</v>
      </c>
      <c r="CR163" s="42">
        <v>66</v>
      </c>
      <c r="CS163" s="42">
        <v>70</v>
      </c>
      <c r="CT163" s="42">
        <v>70</v>
      </c>
      <c r="CU163" s="42">
        <v>69</v>
      </c>
      <c r="CV163" s="42">
        <v>67</v>
      </c>
      <c r="CW163" s="42">
        <v>72</v>
      </c>
      <c r="CX163" s="42">
        <v>70</v>
      </c>
    </row>
    <row r="164" spans="1:109">
      <c r="A164" s="9" t="s">
        <v>309</v>
      </c>
      <c r="B164" s="64" t="s">
        <v>1365</v>
      </c>
      <c r="C164" s="39">
        <v>408</v>
      </c>
      <c r="D164" s="39">
        <v>415</v>
      </c>
      <c r="E164" s="39">
        <v>480</v>
      </c>
      <c r="F164" s="39">
        <v>510</v>
      </c>
      <c r="G164" s="39">
        <v>569</v>
      </c>
      <c r="H164" s="39">
        <v>580</v>
      </c>
      <c r="I164" s="39">
        <v>646</v>
      </c>
      <c r="J164" s="39">
        <v>687</v>
      </c>
      <c r="K164" s="39">
        <v>709</v>
      </c>
      <c r="L164" s="39">
        <v>756</v>
      </c>
      <c r="M164" s="39">
        <v>756</v>
      </c>
      <c r="N164" s="39">
        <v>716</v>
      </c>
      <c r="O164" s="39">
        <v>794</v>
      </c>
      <c r="P164" s="39">
        <v>764</v>
      </c>
      <c r="Q164" s="39">
        <v>766</v>
      </c>
      <c r="R164" s="39">
        <v>791</v>
      </c>
      <c r="S164" s="41">
        <v>875</v>
      </c>
      <c r="T164" s="41">
        <v>971</v>
      </c>
      <c r="U164" s="41">
        <v>1070</v>
      </c>
      <c r="V164" s="41">
        <v>1085</v>
      </c>
      <c r="W164" s="49">
        <v>99</v>
      </c>
      <c r="X164" s="42">
        <v>108</v>
      </c>
      <c r="Y164" s="42">
        <v>105</v>
      </c>
      <c r="Z164" s="42">
        <v>96</v>
      </c>
      <c r="AA164" s="42">
        <v>97</v>
      </c>
      <c r="AB164" s="42">
        <v>92</v>
      </c>
      <c r="AC164" s="42">
        <v>118</v>
      </c>
      <c r="AD164" s="42">
        <v>108</v>
      </c>
      <c r="AE164" s="42">
        <v>112</v>
      </c>
      <c r="AF164" s="42">
        <v>118</v>
      </c>
      <c r="AG164" s="42">
        <v>123</v>
      </c>
      <c r="AH164" s="42">
        <v>127</v>
      </c>
      <c r="AI164" s="42">
        <v>126</v>
      </c>
      <c r="AJ164" s="42">
        <v>118</v>
      </c>
      <c r="AK164" s="42">
        <v>130</v>
      </c>
      <c r="AL164" s="42">
        <v>136</v>
      </c>
      <c r="AM164" s="42">
        <v>140</v>
      </c>
      <c r="AN164" s="42">
        <v>155</v>
      </c>
      <c r="AO164" s="42">
        <v>140</v>
      </c>
      <c r="AP164" s="42">
        <v>134</v>
      </c>
      <c r="AQ164" s="42">
        <v>137</v>
      </c>
      <c r="AR164" s="42">
        <v>139</v>
      </c>
      <c r="AS164" s="42">
        <v>154</v>
      </c>
      <c r="AT164" s="42">
        <v>150</v>
      </c>
      <c r="AU164" s="42">
        <v>152</v>
      </c>
      <c r="AV164" s="42">
        <v>164</v>
      </c>
      <c r="AW164" s="42">
        <v>163</v>
      </c>
      <c r="AX164" s="42">
        <v>167</v>
      </c>
      <c r="AY164" s="42">
        <v>166</v>
      </c>
      <c r="AZ164" s="42">
        <v>163</v>
      </c>
      <c r="BA164" s="42">
        <v>177</v>
      </c>
      <c r="BB164" s="42">
        <v>181</v>
      </c>
      <c r="BC164" s="42">
        <v>175</v>
      </c>
      <c r="BD164" s="42">
        <v>182</v>
      </c>
      <c r="BE164" s="42">
        <v>170</v>
      </c>
      <c r="BF164" s="42">
        <v>182</v>
      </c>
      <c r="BG164" s="42">
        <v>188</v>
      </c>
      <c r="BH164" s="42">
        <v>198</v>
      </c>
      <c r="BI164" s="42">
        <v>187</v>
      </c>
      <c r="BJ164" s="42">
        <v>183</v>
      </c>
      <c r="BK164" s="42">
        <v>189</v>
      </c>
      <c r="BL164" s="42">
        <v>182</v>
      </c>
      <c r="BM164" s="42">
        <v>195</v>
      </c>
      <c r="BN164" s="42">
        <v>190</v>
      </c>
      <c r="BO164" s="42">
        <v>188</v>
      </c>
      <c r="BP164" s="42">
        <v>169</v>
      </c>
      <c r="BQ164" s="42">
        <v>173</v>
      </c>
      <c r="BR164" s="42">
        <v>186</v>
      </c>
      <c r="BS164" s="42">
        <v>194</v>
      </c>
      <c r="BT164" s="42">
        <v>214</v>
      </c>
      <c r="BU164" s="42">
        <v>199</v>
      </c>
      <c r="BV164" s="42">
        <v>187</v>
      </c>
      <c r="BW164" s="42">
        <v>198</v>
      </c>
      <c r="BX164" s="42">
        <v>188</v>
      </c>
      <c r="BY164" s="42">
        <v>189</v>
      </c>
      <c r="BZ164" s="42">
        <v>189</v>
      </c>
      <c r="CA164" s="42">
        <v>189</v>
      </c>
      <c r="CB164" s="42">
        <v>196</v>
      </c>
      <c r="CC164" s="42">
        <v>196</v>
      </c>
      <c r="CD164" s="42">
        <v>185</v>
      </c>
      <c r="CE164" s="42">
        <v>183</v>
      </c>
      <c r="CF164" s="42">
        <v>195</v>
      </c>
      <c r="CG164" s="42">
        <v>211</v>
      </c>
      <c r="CH164" s="42">
        <v>202</v>
      </c>
      <c r="CI164" s="42">
        <v>204</v>
      </c>
      <c r="CJ164" s="42">
        <v>217</v>
      </c>
      <c r="CK164" s="42">
        <v>217</v>
      </c>
      <c r="CL164" s="42">
        <v>237</v>
      </c>
      <c r="CM164" s="42">
        <v>246</v>
      </c>
      <c r="CN164" s="42">
        <v>237</v>
      </c>
      <c r="CO164" s="42">
        <v>250</v>
      </c>
      <c r="CP164" s="42">
        <v>239</v>
      </c>
      <c r="CQ164" s="42">
        <v>257</v>
      </c>
      <c r="CR164" s="42">
        <v>255</v>
      </c>
      <c r="CS164" s="42">
        <v>272</v>
      </c>
      <c r="CT164" s="42">
        <v>286</v>
      </c>
      <c r="CU164" s="42">
        <v>266</v>
      </c>
      <c r="CV164" s="42">
        <v>277</v>
      </c>
      <c r="CW164" s="42">
        <v>270</v>
      </c>
      <c r="CX164" s="42">
        <v>272</v>
      </c>
      <c r="DB164" s="42"/>
      <c r="DC164" s="42"/>
      <c r="DD164" s="42"/>
      <c r="DE164" s="42"/>
    </row>
    <row r="165" spans="1:109">
      <c r="A165" s="9" t="s">
        <v>311</v>
      </c>
      <c r="B165" s="64" t="s">
        <v>1366</v>
      </c>
      <c r="C165" s="39">
        <v>869</v>
      </c>
      <c r="D165" s="39">
        <v>1010</v>
      </c>
      <c r="E165" s="39">
        <v>1113</v>
      </c>
      <c r="F165" s="39">
        <v>1079</v>
      </c>
      <c r="G165" s="39">
        <v>1135</v>
      </c>
      <c r="H165" s="39">
        <v>1176</v>
      </c>
      <c r="I165" s="39">
        <v>1227</v>
      </c>
      <c r="J165" s="39">
        <v>1266</v>
      </c>
      <c r="K165" s="39">
        <v>1227</v>
      </c>
      <c r="L165" s="39">
        <v>1291</v>
      </c>
      <c r="M165" s="39">
        <v>1354</v>
      </c>
      <c r="N165" s="39">
        <v>1377</v>
      </c>
      <c r="O165" s="39">
        <v>1691</v>
      </c>
      <c r="P165" s="39">
        <v>1572</v>
      </c>
      <c r="Q165" s="39">
        <v>1636</v>
      </c>
      <c r="R165" s="39">
        <v>1705</v>
      </c>
      <c r="S165" s="41">
        <v>1879</v>
      </c>
      <c r="T165" s="41">
        <v>1987</v>
      </c>
      <c r="U165" s="41">
        <v>2316</v>
      </c>
      <c r="V165" s="41">
        <v>2406</v>
      </c>
      <c r="W165" s="49">
        <v>221</v>
      </c>
      <c r="X165" s="42">
        <v>223</v>
      </c>
      <c r="Y165" s="42">
        <v>218</v>
      </c>
      <c r="Z165" s="42">
        <v>207</v>
      </c>
      <c r="AA165" s="42">
        <v>231</v>
      </c>
      <c r="AB165" s="42">
        <v>250</v>
      </c>
      <c r="AC165" s="42">
        <v>277</v>
      </c>
      <c r="AD165" s="42">
        <v>252</v>
      </c>
      <c r="AE165" s="42">
        <v>284</v>
      </c>
      <c r="AF165" s="42">
        <v>283</v>
      </c>
      <c r="AG165" s="42">
        <v>270</v>
      </c>
      <c r="AH165" s="42">
        <v>276</v>
      </c>
      <c r="AI165" s="42">
        <v>270</v>
      </c>
      <c r="AJ165" s="42">
        <v>268</v>
      </c>
      <c r="AK165" s="42">
        <v>274</v>
      </c>
      <c r="AL165" s="42">
        <v>267</v>
      </c>
      <c r="AM165" s="42">
        <v>281</v>
      </c>
      <c r="AN165" s="42">
        <v>289</v>
      </c>
      <c r="AO165" s="42">
        <v>271</v>
      </c>
      <c r="AP165" s="42">
        <v>294</v>
      </c>
      <c r="AQ165" s="42">
        <v>275</v>
      </c>
      <c r="AR165" s="42">
        <v>288</v>
      </c>
      <c r="AS165" s="42">
        <v>312</v>
      </c>
      <c r="AT165" s="42">
        <v>301</v>
      </c>
      <c r="AU165" s="42">
        <v>299</v>
      </c>
      <c r="AV165" s="42">
        <v>303</v>
      </c>
      <c r="AW165" s="42">
        <v>319</v>
      </c>
      <c r="AX165" s="42">
        <v>306</v>
      </c>
      <c r="AY165" s="42">
        <v>301</v>
      </c>
      <c r="AZ165" s="42">
        <v>304</v>
      </c>
      <c r="BA165" s="42">
        <v>334</v>
      </c>
      <c r="BB165" s="42">
        <v>327</v>
      </c>
      <c r="BC165" s="42">
        <v>313</v>
      </c>
      <c r="BD165" s="42">
        <v>312</v>
      </c>
      <c r="BE165" s="42">
        <v>297</v>
      </c>
      <c r="BF165" s="42">
        <v>305</v>
      </c>
      <c r="BG165" s="42">
        <v>318</v>
      </c>
      <c r="BH165" s="42">
        <v>326</v>
      </c>
      <c r="BI165" s="42">
        <v>326</v>
      </c>
      <c r="BJ165" s="42">
        <v>321</v>
      </c>
      <c r="BK165" s="42">
        <v>342</v>
      </c>
      <c r="BL165" s="42">
        <v>308</v>
      </c>
      <c r="BM165" s="42">
        <v>349</v>
      </c>
      <c r="BN165" s="42">
        <v>355</v>
      </c>
      <c r="BO165" s="42">
        <v>341</v>
      </c>
      <c r="BP165" s="42">
        <v>353</v>
      </c>
      <c r="BQ165" s="42">
        <v>336</v>
      </c>
      <c r="BR165" s="42">
        <v>347</v>
      </c>
      <c r="BS165" s="42">
        <v>390</v>
      </c>
      <c r="BT165" s="42">
        <v>410</v>
      </c>
      <c r="BU165" s="42">
        <v>453</v>
      </c>
      <c r="BV165" s="42">
        <v>438</v>
      </c>
      <c r="BW165" s="42">
        <v>402</v>
      </c>
      <c r="BX165" s="42">
        <v>394</v>
      </c>
      <c r="BY165" s="42">
        <v>382</v>
      </c>
      <c r="BZ165" s="42">
        <v>394</v>
      </c>
      <c r="CA165" s="42">
        <v>397</v>
      </c>
      <c r="CB165" s="42">
        <v>428</v>
      </c>
      <c r="CC165" s="42">
        <v>433</v>
      </c>
      <c r="CD165" s="42">
        <v>378</v>
      </c>
      <c r="CE165" s="42">
        <v>421</v>
      </c>
      <c r="CF165" s="42">
        <v>407</v>
      </c>
      <c r="CG165" s="42">
        <v>440</v>
      </c>
      <c r="CH165" s="42">
        <v>437</v>
      </c>
      <c r="CI165" s="42">
        <v>448</v>
      </c>
      <c r="CJ165" s="42">
        <v>473</v>
      </c>
      <c r="CK165" s="42">
        <v>461</v>
      </c>
      <c r="CL165" s="42">
        <v>497</v>
      </c>
      <c r="CM165" s="42">
        <v>478</v>
      </c>
      <c r="CN165" s="42">
        <v>483</v>
      </c>
      <c r="CO165" s="42">
        <v>513</v>
      </c>
      <c r="CP165" s="42">
        <v>513</v>
      </c>
      <c r="CQ165" s="42">
        <v>542</v>
      </c>
      <c r="CR165" s="42">
        <v>560</v>
      </c>
      <c r="CS165" s="42">
        <v>577</v>
      </c>
      <c r="CT165" s="42">
        <v>637</v>
      </c>
      <c r="CU165" s="42">
        <v>576</v>
      </c>
      <c r="CV165" s="42">
        <v>607</v>
      </c>
      <c r="CW165" s="42">
        <v>606</v>
      </c>
      <c r="CX165" s="42">
        <v>617</v>
      </c>
      <c r="DB165" s="42"/>
      <c r="DC165" s="42"/>
      <c r="DD165" s="42"/>
      <c r="DE165" s="42"/>
    </row>
    <row r="166" spans="1:109">
      <c r="A166" s="9" t="s">
        <v>313</v>
      </c>
      <c r="B166" s="64" t="s">
        <v>1367</v>
      </c>
      <c r="C166" s="39">
        <v>1265</v>
      </c>
      <c r="D166" s="39">
        <v>1325</v>
      </c>
      <c r="E166" s="39">
        <v>1553</v>
      </c>
      <c r="F166" s="39">
        <v>1846</v>
      </c>
      <c r="G166" s="39">
        <v>1974</v>
      </c>
      <c r="H166" s="39">
        <v>2327</v>
      </c>
      <c r="I166" s="39">
        <v>2774</v>
      </c>
      <c r="J166" s="39">
        <v>3066</v>
      </c>
      <c r="K166" s="39">
        <v>3190</v>
      </c>
      <c r="L166" s="39">
        <v>3134</v>
      </c>
      <c r="M166" s="39">
        <v>3757</v>
      </c>
      <c r="N166" s="39">
        <v>3879</v>
      </c>
      <c r="O166" s="39">
        <v>3836</v>
      </c>
      <c r="P166" s="39">
        <v>3772</v>
      </c>
      <c r="Q166" s="39">
        <v>3852</v>
      </c>
      <c r="R166" s="39">
        <v>4154</v>
      </c>
      <c r="S166" s="41">
        <v>4603</v>
      </c>
      <c r="T166" s="41">
        <v>4944</v>
      </c>
      <c r="U166" s="41">
        <v>5267</v>
      </c>
      <c r="V166" s="41">
        <v>5751</v>
      </c>
      <c r="W166" s="49">
        <v>320</v>
      </c>
      <c r="X166" s="42">
        <v>316</v>
      </c>
      <c r="Y166" s="42">
        <v>317</v>
      </c>
      <c r="Z166" s="42">
        <v>312</v>
      </c>
      <c r="AA166" s="42">
        <v>313</v>
      </c>
      <c r="AB166" s="42">
        <v>324</v>
      </c>
      <c r="AC166" s="42">
        <v>349</v>
      </c>
      <c r="AD166" s="42">
        <v>339</v>
      </c>
      <c r="AE166" s="42">
        <v>346</v>
      </c>
      <c r="AF166" s="42">
        <v>381</v>
      </c>
      <c r="AG166" s="42">
        <v>396</v>
      </c>
      <c r="AH166" s="42">
        <v>429</v>
      </c>
      <c r="AI166" s="42">
        <v>443</v>
      </c>
      <c r="AJ166" s="42">
        <v>456</v>
      </c>
      <c r="AK166" s="42">
        <v>473</v>
      </c>
      <c r="AL166" s="42">
        <v>472</v>
      </c>
      <c r="AM166" s="42">
        <v>488</v>
      </c>
      <c r="AN166" s="42">
        <v>485</v>
      </c>
      <c r="AO166" s="42">
        <v>497</v>
      </c>
      <c r="AP166" s="42">
        <v>504</v>
      </c>
      <c r="AQ166" s="42">
        <v>531</v>
      </c>
      <c r="AR166" s="42">
        <v>551</v>
      </c>
      <c r="AS166" s="42">
        <v>607</v>
      </c>
      <c r="AT166" s="42">
        <v>638</v>
      </c>
      <c r="AU166" s="42">
        <v>659</v>
      </c>
      <c r="AV166" s="42">
        <v>693</v>
      </c>
      <c r="AW166" s="42">
        <v>694</v>
      </c>
      <c r="AX166" s="42">
        <v>730</v>
      </c>
      <c r="AY166" s="42">
        <v>692</v>
      </c>
      <c r="AZ166" s="42">
        <v>745</v>
      </c>
      <c r="BA166" s="42">
        <v>804</v>
      </c>
      <c r="BB166" s="42">
        <v>825</v>
      </c>
      <c r="BC166" s="42">
        <v>814</v>
      </c>
      <c r="BD166" s="42">
        <v>805</v>
      </c>
      <c r="BE166" s="42">
        <v>794</v>
      </c>
      <c r="BF166" s="42">
        <v>778</v>
      </c>
      <c r="BG166" s="42">
        <v>735</v>
      </c>
      <c r="BH166" s="42">
        <v>783</v>
      </c>
      <c r="BI166" s="42">
        <v>794</v>
      </c>
      <c r="BJ166" s="42">
        <v>826</v>
      </c>
      <c r="BK166" s="42">
        <v>893</v>
      </c>
      <c r="BL166" s="42">
        <v>949</v>
      </c>
      <c r="BM166" s="42">
        <v>934</v>
      </c>
      <c r="BN166" s="42">
        <v>986</v>
      </c>
      <c r="BO166" s="42">
        <v>1020</v>
      </c>
      <c r="BP166" s="42">
        <v>957</v>
      </c>
      <c r="BQ166" s="42">
        <v>929</v>
      </c>
      <c r="BR166" s="42">
        <v>975</v>
      </c>
      <c r="BS166" s="42">
        <v>934</v>
      </c>
      <c r="BT166" s="42">
        <v>968</v>
      </c>
      <c r="BU166" s="42">
        <v>986</v>
      </c>
      <c r="BV166" s="42">
        <v>950</v>
      </c>
      <c r="BW166" s="42">
        <v>910</v>
      </c>
      <c r="BX166" s="42">
        <v>936</v>
      </c>
      <c r="BY166" s="42">
        <v>971</v>
      </c>
      <c r="BZ166" s="42">
        <v>956</v>
      </c>
      <c r="CA166" s="42">
        <v>964</v>
      </c>
      <c r="CB166" s="42">
        <v>995</v>
      </c>
      <c r="CC166" s="42">
        <v>976</v>
      </c>
      <c r="CD166" s="42">
        <v>939</v>
      </c>
      <c r="CE166" s="42">
        <v>1040</v>
      </c>
      <c r="CF166" s="42">
        <v>1014</v>
      </c>
      <c r="CG166" s="42">
        <v>1053</v>
      </c>
      <c r="CH166" s="42">
        <v>1057</v>
      </c>
      <c r="CI166" s="42">
        <v>1099</v>
      </c>
      <c r="CJ166" s="42">
        <v>1119</v>
      </c>
      <c r="CK166" s="42">
        <v>1172</v>
      </c>
      <c r="CL166" s="42">
        <v>1221</v>
      </c>
      <c r="CM166" s="42">
        <v>1220</v>
      </c>
      <c r="CN166" s="42">
        <v>1241</v>
      </c>
      <c r="CO166" s="42">
        <v>1241</v>
      </c>
      <c r="CP166" s="42">
        <v>1254</v>
      </c>
      <c r="CQ166" s="42">
        <v>1253</v>
      </c>
      <c r="CR166" s="42">
        <v>1333</v>
      </c>
      <c r="CS166" s="42">
        <v>1327</v>
      </c>
      <c r="CT166" s="42">
        <v>1354</v>
      </c>
      <c r="CU166" s="42">
        <v>1386</v>
      </c>
      <c r="CV166" s="42">
        <v>1423</v>
      </c>
      <c r="CW166" s="42">
        <v>1470</v>
      </c>
      <c r="CX166" s="42">
        <v>1472</v>
      </c>
      <c r="DB166" s="42"/>
      <c r="DC166" s="42"/>
      <c r="DD166" s="42"/>
      <c r="DE166" s="42"/>
    </row>
    <row r="167" spans="1:109">
      <c r="A167" s="9" t="s">
        <v>315</v>
      </c>
      <c r="B167" s="62" t="s">
        <v>1368</v>
      </c>
      <c r="C167" s="39">
        <v>817</v>
      </c>
      <c r="D167" s="39">
        <v>877</v>
      </c>
      <c r="E167" s="39">
        <v>1013</v>
      </c>
      <c r="F167" s="39">
        <v>1026</v>
      </c>
      <c r="G167" s="39">
        <v>1017</v>
      </c>
      <c r="H167" s="39">
        <v>1040</v>
      </c>
      <c r="I167" s="39">
        <v>1050</v>
      </c>
      <c r="J167" s="39">
        <v>1094</v>
      </c>
      <c r="K167" s="39">
        <v>1093</v>
      </c>
      <c r="L167" s="39">
        <v>1144</v>
      </c>
      <c r="M167" s="39">
        <v>1215</v>
      </c>
      <c r="N167" s="39">
        <v>1246</v>
      </c>
      <c r="O167" s="39">
        <v>1399</v>
      </c>
      <c r="P167" s="39">
        <v>1407</v>
      </c>
      <c r="Q167" s="39">
        <v>1421</v>
      </c>
      <c r="R167" s="39">
        <v>1554</v>
      </c>
      <c r="S167" s="41">
        <v>1653</v>
      </c>
      <c r="T167" s="41">
        <v>1778</v>
      </c>
      <c r="U167" s="41">
        <v>2006</v>
      </c>
      <c r="V167" s="41">
        <v>2076</v>
      </c>
      <c r="W167" s="49">
        <v>218</v>
      </c>
      <c r="X167" s="42">
        <v>215</v>
      </c>
      <c r="Y167" s="42">
        <v>190</v>
      </c>
      <c r="Z167" s="42">
        <v>194</v>
      </c>
      <c r="AA167" s="42">
        <v>224</v>
      </c>
      <c r="AB167" s="42">
        <v>228</v>
      </c>
      <c r="AC167" s="42">
        <v>223</v>
      </c>
      <c r="AD167" s="42">
        <v>202</v>
      </c>
      <c r="AE167" s="42">
        <v>231</v>
      </c>
      <c r="AF167" s="42">
        <v>239</v>
      </c>
      <c r="AG167" s="42">
        <v>274</v>
      </c>
      <c r="AH167" s="42">
        <v>269</v>
      </c>
      <c r="AI167" s="42">
        <v>247</v>
      </c>
      <c r="AJ167" s="42">
        <v>250</v>
      </c>
      <c r="AK167" s="42">
        <v>254</v>
      </c>
      <c r="AL167" s="42">
        <v>275</v>
      </c>
      <c r="AM167" s="42">
        <v>259</v>
      </c>
      <c r="AN167" s="42">
        <v>271</v>
      </c>
      <c r="AO167" s="42">
        <v>245</v>
      </c>
      <c r="AP167" s="42">
        <v>242</v>
      </c>
      <c r="AQ167" s="42">
        <v>245</v>
      </c>
      <c r="AR167" s="42">
        <v>253</v>
      </c>
      <c r="AS167" s="42">
        <v>272</v>
      </c>
      <c r="AT167" s="42">
        <v>270</v>
      </c>
      <c r="AU167" s="42">
        <v>261</v>
      </c>
      <c r="AV167" s="42">
        <v>263</v>
      </c>
      <c r="AW167" s="42">
        <v>267</v>
      </c>
      <c r="AX167" s="42">
        <v>259</v>
      </c>
      <c r="AY167" s="42">
        <v>266</v>
      </c>
      <c r="AZ167" s="42">
        <v>270</v>
      </c>
      <c r="BA167" s="42">
        <v>291</v>
      </c>
      <c r="BB167" s="42">
        <v>267</v>
      </c>
      <c r="BC167" s="42">
        <v>270</v>
      </c>
      <c r="BD167" s="42">
        <v>284</v>
      </c>
      <c r="BE167" s="42">
        <v>264</v>
      </c>
      <c r="BF167" s="42">
        <v>275</v>
      </c>
      <c r="BG167" s="42">
        <v>285</v>
      </c>
      <c r="BH167" s="42">
        <v>287</v>
      </c>
      <c r="BI167" s="42">
        <v>287</v>
      </c>
      <c r="BJ167" s="42">
        <v>285</v>
      </c>
      <c r="BK167" s="42">
        <v>284</v>
      </c>
      <c r="BL167" s="42">
        <v>297</v>
      </c>
      <c r="BM167" s="42">
        <v>316</v>
      </c>
      <c r="BN167" s="42">
        <v>318</v>
      </c>
      <c r="BO167" s="42">
        <v>315</v>
      </c>
      <c r="BP167" s="42">
        <v>314</v>
      </c>
      <c r="BQ167" s="42">
        <v>307</v>
      </c>
      <c r="BR167" s="42">
        <v>310</v>
      </c>
      <c r="BS167" s="42">
        <v>321</v>
      </c>
      <c r="BT167" s="42">
        <v>345</v>
      </c>
      <c r="BU167" s="42">
        <v>366</v>
      </c>
      <c r="BV167" s="42">
        <v>367</v>
      </c>
      <c r="BW167" s="42">
        <v>355</v>
      </c>
      <c r="BX167" s="42">
        <v>353</v>
      </c>
      <c r="BY167" s="42">
        <v>349</v>
      </c>
      <c r="BZ167" s="42">
        <v>350</v>
      </c>
      <c r="CA167" s="42">
        <v>352</v>
      </c>
      <c r="CB167" s="42">
        <v>367</v>
      </c>
      <c r="CC167" s="42">
        <v>354</v>
      </c>
      <c r="CD167" s="42">
        <v>348</v>
      </c>
      <c r="CE167" s="42">
        <v>374</v>
      </c>
      <c r="CF167" s="42">
        <v>387</v>
      </c>
      <c r="CG167" s="42">
        <v>402</v>
      </c>
      <c r="CH167" s="42">
        <v>391</v>
      </c>
      <c r="CI167" s="42">
        <v>395</v>
      </c>
      <c r="CJ167" s="42">
        <v>411</v>
      </c>
      <c r="CK167" s="42">
        <v>409</v>
      </c>
      <c r="CL167" s="42">
        <v>438</v>
      </c>
      <c r="CM167" s="42">
        <v>432</v>
      </c>
      <c r="CN167" s="42">
        <v>436</v>
      </c>
      <c r="CO167" s="42">
        <v>460</v>
      </c>
      <c r="CP167" s="42">
        <v>450</v>
      </c>
      <c r="CQ167" s="42">
        <v>458</v>
      </c>
      <c r="CR167" s="42">
        <v>488</v>
      </c>
      <c r="CS167" s="42">
        <v>512</v>
      </c>
      <c r="CT167" s="42">
        <v>548</v>
      </c>
      <c r="CU167" s="42">
        <v>496</v>
      </c>
      <c r="CV167" s="42">
        <v>518</v>
      </c>
      <c r="CW167" s="42">
        <v>543</v>
      </c>
      <c r="CX167" s="42">
        <v>519</v>
      </c>
      <c r="DB167" s="42"/>
      <c r="DC167" s="42"/>
      <c r="DD167" s="42"/>
      <c r="DE167" s="42"/>
    </row>
    <row r="168" spans="1:109">
      <c r="A168" s="7" t="s">
        <v>317</v>
      </c>
      <c r="B168" s="60" t="s">
        <v>1369</v>
      </c>
      <c r="C168" s="39">
        <v>353</v>
      </c>
      <c r="D168" s="39">
        <v>367</v>
      </c>
      <c r="E168" s="39">
        <v>348</v>
      </c>
      <c r="F168" s="39">
        <v>165</v>
      </c>
      <c r="G168" s="39">
        <v>178</v>
      </c>
      <c r="H168" s="39">
        <v>157</v>
      </c>
      <c r="I168" s="39">
        <v>330</v>
      </c>
      <c r="J168" s="39">
        <v>422</v>
      </c>
      <c r="K168" s="39">
        <v>398</v>
      </c>
      <c r="L168" s="39">
        <v>230</v>
      </c>
      <c r="M168" s="39">
        <v>474</v>
      </c>
      <c r="N168" s="39">
        <v>251</v>
      </c>
      <c r="O168" s="39">
        <v>319</v>
      </c>
      <c r="P168" s="39">
        <v>454</v>
      </c>
      <c r="Q168" s="39">
        <v>655</v>
      </c>
      <c r="R168" s="39">
        <v>922</v>
      </c>
      <c r="S168" s="41">
        <v>1000</v>
      </c>
      <c r="T168" s="41">
        <v>931</v>
      </c>
      <c r="U168" s="41">
        <v>761</v>
      </c>
      <c r="V168" s="41">
        <v>850</v>
      </c>
      <c r="W168" s="49">
        <v>138</v>
      </c>
      <c r="X168" s="42">
        <v>100</v>
      </c>
      <c r="Y168" s="42">
        <v>26</v>
      </c>
      <c r="Z168" s="42">
        <v>89</v>
      </c>
      <c r="AA168" s="42">
        <v>121</v>
      </c>
      <c r="AB168" s="42">
        <v>68</v>
      </c>
      <c r="AC168" s="42">
        <v>87</v>
      </c>
      <c r="AD168" s="42">
        <v>91</v>
      </c>
      <c r="AE168" s="42">
        <v>86</v>
      </c>
      <c r="AF168" s="42">
        <v>83</v>
      </c>
      <c r="AG168" s="42">
        <v>79</v>
      </c>
      <c r="AH168" s="42">
        <v>100</v>
      </c>
      <c r="AI168" s="42">
        <v>65</v>
      </c>
      <c r="AJ168" s="42">
        <v>39</v>
      </c>
      <c r="AK168" s="42">
        <v>26</v>
      </c>
      <c r="AL168" s="42">
        <v>35</v>
      </c>
      <c r="AM168" s="42">
        <v>23</v>
      </c>
      <c r="AN168" s="42">
        <v>44</v>
      </c>
      <c r="AO168" s="42">
        <v>41</v>
      </c>
      <c r="AP168" s="42">
        <v>70</v>
      </c>
      <c r="AQ168" s="42">
        <v>32</v>
      </c>
      <c r="AR168" s="42">
        <v>31</v>
      </c>
      <c r="AS168" s="42">
        <v>35</v>
      </c>
      <c r="AT168" s="42">
        <v>59</v>
      </c>
      <c r="AU168" s="42">
        <v>79</v>
      </c>
      <c r="AV168" s="42">
        <v>71</v>
      </c>
      <c r="AW168" s="42">
        <v>93</v>
      </c>
      <c r="AX168" s="42">
        <v>87</v>
      </c>
      <c r="AY168" s="42">
        <v>73</v>
      </c>
      <c r="AZ168" s="42">
        <v>84</v>
      </c>
      <c r="BA168" s="42">
        <v>86</v>
      </c>
      <c r="BB168" s="42">
        <v>179</v>
      </c>
      <c r="BC168" s="42">
        <v>138</v>
      </c>
      <c r="BD168" s="42">
        <v>111</v>
      </c>
      <c r="BE168" s="42">
        <v>78</v>
      </c>
      <c r="BF168" s="42">
        <v>71</v>
      </c>
      <c r="BG168" s="42">
        <v>43</v>
      </c>
      <c r="BH168" s="42">
        <v>43</v>
      </c>
      <c r="BI168" s="42">
        <v>83</v>
      </c>
      <c r="BJ168" s="42">
        <v>61</v>
      </c>
      <c r="BK168" s="42">
        <v>120</v>
      </c>
      <c r="BL168" s="42">
        <v>120</v>
      </c>
      <c r="BM168" s="42">
        <v>91</v>
      </c>
      <c r="BN168" s="42">
        <v>143</v>
      </c>
      <c r="BO168" s="42">
        <v>70</v>
      </c>
      <c r="BP168" s="42">
        <v>99</v>
      </c>
      <c r="BQ168" s="42">
        <v>50</v>
      </c>
      <c r="BR168" s="42">
        <v>32</v>
      </c>
      <c r="BS168" s="42">
        <v>30</v>
      </c>
      <c r="BT168" s="42">
        <v>86</v>
      </c>
      <c r="BU168" s="42">
        <v>122</v>
      </c>
      <c r="BV168" s="42">
        <v>81</v>
      </c>
      <c r="BW168" s="42">
        <v>95</v>
      </c>
      <c r="BX168" s="42">
        <v>113</v>
      </c>
      <c r="BY168" s="42">
        <v>134</v>
      </c>
      <c r="BZ168" s="42">
        <v>112</v>
      </c>
      <c r="CA168" s="42">
        <v>159</v>
      </c>
      <c r="CB168" s="42">
        <v>159</v>
      </c>
      <c r="CC168" s="42">
        <v>185</v>
      </c>
      <c r="CD168" s="42">
        <v>152</v>
      </c>
      <c r="CE168" s="42">
        <v>198</v>
      </c>
      <c r="CF168" s="42">
        <v>221</v>
      </c>
      <c r="CG168" s="42">
        <v>276</v>
      </c>
      <c r="CH168" s="42">
        <v>227</v>
      </c>
      <c r="CI168" s="42">
        <v>269</v>
      </c>
      <c r="CJ168" s="42">
        <v>233</v>
      </c>
      <c r="CK168" s="42">
        <v>235</v>
      </c>
      <c r="CL168" s="42">
        <v>263</v>
      </c>
      <c r="CM168" s="42">
        <v>237</v>
      </c>
      <c r="CN168" s="42">
        <v>242</v>
      </c>
      <c r="CO168" s="42">
        <v>258</v>
      </c>
      <c r="CP168" s="42">
        <v>194</v>
      </c>
      <c r="CQ168" s="42">
        <v>218</v>
      </c>
      <c r="CR168" s="42">
        <v>204</v>
      </c>
      <c r="CS168" s="42">
        <v>183</v>
      </c>
      <c r="CT168" s="42">
        <v>156</v>
      </c>
      <c r="CU168" s="42">
        <v>198</v>
      </c>
      <c r="CV168" s="42">
        <v>220</v>
      </c>
      <c r="CW168" s="42">
        <v>235</v>
      </c>
      <c r="CX168" s="42">
        <v>197</v>
      </c>
      <c r="DB168" s="42"/>
      <c r="DC168" s="42"/>
      <c r="DD168" s="42"/>
      <c r="DE168" s="42"/>
    </row>
    <row r="169" spans="1:109">
      <c r="A169" s="1" t="s">
        <v>319</v>
      </c>
      <c r="B169" s="61" t="s">
        <v>1370</v>
      </c>
      <c r="C169" s="39">
        <v>353</v>
      </c>
      <c r="D169" s="39">
        <v>367</v>
      </c>
      <c r="E169" s="39">
        <v>348</v>
      </c>
      <c r="F169" s="39">
        <v>165</v>
      </c>
      <c r="G169" s="39">
        <v>178</v>
      </c>
      <c r="H169" s="39">
        <v>157</v>
      </c>
      <c r="I169" s="39">
        <v>330</v>
      </c>
      <c r="J169" s="39">
        <v>422</v>
      </c>
      <c r="K169" s="39">
        <v>398</v>
      </c>
      <c r="L169" s="39">
        <v>230</v>
      </c>
      <c r="M169" s="39">
        <v>474</v>
      </c>
      <c r="N169" s="39">
        <v>251</v>
      </c>
      <c r="O169" s="39">
        <v>319</v>
      </c>
      <c r="P169" s="39">
        <v>454</v>
      </c>
      <c r="Q169" s="39">
        <v>655</v>
      </c>
      <c r="R169" s="39">
        <v>922</v>
      </c>
      <c r="S169" s="41">
        <v>1000</v>
      </c>
      <c r="T169" s="41">
        <v>931</v>
      </c>
      <c r="U169" s="41">
        <v>761</v>
      </c>
      <c r="V169" s="41">
        <v>850</v>
      </c>
      <c r="W169" s="49">
        <v>138</v>
      </c>
      <c r="X169" s="42">
        <v>100</v>
      </c>
      <c r="Y169" s="42">
        <v>26</v>
      </c>
      <c r="Z169" s="42">
        <v>89</v>
      </c>
      <c r="AA169" s="42">
        <v>121</v>
      </c>
      <c r="AB169" s="42">
        <v>68</v>
      </c>
      <c r="AC169" s="42">
        <v>87</v>
      </c>
      <c r="AD169" s="42">
        <v>91</v>
      </c>
      <c r="AE169" s="42">
        <v>86</v>
      </c>
      <c r="AF169" s="42">
        <v>83</v>
      </c>
      <c r="AG169" s="42">
        <v>79</v>
      </c>
      <c r="AH169" s="42">
        <v>100</v>
      </c>
      <c r="AI169" s="42">
        <v>65</v>
      </c>
      <c r="AJ169" s="42">
        <v>39</v>
      </c>
      <c r="AK169" s="42">
        <v>26</v>
      </c>
      <c r="AL169" s="42">
        <v>35</v>
      </c>
      <c r="AM169" s="42">
        <v>23</v>
      </c>
      <c r="AN169" s="42">
        <v>44</v>
      </c>
      <c r="AO169" s="42">
        <v>41</v>
      </c>
      <c r="AP169" s="42">
        <v>70</v>
      </c>
      <c r="AQ169" s="42">
        <v>32</v>
      </c>
      <c r="AR169" s="42">
        <v>31</v>
      </c>
      <c r="AS169" s="42">
        <v>35</v>
      </c>
      <c r="AT169" s="42">
        <v>59</v>
      </c>
      <c r="AU169" s="42">
        <v>79</v>
      </c>
      <c r="AV169" s="42">
        <v>71</v>
      </c>
      <c r="AW169" s="42">
        <v>93</v>
      </c>
      <c r="AX169" s="42">
        <v>87</v>
      </c>
      <c r="AY169" s="42">
        <v>73</v>
      </c>
      <c r="AZ169" s="42">
        <v>84</v>
      </c>
      <c r="BA169" s="42">
        <v>86</v>
      </c>
      <c r="BB169" s="42">
        <v>179</v>
      </c>
      <c r="BC169" s="42">
        <v>138</v>
      </c>
      <c r="BD169" s="42">
        <v>111</v>
      </c>
      <c r="BE169" s="42">
        <v>78</v>
      </c>
      <c r="BF169" s="42">
        <v>71</v>
      </c>
      <c r="BG169" s="42">
        <v>43</v>
      </c>
      <c r="BH169" s="42">
        <v>43</v>
      </c>
      <c r="BI169" s="42">
        <v>83</v>
      </c>
      <c r="BJ169" s="42">
        <v>61</v>
      </c>
      <c r="BK169" s="42">
        <v>120</v>
      </c>
      <c r="BL169" s="42">
        <v>120</v>
      </c>
      <c r="BM169" s="42">
        <v>91</v>
      </c>
      <c r="BN169" s="42">
        <v>143</v>
      </c>
      <c r="BO169" s="42">
        <v>70</v>
      </c>
      <c r="BP169" s="42">
        <v>99</v>
      </c>
      <c r="BQ169" s="42">
        <v>50</v>
      </c>
      <c r="BR169" s="42">
        <v>32</v>
      </c>
      <c r="BS169" s="42">
        <v>30</v>
      </c>
      <c r="BT169" s="42">
        <v>86</v>
      </c>
      <c r="BU169" s="42">
        <v>122</v>
      </c>
      <c r="BV169" s="42">
        <v>81</v>
      </c>
      <c r="BW169" s="42">
        <v>95</v>
      </c>
      <c r="BX169" s="42">
        <v>113</v>
      </c>
      <c r="BY169" s="42">
        <v>134</v>
      </c>
      <c r="BZ169" s="42">
        <v>112</v>
      </c>
      <c r="CA169" s="42">
        <v>159</v>
      </c>
      <c r="CB169" s="42">
        <v>159</v>
      </c>
      <c r="CC169" s="42">
        <v>185</v>
      </c>
      <c r="CD169" s="42">
        <v>152</v>
      </c>
      <c r="CE169" s="42">
        <v>198</v>
      </c>
      <c r="CF169" s="42">
        <v>221</v>
      </c>
      <c r="CG169" s="42">
        <v>276</v>
      </c>
      <c r="CH169" s="42">
        <v>227</v>
      </c>
      <c r="CI169" s="42">
        <v>269</v>
      </c>
      <c r="CJ169" s="42">
        <v>233</v>
      </c>
      <c r="CK169" s="42">
        <v>235</v>
      </c>
      <c r="CL169" s="42">
        <v>263</v>
      </c>
      <c r="CM169" s="42">
        <v>237</v>
      </c>
      <c r="CN169" s="42">
        <v>242</v>
      </c>
      <c r="CO169" s="42">
        <v>258</v>
      </c>
      <c r="CP169" s="42">
        <v>194</v>
      </c>
      <c r="CQ169" s="42">
        <v>218</v>
      </c>
      <c r="CR169" s="42">
        <v>204</v>
      </c>
      <c r="CS169" s="42">
        <v>183</v>
      </c>
      <c r="CT169" s="42">
        <v>156</v>
      </c>
      <c r="CU169" s="42">
        <v>198</v>
      </c>
      <c r="CV169" s="42">
        <v>220</v>
      </c>
      <c r="CW169" s="42">
        <v>235</v>
      </c>
      <c r="CX169" s="42">
        <v>197</v>
      </c>
      <c r="DB169" s="42"/>
      <c r="DC169" s="42"/>
      <c r="DD169" s="42"/>
      <c r="DE169" s="42"/>
    </row>
    <row r="170" spans="1:109">
      <c r="A170" s="9" t="s">
        <v>321</v>
      </c>
      <c r="B170" s="61" t="s">
        <v>1371</v>
      </c>
      <c r="C170" s="39">
        <v>353</v>
      </c>
      <c r="D170" s="39">
        <v>367</v>
      </c>
      <c r="E170" s="39">
        <v>348</v>
      </c>
      <c r="F170" s="39">
        <v>165</v>
      </c>
      <c r="G170" s="39">
        <v>178</v>
      </c>
      <c r="H170" s="39">
        <v>157</v>
      </c>
      <c r="I170" s="39">
        <v>330</v>
      </c>
      <c r="J170" s="39">
        <v>422</v>
      </c>
      <c r="K170" s="39">
        <v>398</v>
      </c>
      <c r="L170" s="39">
        <v>230</v>
      </c>
      <c r="M170" s="39">
        <v>474</v>
      </c>
      <c r="N170" s="39">
        <v>251</v>
      </c>
      <c r="O170" s="39">
        <v>319</v>
      </c>
      <c r="P170" s="39">
        <v>454</v>
      </c>
      <c r="Q170" s="39">
        <v>655</v>
      </c>
      <c r="R170" s="39">
        <v>922</v>
      </c>
      <c r="S170" s="41">
        <v>1000</v>
      </c>
      <c r="T170" s="41">
        <v>931</v>
      </c>
      <c r="U170" s="41">
        <v>761</v>
      </c>
      <c r="V170" s="41">
        <v>850</v>
      </c>
      <c r="W170" s="49">
        <v>138</v>
      </c>
      <c r="X170" s="42">
        <v>100</v>
      </c>
      <c r="Y170" s="42">
        <v>26</v>
      </c>
      <c r="Z170" s="42">
        <v>89</v>
      </c>
      <c r="AA170" s="42">
        <v>121</v>
      </c>
      <c r="AB170" s="42">
        <v>68</v>
      </c>
      <c r="AC170" s="42">
        <v>87</v>
      </c>
      <c r="AD170" s="42">
        <v>91</v>
      </c>
      <c r="AE170" s="42">
        <v>86</v>
      </c>
      <c r="AF170" s="42">
        <v>83</v>
      </c>
      <c r="AG170" s="42">
        <v>79</v>
      </c>
      <c r="AH170" s="42">
        <v>100</v>
      </c>
      <c r="AI170" s="42">
        <v>65</v>
      </c>
      <c r="AJ170" s="42">
        <v>39</v>
      </c>
      <c r="AK170" s="42">
        <v>26</v>
      </c>
      <c r="AL170" s="42">
        <v>35</v>
      </c>
      <c r="AM170" s="42">
        <v>23</v>
      </c>
      <c r="AN170" s="42">
        <v>44</v>
      </c>
      <c r="AO170" s="42">
        <v>41</v>
      </c>
      <c r="AP170" s="42">
        <v>70</v>
      </c>
      <c r="AQ170" s="42">
        <v>32</v>
      </c>
      <c r="AR170" s="42">
        <v>31</v>
      </c>
      <c r="AS170" s="42">
        <v>35</v>
      </c>
      <c r="AT170" s="42">
        <v>59</v>
      </c>
      <c r="AU170" s="42">
        <v>79</v>
      </c>
      <c r="AV170" s="42">
        <v>71</v>
      </c>
      <c r="AW170" s="42">
        <v>93</v>
      </c>
      <c r="AX170" s="42">
        <v>87</v>
      </c>
      <c r="AY170" s="42">
        <v>73</v>
      </c>
      <c r="AZ170" s="42">
        <v>84</v>
      </c>
      <c r="BA170" s="42">
        <v>86</v>
      </c>
      <c r="BB170" s="42">
        <v>179</v>
      </c>
      <c r="BC170" s="42">
        <v>138</v>
      </c>
      <c r="BD170" s="42">
        <v>111</v>
      </c>
      <c r="BE170" s="42">
        <v>78</v>
      </c>
      <c r="BF170" s="42">
        <v>71</v>
      </c>
      <c r="BG170" s="42">
        <v>43</v>
      </c>
      <c r="BH170" s="42">
        <v>43</v>
      </c>
      <c r="BI170" s="42">
        <v>83</v>
      </c>
      <c r="BJ170" s="42">
        <v>61</v>
      </c>
      <c r="BK170" s="42">
        <v>120</v>
      </c>
      <c r="BL170" s="42">
        <v>120</v>
      </c>
      <c r="BM170" s="42">
        <v>91</v>
      </c>
      <c r="BN170" s="42">
        <v>143</v>
      </c>
      <c r="BO170" s="42">
        <v>70</v>
      </c>
      <c r="BP170" s="42">
        <v>99</v>
      </c>
      <c r="BQ170" s="42">
        <v>50</v>
      </c>
      <c r="BR170" s="42">
        <v>32</v>
      </c>
      <c r="BS170" s="42">
        <v>30</v>
      </c>
      <c r="BT170" s="42">
        <v>86</v>
      </c>
      <c r="BU170" s="42">
        <v>122</v>
      </c>
      <c r="BV170" s="42">
        <v>81</v>
      </c>
      <c r="BW170" s="42">
        <v>95</v>
      </c>
      <c r="BX170" s="42">
        <v>113</v>
      </c>
      <c r="BY170" s="42">
        <v>134</v>
      </c>
      <c r="BZ170" s="42">
        <v>112</v>
      </c>
      <c r="CA170" s="42">
        <v>159</v>
      </c>
      <c r="CB170" s="42">
        <v>159</v>
      </c>
      <c r="CC170" s="42">
        <v>185</v>
      </c>
      <c r="CD170" s="42">
        <v>152</v>
      </c>
      <c r="CE170" s="42">
        <v>198</v>
      </c>
      <c r="CF170" s="42">
        <v>221</v>
      </c>
      <c r="CG170" s="42">
        <v>276</v>
      </c>
      <c r="CH170" s="42">
        <v>227</v>
      </c>
      <c r="CI170" s="42">
        <v>269</v>
      </c>
      <c r="CJ170" s="42">
        <v>233</v>
      </c>
      <c r="CK170" s="42">
        <v>235</v>
      </c>
      <c r="CL170" s="42">
        <v>263</v>
      </c>
      <c r="CM170" s="42">
        <v>237</v>
      </c>
      <c r="CN170" s="42">
        <v>242</v>
      </c>
      <c r="CO170" s="42">
        <v>258</v>
      </c>
      <c r="CP170" s="42">
        <v>194</v>
      </c>
      <c r="CQ170" s="42">
        <v>218</v>
      </c>
      <c r="CR170" s="42">
        <v>204</v>
      </c>
      <c r="CS170" s="42">
        <v>183</v>
      </c>
      <c r="CT170" s="42">
        <v>156</v>
      </c>
      <c r="CU170" s="42">
        <v>198</v>
      </c>
      <c r="CV170" s="42">
        <v>220</v>
      </c>
      <c r="CW170" s="42">
        <v>235</v>
      </c>
      <c r="CX170" s="42">
        <v>197</v>
      </c>
      <c r="DB170" s="42"/>
      <c r="DC170" s="42"/>
      <c r="DD170" s="42"/>
      <c r="DE170" s="42"/>
    </row>
    <row r="171" spans="1:109">
      <c r="A171" s="9" t="s">
        <v>323</v>
      </c>
      <c r="B171" s="61" t="s">
        <v>1372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41">
        <v>0</v>
      </c>
      <c r="T171" s="41">
        <v>0</v>
      </c>
      <c r="U171" s="41">
        <v>0</v>
      </c>
      <c r="V171" s="41">
        <v>0</v>
      </c>
      <c r="W171" s="49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2">
        <v>0</v>
      </c>
      <c r="AR171" s="42">
        <v>0</v>
      </c>
      <c r="AS171" s="42">
        <v>0</v>
      </c>
      <c r="AT171" s="42">
        <v>0</v>
      </c>
      <c r="AU171" s="42">
        <v>0</v>
      </c>
      <c r="AV171" s="42">
        <v>0</v>
      </c>
      <c r="AW171" s="42">
        <v>0</v>
      </c>
      <c r="AX171" s="42">
        <v>0</v>
      </c>
      <c r="AY171" s="42">
        <v>0</v>
      </c>
      <c r="AZ171" s="42">
        <v>0</v>
      </c>
      <c r="BA171" s="42">
        <v>0</v>
      </c>
      <c r="BB171" s="42">
        <v>0</v>
      </c>
      <c r="BC171" s="42">
        <v>0</v>
      </c>
      <c r="BD171" s="42">
        <v>0</v>
      </c>
      <c r="BE171" s="42">
        <v>0</v>
      </c>
      <c r="BF171" s="42">
        <v>0</v>
      </c>
      <c r="BG171" s="42">
        <v>0</v>
      </c>
      <c r="BH171" s="42">
        <v>0</v>
      </c>
      <c r="BI171" s="42">
        <v>0</v>
      </c>
      <c r="BJ171" s="42">
        <v>0</v>
      </c>
      <c r="BK171" s="42">
        <v>0</v>
      </c>
      <c r="BL171" s="42">
        <v>0</v>
      </c>
      <c r="BM171" s="42">
        <v>0</v>
      </c>
      <c r="BN171" s="42">
        <v>0</v>
      </c>
      <c r="BO171" s="42">
        <v>0</v>
      </c>
      <c r="BP171" s="42">
        <v>0</v>
      </c>
      <c r="BQ171" s="42">
        <v>0</v>
      </c>
      <c r="BR171" s="42">
        <v>0</v>
      </c>
      <c r="BS171" s="42">
        <v>0</v>
      </c>
      <c r="BT171" s="42">
        <v>0</v>
      </c>
      <c r="BU171" s="42">
        <v>0</v>
      </c>
      <c r="BV171" s="42">
        <v>0</v>
      </c>
      <c r="BW171" s="42">
        <v>0</v>
      </c>
      <c r="BX171" s="42">
        <v>0</v>
      </c>
      <c r="BY171" s="42">
        <v>0</v>
      </c>
      <c r="BZ171" s="42">
        <v>0</v>
      </c>
      <c r="CA171" s="42">
        <v>0</v>
      </c>
      <c r="CB171" s="42">
        <v>0</v>
      </c>
      <c r="CC171" s="42">
        <v>0</v>
      </c>
      <c r="CD171" s="42">
        <v>0</v>
      </c>
      <c r="CE171" s="42">
        <v>0</v>
      </c>
      <c r="CF171" s="42">
        <v>0</v>
      </c>
      <c r="CG171" s="42">
        <v>0</v>
      </c>
      <c r="CH171" s="42">
        <v>0</v>
      </c>
      <c r="CI171" s="42">
        <v>0</v>
      </c>
      <c r="CJ171" s="42">
        <v>0</v>
      </c>
      <c r="CK171" s="42">
        <v>0</v>
      </c>
      <c r="CL171" s="42">
        <v>0</v>
      </c>
      <c r="CM171" s="42">
        <v>0</v>
      </c>
      <c r="CN171" s="42">
        <v>0</v>
      </c>
      <c r="CO171" s="42">
        <v>0</v>
      </c>
      <c r="CP171" s="42">
        <v>0</v>
      </c>
      <c r="CQ171" s="42">
        <v>0</v>
      </c>
      <c r="CR171" s="42">
        <v>0</v>
      </c>
      <c r="CS171" s="42">
        <v>0</v>
      </c>
      <c r="CT171" s="42">
        <v>0</v>
      </c>
      <c r="CU171" s="42">
        <v>0</v>
      </c>
      <c r="CV171" s="42">
        <v>0</v>
      </c>
      <c r="CW171" s="42">
        <v>0</v>
      </c>
      <c r="CX171" s="42">
        <v>0</v>
      </c>
      <c r="DB171" s="42"/>
      <c r="DC171" s="42"/>
      <c r="DD171" s="42"/>
      <c r="DE171" s="42"/>
    </row>
    <row r="172" spans="1:109">
      <c r="A172" s="7" t="s">
        <v>325</v>
      </c>
      <c r="B172" s="61" t="s">
        <v>1373</v>
      </c>
      <c r="C172" s="39">
        <v>1042</v>
      </c>
      <c r="D172" s="39">
        <v>1208</v>
      </c>
      <c r="E172" s="39">
        <v>1773</v>
      </c>
      <c r="F172" s="39">
        <v>1855</v>
      </c>
      <c r="G172" s="39">
        <v>1043</v>
      </c>
      <c r="H172" s="39">
        <v>1086</v>
      </c>
      <c r="I172" s="39">
        <v>1139</v>
      </c>
      <c r="J172" s="39">
        <v>1159</v>
      </c>
      <c r="K172" s="39">
        <v>1673</v>
      </c>
      <c r="L172" s="39">
        <v>2135</v>
      </c>
      <c r="M172" s="39">
        <v>2857</v>
      </c>
      <c r="N172" s="39">
        <v>1672</v>
      </c>
      <c r="O172" s="39">
        <v>2588</v>
      </c>
      <c r="P172" s="39">
        <v>3245</v>
      </c>
      <c r="Q172" s="39">
        <v>2750</v>
      </c>
      <c r="R172" s="39">
        <v>3074</v>
      </c>
      <c r="S172" s="41">
        <v>3164</v>
      </c>
      <c r="T172" s="41">
        <v>2621</v>
      </c>
      <c r="U172" s="41">
        <v>2700</v>
      </c>
      <c r="V172" s="41">
        <v>2645</v>
      </c>
      <c r="W172" s="49">
        <v>257</v>
      </c>
      <c r="X172" s="42">
        <v>238</v>
      </c>
      <c r="Y172" s="42">
        <v>272</v>
      </c>
      <c r="Z172" s="42">
        <v>275</v>
      </c>
      <c r="AA172" s="42">
        <v>262</v>
      </c>
      <c r="AB172" s="42">
        <v>274</v>
      </c>
      <c r="AC172" s="42">
        <v>284</v>
      </c>
      <c r="AD172" s="42">
        <v>388</v>
      </c>
      <c r="AE172" s="42">
        <v>391</v>
      </c>
      <c r="AF172" s="42">
        <v>436</v>
      </c>
      <c r="AG172" s="42">
        <v>461</v>
      </c>
      <c r="AH172" s="42">
        <v>485</v>
      </c>
      <c r="AI172" s="42">
        <v>514</v>
      </c>
      <c r="AJ172" s="42">
        <v>517</v>
      </c>
      <c r="AK172" s="42">
        <v>455</v>
      </c>
      <c r="AL172" s="42">
        <v>369</v>
      </c>
      <c r="AM172" s="42">
        <v>268</v>
      </c>
      <c r="AN172" s="42">
        <v>253</v>
      </c>
      <c r="AO172" s="42">
        <v>263</v>
      </c>
      <c r="AP172" s="42">
        <v>259</v>
      </c>
      <c r="AQ172" s="42">
        <v>291</v>
      </c>
      <c r="AR172" s="42">
        <v>237</v>
      </c>
      <c r="AS172" s="42">
        <v>259</v>
      </c>
      <c r="AT172" s="42">
        <v>299</v>
      </c>
      <c r="AU172" s="42">
        <v>278</v>
      </c>
      <c r="AV172" s="42">
        <v>268</v>
      </c>
      <c r="AW172" s="42">
        <v>268</v>
      </c>
      <c r="AX172" s="42">
        <v>325</v>
      </c>
      <c r="AY172" s="42">
        <v>294</v>
      </c>
      <c r="AZ172" s="42">
        <v>262</v>
      </c>
      <c r="BA172" s="42">
        <v>284</v>
      </c>
      <c r="BB172" s="42">
        <v>319</v>
      </c>
      <c r="BC172" s="42">
        <v>374</v>
      </c>
      <c r="BD172" s="42">
        <v>394</v>
      </c>
      <c r="BE172" s="42">
        <v>375</v>
      </c>
      <c r="BF172" s="42">
        <v>530</v>
      </c>
      <c r="BG172" s="42">
        <v>441</v>
      </c>
      <c r="BH172" s="42">
        <v>551</v>
      </c>
      <c r="BI172" s="42">
        <v>545</v>
      </c>
      <c r="BJ172" s="42">
        <v>598</v>
      </c>
      <c r="BK172" s="42">
        <v>713</v>
      </c>
      <c r="BL172" s="42">
        <v>843</v>
      </c>
      <c r="BM172" s="42">
        <v>785</v>
      </c>
      <c r="BN172" s="42">
        <v>516</v>
      </c>
      <c r="BO172" s="42">
        <v>377</v>
      </c>
      <c r="BP172" s="42">
        <v>396</v>
      </c>
      <c r="BQ172" s="42">
        <v>427</v>
      </c>
      <c r="BR172" s="42">
        <v>472</v>
      </c>
      <c r="BS172" s="42">
        <v>552</v>
      </c>
      <c r="BT172" s="42">
        <v>669</v>
      </c>
      <c r="BU172" s="42">
        <v>563</v>
      </c>
      <c r="BV172" s="42">
        <v>804</v>
      </c>
      <c r="BW172" s="42">
        <v>839</v>
      </c>
      <c r="BX172" s="42">
        <v>786</v>
      </c>
      <c r="BY172" s="42">
        <v>883</v>
      </c>
      <c r="BZ172" s="42">
        <v>737</v>
      </c>
      <c r="CA172" s="42">
        <v>721</v>
      </c>
      <c r="CB172" s="42">
        <v>664</v>
      </c>
      <c r="CC172" s="42">
        <v>622</v>
      </c>
      <c r="CD172" s="42">
        <v>743</v>
      </c>
      <c r="CE172" s="42">
        <v>796</v>
      </c>
      <c r="CF172" s="42">
        <v>885</v>
      </c>
      <c r="CG172" s="42">
        <v>756</v>
      </c>
      <c r="CH172" s="42">
        <v>637</v>
      </c>
      <c r="CI172" s="42">
        <v>748</v>
      </c>
      <c r="CJ172" s="42">
        <v>757</v>
      </c>
      <c r="CK172" s="42">
        <v>869</v>
      </c>
      <c r="CL172" s="42">
        <v>790</v>
      </c>
      <c r="CM172" s="42">
        <v>682</v>
      </c>
      <c r="CN172" s="42">
        <v>687</v>
      </c>
      <c r="CO172" s="42">
        <v>650</v>
      </c>
      <c r="CP172" s="42">
        <v>601</v>
      </c>
      <c r="CQ172" s="42">
        <v>651</v>
      </c>
      <c r="CR172" s="42">
        <v>654</v>
      </c>
      <c r="CS172" s="42">
        <v>696</v>
      </c>
      <c r="CT172" s="42">
        <v>699</v>
      </c>
      <c r="CU172" s="42">
        <v>700</v>
      </c>
      <c r="CV172" s="42">
        <v>631</v>
      </c>
      <c r="CW172" s="42">
        <v>661</v>
      </c>
      <c r="CX172" s="42">
        <v>653</v>
      </c>
      <c r="DB172" s="42"/>
      <c r="DC172" s="42"/>
      <c r="DD172" s="42"/>
      <c r="DE172" s="42"/>
    </row>
    <row r="173" spans="1:109">
      <c r="A173" s="15" t="s">
        <v>327</v>
      </c>
      <c r="B173" s="61" t="s">
        <v>1374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41">
        <v>0</v>
      </c>
      <c r="T173" s="41">
        <v>0</v>
      </c>
      <c r="U173" s="41">
        <v>0</v>
      </c>
      <c r="V173" s="41">
        <v>0</v>
      </c>
      <c r="W173" s="49">
        <v>0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  <c r="AN173" s="42">
        <v>0</v>
      </c>
      <c r="AO173" s="42">
        <v>0</v>
      </c>
      <c r="AP173" s="42">
        <v>0</v>
      </c>
      <c r="AQ173" s="42">
        <v>0</v>
      </c>
      <c r="AR173" s="42">
        <v>0</v>
      </c>
      <c r="AS173" s="42">
        <v>0</v>
      </c>
      <c r="AT173" s="42">
        <v>0</v>
      </c>
      <c r="AU173" s="42">
        <v>0</v>
      </c>
      <c r="AV173" s="42">
        <v>0</v>
      </c>
      <c r="AW173" s="42">
        <v>0</v>
      </c>
      <c r="AX173" s="42">
        <v>0</v>
      </c>
      <c r="AY173" s="42">
        <v>0</v>
      </c>
      <c r="AZ173" s="42">
        <v>0</v>
      </c>
      <c r="BA173" s="42">
        <v>0</v>
      </c>
      <c r="BB173" s="42">
        <v>0</v>
      </c>
      <c r="BC173" s="42">
        <v>0</v>
      </c>
      <c r="BD173" s="42">
        <v>0</v>
      </c>
      <c r="BE173" s="42">
        <v>0</v>
      </c>
      <c r="BF173" s="42">
        <v>0</v>
      </c>
      <c r="BG173" s="42">
        <v>0</v>
      </c>
      <c r="BH173" s="42">
        <v>0</v>
      </c>
      <c r="BI173" s="42">
        <v>0</v>
      </c>
      <c r="BJ173" s="42">
        <v>0</v>
      </c>
      <c r="BK173" s="42">
        <v>0</v>
      </c>
      <c r="BL173" s="42">
        <v>0</v>
      </c>
      <c r="BM173" s="42">
        <v>0</v>
      </c>
      <c r="BN173" s="42">
        <v>0</v>
      </c>
      <c r="BO173" s="42">
        <v>0</v>
      </c>
      <c r="BP173" s="42">
        <v>0</v>
      </c>
      <c r="BQ173" s="42">
        <v>0</v>
      </c>
      <c r="BR173" s="42">
        <v>0</v>
      </c>
      <c r="BS173" s="42">
        <v>0</v>
      </c>
      <c r="BT173" s="42">
        <v>0</v>
      </c>
      <c r="BU173" s="42">
        <v>0</v>
      </c>
      <c r="BV173" s="42">
        <v>0</v>
      </c>
      <c r="BW173" s="42">
        <v>0</v>
      </c>
      <c r="BX173" s="42">
        <v>0</v>
      </c>
      <c r="BY173" s="42">
        <v>0</v>
      </c>
      <c r="BZ173" s="42">
        <v>0</v>
      </c>
      <c r="CA173" s="42">
        <v>0</v>
      </c>
      <c r="CB173" s="42">
        <v>0</v>
      </c>
      <c r="CC173" s="42">
        <v>0</v>
      </c>
      <c r="CD173" s="42">
        <v>0</v>
      </c>
      <c r="CE173" s="42">
        <v>0</v>
      </c>
      <c r="CF173" s="42">
        <v>0</v>
      </c>
      <c r="CG173" s="42">
        <v>0</v>
      </c>
      <c r="CH173" s="42">
        <v>0</v>
      </c>
      <c r="CI173" s="42">
        <v>0</v>
      </c>
      <c r="CJ173" s="42">
        <v>0</v>
      </c>
      <c r="CK173" s="42">
        <v>0</v>
      </c>
      <c r="CL173" s="42">
        <v>0</v>
      </c>
      <c r="CM173" s="42">
        <v>0</v>
      </c>
      <c r="CN173" s="42">
        <v>0</v>
      </c>
      <c r="CO173" s="42">
        <v>0</v>
      </c>
      <c r="CP173" s="42">
        <v>0</v>
      </c>
      <c r="CQ173" s="42">
        <v>0</v>
      </c>
      <c r="CR173" s="42">
        <v>0</v>
      </c>
      <c r="CS173" s="42">
        <v>0</v>
      </c>
      <c r="CT173" s="42">
        <v>0</v>
      </c>
      <c r="CU173" s="42">
        <v>0</v>
      </c>
      <c r="CV173" s="42">
        <v>0</v>
      </c>
      <c r="CW173" s="42">
        <v>0</v>
      </c>
      <c r="CX173" s="42">
        <v>0</v>
      </c>
      <c r="DB173" s="42"/>
      <c r="DC173" s="42"/>
      <c r="DD173" s="42"/>
      <c r="DE173" s="42"/>
    </row>
    <row r="174" spans="1:109">
      <c r="A174" s="15" t="s">
        <v>329</v>
      </c>
      <c r="B174" s="61" t="s">
        <v>1375</v>
      </c>
      <c r="C174" s="39">
        <v>1042</v>
      </c>
      <c r="D174" s="39">
        <v>1208</v>
      </c>
      <c r="E174" s="39">
        <v>1773</v>
      </c>
      <c r="F174" s="39">
        <v>1855</v>
      </c>
      <c r="G174" s="39">
        <v>1043</v>
      </c>
      <c r="H174" s="39">
        <v>1086</v>
      </c>
      <c r="I174" s="39">
        <v>1139</v>
      </c>
      <c r="J174" s="39">
        <v>1159</v>
      </c>
      <c r="K174" s="39">
        <v>1673</v>
      </c>
      <c r="L174" s="39">
        <v>2135</v>
      </c>
      <c r="M174" s="39">
        <v>2857</v>
      </c>
      <c r="N174" s="39">
        <v>1672</v>
      </c>
      <c r="O174" s="39">
        <v>2588</v>
      </c>
      <c r="P174" s="39">
        <v>3245</v>
      </c>
      <c r="Q174" s="39">
        <v>2750</v>
      </c>
      <c r="R174" s="39">
        <v>3074</v>
      </c>
      <c r="S174" s="41">
        <v>3164</v>
      </c>
      <c r="T174" s="41">
        <v>2621</v>
      </c>
      <c r="U174" s="41">
        <v>2700</v>
      </c>
      <c r="V174" s="41">
        <v>2645</v>
      </c>
      <c r="W174" s="49">
        <v>257</v>
      </c>
      <c r="X174" s="42">
        <v>238</v>
      </c>
      <c r="Y174" s="42">
        <v>272</v>
      </c>
      <c r="Z174" s="42">
        <v>275</v>
      </c>
      <c r="AA174" s="42">
        <v>262</v>
      </c>
      <c r="AB174" s="42">
        <v>274</v>
      </c>
      <c r="AC174" s="42">
        <v>284</v>
      </c>
      <c r="AD174" s="42">
        <v>388</v>
      </c>
      <c r="AE174" s="42">
        <v>391</v>
      </c>
      <c r="AF174" s="42">
        <v>436</v>
      </c>
      <c r="AG174" s="42">
        <v>461</v>
      </c>
      <c r="AH174" s="42">
        <v>485</v>
      </c>
      <c r="AI174" s="42">
        <v>514</v>
      </c>
      <c r="AJ174" s="42">
        <v>517</v>
      </c>
      <c r="AK174" s="42">
        <v>455</v>
      </c>
      <c r="AL174" s="42">
        <v>369</v>
      </c>
      <c r="AM174" s="42">
        <v>268</v>
      </c>
      <c r="AN174" s="42">
        <v>253</v>
      </c>
      <c r="AO174" s="42">
        <v>263</v>
      </c>
      <c r="AP174" s="42">
        <v>259</v>
      </c>
      <c r="AQ174" s="42">
        <v>291</v>
      </c>
      <c r="AR174" s="42">
        <v>237</v>
      </c>
      <c r="AS174" s="42">
        <v>259</v>
      </c>
      <c r="AT174" s="42">
        <v>299</v>
      </c>
      <c r="AU174" s="42">
        <v>278</v>
      </c>
      <c r="AV174" s="42">
        <v>268</v>
      </c>
      <c r="AW174" s="42">
        <v>268</v>
      </c>
      <c r="AX174" s="42">
        <v>325</v>
      </c>
      <c r="AY174" s="42">
        <v>294</v>
      </c>
      <c r="AZ174" s="42">
        <v>262</v>
      </c>
      <c r="BA174" s="42">
        <v>284</v>
      </c>
      <c r="BB174" s="42">
        <v>319</v>
      </c>
      <c r="BC174" s="42">
        <v>374</v>
      </c>
      <c r="BD174" s="42">
        <v>394</v>
      </c>
      <c r="BE174" s="42">
        <v>375</v>
      </c>
      <c r="BF174" s="42">
        <v>530</v>
      </c>
      <c r="BG174" s="42">
        <v>441</v>
      </c>
      <c r="BH174" s="42">
        <v>551</v>
      </c>
      <c r="BI174" s="42">
        <v>545</v>
      </c>
      <c r="BJ174" s="42">
        <v>598</v>
      </c>
      <c r="BK174" s="42">
        <v>713</v>
      </c>
      <c r="BL174" s="42">
        <v>843</v>
      </c>
      <c r="BM174" s="42">
        <v>785</v>
      </c>
      <c r="BN174" s="42">
        <v>516</v>
      </c>
      <c r="BO174" s="42">
        <v>377</v>
      </c>
      <c r="BP174" s="42">
        <v>396</v>
      </c>
      <c r="BQ174" s="42">
        <v>427</v>
      </c>
      <c r="BR174" s="42">
        <v>472</v>
      </c>
      <c r="BS174" s="42">
        <v>552</v>
      </c>
      <c r="BT174" s="42">
        <v>669</v>
      </c>
      <c r="BU174" s="42">
        <v>563</v>
      </c>
      <c r="BV174" s="42">
        <v>804</v>
      </c>
      <c r="BW174" s="42">
        <v>839</v>
      </c>
      <c r="BX174" s="42">
        <v>786</v>
      </c>
      <c r="BY174" s="42">
        <v>883</v>
      </c>
      <c r="BZ174" s="42">
        <v>737</v>
      </c>
      <c r="CA174" s="42">
        <v>721</v>
      </c>
      <c r="CB174" s="42">
        <v>664</v>
      </c>
      <c r="CC174" s="42">
        <v>622</v>
      </c>
      <c r="CD174" s="42">
        <v>743</v>
      </c>
      <c r="CE174" s="42">
        <v>796</v>
      </c>
      <c r="CF174" s="42">
        <v>885</v>
      </c>
      <c r="CG174" s="42">
        <v>756</v>
      </c>
      <c r="CH174" s="42">
        <v>637</v>
      </c>
      <c r="CI174" s="42">
        <v>748</v>
      </c>
      <c r="CJ174" s="42">
        <v>757</v>
      </c>
      <c r="CK174" s="42">
        <v>869</v>
      </c>
      <c r="CL174" s="42">
        <v>790</v>
      </c>
      <c r="CM174" s="42">
        <v>682</v>
      </c>
      <c r="CN174" s="42">
        <v>687</v>
      </c>
      <c r="CO174" s="42">
        <v>650</v>
      </c>
      <c r="CP174" s="42">
        <v>601</v>
      </c>
      <c r="CQ174" s="42">
        <v>651</v>
      </c>
      <c r="CR174" s="42">
        <v>654</v>
      </c>
      <c r="CS174" s="42">
        <v>696</v>
      </c>
      <c r="CT174" s="42">
        <v>699</v>
      </c>
      <c r="CU174" s="42">
        <v>700</v>
      </c>
      <c r="CV174" s="42">
        <v>631</v>
      </c>
      <c r="CW174" s="42">
        <v>661</v>
      </c>
      <c r="CX174" s="42">
        <v>653</v>
      </c>
      <c r="DB174" s="42"/>
      <c r="DC174" s="42"/>
      <c r="DD174" s="42"/>
      <c r="DE174" s="42"/>
    </row>
    <row r="175" spans="1:109">
      <c r="A175" s="13" t="s">
        <v>331</v>
      </c>
      <c r="B175" s="61" t="s">
        <v>1376</v>
      </c>
      <c r="C175" s="39">
        <v>1042</v>
      </c>
      <c r="D175" s="39">
        <v>1208</v>
      </c>
      <c r="E175" s="39">
        <v>1773</v>
      </c>
      <c r="F175" s="39">
        <v>1855</v>
      </c>
      <c r="G175" s="39">
        <v>1042</v>
      </c>
      <c r="H175" s="39">
        <v>1086</v>
      </c>
      <c r="I175" s="39">
        <v>1138</v>
      </c>
      <c r="J175" s="39">
        <v>1158</v>
      </c>
      <c r="K175" s="39">
        <v>1670</v>
      </c>
      <c r="L175" s="39">
        <v>2135</v>
      </c>
      <c r="M175" s="39">
        <v>2856</v>
      </c>
      <c r="N175" s="39">
        <v>1671</v>
      </c>
      <c r="O175" s="39">
        <v>2587</v>
      </c>
      <c r="P175" s="39">
        <v>3244</v>
      </c>
      <c r="Q175" s="39">
        <v>2749</v>
      </c>
      <c r="R175" s="39">
        <v>2989</v>
      </c>
      <c r="S175" s="41">
        <v>3162</v>
      </c>
      <c r="T175" s="41">
        <v>2621</v>
      </c>
      <c r="U175" s="41">
        <v>2699</v>
      </c>
      <c r="V175" s="41">
        <v>2645</v>
      </c>
      <c r="W175" s="49">
        <v>257</v>
      </c>
      <c r="X175" s="42">
        <v>238</v>
      </c>
      <c r="Y175" s="42">
        <v>272</v>
      </c>
      <c r="Z175" s="42">
        <v>275</v>
      </c>
      <c r="AA175" s="42">
        <v>262</v>
      </c>
      <c r="AB175" s="42">
        <v>274</v>
      </c>
      <c r="AC175" s="42">
        <v>284</v>
      </c>
      <c r="AD175" s="42">
        <v>388</v>
      </c>
      <c r="AE175" s="42">
        <v>391</v>
      </c>
      <c r="AF175" s="42">
        <v>436</v>
      </c>
      <c r="AG175" s="42">
        <v>461</v>
      </c>
      <c r="AH175" s="42">
        <v>485</v>
      </c>
      <c r="AI175" s="42">
        <v>514</v>
      </c>
      <c r="AJ175" s="42">
        <v>517</v>
      </c>
      <c r="AK175" s="42">
        <v>455</v>
      </c>
      <c r="AL175" s="42">
        <v>369</v>
      </c>
      <c r="AM175" s="42">
        <v>268</v>
      </c>
      <c r="AN175" s="42">
        <v>252</v>
      </c>
      <c r="AO175" s="42">
        <v>263</v>
      </c>
      <c r="AP175" s="42">
        <v>259</v>
      </c>
      <c r="AQ175" s="42">
        <v>291</v>
      </c>
      <c r="AR175" s="42">
        <v>237</v>
      </c>
      <c r="AS175" s="42">
        <v>259</v>
      </c>
      <c r="AT175" s="42">
        <v>299</v>
      </c>
      <c r="AU175" s="42">
        <v>277</v>
      </c>
      <c r="AV175" s="42">
        <v>268</v>
      </c>
      <c r="AW175" s="42">
        <v>268</v>
      </c>
      <c r="AX175" s="42">
        <v>325</v>
      </c>
      <c r="AY175" s="42">
        <v>294</v>
      </c>
      <c r="AZ175" s="42">
        <v>261</v>
      </c>
      <c r="BA175" s="42">
        <v>284</v>
      </c>
      <c r="BB175" s="42">
        <v>319</v>
      </c>
      <c r="BC175" s="42">
        <v>371</v>
      </c>
      <c r="BD175" s="42">
        <v>394</v>
      </c>
      <c r="BE175" s="42">
        <v>375</v>
      </c>
      <c r="BF175" s="42">
        <v>530</v>
      </c>
      <c r="BG175" s="42">
        <v>441</v>
      </c>
      <c r="BH175" s="42">
        <v>551</v>
      </c>
      <c r="BI175" s="42">
        <v>545</v>
      </c>
      <c r="BJ175" s="42">
        <v>598</v>
      </c>
      <c r="BK175" s="42">
        <v>713</v>
      </c>
      <c r="BL175" s="42">
        <v>843</v>
      </c>
      <c r="BM175" s="42">
        <v>784</v>
      </c>
      <c r="BN175" s="42">
        <v>516</v>
      </c>
      <c r="BO175" s="42">
        <v>377</v>
      </c>
      <c r="BP175" s="42">
        <v>396</v>
      </c>
      <c r="BQ175" s="42">
        <v>427</v>
      </c>
      <c r="BR175" s="42">
        <v>471</v>
      </c>
      <c r="BS175" s="42">
        <v>552</v>
      </c>
      <c r="BT175" s="42">
        <v>669</v>
      </c>
      <c r="BU175" s="42">
        <v>563</v>
      </c>
      <c r="BV175" s="42">
        <v>803</v>
      </c>
      <c r="BW175" s="42">
        <v>839</v>
      </c>
      <c r="BX175" s="42">
        <v>785</v>
      </c>
      <c r="BY175" s="42">
        <v>883</v>
      </c>
      <c r="BZ175" s="42">
        <v>737</v>
      </c>
      <c r="CA175" s="42">
        <v>720</v>
      </c>
      <c r="CB175" s="42">
        <v>664</v>
      </c>
      <c r="CC175" s="42">
        <v>622</v>
      </c>
      <c r="CD175" s="42">
        <v>743</v>
      </c>
      <c r="CE175" s="42">
        <v>713</v>
      </c>
      <c r="CF175" s="42">
        <v>883</v>
      </c>
      <c r="CG175" s="42">
        <v>756</v>
      </c>
      <c r="CH175" s="42">
        <v>637</v>
      </c>
      <c r="CI175" s="42">
        <v>747</v>
      </c>
      <c r="CJ175" s="42">
        <v>757</v>
      </c>
      <c r="CK175" s="42">
        <v>869</v>
      </c>
      <c r="CL175" s="42">
        <v>789</v>
      </c>
      <c r="CM175" s="42">
        <v>682</v>
      </c>
      <c r="CN175" s="42">
        <v>687</v>
      </c>
      <c r="CO175" s="42">
        <v>650</v>
      </c>
      <c r="CP175" s="42">
        <v>601</v>
      </c>
      <c r="CQ175" s="42">
        <v>651</v>
      </c>
      <c r="CR175" s="42">
        <v>653</v>
      </c>
      <c r="CS175" s="42">
        <v>696</v>
      </c>
      <c r="CT175" s="42">
        <v>699</v>
      </c>
      <c r="CU175" s="42">
        <v>700</v>
      </c>
      <c r="CV175" s="42">
        <v>631</v>
      </c>
      <c r="CW175" s="42">
        <v>661</v>
      </c>
      <c r="CX175" s="42">
        <v>653</v>
      </c>
      <c r="DB175" s="42"/>
      <c r="DC175" s="42"/>
      <c r="DD175" s="42"/>
      <c r="DE175" s="42"/>
    </row>
    <row r="176" spans="1:109">
      <c r="A176" s="13" t="s">
        <v>333</v>
      </c>
      <c r="B176" s="61" t="s">
        <v>1377</v>
      </c>
      <c r="C176" s="39">
        <v>0</v>
      </c>
      <c r="D176" s="39">
        <v>0</v>
      </c>
      <c r="E176" s="39">
        <v>0</v>
      </c>
      <c r="F176" s="39">
        <v>0</v>
      </c>
      <c r="G176" s="39">
        <v>1</v>
      </c>
      <c r="H176" s="39">
        <v>0</v>
      </c>
      <c r="I176" s="39">
        <v>1</v>
      </c>
      <c r="J176" s="39">
        <v>0</v>
      </c>
      <c r="K176" s="39">
        <v>3</v>
      </c>
      <c r="L176" s="39">
        <v>0</v>
      </c>
      <c r="M176" s="39">
        <v>0</v>
      </c>
      <c r="N176" s="39">
        <v>0</v>
      </c>
      <c r="O176" s="39">
        <v>0</v>
      </c>
      <c r="P176" s="39">
        <v>1</v>
      </c>
      <c r="Q176" s="39">
        <v>0</v>
      </c>
      <c r="R176" s="39">
        <v>85</v>
      </c>
      <c r="S176" s="41">
        <v>0</v>
      </c>
      <c r="T176" s="41">
        <v>0</v>
      </c>
      <c r="U176" s="41">
        <v>1</v>
      </c>
      <c r="V176" s="41">
        <v>0</v>
      </c>
      <c r="W176" s="49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1</v>
      </c>
      <c r="AO176" s="42">
        <v>0</v>
      </c>
      <c r="AP176" s="42">
        <v>0</v>
      </c>
      <c r="AQ176" s="42">
        <v>0</v>
      </c>
      <c r="AR176" s="42">
        <v>0</v>
      </c>
      <c r="AS176" s="42">
        <v>0</v>
      </c>
      <c r="AT176" s="42">
        <v>0</v>
      </c>
      <c r="AU176" s="42">
        <v>1</v>
      </c>
      <c r="AV176" s="42">
        <v>0</v>
      </c>
      <c r="AW176" s="42">
        <v>0</v>
      </c>
      <c r="AX176" s="42">
        <v>0</v>
      </c>
      <c r="AY176" s="42">
        <v>0</v>
      </c>
      <c r="AZ176" s="42">
        <v>0</v>
      </c>
      <c r="BA176" s="42">
        <v>0</v>
      </c>
      <c r="BB176" s="42">
        <v>0</v>
      </c>
      <c r="BC176" s="42">
        <v>3</v>
      </c>
      <c r="BD176" s="42">
        <v>0</v>
      </c>
      <c r="BE176" s="42">
        <v>0</v>
      </c>
      <c r="BF176" s="42">
        <v>0</v>
      </c>
      <c r="BG176" s="42">
        <v>0</v>
      </c>
      <c r="BH176" s="42">
        <v>0</v>
      </c>
      <c r="BI176" s="42">
        <v>0</v>
      </c>
      <c r="BJ176" s="42">
        <v>0</v>
      </c>
      <c r="BK176" s="42">
        <v>0</v>
      </c>
      <c r="BL176" s="42">
        <v>0</v>
      </c>
      <c r="BM176" s="42">
        <v>0</v>
      </c>
      <c r="BN176" s="42">
        <v>0</v>
      </c>
      <c r="BO176" s="42">
        <v>0</v>
      </c>
      <c r="BP176" s="42">
        <v>0</v>
      </c>
      <c r="BQ176" s="42">
        <v>0</v>
      </c>
      <c r="BR176" s="42">
        <v>0</v>
      </c>
      <c r="BS176" s="42">
        <v>0</v>
      </c>
      <c r="BT176" s="42">
        <v>0</v>
      </c>
      <c r="BU176" s="42">
        <v>0</v>
      </c>
      <c r="BV176" s="42">
        <v>0</v>
      </c>
      <c r="BW176" s="42">
        <v>0</v>
      </c>
      <c r="BX176" s="42">
        <v>1</v>
      </c>
      <c r="BY176" s="42">
        <v>0</v>
      </c>
      <c r="BZ176" s="42">
        <v>0</v>
      </c>
      <c r="CA176" s="42">
        <v>0</v>
      </c>
      <c r="CB176" s="42">
        <v>0</v>
      </c>
      <c r="CC176" s="42">
        <v>0</v>
      </c>
      <c r="CD176" s="42">
        <v>0</v>
      </c>
      <c r="CE176" s="42">
        <v>84</v>
      </c>
      <c r="CF176" s="42">
        <v>1</v>
      </c>
      <c r="CG176" s="42">
        <v>0</v>
      </c>
      <c r="CH176" s="42">
        <v>0</v>
      </c>
      <c r="CI176" s="42">
        <v>0</v>
      </c>
      <c r="CJ176" s="42">
        <v>0</v>
      </c>
      <c r="CK176" s="42">
        <v>0</v>
      </c>
      <c r="CL176" s="42">
        <v>0</v>
      </c>
      <c r="CM176" s="42">
        <v>0</v>
      </c>
      <c r="CN176" s="42">
        <v>0</v>
      </c>
      <c r="CO176" s="42">
        <v>0</v>
      </c>
      <c r="CP176" s="42">
        <v>0</v>
      </c>
      <c r="CQ176" s="42">
        <v>0</v>
      </c>
      <c r="CR176" s="42">
        <v>1</v>
      </c>
      <c r="CS176" s="42">
        <v>0</v>
      </c>
      <c r="CT176" s="42">
        <v>0</v>
      </c>
      <c r="CU176" s="42">
        <v>0</v>
      </c>
      <c r="CV176" s="42">
        <v>0</v>
      </c>
      <c r="CW176" s="42">
        <v>0</v>
      </c>
      <c r="CX176" s="42">
        <v>0</v>
      </c>
      <c r="DB176" s="42"/>
      <c r="DC176" s="42"/>
      <c r="DD176" s="42"/>
      <c r="DE176" s="42"/>
    </row>
    <row r="177" spans="1:109">
      <c r="A177" s="13" t="s">
        <v>335</v>
      </c>
      <c r="B177" s="61" t="s">
        <v>1378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1</v>
      </c>
      <c r="K177" s="39">
        <v>0</v>
      </c>
      <c r="L177" s="39">
        <v>0</v>
      </c>
      <c r="M177" s="39">
        <v>1</v>
      </c>
      <c r="N177" s="39">
        <v>1</v>
      </c>
      <c r="O177" s="39">
        <v>1</v>
      </c>
      <c r="P177" s="39">
        <v>0</v>
      </c>
      <c r="Q177" s="39">
        <v>1</v>
      </c>
      <c r="R177" s="39">
        <v>0</v>
      </c>
      <c r="S177" s="41">
        <v>2</v>
      </c>
      <c r="T177" s="41">
        <v>0</v>
      </c>
      <c r="U177" s="41">
        <v>0</v>
      </c>
      <c r="V177" s="41">
        <v>0</v>
      </c>
      <c r="W177" s="49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  <c r="AO177" s="42">
        <v>0</v>
      </c>
      <c r="AP177" s="42">
        <v>0</v>
      </c>
      <c r="AQ177" s="42">
        <v>0</v>
      </c>
      <c r="AR177" s="42">
        <v>0</v>
      </c>
      <c r="AS177" s="42">
        <v>0</v>
      </c>
      <c r="AT177" s="42">
        <v>0</v>
      </c>
      <c r="AU177" s="42">
        <v>0</v>
      </c>
      <c r="AV177" s="42">
        <v>0</v>
      </c>
      <c r="AW177" s="42">
        <v>0</v>
      </c>
      <c r="AX177" s="42">
        <v>0</v>
      </c>
      <c r="AY177" s="42">
        <v>0</v>
      </c>
      <c r="AZ177" s="42">
        <v>1</v>
      </c>
      <c r="BA177" s="42">
        <v>0</v>
      </c>
      <c r="BB177" s="42">
        <v>0</v>
      </c>
      <c r="BC177" s="42">
        <v>0</v>
      </c>
      <c r="BD177" s="42">
        <v>0</v>
      </c>
      <c r="BE177" s="42">
        <v>0</v>
      </c>
      <c r="BF177" s="42">
        <v>0</v>
      </c>
      <c r="BG177" s="42">
        <v>0</v>
      </c>
      <c r="BH177" s="42">
        <v>0</v>
      </c>
      <c r="BI177" s="42">
        <v>0</v>
      </c>
      <c r="BJ177" s="42">
        <v>0</v>
      </c>
      <c r="BK177" s="42">
        <v>0</v>
      </c>
      <c r="BL177" s="42">
        <v>0</v>
      </c>
      <c r="BM177" s="42">
        <v>1</v>
      </c>
      <c r="BN177" s="42">
        <v>0</v>
      </c>
      <c r="BO177" s="42">
        <v>0</v>
      </c>
      <c r="BP177" s="42">
        <v>0</v>
      </c>
      <c r="BQ177" s="42">
        <v>0</v>
      </c>
      <c r="BR177" s="42">
        <v>1</v>
      </c>
      <c r="BS177" s="42">
        <v>0</v>
      </c>
      <c r="BT177" s="42">
        <v>0</v>
      </c>
      <c r="BU177" s="42">
        <v>0</v>
      </c>
      <c r="BV177" s="42">
        <v>1</v>
      </c>
      <c r="BW177" s="42">
        <v>0</v>
      </c>
      <c r="BX177" s="42">
        <v>0</v>
      </c>
      <c r="BY177" s="42">
        <v>0</v>
      </c>
      <c r="BZ177" s="42">
        <v>0</v>
      </c>
      <c r="CA177" s="42">
        <v>1</v>
      </c>
      <c r="CB177" s="42">
        <v>0</v>
      </c>
      <c r="CC177" s="42">
        <v>0</v>
      </c>
      <c r="CD177" s="42">
        <v>0</v>
      </c>
      <c r="CE177" s="42">
        <v>0</v>
      </c>
      <c r="CF177" s="42">
        <v>0</v>
      </c>
      <c r="CG177" s="42">
        <v>0</v>
      </c>
      <c r="CH177" s="42">
        <v>0</v>
      </c>
      <c r="CI177" s="42">
        <v>1</v>
      </c>
      <c r="CJ177" s="42">
        <v>0</v>
      </c>
      <c r="CK177" s="42">
        <v>0</v>
      </c>
      <c r="CL177" s="42">
        <v>1</v>
      </c>
      <c r="CM177" s="42">
        <v>0</v>
      </c>
      <c r="CN177" s="42">
        <v>0</v>
      </c>
      <c r="CO177" s="42">
        <v>0</v>
      </c>
      <c r="CP177" s="42">
        <v>0</v>
      </c>
      <c r="CQ177" s="42">
        <v>0</v>
      </c>
      <c r="CR177" s="42">
        <v>0</v>
      </c>
      <c r="CS177" s="42">
        <v>0</v>
      </c>
      <c r="CT177" s="42">
        <v>0</v>
      </c>
      <c r="CU177" s="42">
        <v>0</v>
      </c>
      <c r="CV177" s="42">
        <v>0</v>
      </c>
      <c r="CW177" s="42">
        <v>0</v>
      </c>
      <c r="CX177" s="42">
        <v>0</v>
      </c>
      <c r="DB177" s="42"/>
      <c r="DC177" s="42"/>
      <c r="DD177" s="42"/>
      <c r="DE177" s="42"/>
    </row>
    <row r="178" spans="1:109">
      <c r="A178" s="7" t="s">
        <v>337</v>
      </c>
      <c r="B178" s="61" t="s">
        <v>1379</v>
      </c>
      <c r="C178" s="39">
        <v>2244</v>
      </c>
      <c r="D178" s="39">
        <v>2291</v>
      </c>
      <c r="E178" s="39">
        <v>2470</v>
      </c>
      <c r="F178" s="39">
        <v>2518</v>
      </c>
      <c r="G178" s="39">
        <v>2717</v>
      </c>
      <c r="H178" s="39">
        <v>2675</v>
      </c>
      <c r="I178" s="39">
        <v>2606</v>
      </c>
      <c r="J178" s="39">
        <v>2819</v>
      </c>
      <c r="K178" s="39">
        <v>2700</v>
      </c>
      <c r="L178" s="39">
        <v>3144</v>
      </c>
      <c r="M178" s="39">
        <v>3188</v>
      </c>
      <c r="N178" s="39">
        <v>2863</v>
      </c>
      <c r="O178" s="39">
        <v>2839</v>
      </c>
      <c r="P178" s="39">
        <v>2948</v>
      </c>
      <c r="Q178" s="39">
        <v>2820</v>
      </c>
      <c r="R178" s="39">
        <v>2716</v>
      </c>
      <c r="S178" s="41">
        <v>2640</v>
      </c>
      <c r="T178" s="41">
        <v>2583</v>
      </c>
      <c r="U178" s="41">
        <v>2632</v>
      </c>
      <c r="V178" s="41">
        <v>2659</v>
      </c>
      <c r="W178" s="49">
        <v>554</v>
      </c>
      <c r="X178" s="42">
        <v>538</v>
      </c>
      <c r="Y178" s="42">
        <v>544</v>
      </c>
      <c r="Z178" s="42">
        <v>608</v>
      </c>
      <c r="AA178" s="42">
        <v>584</v>
      </c>
      <c r="AB178" s="42">
        <v>565</v>
      </c>
      <c r="AC178" s="42">
        <v>551</v>
      </c>
      <c r="AD178" s="42">
        <v>591</v>
      </c>
      <c r="AE178" s="42">
        <v>602</v>
      </c>
      <c r="AF178" s="42">
        <v>601</v>
      </c>
      <c r="AG178" s="42">
        <v>626</v>
      </c>
      <c r="AH178" s="42">
        <v>641</v>
      </c>
      <c r="AI178" s="42">
        <v>633</v>
      </c>
      <c r="AJ178" s="42">
        <v>635</v>
      </c>
      <c r="AK178" s="42">
        <v>590</v>
      </c>
      <c r="AL178" s="42">
        <v>660</v>
      </c>
      <c r="AM178" s="42">
        <v>675</v>
      </c>
      <c r="AN178" s="42">
        <v>641</v>
      </c>
      <c r="AO178" s="42">
        <v>690</v>
      </c>
      <c r="AP178" s="42">
        <v>711</v>
      </c>
      <c r="AQ178" s="42">
        <v>645</v>
      </c>
      <c r="AR178" s="42">
        <v>662</v>
      </c>
      <c r="AS178" s="42">
        <v>615</v>
      </c>
      <c r="AT178" s="42">
        <v>753</v>
      </c>
      <c r="AU178" s="42">
        <v>602</v>
      </c>
      <c r="AV178" s="42">
        <v>657</v>
      </c>
      <c r="AW178" s="42">
        <v>652</v>
      </c>
      <c r="AX178" s="42">
        <v>695</v>
      </c>
      <c r="AY178" s="42">
        <v>663</v>
      </c>
      <c r="AZ178" s="42">
        <v>668</v>
      </c>
      <c r="BA178" s="42">
        <v>706</v>
      </c>
      <c r="BB178" s="42">
        <v>782</v>
      </c>
      <c r="BC178" s="42">
        <v>667</v>
      </c>
      <c r="BD178" s="42">
        <v>659</v>
      </c>
      <c r="BE178" s="42">
        <v>679</v>
      </c>
      <c r="BF178" s="42">
        <v>695</v>
      </c>
      <c r="BG178" s="42">
        <v>722</v>
      </c>
      <c r="BH178" s="42">
        <v>740</v>
      </c>
      <c r="BI178" s="42">
        <v>817</v>
      </c>
      <c r="BJ178" s="42">
        <v>865</v>
      </c>
      <c r="BK178" s="42">
        <v>786</v>
      </c>
      <c r="BL178" s="42">
        <v>802</v>
      </c>
      <c r="BM178" s="42">
        <v>767</v>
      </c>
      <c r="BN178" s="42">
        <v>833</v>
      </c>
      <c r="BO178" s="42">
        <v>746</v>
      </c>
      <c r="BP178" s="42">
        <v>684</v>
      </c>
      <c r="BQ178" s="42">
        <v>696</v>
      </c>
      <c r="BR178" s="42">
        <v>737</v>
      </c>
      <c r="BS178" s="42">
        <v>710</v>
      </c>
      <c r="BT178" s="42">
        <v>683</v>
      </c>
      <c r="BU178" s="42">
        <v>724</v>
      </c>
      <c r="BV178" s="42">
        <v>722</v>
      </c>
      <c r="BW178" s="42">
        <v>737</v>
      </c>
      <c r="BX178" s="42">
        <v>701</v>
      </c>
      <c r="BY178" s="42">
        <v>761</v>
      </c>
      <c r="BZ178" s="42">
        <v>749</v>
      </c>
      <c r="CA178" s="42">
        <v>703</v>
      </c>
      <c r="CB178" s="42">
        <v>692</v>
      </c>
      <c r="CC178" s="42">
        <v>704</v>
      </c>
      <c r="CD178" s="42">
        <v>721</v>
      </c>
      <c r="CE178" s="42">
        <v>670</v>
      </c>
      <c r="CF178" s="42">
        <v>692</v>
      </c>
      <c r="CG178" s="42">
        <v>688</v>
      </c>
      <c r="CH178" s="42">
        <v>666</v>
      </c>
      <c r="CI178" s="42">
        <v>660</v>
      </c>
      <c r="CJ178" s="42">
        <v>652</v>
      </c>
      <c r="CK178" s="42">
        <v>637</v>
      </c>
      <c r="CL178" s="42">
        <v>691</v>
      </c>
      <c r="CM178" s="42">
        <v>640</v>
      </c>
      <c r="CN178" s="42">
        <v>613</v>
      </c>
      <c r="CO178" s="42">
        <v>631</v>
      </c>
      <c r="CP178" s="42">
        <v>699</v>
      </c>
      <c r="CQ178" s="42">
        <v>624</v>
      </c>
      <c r="CR178" s="42">
        <v>631</v>
      </c>
      <c r="CS178" s="42">
        <v>666</v>
      </c>
      <c r="CT178" s="42">
        <v>711</v>
      </c>
      <c r="CU178" s="42">
        <v>646</v>
      </c>
      <c r="CV178" s="42">
        <v>642</v>
      </c>
      <c r="CW178" s="42">
        <v>696</v>
      </c>
      <c r="CX178" s="42">
        <v>675</v>
      </c>
      <c r="DB178" s="42"/>
      <c r="DC178" s="42"/>
      <c r="DD178" s="42"/>
      <c r="DE178" s="42"/>
    </row>
    <row r="179" spans="1:109">
      <c r="A179" s="15" t="s">
        <v>339</v>
      </c>
      <c r="B179" s="61" t="s">
        <v>1380</v>
      </c>
      <c r="C179" s="39">
        <v>1937</v>
      </c>
      <c r="D179" s="39">
        <v>2010</v>
      </c>
      <c r="E179" s="39">
        <v>2152</v>
      </c>
      <c r="F179" s="39">
        <v>2191</v>
      </c>
      <c r="G179" s="39">
        <v>2276</v>
      </c>
      <c r="H179" s="39">
        <v>2242</v>
      </c>
      <c r="I179" s="39">
        <v>2163</v>
      </c>
      <c r="J179" s="39">
        <v>2238</v>
      </c>
      <c r="K179" s="39">
        <v>2137</v>
      </c>
      <c r="L179" s="39">
        <v>2399</v>
      </c>
      <c r="M179" s="39">
        <v>2418</v>
      </c>
      <c r="N179" s="39">
        <v>2182</v>
      </c>
      <c r="O179" s="39">
        <v>2260</v>
      </c>
      <c r="P179" s="39">
        <v>2289</v>
      </c>
      <c r="Q179" s="39">
        <v>2286</v>
      </c>
      <c r="R179" s="39">
        <v>2148</v>
      </c>
      <c r="S179" s="41">
        <v>2154</v>
      </c>
      <c r="T179" s="41">
        <v>2157</v>
      </c>
      <c r="U179" s="41">
        <v>2187</v>
      </c>
      <c r="V179" s="41">
        <v>2205</v>
      </c>
      <c r="W179" s="49">
        <v>480</v>
      </c>
      <c r="X179" s="42">
        <v>458</v>
      </c>
      <c r="Y179" s="42">
        <v>470</v>
      </c>
      <c r="Z179" s="42">
        <v>529</v>
      </c>
      <c r="AA179" s="42">
        <v>511</v>
      </c>
      <c r="AB179" s="42">
        <v>493</v>
      </c>
      <c r="AC179" s="42">
        <v>478</v>
      </c>
      <c r="AD179" s="42">
        <v>528</v>
      </c>
      <c r="AE179" s="42">
        <v>522</v>
      </c>
      <c r="AF179" s="42">
        <v>523</v>
      </c>
      <c r="AG179" s="42">
        <v>548</v>
      </c>
      <c r="AH179" s="42">
        <v>559</v>
      </c>
      <c r="AI179" s="42">
        <v>563</v>
      </c>
      <c r="AJ179" s="42">
        <v>548</v>
      </c>
      <c r="AK179" s="42">
        <v>505</v>
      </c>
      <c r="AL179" s="42">
        <v>575</v>
      </c>
      <c r="AM179" s="42">
        <v>568</v>
      </c>
      <c r="AN179" s="42">
        <v>537</v>
      </c>
      <c r="AO179" s="42">
        <v>574</v>
      </c>
      <c r="AP179" s="42">
        <v>597</v>
      </c>
      <c r="AQ179" s="42">
        <v>538</v>
      </c>
      <c r="AR179" s="42">
        <v>559</v>
      </c>
      <c r="AS179" s="42">
        <v>510</v>
      </c>
      <c r="AT179" s="42">
        <v>635</v>
      </c>
      <c r="AU179" s="42">
        <v>494</v>
      </c>
      <c r="AV179" s="42">
        <v>538</v>
      </c>
      <c r="AW179" s="42">
        <v>539</v>
      </c>
      <c r="AX179" s="42">
        <v>592</v>
      </c>
      <c r="AY179" s="42">
        <v>517</v>
      </c>
      <c r="AZ179" s="42">
        <v>527</v>
      </c>
      <c r="BA179" s="42">
        <v>556</v>
      </c>
      <c r="BB179" s="42">
        <v>638</v>
      </c>
      <c r="BC179" s="42">
        <v>508</v>
      </c>
      <c r="BD179" s="42">
        <v>516</v>
      </c>
      <c r="BE179" s="42">
        <v>548</v>
      </c>
      <c r="BF179" s="42">
        <v>565</v>
      </c>
      <c r="BG179" s="42">
        <v>584</v>
      </c>
      <c r="BH179" s="42">
        <v>558</v>
      </c>
      <c r="BI179" s="42">
        <v>604</v>
      </c>
      <c r="BJ179" s="42">
        <v>653</v>
      </c>
      <c r="BK179" s="42">
        <v>590</v>
      </c>
      <c r="BL179" s="42">
        <v>579</v>
      </c>
      <c r="BM179" s="42">
        <v>593</v>
      </c>
      <c r="BN179" s="42">
        <v>656</v>
      </c>
      <c r="BO179" s="42">
        <v>569</v>
      </c>
      <c r="BP179" s="42">
        <v>515</v>
      </c>
      <c r="BQ179" s="42">
        <v>527</v>
      </c>
      <c r="BR179" s="42">
        <v>571</v>
      </c>
      <c r="BS179" s="42">
        <v>565</v>
      </c>
      <c r="BT179" s="42">
        <v>536</v>
      </c>
      <c r="BU179" s="42">
        <v>568</v>
      </c>
      <c r="BV179" s="42">
        <v>591</v>
      </c>
      <c r="BW179" s="42">
        <v>559</v>
      </c>
      <c r="BX179" s="42">
        <v>540</v>
      </c>
      <c r="BY179" s="42">
        <v>593</v>
      </c>
      <c r="BZ179" s="42">
        <v>597</v>
      </c>
      <c r="CA179" s="42">
        <v>568</v>
      </c>
      <c r="CB179" s="42">
        <v>567</v>
      </c>
      <c r="CC179" s="42">
        <v>581</v>
      </c>
      <c r="CD179" s="42">
        <v>570</v>
      </c>
      <c r="CE179" s="42">
        <v>529</v>
      </c>
      <c r="CF179" s="42">
        <v>556</v>
      </c>
      <c r="CG179" s="42">
        <v>535</v>
      </c>
      <c r="CH179" s="42">
        <v>528</v>
      </c>
      <c r="CI179" s="42">
        <v>531</v>
      </c>
      <c r="CJ179" s="42">
        <v>517</v>
      </c>
      <c r="CK179" s="42">
        <v>523</v>
      </c>
      <c r="CL179" s="42">
        <v>583</v>
      </c>
      <c r="CM179" s="42">
        <v>535</v>
      </c>
      <c r="CN179" s="42">
        <v>510</v>
      </c>
      <c r="CO179" s="42">
        <v>521</v>
      </c>
      <c r="CP179" s="42">
        <v>591</v>
      </c>
      <c r="CQ179" s="42">
        <v>519</v>
      </c>
      <c r="CR179" s="42">
        <v>525</v>
      </c>
      <c r="CS179" s="42">
        <v>548</v>
      </c>
      <c r="CT179" s="42">
        <v>595</v>
      </c>
      <c r="CU179" s="42">
        <v>533</v>
      </c>
      <c r="CV179" s="42">
        <v>519</v>
      </c>
      <c r="CW179" s="42">
        <v>585</v>
      </c>
      <c r="CX179" s="42">
        <v>568</v>
      </c>
      <c r="DB179" s="42"/>
      <c r="DC179" s="42"/>
      <c r="DD179" s="42"/>
      <c r="DE179" s="42"/>
    </row>
    <row r="180" spans="1:109">
      <c r="A180" s="13" t="s">
        <v>341</v>
      </c>
      <c r="B180" s="62" t="s">
        <v>1381</v>
      </c>
      <c r="C180" s="39">
        <v>1116</v>
      </c>
      <c r="D180" s="39">
        <v>1179</v>
      </c>
      <c r="E180" s="39">
        <v>1219</v>
      </c>
      <c r="F180" s="39">
        <v>1293</v>
      </c>
      <c r="G180" s="39">
        <v>1404</v>
      </c>
      <c r="H180" s="39">
        <v>1399</v>
      </c>
      <c r="I180" s="39">
        <v>1445</v>
      </c>
      <c r="J180" s="39">
        <v>1477</v>
      </c>
      <c r="K180" s="39">
        <v>1465</v>
      </c>
      <c r="L180" s="39">
        <v>1645</v>
      </c>
      <c r="M180" s="39">
        <v>1740</v>
      </c>
      <c r="N180" s="39">
        <v>1598</v>
      </c>
      <c r="O180" s="39">
        <v>1601</v>
      </c>
      <c r="P180" s="39">
        <v>1721</v>
      </c>
      <c r="Q180" s="39">
        <v>1738</v>
      </c>
      <c r="R180" s="39">
        <v>1636</v>
      </c>
      <c r="S180" s="41">
        <v>1679</v>
      </c>
      <c r="T180" s="41">
        <v>1706</v>
      </c>
      <c r="U180" s="41">
        <v>1702</v>
      </c>
      <c r="V180" s="41">
        <v>1858</v>
      </c>
      <c r="W180" s="49">
        <v>270</v>
      </c>
      <c r="X180" s="42">
        <v>283</v>
      </c>
      <c r="Y180" s="42">
        <v>273</v>
      </c>
      <c r="Z180" s="42">
        <v>290</v>
      </c>
      <c r="AA180" s="42">
        <v>299</v>
      </c>
      <c r="AB180" s="42">
        <v>279</v>
      </c>
      <c r="AC180" s="42">
        <v>293</v>
      </c>
      <c r="AD180" s="42">
        <v>308</v>
      </c>
      <c r="AE180" s="42">
        <v>293</v>
      </c>
      <c r="AF180" s="42">
        <v>307</v>
      </c>
      <c r="AG180" s="42">
        <v>320</v>
      </c>
      <c r="AH180" s="42">
        <v>299</v>
      </c>
      <c r="AI180" s="42">
        <v>333</v>
      </c>
      <c r="AJ180" s="42">
        <v>327</v>
      </c>
      <c r="AK180" s="42">
        <v>318</v>
      </c>
      <c r="AL180" s="42">
        <v>315</v>
      </c>
      <c r="AM180" s="42">
        <v>358</v>
      </c>
      <c r="AN180" s="42">
        <v>362</v>
      </c>
      <c r="AO180" s="42">
        <v>358</v>
      </c>
      <c r="AP180" s="42">
        <v>326</v>
      </c>
      <c r="AQ180" s="42">
        <v>343</v>
      </c>
      <c r="AR180" s="42">
        <v>380</v>
      </c>
      <c r="AS180" s="42">
        <v>330</v>
      </c>
      <c r="AT180" s="42">
        <v>346</v>
      </c>
      <c r="AU180" s="42">
        <v>340</v>
      </c>
      <c r="AV180" s="42">
        <v>368</v>
      </c>
      <c r="AW180" s="42">
        <v>369</v>
      </c>
      <c r="AX180" s="42">
        <v>368</v>
      </c>
      <c r="AY180" s="42">
        <v>358</v>
      </c>
      <c r="AZ180" s="42">
        <v>368</v>
      </c>
      <c r="BA180" s="42">
        <v>375</v>
      </c>
      <c r="BB180" s="42">
        <v>376</v>
      </c>
      <c r="BC180" s="42">
        <v>347</v>
      </c>
      <c r="BD180" s="42">
        <v>359</v>
      </c>
      <c r="BE180" s="42">
        <v>387</v>
      </c>
      <c r="BF180" s="42">
        <v>372</v>
      </c>
      <c r="BG180" s="42">
        <v>400</v>
      </c>
      <c r="BH180" s="42">
        <v>401</v>
      </c>
      <c r="BI180" s="42">
        <v>415</v>
      </c>
      <c r="BJ180" s="42">
        <v>429</v>
      </c>
      <c r="BK180" s="42">
        <v>411</v>
      </c>
      <c r="BL180" s="42">
        <v>425</v>
      </c>
      <c r="BM180" s="42">
        <v>424</v>
      </c>
      <c r="BN180" s="42">
        <v>480</v>
      </c>
      <c r="BO180" s="42">
        <v>439</v>
      </c>
      <c r="BP180" s="42">
        <v>407</v>
      </c>
      <c r="BQ180" s="42">
        <v>388</v>
      </c>
      <c r="BR180" s="42">
        <v>364</v>
      </c>
      <c r="BS180" s="42">
        <v>385</v>
      </c>
      <c r="BT180" s="42">
        <v>402</v>
      </c>
      <c r="BU180" s="42">
        <v>415</v>
      </c>
      <c r="BV180" s="42">
        <v>399</v>
      </c>
      <c r="BW180" s="42">
        <v>419</v>
      </c>
      <c r="BX180" s="42">
        <v>418</v>
      </c>
      <c r="BY180" s="42">
        <v>442</v>
      </c>
      <c r="BZ180" s="42">
        <v>442</v>
      </c>
      <c r="CA180" s="42">
        <v>429</v>
      </c>
      <c r="CB180" s="42">
        <v>451</v>
      </c>
      <c r="CC180" s="42">
        <v>453</v>
      </c>
      <c r="CD180" s="42">
        <v>405</v>
      </c>
      <c r="CE180" s="42">
        <v>414</v>
      </c>
      <c r="CF180" s="42">
        <v>424</v>
      </c>
      <c r="CG180" s="42">
        <v>413</v>
      </c>
      <c r="CH180" s="42">
        <v>385</v>
      </c>
      <c r="CI180" s="42">
        <v>402</v>
      </c>
      <c r="CJ180" s="42">
        <v>423</v>
      </c>
      <c r="CK180" s="42">
        <v>410</v>
      </c>
      <c r="CL180" s="42">
        <v>444</v>
      </c>
      <c r="CM180" s="42">
        <v>417</v>
      </c>
      <c r="CN180" s="42">
        <v>407</v>
      </c>
      <c r="CO180" s="42">
        <v>427</v>
      </c>
      <c r="CP180" s="42">
        <v>455</v>
      </c>
      <c r="CQ180" s="42">
        <v>405</v>
      </c>
      <c r="CR180" s="42">
        <v>417</v>
      </c>
      <c r="CS180" s="42">
        <v>438</v>
      </c>
      <c r="CT180" s="42">
        <v>442</v>
      </c>
      <c r="CU180" s="42">
        <v>453</v>
      </c>
      <c r="CV180" s="42">
        <v>438</v>
      </c>
      <c r="CW180" s="42">
        <v>495</v>
      </c>
      <c r="CX180" s="42">
        <v>472</v>
      </c>
      <c r="DB180" s="42"/>
      <c r="DC180" s="42"/>
      <c r="DD180" s="42"/>
      <c r="DE180" s="42"/>
    </row>
    <row r="181" spans="1:109">
      <c r="A181" s="13" t="s">
        <v>343</v>
      </c>
      <c r="B181" s="62" t="s">
        <v>1382</v>
      </c>
      <c r="C181" s="39">
        <v>821</v>
      </c>
      <c r="D181" s="39">
        <v>831</v>
      </c>
      <c r="E181" s="39">
        <v>933</v>
      </c>
      <c r="F181" s="39">
        <v>898</v>
      </c>
      <c r="G181" s="39">
        <v>872</v>
      </c>
      <c r="H181" s="39">
        <v>843</v>
      </c>
      <c r="I181" s="39">
        <v>718</v>
      </c>
      <c r="J181" s="39">
        <v>761</v>
      </c>
      <c r="K181" s="39">
        <v>672</v>
      </c>
      <c r="L181" s="39">
        <v>754</v>
      </c>
      <c r="M181" s="39">
        <v>678</v>
      </c>
      <c r="N181" s="39">
        <v>584</v>
      </c>
      <c r="O181" s="39">
        <v>659</v>
      </c>
      <c r="P181" s="39">
        <v>568</v>
      </c>
      <c r="Q181" s="39">
        <v>548</v>
      </c>
      <c r="R181" s="39">
        <v>512</v>
      </c>
      <c r="S181" s="41">
        <v>475</v>
      </c>
      <c r="T181" s="41">
        <v>451</v>
      </c>
      <c r="U181" s="41">
        <v>485</v>
      </c>
      <c r="V181" s="41">
        <v>347</v>
      </c>
      <c r="W181" s="49">
        <v>210</v>
      </c>
      <c r="X181" s="42">
        <v>175</v>
      </c>
      <c r="Y181" s="42">
        <v>197</v>
      </c>
      <c r="Z181" s="42">
        <v>239</v>
      </c>
      <c r="AA181" s="42">
        <v>212</v>
      </c>
      <c r="AB181" s="42">
        <v>214</v>
      </c>
      <c r="AC181" s="42">
        <v>185</v>
      </c>
      <c r="AD181" s="42">
        <v>220</v>
      </c>
      <c r="AE181" s="42">
        <v>229</v>
      </c>
      <c r="AF181" s="42">
        <v>216</v>
      </c>
      <c r="AG181" s="42">
        <v>228</v>
      </c>
      <c r="AH181" s="42">
        <v>260</v>
      </c>
      <c r="AI181" s="42">
        <v>230</v>
      </c>
      <c r="AJ181" s="42">
        <v>221</v>
      </c>
      <c r="AK181" s="42">
        <v>186</v>
      </c>
      <c r="AL181" s="42">
        <v>261</v>
      </c>
      <c r="AM181" s="42">
        <v>210</v>
      </c>
      <c r="AN181" s="42">
        <v>175</v>
      </c>
      <c r="AO181" s="42">
        <v>216</v>
      </c>
      <c r="AP181" s="42">
        <v>271</v>
      </c>
      <c r="AQ181" s="42">
        <v>195</v>
      </c>
      <c r="AR181" s="42">
        <v>178</v>
      </c>
      <c r="AS181" s="42">
        <v>180</v>
      </c>
      <c r="AT181" s="42">
        <v>290</v>
      </c>
      <c r="AU181" s="42">
        <v>154</v>
      </c>
      <c r="AV181" s="42">
        <v>169</v>
      </c>
      <c r="AW181" s="42">
        <v>171</v>
      </c>
      <c r="AX181" s="42">
        <v>224</v>
      </c>
      <c r="AY181" s="42">
        <v>159</v>
      </c>
      <c r="AZ181" s="42">
        <v>159</v>
      </c>
      <c r="BA181" s="42">
        <v>181</v>
      </c>
      <c r="BB181" s="42">
        <v>262</v>
      </c>
      <c r="BC181" s="42">
        <v>161</v>
      </c>
      <c r="BD181" s="42">
        <v>157</v>
      </c>
      <c r="BE181" s="42">
        <v>161</v>
      </c>
      <c r="BF181" s="42">
        <v>193</v>
      </c>
      <c r="BG181" s="42">
        <v>184</v>
      </c>
      <c r="BH181" s="42">
        <v>156</v>
      </c>
      <c r="BI181" s="42">
        <v>190</v>
      </c>
      <c r="BJ181" s="42">
        <v>224</v>
      </c>
      <c r="BK181" s="42">
        <v>179</v>
      </c>
      <c r="BL181" s="42">
        <v>155</v>
      </c>
      <c r="BM181" s="42">
        <v>168</v>
      </c>
      <c r="BN181" s="42">
        <v>176</v>
      </c>
      <c r="BO181" s="42">
        <v>130</v>
      </c>
      <c r="BP181" s="42">
        <v>108</v>
      </c>
      <c r="BQ181" s="42">
        <v>139</v>
      </c>
      <c r="BR181" s="42">
        <v>207</v>
      </c>
      <c r="BS181" s="42">
        <v>180</v>
      </c>
      <c r="BT181" s="42">
        <v>134</v>
      </c>
      <c r="BU181" s="42">
        <v>153</v>
      </c>
      <c r="BV181" s="42">
        <v>192</v>
      </c>
      <c r="BW181" s="42">
        <v>140</v>
      </c>
      <c r="BX181" s="42">
        <v>122</v>
      </c>
      <c r="BY181" s="42">
        <v>151</v>
      </c>
      <c r="BZ181" s="42">
        <v>155</v>
      </c>
      <c r="CA181" s="42">
        <v>139</v>
      </c>
      <c r="CB181" s="42">
        <v>116</v>
      </c>
      <c r="CC181" s="42">
        <v>128</v>
      </c>
      <c r="CD181" s="42">
        <v>165</v>
      </c>
      <c r="CE181" s="42">
        <v>115</v>
      </c>
      <c r="CF181" s="42">
        <v>132</v>
      </c>
      <c r="CG181" s="42">
        <v>122</v>
      </c>
      <c r="CH181" s="42">
        <v>143</v>
      </c>
      <c r="CI181" s="42">
        <v>129</v>
      </c>
      <c r="CJ181" s="42">
        <v>94</v>
      </c>
      <c r="CK181" s="42">
        <v>113</v>
      </c>
      <c r="CL181" s="42">
        <v>139</v>
      </c>
      <c r="CM181" s="42">
        <v>118</v>
      </c>
      <c r="CN181" s="42">
        <v>103</v>
      </c>
      <c r="CO181" s="42">
        <v>94</v>
      </c>
      <c r="CP181" s="42">
        <v>136</v>
      </c>
      <c r="CQ181" s="42">
        <v>114</v>
      </c>
      <c r="CR181" s="42">
        <v>108</v>
      </c>
      <c r="CS181" s="42">
        <v>111</v>
      </c>
      <c r="CT181" s="42">
        <v>152</v>
      </c>
      <c r="CU181" s="42">
        <v>80</v>
      </c>
      <c r="CV181" s="42">
        <v>81</v>
      </c>
      <c r="CW181" s="42">
        <v>90</v>
      </c>
      <c r="CX181" s="42">
        <v>96</v>
      </c>
      <c r="DB181" s="42"/>
      <c r="DC181" s="42"/>
      <c r="DD181" s="42"/>
      <c r="DE181" s="42"/>
    </row>
    <row r="182" spans="1:109">
      <c r="A182" s="15" t="s">
        <v>345</v>
      </c>
      <c r="B182" s="62" t="s">
        <v>1383</v>
      </c>
      <c r="C182" s="39">
        <v>307</v>
      </c>
      <c r="D182" s="39">
        <v>281</v>
      </c>
      <c r="E182" s="39">
        <v>318</v>
      </c>
      <c r="F182" s="39">
        <v>327</v>
      </c>
      <c r="G182" s="39">
        <v>441</v>
      </c>
      <c r="H182" s="39">
        <v>433</v>
      </c>
      <c r="I182" s="39">
        <v>443</v>
      </c>
      <c r="J182" s="39">
        <v>581</v>
      </c>
      <c r="K182" s="39">
        <v>563</v>
      </c>
      <c r="L182" s="39">
        <v>745</v>
      </c>
      <c r="M182" s="39">
        <v>770</v>
      </c>
      <c r="N182" s="39">
        <v>681</v>
      </c>
      <c r="O182" s="39">
        <v>579</v>
      </c>
      <c r="P182" s="39">
        <v>659</v>
      </c>
      <c r="Q182" s="39">
        <v>534</v>
      </c>
      <c r="R182" s="39">
        <v>568</v>
      </c>
      <c r="S182" s="41">
        <v>486</v>
      </c>
      <c r="T182" s="41">
        <v>426</v>
      </c>
      <c r="U182" s="41">
        <v>445</v>
      </c>
      <c r="V182" s="41">
        <v>454</v>
      </c>
      <c r="W182" s="49">
        <v>74</v>
      </c>
      <c r="X182" s="42">
        <v>80</v>
      </c>
      <c r="Y182" s="42">
        <v>74</v>
      </c>
      <c r="Z182" s="42">
        <v>79</v>
      </c>
      <c r="AA182" s="42">
        <v>73</v>
      </c>
      <c r="AB182" s="42">
        <v>72</v>
      </c>
      <c r="AC182" s="42">
        <v>73</v>
      </c>
      <c r="AD182" s="42">
        <v>63</v>
      </c>
      <c r="AE182" s="42">
        <v>80</v>
      </c>
      <c r="AF182" s="42">
        <v>78</v>
      </c>
      <c r="AG182" s="42">
        <v>78</v>
      </c>
      <c r="AH182" s="42">
        <v>82</v>
      </c>
      <c r="AI182" s="42">
        <v>70</v>
      </c>
      <c r="AJ182" s="42">
        <v>87</v>
      </c>
      <c r="AK182" s="42">
        <v>85</v>
      </c>
      <c r="AL182" s="42">
        <v>85</v>
      </c>
      <c r="AM182" s="42">
        <v>107</v>
      </c>
      <c r="AN182" s="42">
        <v>104</v>
      </c>
      <c r="AO182" s="42">
        <v>116</v>
      </c>
      <c r="AP182" s="42">
        <v>114</v>
      </c>
      <c r="AQ182" s="42">
        <v>107</v>
      </c>
      <c r="AR182" s="42">
        <v>103</v>
      </c>
      <c r="AS182" s="42">
        <v>105</v>
      </c>
      <c r="AT182" s="42">
        <v>118</v>
      </c>
      <c r="AU182" s="42">
        <v>108</v>
      </c>
      <c r="AV182" s="42">
        <v>120</v>
      </c>
      <c r="AW182" s="42">
        <v>112</v>
      </c>
      <c r="AX182" s="42">
        <v>103</v>
      </c>
      <c r="AY182" s="42">
        <v>146</v>
      </c>
      <c r="AZ182" s="42">
        <v>141</v>
      </c>
      <c r="BA182" s="42">
        <v>150</v>
      </c>
      <c r="BB182" s="42">
        <v>144</v>
      </c>
      <c r="BC182" s="42">
        <v>159</v>
      </c>
      <c r="BD182" s="42">
        <v>143</v>
      </c>
      <c r="BE182" s="42">
        <v>131</v>
      </c>
      <c r="BF182" s="42">
        <v>130</v>
      </c>
      <c r="BG182" s="42">
        <v>138</v>
      </c>
      <c r="BH182" s="42">
        <v>182</v>
      </c>
      <c r="BI182" s="42">
        <v>213</v>
      </c>
      <c r="BJ182" s="42">
        <v>212</v>
      </c>
      <c r="BK182" s="42">
        <v>196</v>
      </c>
      <c r="BL182" s="42">
        <v>222</v>
      </c>
      <c r="BM182" s="42">
        <v>175</v>
      </c>
      <c r="BN182" s="42">
        <v>177</v>
      </c>
      <c r="BO182" s="42">
        <v>177</v>
      </c>
      <c r="BP182" s="42">
        <v>169</v>
      </c>
      <c r="BQ182" s="42">
        <v>169</v>
      </c>
      <c r="BR182" s="42">
        <v>166</v>
      </c>
      <c r="BS182" s="42">
        <v>145</v>
      </c>
      <c r="BT182" s="42">
        <v>147</v>
      </c>
      <c r="BU182" s="42">
        <v>156</v>
      </c>
      <c r="BV182" s="42">
        <v>131</v>
      </c>
      <c r="BW182" s="42">
        <v>178</v>
      </c>
      <c r="BX182" s="42">
        <v>161</v>
      </c>
      <c r="BY182" s="42">
        <v>169</v>
      </c>
      <c r="BZ182" s="42">
        <v>151</v>
      </c>
      <c r="CA182" s="42">
        <v>135</v>
      </c>
      <c r="CB182" s="42">
        <v>125</v>
      </c>
      <c r="CC182" s="42">
        <v>123</v>
      </c>
      <c r="CD182" s="42">
        <v>151</v>
      </c>
      <c r="CE182" s="42">
        <v>141</v>
      </c>
      <c r="CF182" s="42">
        <v>137</v>
      </c>
      <c r="CG182" s="42">
        <v>152</v>
      </c>
      <c r="CH182" s="42">
        <v>138</v>
      </c>
      <c r="CI182" s="42">
        <v>129</v>
      </c>
      <c r="CJ182" s="42">
        <v>135</v>
      </c>
      <c r="CK182" s="42">
        <v>114</v>
      </c>
      <c r="CL182" s="42">
        <v>108</v>
      </c>
      <c r="CM182" s="42">
        <v>105</v>
      </c>
      <c r="CN182" s="42">
        <v>103</v>
      </c>
      <c r="CO182" s="42">
        <v>110</v>
      </c>
      <c r="CP182" s="42">
        <v>108</v>
      </c>
      <c r="CQ182" s="42">
        <v>105</v>
      </c>
      <c r="CR182" s="42">
        <v>106</v>
      </c>
      <c r="CS182" s="42">
        <v>118</v>
      </c>
      <c r="CT182" s="42">
        <v>116</v>
      </c>
      <c r="CU182" s="42">
        <v>113</v>
      </c>
      <c r="CV182" s="42">
        <v>123</v>
      </c>
      <c r="CW182" s="42">
        <v>111</v>
      </c>
      <c r="CX182" s="42">
        <v>107</v>
      </c>
      <c r="DB182" s="42"/>
      <c r="DC182" s="42"/>
      <c r="DD182" s="42"/>
      <c r="DE182" s="42"/>
    </row>
    <row r="183" spans="1:109">
      <c r="A183" s="13" t="s">
        <v>347</v>
      </c>
      <c r="B183" s="63" t="s">
        <v>1384</v>
      </c>
      <c r="C183" s="39">
        <v>160</v>
      </c>
      <c r="D183" s="39">
        <v>145</v>
      </c>
      <c r="E183" s="39">
        <v>136</v>
      </c>
      <c r="F183" s="39">
        <v>125</v>
      </c>
      <c r="G183" s="39">
        <v>228</v>
      </c>
      <c r="H183" s="39">
        <v>242</v>
      </c>
      <c r="I183" s="39">
        <v>255</v>
      </c>
      <c r="J183" s="39">
        <v>379</v>
      </c>
      <c r="K183" s="39">
        <v>378</v>
      </c>
      <c r="L183" s="39">
        <v>529</v>
      </c>
      <c r="M183" s="39">
        <v>599</v>
      </c>
      <c r="N183" s="39">
        <v>525</v>
      </c>
      <c r="O183" s="39">
        <v>444</v>
      </c>
      <c r="P183" s="39">
        <v>529</v>
      </c>
      <c r="Q183" s="39">
        <v>406</v>
      </c>
      <c r="R183" s="39">
        <v>438</v>
      </c>
      <c r="S183" s="41">
        <v>362</v>
      </c>
      <c r="T183" s="41">
        <v>312</v>
      </c>
      <c r="U183" s="41">
        <v>334</v>
      </c>
      <c r="V183" s="41">
        <v>396</v>
      </c>
      <c r="W183" s="49">
        <v>37</v>
      </c>
      <c r="X183" s="42">
        <v>39</v>
      </c>
      <c r="Y183" s="42">
        <v>42</v>
      </c>
      <c r="Z183" s="42">
        <v>42</v>
      </c>
      <c r="AA183" s="42">
        <v>38</v>
      </c>
      <c r="AB183" s="42">
        <v>39</v>
      </c>
      <c r="AC183" s="42">
        <v>39</v>
      </c>
      <c r="AD183" s="42">
        <v>29</v>
      </c>
      <c r="AE183" s="42">
        <v>35</v>
      </c>
      <c r="AF183" s="42">
        <v>34</v>
      </c>
      <c r="AG183" s="42">
        <v>31</v>
      </c>
      <c r="AH183" s="42">
        <v>36</v>
      </c>
      <c r="AI183" s="42">
        <v>26</v>
      </c>
      <c r="AJ183" s="42">
        <v>31</v>
      </c>
      <c r="AK183" s="42">
        <v>33</v>
      </c>
      <c r="AL183" s="42">
        <v>35</v>
      </c>
      <c r="AM183" s="42">
        <v>57</v>
      </c>
      <c r="AN183" s="42">
        <v>52</v>
      </c>
      <c r="AO183" s="42">
        <v>60</v>
      </c>
      <c r="AP183" s="42">
        <v>59</v>
      </c>
      <c r="AQ183" s="42">
        <v>57</v>
      </c>
      <c r="AR183" s="42">
        <v>61</v>
      </c>
      <c r="AS183" s="42">
        <v>60</v>
      </c>
      <c r="AT183" s="42">
        <v>64</v>
      </c>
      <c r="AU183" s="42">
        <v>59</v>
      </c>
      <c r="AV183" s="42">
        <v>72</v>
      </c>
      <c r="AW183" s="42">
        <v>66</v>
      </c>
      <c r="AX183" s="42">
        <v>58</v>
      </c>
      <c r="AY183" s="42">
        <v>93</v>
      </c>
      <c r="AZ183" s="42">
        <v>88</v>
      </c>
      <c r="BA183" s="42">
        <v>100</v>
      </c>
      <c r="BB183" s="42">
        <v>98</v>
      </c>
      <c r="BC183" s="42">
        <v>107</v>
      </c>
      <c r="BD183" s="42">
        <v>94</v>
      </c>
      <c r="BE183" s="42">
        <v>87</v>
      </c>
      <c r="BF183" s="42">
        <v>90</v>
      </c>
      <c r="BG183" s="42">
        <v>90</v>
      </c>
      <c r="BH183" s="42">
        <v>131</v>
      </c>
      <c r="BI183" s="42">
        <v>152</v>
      </c>
      <c r="BJ183" s="42">
        <v>156</v>
      </c>
      <c r="BK183" s="42">
        <v>153</v>
      </c>
      <c r="BL183" s="42">
        <v>175</v>
      </c>
      <c r="BM183" s="42">
        <v>134</v>
      </c>
      <c r="BN183" s="42">
        <v>137</v>
      </c>
      <c r="BO183" s="42">
        <v>138</v>
      </c>
      <c r="BP183" s="42">
        <v>129</v>
      </c>
      <c r="BQ183" s="42">
        <v>127</v>
      </c>
      <c r="BR183" s="42">
        <v>131</v>
      </c>
      <c r="BS183" s="42">
        <v>108</v>
      </c>
      <c r="BT183" s="42">
        <v>112</v>
      </c>
      <c r="BU183" s="42">
        <v>127</v>
      </c>
      <c r="BV183" s="42">
        <v>97</v>
      </c>
      <c r="BW183" s="42">
        <v>149</v>
      </c>
      <c r="BX183" s="42">
        <v>130</v>
      </c>
      <c r="BY183" s="42">
        <v>136</v>
      </c>
      <c r="BZ183" s="42">
        <v>114</v>
      </c>
      <c r="CA183" s="42">
        <v>101</v>
      </c>
      <c r="CB183" s="42">
        <v>94</v>
      </c>
      <c r="CC183" s="42">
        <v>93</v>
      </c>
      <c r="CD183" s="42">
        <v>118</v>
      </c>
      <c r="CE183" s="42">
        <v>109</v>
      </c>
      <c r="CF183" s="42">
        <v>103</v>
      </c>
      <c r="CG183" s="42">
        <v>119</v>
      </c>
      <c r="CH183" s="42">
        <v>107</v>
      </c>
      <c r="CI183" s="42">
        <v>93</v>
      </c>
      <c r="CJ183" s="42">
        <v>104</v>
      </c>
      <c r="CK183" s="42">
        <v>86</v>
      </c>
      <c r="CL183" s="42">
        <v>79</v>
      </c>
      <c r="CM183" s="42">
        <v>74</v>
      </c>
      <c r="CN183" s="42">
        <v>75</v>
      </c>
      <c r="CO183" s="42">
        <v>83</v>
      </c>
      <c r="CP183" s="42">
        <v>80</v>
      </c>
      <c r="CQ183" s="42">
        <v>76</v>
      </c>
      <c r="CR183" s="42">
        <v>77</v>
      </c>
      <c r="CS183" s="42">
        <v>87</v>
      </c>
      <c r="CT183" s="42">
        <v>94</v>
      </c>
      <c r="CU183" s="42">
        <v>100</v>
      </c>
      <c r="CV183" s="42">
        <v>105</v>
      </c>
      <c r="CW183" s="42">
        <v>98</v>
      </c>
      <c r="CX183" s="42">
        <v>93</v>
      </c>
      <c r="DB183" s="42"/>
      <c r="DC183" s="42"/>
      <c r="DD183" s="42"/>
      <c r="DE183" s="42"/>
    </row>
    <row r="184" spans="1:109">
      <c r="A184" s="13" t="s">
        <v>349</v>
      </c>
      <c r="B184" s="61" t="s">
        <v>1385</v>
      </c>
      <c r="C184" s="39">
        <v>147</v>
      </c>
      <c r="D184" s="39">
        <v>136</v>
      </c>
      <c r="E184" s="39">
        <v>182</v>
      </c>
      <c r="F184" s="39">
        <v>202</v>
      </c>
      <c r="G184" s="39">
        <v>213</v>
      </c>
      <c r="H184" s="39">
        <v>191</v>
      </c>
      <c r="I184" s="39">
        <v>188</v>
      </c>
      <c r="J184" s="39">
        <v>202</v>
      </c>
      <c r="K184" s="39">
        <v>185</v>
      </c>
      <c r="L184" s="39">
        <v>216</v>
      </c>
      <c r="M184" s="39">
        <v>171</v>
      </c>
      <c r="N184" s="39">
        <v>156</v>
      </c>
      <c r="O184" s="39">
        <v>135</v>
      </c>
      <c r="P184" s="39">
        <v>130</v>
      </c>
      <c r="Q184" s="39">
        <v>128</v>
      </c>
      <c r="R184" s="39">
        <v>130</v>
      </c>
      <c r="S184" s="41">
        <v>124</v>
      </c>
      <c r="T184" s="41">
        <v>114</v>
      </c>
      <c r="U184" s="41">
        <v>111</v>
      </c>
      <c r="V184" s="41">
        <v>58</v>
      </c>
      <c r="W184" s="49">
        <v>37</v>
      </c>
      <c r="X184" s="42">
        <v>41</v>
      </c>
      <c r="Y184" s="42">
        <v>32</v>
      </c>
      <c r="Z184" s="42">
        <v>37</v>
      </c>
      <c r="AA184" s="42">
        <v>35</v>
      </c>
      <c r="AB184" s="42">
        <v>33</v>
      </c>
      <c r="AC184" s="42">
        <v>34</v>
      </c>
      <c r="AD184" s="42">
        <v>34</v>
      </c>
      <c r="AE184" s="42">
        <v>45</v>
      </c>
      <c r="AF184" s="42">
        <v>44</v>
      </c>
      <c r="AG184" s="42">
        <v>47</v>
      </c>
      <c r="AH184" s="42">
        <v>46</v>
      </c>
      <c r="AI184" s="42">
        <v>44</v>
      </c>
      <c r="AJ184" s="42">
        <v>56</v>
      </c>
      <c r="AK184" s="42">
        <v>52</v>
      </c>
      <c r="AL184" s="42">
        <v>50</v>
      </c>
      <c r="AM184" s="42">
        <v>50</v>
      </c>
      <c r="AN184" s="42">
        <v>52</v>
      </c>
      <c r="AO184" s="42">
        <v>56</v>
      </c>
      <c r="AP184" s="42">
        <v>55</v>
      </c>
      <c r="AQ184" s="42">
        <v>50</v>
      </c>
      <c r="AR184" s="42">
        <v>42</v>
      </c>
      <c r="AS184" s="42">
        <v>45</v>
      </c>
      <c r="AT184" s="42">
        <v>54</v>
      </c>
      <c r="AU184" s="42">
        <v>49</v>
      </c>
      <c r="AV184" s="42">
        <v>48</v>
      </c>
      <c r="AW184" s="42">
        <v>46</v>
      </c>
      <c r="AX184" s="42">
        <v>45</v>
      </c>
      <c r="AY184" s="42">
        <v>53</v>
      </c>
      <c r="AZ184" s="42">
        <v>53</v>
      </c>
      <c r="BA184" s="42">
        <v>50</v>
      </c>
      <c r="BB184" s="42">
        <v>46</v>
      </c>
      <c r="BC184" s="42">
        <v>52</v>
      </c>
      <c r="BD184" s="42">
        <v>49</v>
      </c>
      <c r="BE184" s="42">
        <v>44</v>
      </c>
      <c r="BF184" s="42">
        <v>40</v>
      </c>
      <c r="BG184" s="42">
        <v>48</v>
      </c>
      <c r="BH184" s="42">
        <v>51</v>
      </c>
      <c r="BI184" s="42">
        <v>61</v>
      </c>
      <c r="BJ184" s="42">
        <v>56</v>
      </c>
      <c r="BK184" s="42">
        <v>43</v>
      </c>
      <c r="BL184" s="42">
        <v>47</v>
      </c>
      <c r="BM184" s="42">
        <v>41</v>
      </c>
      <c r="BN184" s="42">
        <v>40</v>
      </c>
      <c r="BO184" s="42">
        <v>39</v>
      </c>
      <c r="BP184" s="42">
        <v>40</v>
      </c>
      <c r="BQ184" s="42">
        <v>42</v>
      </c>
      <c r="BR184" s="42">
        <v>35</v>
      </c>
      <c r="BS184" s="42">
        <v>37</v>
      </c>
      <c r="BT184" s="42">
        <v>35</v>
      </c>
      <c r="BU184" s="42">
        <v>29</v>
      </c>
      <c r="BV184" s="42">
        <v>34</v>
      </c>
      <c r="BW184" s="42">
        <v>29</v>
      </c>
      <c r="BX184" s="42">
        <v>31</v>
      </c>
      <c r="BY184" s="42">
        <v>33</v>
      </c>
      <c r="BZ184" s="42">
        <v>37</v>
      </c>
      <c r="CA184" s="42">
        <v>34</v>
      </c>
      <c r="CB184" s="42">
        <v>31</v>
      </c>
      <c r="CC184" s="42">
        <v>30</v>
      </c>
      <c r="CD184" s="42">
        <v>33</v>
      </c>
      <c r="CE184" s="42">
        <v>32</v>
      </c>
      <c r="CF184" s="42">
        <v>34</v>
      </c>
      <c r="CG184" s="42">
        <v>33</v>
      </c>
      <c r="CH184" s="42">
        <v>31</v>
      </c>
      <c r="CI184" s="42">
        <v>36</v>
      </c>
      <c r="CJ184" s="42">
        <v>31</v>
      </c>
      <c r="CK184" s="42">
        <v>28</v>
      </c>
      <c r="CL184" s="42">
        <v>29</v>
      </c>
      <c r="CM184" s="42">
        <v>31</v>
      </c>
      <c r="CN184" s="42">
        <v>28</v>
      </c>
      <c r="CO184" s="42">
        <v>27</v>
      </c>
      <c r="CP184" s="42">
        <v>28</v>
      </c>
      <c r="CQ184" s="42">
        <v>29</v>
      </c>
      <c r="CR184" s="42">
        <v>29</v>
      </c>
      <c r="CS184" s="42">
        <v>31</v>
      </c>
      <c r="CT184" s="42">
        <v>22</v>
      </c>
      <c r="CU184" s="42">
        <v>13</v>
      </c>
      <c r="CV184" s="42">
        <v>18</v>
      </c>
      <c r="CW184" s="42">
        <v>13</v>
      </c>
      <c r="CX184" s="42">
        <v>14</v>
      </c>
      <c r="DB184" s="42"/>
      <c r="DC184" s="42"/>
      <c r="DD184" s="42"/>
      <c r="DE184" s="42"/>
    </row>
    <row r="185" spans="1:109">
      <c r="A185" s="7" t="s">
        <v>351</v>
      </c>
      <c r="B185" s="61" t="s">
        <v>1386</v>
      </c>
      <c r="C185" s="39">
        <v>17</v>
      </c>
      <c r="D185" s="39">
        <v>16</v>
      </c>
      <c r="E185" s="39">
        <v>14</v>
      </c>
      <c r="F185" s="39">
        <v>15</v>
      </c>
      <c r="G185" s="39">
        <v>12</v>
      </c>
      <c r="H185" s="39">
        <v>18</v>
      </c>
      <c r="I185" s="39">
        <v>22</v>
      </c>
      <c r="J185" s="39">
        <v>12</v>
      </c>
      <c r="K185" s="39">
        <v>10</v>
      </c>
      <c r="L185" s="39">
        <v>10</v>
      </c>
      <c r="M185" s="39">
        <v>7</v>
      </c>
      <c r="N185" s="39">
        <v>9</v>
      </c>
      <c r="O185" s="39">
        <v>14</v>
      </c>
      <c r="P185" s="39">
        <v>18</v>
      </c>
      <c r="Q185" s="39">
        <v>8</v>
      </c>
      <c r="R185" s="39">
        <v>9</v>
      </c>
      <c r="S185" s="41">
        <v>11</v>
      </c>
      <c r="T185" s="41">
        <v>6</v>
      </c>
      <c r="U185" s="41">
        <v>5</v>
      </c>
      <c r="V185" s="41">
        <v>4</v>
      </c>
      <c r="W185" s="49">
        <v>4</v>
      </c>
      <c r="X185" s="42">
        <v>3</v>
      </c>
      <c r="Y185" s="42">
        <v>6</v>
      </c>
      <c r="Z185" s="42">
        <v>4</v>
      </c>
      <c r="AA185" s="42">
        <v>5</v>
      </c>
      <c r="AB185" s="42">
        <v>4</v>
      </c>
      <c r="AC185" s="42">
        <v>4</v>
      </c>
      <c r="AD185" s="42">
        <v>3</v>
      </c>
      <c r="AE185" s="42">
        <v>3</v>
      </c>
      <c r="AF185" s="42">
        <v>4</v>
      </c>
      <c r="AG185" s="42">
        <v>5</v>
      </c>
      <c r="AH185" s="42">
        <v>2</v>
      </c>
      <c r="AI185" s="42">
        <v>4</v>
      </c>
      <c r="AJ185" s="42">
        <v>7</v>
      </c>
      <c r="AK185" s="42">
        <v>2</v>
      </c>
      <c r="AL185" s="42">
        <v>2</v>
      </c>
      <c r="AM185" s="42">
        <v>3</v>
      </c>
      <c r="AN185" s="42">
        <v>3</v>
      </c>
      <c r="AO185" s="42">
        <v>3</v>
      </c>
      <c r="AP185" s="42">
        <v>3</v>
      </c>
      <c r="AQ185" s="42">
        <v>4</v>
      </c>
      <c r="AR185" s="42">
        <v>3</v>
      </c>
      <c r="AS185" s="42">
        <v>6</v>
      </c>
      <c r="AT185" s="42">
        <v>5</v>
      </c>
      <c r="AU185" s="42">
        <v>5</v>
      </c>
      <c r="AV185" s="42">
        <v>2</v>
      </c>
      <c r="AW185" s="42">
        <v>11</v>
      </c>
      <c r="AX185" s="42">
        <v>4</v>
      </c>
      <c r="AY185" s="42">
        <v>4</v>
      </c>
      <c r="AZ185" s="42">
        <v>4</v>
      </c>
      <c r="BA185" s="42">
        <v>3</v>
      </c>
      <c r="BB185" s="42">
        <v>1</v>
      </c>
      <c r="BC185" s="42">
        <v>4</v>
      </c>
      <c r="BD185" s="42">
        <v>3</v>
      </c>
      <c r="BE185" s="42">
        <v>1</v>
      </c>
      <c r="BF185" s="42">
        <v>2</v>
      </c>
      <c r="BG185" s="42">
        <v>4</v>
      </c>
      <c r="BH185" s="42">
        <v>2</v>
      </c>
      <c r="BI185" s="42">
        <v>2</v>
      </c>
      <c r="BJ185" s="42">
        <v>2</v>
      </c>
      <c r="BK185" s="42">
        <v>2</v>
      </c>
      <c r="BL185" s="42">
        <v>1</v>
      </c>
      <c r="BM185" s="42">
        <v>2</v>
      </c>
      <c r="BN185" s="42">
        <v>2</v>
      </c>
      <c r="BO185" s="42">
        <v>1</v>
      </c>
      <c r="BP185" s="42">
        <v>3</v>
      </c>
      <c r="BQ185" s="42">
        <v>3</v>
      </c>
      <c r="BR185" s="42">
        <v>2</v>
      </c>
      <c r="BS185" s="42">
        <v>1</v>
      </c>
      <c r="BT185" s="42">
        <v>5</v>
      </c>
      <c r="BU185" s="42">
        <v>4</v>
      </c>
      <c r="BV185" s="42">
        <v>4</v>
      </c>
      <c r="BW185" s="42">
        <v>6</v>
      </c>
      <c r="BX185" s="42">
        <v>7</v>
      </c>
      <c r="BY185" s="42">
        <v>4</v>
      </c>
      <c r="BZ185" s="42">
        <v>1</v>
      </c>
      <c r="CA185" s="42">
        <v>4</v>
      </c>
      <c r="CB185" s="42">
        <v>1</v>
      </c>
      <c r="CC185" s="42">
        <v>2</v>
      </c>
      <c r="CD185" s="42">
        <v>1</v>
      </c>
      <c r="CE185" s="42">
        <v>2</v>
      </c>
      <c r="CF185" s="42">
        <v>3</v>
      </c>
      <c r="CG185" s="42">
        <v>1</v>
      </c>
      <c r="CH185" s="42">
        <v>3</v>
      </c>
      <c r="CI185" s="42">
        <v>3</v>
      </c>
      <c r="CJ185" s="42">
        <v>4</v>
      </c>
      <c r="CK185" s="42">
        <v>3</v>
      </c>
      <c r="CL185" s="42">
        <v>1</v>
      </c>
      <c r="CM185" s="42">
        <v>1</v>
      </c>
      <c r="CN185" s="42">
        <v>1</v>
      </c>
      <c r="CO185" s="42">
        <v>2</v>
      </c>
      <c r="CP185" s="42">
        <v>2</v>
      </c>
      <c r="CQ185" s="42">
        <v>1</v>
      </c>
      <c r="CR185" s="42">
        <v>1</v>
      </c>
      <c r="CS185" s="42">
        <v>2</v>
      </c>
      <c r="CT185" s="42">
        <v>1</v>
      </c>
      <c r="CU185" s="42">
        <v>0</v>
      </c>
      <c r="CV185" s="42">
        <v>0</v>
      </c>
      <c r="CW185" s="42">
        <v>2</v>
      </c>
      <c r="CX185" s="42">
        <v>2</v>
      </c>
      <c r="DB185" s="42"/>
      <c r="DC185" s="42"/>
      <c r="DD185" s="42"/>
      <c r="DE185" s="42"/>
    </row>
    <row r="186" spans="1:109">
      <c r="A186" s="15" t="s">
        <v>353</v>
      </c>
      <c r="B186" s="62" t="s">
        <v>1387</v>
      </c>
      <c r="C186" s="39">
        <v>3</v>
      </c>
      <c r="D186" s="39">
        <v>3</v>
      </c>
      <c r="E186" s="39">
        <v>3</v>
      </c>
      <c r="F186" s="39">
        <v>3</v>
      </c>
      <c r="G186" s="39">
        <v>2</v>
      </c>
      <c r="H186" s="39">
        <v>5</v>
      </c>
      <c r="I186" s="39">
        <v>9</v>
      </c>
      <c r="J186" s="39">
        <v>1</v>
      </c>
      <c r="K186" s="39">
        <v>2</v>
      </c>
      <c r="L186" s="39">
        <v>1</v>
      </c>
      <c r="M186" s="39">
        <v>1</v>
      </c>
      <c r="N186" s="39">
        <v>2</v>
      </c>
      <c r="O186" s="39">
        <v>5</v>
      </c>
      <c r="P186" s="39">
        <v>9</v>
      </c>
      <c r="Q186" s="39">
        <v>2</v>
      </c>
      <c r="R186" s="39">
        <v>2</v>
      </c>
      <c r="S186" s="41">
        <v>7</v>
      </c>
      <c r="T186" s="41">
        <v>4</v>
      </c>
      <c r="U186" s="41">
        <v>2</v>
      </c>
      <c r="V186" s="41">
        <v>1</v>
      </c>
      <c r="W186" s="49">
        <v>1</v>
      </c>
      <c r="X186" s="42">
        <v>0</v>
      </c>
      <c r="Y186" s="42">
        <v>2</v>
      </c>
      <c r="Z186" s="42">
        <v>0</v>
      </c>
      <c r="AA186" s="42">
        <v>1</v>
      </c>
      <c r="AB186" s="42">
        <v>1</v>
      </c>
      <c r="AC186" s="42">
        <v>1</v>
      </c>
      <c r="AD186" s="42">
        <v>0</v>
      </c>
      <c r="AE186" s="42">
        <v>0</v>
      </c>
      <c r="AF186" s="42">
        <v>1</v>
      </c>
      <c r="AG186" s="42">
        <v>2</v>
      </c>
      <c r="AH186" s="42">
        <v>0</v>
      </c>
      <c r="AI186" s="42">
        <v>1</v>
      </c>
      <c r="AJ186" s="42">
        <v>2</v>
      </c>
      <c r="AK186" s="42">
        <v>0</v>
      </c>
      <c r="AL186" s="42">
        <v>0</v>
      </c>
      <c r="AM186" s="42">
        <v>1</v>
      </c>
      <c r="AN186" s="42">
        <v>0</v>
      </c>
      <c r="AO186" s="42">
        <v>1</v>
      </c>
      <c r="AP186" s="42">
        <v>0</v>
      </c>
      <c r="AQ186" s="42">
        <v>2</v>
      </c>
      <c r="AR186" s="42">
        <v>0</v>
      </c>
      <c r="AS186" s="42">
        <v>2</v>
      </c>
      <c r="AT186" s="42">
        <v>1</v>
      </c>
      <c r="AU186" s="42">
        <v>1</v>
      </c>
      <c r="AV186" s="42">
        <v>0</v>
      </c>
      <c r="AW186" s="42">
        <v>8</v>
      </c>
      <c r="AX186" s="42">
        <v>0</v>
      </c>
      <c r="AY186" s="42">
        <v>0</v>
      </c>
      <c r="AZ186" s="42">
        <v>1</v>
      </c>
      <c r="BA186" s="42">
        <v>0</v>
      </c>
      <c r="BB186" s="42">
        <v>0</v>
      </c>
      <c r="BC186" s="42">
        <v>2</v>
      </c>
      <c r="BD186" s="42">
        <v>0</v>
      </c>
      <c r="BE186" s="42">
        <v>0</v>
      </c>
      <c r="BF186" s="42">
        <v>0</v>
      </c>
      <c r="BG186" s="42">
        <v>1</v>
      </c>
      <c r="BH186" s="42">
        <v>0</v>
      </c>
      <c r="BI186" s="42">
        <v>0</v>
      </c>
      <c r="BJ186" s="42">
        <v>0</v>
      </c>
      <c r="BK186" s="42">
        <v>0</v>
      </c>
      <c r="BL186" s="42">
        <v>0</v>
      </c>
      <c r="BM186" s="42">
        <v>1</v>
      </c>
      <c r="BN186" s="42">
        <v>0</v>
      </c>
      <c r="BO186" s="42">
        <v>0</v>
      </c>
      <c r="BP186" s="42">
        <v>1</v>
      </c>
      <c r="BQ186" s="42">
        <v>1</v>
      </c>
      <c r="BR186" s="42">
        <v>0</v>
      </c>
      <c r="BS186" s="42">
        <v>0</v>
      </c>
      <c r="BT186" s="42">
        <v>3</v>
      </c>
      <c r="BU186" s="42">
        <v>1</v>
      </c>
      <c r="BV186" s="42">
        <v>1</v>
      </c>
      <c r="BW186" s="42">
        <v>3</v>
      </c>
      <c r="BX186" s="42">
        <v>5</v>
      </c>
      <c r="BY186" s="42">
        <v>1</v>
      </c>
      <c r="BZ186" s="42">
        <v>0</v>
      </c>
      <c r="CA186" s="42">
        <v>2</v>
      </c>
      <c r="CB186" s="42">
        <v>0</v>
      </c>
      <c r="CC186" s="42">
        <v>0</v>
      </c>
      <c r="CD186" s="42">
        <v>0</v>
      </c>
      <c r="CE186" s="42">
        <v>0</v>
      </c>
      <c r="CF186" s="42">
        <v>0</v>
      </c>
      <c r="CG186" s="42">
        <v>0</v>
      </c>
      <c r="CH186" s="42">
        <v>2</v>
      </c>
      <c r="CI186" s="42">
        <v>2</v>
      </c>
      <c r="CJ186" s="42">
        <v>3</v>
      </c>
      <c r="CK186" s="42">
        <v>2</v>
      </c>
      <c r="CL186" s="42">
        <v>0</v>
      </c>
      <c r="CM186" s="42">
        <v>0</v>
      </c>
      <c r="CN186" s="42">
        <v>0</v>
      </c>
      <c r="CO186" s="42">
        <v>2</v>
      </c>
      <c r="CP186" s="42">
        <v>2</v>
      </c>
      <c r="CQ186" s="42">
        <v>0</v>
      </c>
      <c r="CR186" s="42">
        <v>1</v>
      </c>
      <c r="CS186" s="42">
        <v>1</v>
      </c>
      <c r="CT186" s="42">
        <v>0</v>
      </c>
      <c r="CU186" s="42">
        <v>0</v>
      </c>
      <c r="CV186" s="42">
        <v>0</v>
      </c>
      <c r="CW186" s="42">
        <v>1</v>
      </c>
      <c r="CX186" s="42">
        <v>0</v>
      </c>
      <c r="DB186" s="42"/>
      <c r="DC186" s="42"/>
      <c r="DD186" s="42"/>
      <c r="DE186" s="42"/>
    </row>
    <row r="187" spans="1:109">
      <c r="A187" s="13" t="s">
        <v>355</v>
      </c>
      <c r="B187" s="62" t="s">
        <v>1388</v>
      </c>
      <c r="C187" s="39">
        <v>3</v>
      </c>
      <c r="D187" s="39">
        <v>3</v>
      </c>
      <c r="E187" s="39">
        <v>3</v>
      </c>
      <c r="F187" s="39">
        <v>3</v>
      </c>
      <c r="G187" s="39">
        <v>2</v>
      </c>
      <c r="H187" s="39">
        <v>5</v>
      </c>
      <c r="I187" s="39">
        <v>9</v>
      </c>
      <c r="J187" s="39">
        <v>1</v>
      </c>
      <c r="K187" s="39">
        <v>2</v>
      </c>
      <c r="L187" s="39">
        <v>1</v>
      </c>
      <c r="M187" s="39">
        <v>1</v>
      </c>
      <c r="N187" s="39">
        <v>2</v>
      </c>
      <c r="O187" s="39">
        <v>5</v>
      </c>
      <c r="P187" s="39">
        <v>9</v>
      </c>
      <c r="Q187" s="39">
        <v>2</v>
      </c>
      <c r="R187" s="39">
        <v>2</v>
      </c>
      <c r="S187" s="41">
        <v>7</v>
      </c>
      <c r="T187" s="41">
        <v>4</v>
      </c>
      <c r="U187" s="41">
        <v>2</v>
      </c>
      <c r="V187" s="41">
        <v>1</v>
      </c>
      <c r="W187" s="49">
        <v>1</v>
      </c>
      <c r="X187" s="42">
        <v>0</v>
      </c>
      <c r="Y187" s="42">
        <v>2</v>
      </c>
      <c r="Z187" s="42">
        <v>0</v>
      </c>
      <c r="AA187" s="42">
        <v>1</v>
      </c>
      <c r="AB187" s="42">
        <v>1</v>
      </c>
      <c r="AC187" s="42">
        <v>1</v>
      </c>
      <c r="AD187" s="42">
        <v>0</v>
      </c>
      <c r="AE187" s="42">
        <v>0</v>
      </c>
      <c r="AF187" s="42">
        <v>1</v>
      </c>
      <c r="AG187" s="42">
        <v>2</v>
      </c>
      <c r="AH187" s="42">
        <v>0</v>
      </c>
      <c r="AI187" s="42">
        <v>1</v>
      </c>
      <c r="AJ187" s="42">
        <v>2</v>
      </c>
      <c r="AK187" s="42">
        <v>0</v>
      </c>
      <c r="AL187" s="42">
        <v>0</v>
      </c>
      <c r="AM187" s="42">
        <v>1</v>
      </c>
      <c r="AN187" s="42">
        <v>0</v>
      </c>
      <c r="AO187" s="42">
        <v>1</v>
      </c>
      <c r="AP187" s="42">
        <v>0</v>
      </c>
      <c r="AQ187" s="42">
        <v>2</v>
      </c>
      <c r="AR187" s="42">
        <v>0</v>
      </c>
      <c r="AS187" s="42">
        <v>2</v>
      </c>
      <c r="AT187" s="42">
        <v>1</v>
      </c>
      <c r="AU187" s="42">
        <v>1</v>
      </c>
      <c r="AV187" s="42">
        <v>0</v>
      </c>
      <c r="AW187" s="42">
        <v>8</v>
      </c>
      <c r="AX187" s="42">
        <v>0</v>
      </c>
      <c r="AY187" s="42">
        <v>0</v>
      </c>
      <c r="AZ187" s="42">
        <v>1</v>
      </c>
      <c r="BA187" s="42">
        <v>0</v>
      </c>
      <c r="BB187" s="42">
        <v>0</v>
      </c>
      <c r="BC187" s="42">
        <v>2</v>
      </c>
      <c r="BD187" s="42">
        <v>0</v>
      </c>
      <c r="BE187" s="42">
        <v>0</v>
      </c>
      <c r="BF187" s="42">
        <v>0</v>
      </c>
      <c r="BG187" s="42">
        <v>1</v>
      </c>
      <c r="BH187" s="42">
        <v>0</v>
      </c>
      <c r="BI187" s="42">
        <v>0</v>
      </c>
      <c r="BJ187" s="42">
        <v>0</v>
      </c>
      <c r="BK187" s="42">
        <v>0</v>
      </c>
      <c r="BL187" s="42">
        <v>0</v>
      </c>
      <c r="BM187" s="42">
        <v>1</v>
      </c>
      <c r="BN187" s="42">
        <v>0</v>
      </c>
      <c r="BO187" s="42">
        <v>0</v>
      </c>
      <c r="BP187" s="42">
        <v>1</v>
      </c>
      <c r="BQ187" s="42">
        <v>1</v>
      </c>
      <c r="BR187" s="42">
        <v>0</v>
      </c>
      <c r="BS187" s="42">
        <v>0</v>
      </c>
      <c r="BT187" s="42">
        <v>3</v>
      </c>
      <c r="BU187" s="42">
        <v>1</v>
      </c>
      <c r="BV187" s="42">
        <v>1</v>
      </c>
      <c r="BW187" s="42">
        <v>3</v>
      </c>
      <c r="BX187" s="42">
        <v>5</v>
      </c>
      <c r="BY187" s="42">
        <v>1</v>
      </c>
      <c r="BZ187" s="42">
        <v>0</v>
      </c>
      <c r="CA187" s="42">
        <v>2</v>
      </c>
      <c r="CB187" s="42">
        <v>0</v>
      </c>
      <c r="CC187" s="42">
        <v>0</v>
      </c>
      <c r="CD187" s="42">
        <v>0</v>
      </c>
      <c r="CE187" s="42">
        <v>0</v>
      </c>
      <c r="CF187" s="42">
        <v>0</v>
      </c>
      <c r="CG187" s="42">
        <v>0</v>
      </c>
      <c r="CH187" s="42">
        <v>2</v>
      </c>
      <c r="CI187" s="42">
        <v>2</v>
      </c>
      <c r="CJ187" s="42">
        <v>3</v>
      </c>
      <c r="CK187" s="42">
        <v>2</v>
      </c>
      <c r="CL187" s="42">
        <v>0</v>
      </c>
      <c r="CM187" s="42">
        <v>0</v>
      </c>
      <c r="CN187" s="42">
        <v>0</v>
      </c>
      <c r="CO187" s="42">
        <v>2</v>
      </c>
      <c r="CP187" s="42">
        <v>2</v>
      </c>
      <c r="CQ187" s="42">
        <v>0</v>
      </c>
      <c r="CR187" s="42">
        <v>1</v>
      </c>
      <c r="CS187" s="42">
        <v>1</v>
      </c>
      <c r="CT187" s="42">
        <v>0</v>
      </c>
      <c r="CU187" s="42">
        <v>0</v>
      </c>
      <c r="CV187" s="42">
        <v>0</v>
      </c>
      <c r="CW187" s="42">
        <v>1</v>
      </c>
      <c r="CX187" s="42">
        <v>0</v>
      </c>
      <c r="DB187" s="42"/>
      <c r="DC187" s="42"/>
      <c r="DD187" s="42"/>
      <c r="DE187" s="42"/>
    </row>
    <row r="188" spans="1:109">
      <c r="A188" s="15" t="s">
        <v>357</v>
      </c>
      <c r="B188" s="64" t="s">
        <v>1389</v>
      </c>
      <c r="C188" s="39">
        <v>14</v>
      </c>
      <c r="D188" s="39">
        <v>13</v>
      </c>
      <c r="E188" s="39">
        <v>11</v>
      </c>
      <c r="F188" s="39">
        <v>12</v>
      </c>
      <c r="G188" s="39">
        <v>10</v>
      </c>
      <c r="H188" s="39">
        <v>13</v>
      </c>
      <c r="I188" s="39">
        <v>13</v>
      </c>
      <c r="J188" s="39">
        <v>11</v>
      </c>
      <c r="K188" s="39">
        <v>8</v>
      </c>
      <c r="L188" s="39">
        <v>9</v>
      </c>
      <c r="M188" s="39">
        <v>6</v>
      </c>
      <c r="N188" s="39">
        <v>7</v>
      </c>
      <c r="O188" s="39">
        <v>9</v>
      </c>
      <c r="P188" s="39">
        <v>9</v>
      </c>
      <c r="Q188" s="39">
        <v>6</v>
      </c>
      <c r="R188" s="39">
        <v>7</v>
      </c>
      <c r="S188" s="41">
        <v>4</v>
      </c>
      <c r="T188" s="41">
        <v>2</v>
      </c>
      <c r="U188" s="41">
        <v>3</v>
      </c>
      <c r="V188" s="41">
        <v>3</v>
      </c>
      <c r="W188" s="49">
        <v>3</v>
      </c>
      <c r="X188" s="42">
        <v>3</v>
      </c>
      <c r="Y188" s="42">
        <v>4</v>
      </c>
      <c r="Z188" s="42">
        <v>4</v>
      </c>
      <c r="AA188" s="42">
        <v>4</v>
      </c>
      <c r="AB188" s="42">
        <v>3</v>
      </c>
      <c r="AC188" s="42">
        <v>3</v>
      </c>
      <c r="AD188" s="42">
        <v>3</v>
      </c>
      <c r="AE188" s="42">
        <v>3</v>
      </c>
      <c r="AF188" s="42">
        <v>3</v>
      </c>
      <c r="AG188" s="42">
        <v>3</v>
      </c>
      <c r="AH188" s="42">
        <v>2</v>
      </c>
      <c r="AI188" s="42">
        <v>3</v>
      </c>
      <c r="AJ188" s="42">
        <v>5</v>
      </c>
      <c r="AK188" s="42">
        <v>2</v>
      </c>
      <c r="AL188" s="42">
        <v>2</v>
      </c>
      <c r="AM188" s="42">
        <v>2</v>
      </c>
      <c r="AN188" s="42">
        <v>3</v>
      </c>
      <c r="AO188" s="42">
        <v>2</v>
      </c>
      <c r="AP188" s="42">
        <v>3</v>
      </c>
      <c r="AQ188" s="42">
        <v>2</v>
      </c>
      <c r="AR188" s="42">
        <v>3</v>
      </c>
      <c r="AS188" s="42">
        <v>4</v>
      </c>
      <c r="AT188" s="42">
        <v>4</v>
      </c>
      <c r="AU188" s="42">
        <v>4</v>
      </c>
      <c r="AV188" s="42">
        <v>2</v>
      </c>
      <c r="AW188" s="42">
        <v>3</v>
      </c>
      <c r="AX188" s="42">
        <v>4</v>
      </c>
      <c r="AY188" s="42">
        <v>4</v>
      </c>
      <c r="AZ188" s="42">
        <v>3</v>
      </c>
      <c r="BA188" s="42">
        <v>3</v>
      </c>
      <c r="BB188" s="42">
        <v>1</v>
      </c>
      <c r="BC188" s="42">
        <v>2</v>
      </c>
      <c r="BD188" s="42">
        <v>3</v>
      </c>
      <c r="BE188" s="42">
        <v>1</v>
      </c>
      <c r="BF188" s="42">
        <v>2</v>
      </c>
      <c r="BG188" s="42">
        <v>3</v>
      </c>
      <c r="BH188" s="42">
        <v>2</v>
      </c>
      <c r="BI188" s="42">
        <v>2</v>
      </c>
      <c r="BJ188" s="42">
        <v>2</v>
      </c>
      <c r="BK188" s="42">
        <v>2</v>
      </c>
      <c r="BL188" s="42">
        <v>1</v>
      </c>
      <c r="BM188" s="42">
        <v>1</v>
      </c>
      <c r="BN188" s="42">
        <v>2</v>
      </c>
      <c r="BO188" s="42">
        <v>1</v>
      </c>
      <c r="BP188" s="42">
        <v>2</v>
      </c>
      <c r="BQ188" s="42">
        <v>2</v>
      </c>
      <c r="BR188" s="42">
        <v>2</v>
      </c>
      <c r="BS188" s="42">
        <v>1</v>
      </c>
      <c r="BT188" s="42">
        <v>2</v>
      </c>
      <c r="BU188" s="42">
        <v>3</v>
      </c>
      <c r="BV188" s="42">
        <v>3</v>
      </c>
      <c r="BW188" s="42">
        <v>3</v>
      </c>
      <c r="BX188" s="42">
        <v>2</v>
      </c>
      <c r="BY188" s="42">
        <v>3</v>
      </c>
      <c r="BZ188" s="42">
        <v>1</v>
      </c>
      <c r="CA188" s="42">
        <v>2</v>
      </c>
      <c r="CB188" s="42">
        <v>1</v>
      </c>
      <c r="CC188" s="42">
        <v>2</v>
      </c>
      <c r="CD188" s="42">
        <v>1</v>
      </c>
      <c r="CE188" s="42">
        <v>2</v>
      </c>
      <c r="CF188" s="42">
        <v>3</v>
      </c>
      <c r="CG188" s="42">
        <v>1</v>
      </c>
      <c r="CH188" s="42">
        <v>1</v>
      </c>
      <c r="CI188" s="42">
        <v>1</v>
      </c>
      <c r="CJ188" s="42">
        <v>1</v>
      </c>
      <c r="CK188" s="42">
        <v>1</v>
      </c>
      <c r="CL188" s="42">
        <v>1</v>
      </c>
      <c r="CM188" s="42">
        <v>1</v>
      </c>
      <c r="CN188" s="42">
        <v>1</v>
      </c>
      <c r="CO188" s="42">
        <v>0</v>
      </c>
      <c r="CP188" s="42">
        <v>0</v>
      </c>
      <c r="CQ188" s="42">
        <v>1</v>
      </c>
      <c r="CR188" s="42">
        <v>0</v>
      </c>
      <c r="CS188" s="42">
        <v>1</v>
      </c>
      <c r="CT188" s="42">
        <v>1</v>
      </c>
      <c r="CU188" s="42">
        <v>0</v>
      </c>
      <c r="CV188" s="42">
        <v>0</v>
      </c>
      <c r="CW188" s="42">
        <v>1</v>
      </c>
      <c r="CX188" s="42">
        <v>2</v>
      </c>
      <c r="DB188" s="42"/>
      <c r="DC188" s="42"/>
      <c r="DD188" s="42"/>
      <c r="DE188" s="42"/>
    </row>
    <row r="189" spans="1:109">
      <c r="A189" s="13" t="s">
        <v>359</v>
      </c>
      <c r="B189" s="62" t="s">
        <v>1390</v>
      </c>
      <c r="C189" s="39">
        <v>14</v>
      </c>
      <c r="D189" s="39">
        <v>13</v>
      </c>
      <c r="E189" s="39">
        <v>11</v>
      </c>
      <c r="F189" s="39">
        <v>12</v>
      </c>
      <c r="G189" s="39">
        <v>10</v>
      </c>
      <c r="H189" s="39">
        <v>13</v>
      </c>
      <c r="I189" s="39">
        <v>13</v>
      </c>
      <c r="J189" s="39">
        <v>11</v>
      </c>
      <c r="K189" s="39">
        <v>8</v>
      </c>
      <c r="L189" s="39">
        <v>9</v>
      </c>
      <c r="M189" s="39">
        <v>6</v>
      </c>
      <c r="N189" s="39">
        <v>7</v>
      </c>
      <c r="O189" s="39">
        <v>9</v>
      </c>
      <c r="P189" s="39">
        <v>9</v>
      </c>
      <c r="Q189" s="39">
        <v>6</v>
      </c>
      <c r="R189" s="39">
        <v>7</v>
      </c>
      <c r="S189" s="41">
        <v>4</v>
      </c>
      <c r="T189" s="41">
        <v>2</v>
      </c>
      <c r="U189" s="41">
        <v>3</v>
      </c>
      <c r="V189" s="41">
        <v>3</v>
      </c>
      <c r="W189" s="49">
        <v>3</v>
      </c>
      <c r="X189" s="42">
        <v>3</v>
      </c>
      <c r="Y189" s="42">
        <v>4</v>
      </c>
      <c r="Z189" s="42">
        <v>4</v>
      </c>
      <c r="AA189" s="42">
        <v>4</v>
      </c>
      <c r="AB189" s="42">
        <v>3</v>
      </c>
      <c r="AC189" s="42">
        <v>3</v>
      </c>
      <c r="AD189" s="42">
        <v>3</v>
      </c>
      <c r="AE189" s="42">
        <v>3</v>
      </c>
      <c r="AF189" s="42">
        <v>3</v>
      </c>
      <c r="AG189" s="42">
        <v>3</v>
      </c>
      <c r="AH189" s="42">
        <v>2</v>
      </c>
      <c r="AI189" s="42">
        <v>3</v>
      </c>
      <c r="AJ189" s="42">
        <v>5</v>
      </c>
      <c r="AK189" s="42">
        <v>2</v>
      </c>
      <c r="AL189" s="42">
        <v>2</v>
      </c>
      <c r="AM189" s="42">
        <v>2</v>
      </c>
      <c r="AN189" s="42">
        <v>3</v>
      </c>
      <c r="AO189" s="42">
        <v>2</v>
      </c>
      <c r="AP189" s="42">
        <v>3</v>
      </c>
      <c r="AQ189" s="42">
        <v>2</v>
      </c>
      <c r="AR189" s="42">
        <v>3</v>
      </c>
      <c r="AS189" s="42">
        <v>4</v>
      </c>
      <c r="AT189" s="42">
        <v>4</v>
      </c>
      <c r="AU189" s="42">
        <v>4</v>
      </c>
      <c r="AV189" s="42">
        <v>2</v>
      </c>
      <c r="AW189" s="42">
        <v>3</v>
      </c>
      <c r="AX189" s="42">
        <v>4</v>
      </c>
      <c r="AY189" s="42">
        <v>4</v>
      </c>
      <c r="AZ189" s="42">
        <v>3</v>
      </c>
      <c r="BA189" s="42">
        <v>3</v>
      </c>
      <c r="BB189" s="42">
        <v>1</v>
      </c>
      <c r="BC189" s="42">
        <v>2</v>
      </c>
      <c r="BD189" s="42">
        <v>3</v>
      </c>
      <c r="BE189" s="42">
        <v>1</v>
      </c>
      <c r="BF189" s="42">
        <v>2</v>
      </c>
      <c r="BG189" s="42">
        <v>3</v>
      </c>
      <c r="BH189" s="42">
        <v>2</v>
      </c>
      <c r="BI189" s="42">
        <v>2</v>
      </c>
      <c r="BJ189" s="42">
        <v>2</v>
      </c>
      <c r="BK189" s="42">
        <v>2</v>
      </c>
      <c r="BL189" s="42">
        <v>1</v>
      </c>
      <c r="BM189" s="42">
        <v>1</v>
      </c>
      <c r="BN189" s="42">
        <v>2</v>
      </c>
      <c r="BO189" s="42">
        <v>1</v>
      </c>
      <c r="BP189" s="42">
        <v>2</v>
      </c>
      <c r="BQ189" s="42">
        <v>2</v>
      </c>
      <c r="BR189" s="42">
        <v>2</v>
      </c>
      <c r="BS189" s="42">
        <v>1</v>
      </c>
      <c r="BT189" s="42">
        <v>2</v>
      </c>
      <c r="BU189" s="42">
        <v>3</v>
      </c>
      <c r="BV189" s="42">
        <v>3</v>
      </c>
      <c r="BW189" s="42">
        <v>3</v>
      </c>
      <c r="BX189" s="42">
        <v>2</v>
      </c>
      <c r="BY189" s="42">
        <v>3</v>
      </c>
      <c r="BZ189" s="42">
        <v>1</v>
      </c>
      <c r="CA189" s="42">
        <v>2</v>
      </c>
      <c r="CB189" s="42">
        <v>1</v>
      </c>
      <c r="CC189" s="42">
        <v>2</v>
      </c>
      <c r="CD189" s="42">
        <v>1</v>
      </c>
      <c r="CE189" s="42">
        <v>2</v>
      </c>
      <c r="CF189" s="42">
        <v>3</v>
      </c>
      <c r="CG189" s="42">
        <v>1</v>
      </c>
      <c r="CH189" s="42">
        <v>1</v>
      </c>
      <c r="CI189" s="42">
        <v>1</v>
      </c>
      <c r="CJ189" s="42">
        <v>1</v>
      </c>
      <c r="CK189" s="42">
        <v>1</v>
      </c>
      <c r="CL189" s="42">
        <v>1</v>
      </c>
      <c r="CM189" s="42">
        <v>1</v>
      </c>
      <c r="CN189" s="42">
        <v>1</v>
      </c>
      <c r="CO189" s="42">
        <v>0</v>
      </c>
      <c r="CP189" s="42">
        <v>0</v>
      </c>
      <c r="CQ189" s="42">
        <v>1</v>
      </c>
      <c r="CR189" s="42">
        <v>0</v>
      </c>
      <c r="CS189" s="42">
        <v>1</v>
      </c>
      <c r="CT189" s="42">
        <v>1</v>
      </c>
      <c r="CU189" s="42">
        <v>0</v>
      </c>
      <c r="CV189" s="42">
        <v>0</v>
      </c>
      <c r="CW189" s="42">
        <v>1</v>
      </c>
      <c r="CX189" s="42">
        <v>2</v>
      </c>
      <c r="DB189" s="42"/>
      <c r="DC189" s="42"/>
      <c r="DD189" s="42"/>
      <c r="DE189" s="42"/>
    </row>
    <row r="190" spans="1:109">
      <c r="A190" s="7" t="s">
        <v>361</v>
      </c>
      <c r="B190" s="61" t="s">
        <v>1391</v>
      </c>
      <c r="C190" s="39">
        <v>1431</v>
      </c>
      <c r="D190" s="39">
        <v>1342</v>
      </c>
      <c r="E190" s="39">
        <v>1546</v>
      </c>
      <c r="F190" s="39">
        <v>1818</v>
      </c>
      <c r="G190" s="39">
        <v>1994</v>
      </c>
      <c r="H190" s="39">
        <v>1561</v>
      </c>
      <c r="I190" s="39">
        <v>1720</v>
      </c>
      <c r="J190" s="39">
        <v>1808</v>
      </c>
      <c r="K190" s="39">
        <v>2251</v>
      </c>
      <c r="L190" s="39">
        <v>2820</v>
      </c>
      <c r="M190" s="39">
        <v>2710</v>
      </c>
      <c r="N190" s="39">
        <v>1951</v>
      </c>
      <c r="O190" s="39">
        <v>2840</v>
      </c>
      <c r="P190" s="39">
        <v>4308</v>
      </c>
      <c r="Q190" s="39">
        <v>4933</v>
      </c>
      <c r="R190" s="39">
        <v>3702</v>
      </c>
      <c r="S190" s="41">
        <v>3550</v>
      </c>
      <c r="T190" s="41">
        <v>4136</v>
      </c>
      <c r="U190" s="41">
        <v>2863</v>
      </c>
      <c r="V190" s="41">
        <v>2250</v>
      </c>
      <c r="W190" s="49">
        <v>399</v>
      </c>
      <c r="X190" s="42">
        <v>361</v>
      </c>
      <c r="Y190" s="42">
        <v>321</v>
      </c>
      <c r="Z190" s="42">
        <v>350</v>
      </c>
      <c r="AA190" s="42">
        <v>311</v>
      </c>
      <c r="AB190" s="42">
        <v>408</v>
      </c>
      <c r="AC190" s="42">
        <v>199</v>
      </c>
      <c r="AD190" s="42">
        <v>424</v>
      </c>
      <c r="AE190" s="42">
        <v>331</v>
      </c>
      <c r="AF190" s="42">
        <v>500</v>
      </c>
      <c r="AG190" s="42">
        <v>261</v>
      </c>
      <c r="AH190" s="42">
        <v>454</v>
      </c>
      <c r="AI190" s="42">
        <v>429</v>
      </c>
      <c r="AJ190" s="42">
        <v>683</v>
      </c>
      <c r="AK190" s="42">
        <v>285</v>
      </c>
      <c r="AL190" s="42">
        <v>421</v>
      </c>
      <c r="AM190" s="42">
        <v>469</v>
      </c>
      <c r="AN190" s="42">
        <v>716</v>
      </c>
      <c r="AO190" s="42">
        <v>446</v>
      </c>
      <c r="AP190" s="42">
        <v>363</v>
      </c>
      <c r="AQ190" s="42">
        <v>368</v>
      </c>
      <c r="AR190" s="42">
        <v>511</v>
      </c>
      <c r="AS190" s="42">
        <v>305</v>
      </c>
      <c r="AT190" s="42">
        <v>377</v>
      </c>
      <c r="AU190" s="42">
        <v>507</v>
      </c>
      <c r="AV190" s="42">
        <v>497</v>
      </c>
      <c r="AW190" s="42">
        <v>251</v>
      </c>
      <c r="AX190" s="42">
        <v>465</v>
      </c>
      <c r="AY190" s="42">
        <v>408</v>
      </c>
      <c r="AZ190" s="42">
        <v>606</v>
      </c>
      <c r="BA190" s="42">
        <v>290</v>
      </c>
      <c r="BB190" s="42">
        <v>504</v>
      </c>
      <c r="BC190" s="42">
        <v>556</v>
      </c>
      <c r="BD190" s="42">
        <v>732</v>
      </c>
      <c r="BE190" s="42">
        <v>328</v>
      </c>
      <c r="BF190" s="42">
        <v>635</v>
      </c>
      <c r="BG190" s="42">
        <v>619</v>
      </c>
      <c r="BH190" s="42">
        <v>896</v>
      </c>
      <c r="BI190" s="42">
        <v>710</v>
      </c>
      <c r="BJ190" s="42">
        <v>595</v>
      </c>
      <c r="BK190" s="42">
        <v>546</v>
      </c>
      <c r="BL190" s="42">
        <v>817</v>
      </c>
      <c r="BM190" s="42">
        <v>707</v>
      </c>
      <c r="BN190" s="42">
        <v>640</v>
      </c>
      <c r="BO190" s="42">
        <v>528</v>
      </c>
      <c r="BP190" s="42">
        <v>584</v>
      </c>
      <c r="BQ190" s="42">
        <v>296</v>
      </c>
      <c r="BR190" s="42">
        <v>543</v>
      </c>
      <c r="BS190" s="42">
        <v>693</v>
      </c>
      <c r="BT190" s="42">
        <v>820</v>
      </c>
      <c r="BU190" s="42">
        <v>491</v>
      </c>
      <c r="BV190" s="42">
        <v>836</v>
      </c>
      <c r="BW190" s="42">
        <v>789</v>
      </c>
      <c r="BX190" s="42">
        <v>1657</v>
      </c>
      <c r="BY190" s="42">
        <v>926</v>
      </c>
      <c r="BZ190" s="42">
        <v>936</v>
      </c>
      <c r="CA190" s="42">
        <v>1088</v>
      </c>
      <c r="CB190" s="42">
        <v>1471</v>
      </c>
      <c r="CC190" s="42">
        <v>1197</v>
      </c>
      <c r="CD190" s="42">
        <v>1177</v>
      </c>
      <c r="CE190" s="42">
        <v>956</v>
      </c>
      <c r="CF190" s="42">
        <v>1230</v>
      </c>
      <c r="CG190" s="42">
        <v>706</v>
      </c>
      <c r="CH190" s="42">
        <v>810</v>
      </c>
      <c r="CI190" s="42">
        <v>1007</v>
      </c>
      <c r="CJ190" s="42">
        <v>825</v>
      </c>
      <c r="CK190" s="42">
        <v>912</v>
      </c>
      <c r="CL190" s="42">
        <v>806</v>
      </c>
      <c r="CM190" s="42">
        <v>987</v>
      </c>
      <c r="CN190" s="42">
        <v>1156</v>
      </c>
      <c r="CO190" s="42">
        <v>976</v>
      </c>
      <c r="CP190" s="42">
        <v>1017</v>
      </c>
      <c r="CQ190" s="42">
        <v>1015</v>
      </c>
      <c r="CR190" s="42">
        <v>742</v>
      </c>
      <c r="CS190" s="42">
        <v>603</v>
      </c>
      <c r="CT190" s="42">
        <v>503</v>
      </c>
      <c r="CU190" s="42">
        <v>477</v>
      </c>
      <c r="CV190" s="42">
        <v>527</v>
      </c>
      <c r="CW190" s="42">
        <v>584</v>
      </c>
      <c r="CX190" s="42">
        <v>662</v>
      </c>
      <c r="DB190" s="42"/>
      <c r="DC190" s="42"/>
      <c r="DD190" s="42"/>
      <c r="DE190" s="42"/>
    </row>
    <row r="191" spans="1:109">
      <c r="A191" s="15" t="s">
        <v>363</v>
      </c>
      <c r="B191" s="61" t="s">
        <v>1392</v>
      </c>
      <c r="C191" s="39">
        <v>1032</v>
      </c>
      <c r="D191" s="39">
        <v>929</v>
      </c>
      <c r="E191" s="39">
        <v>1163</v>
      </c>
      <c r="F191" s="39">
        <v>1459</v>
      </c>
      <c r="G191" s="39">
        <v>1553</v>
      </c>
      <c r="H191" s="39">
        <v>1127</v>
      </c>
      <c r="I191" s="39">
        <v>1248</v>
      </c>
      <c r="J191" s="39">
        <v>1389</v>
      </c>
      <c r="K191" s="39">
        <v>1858</v>
      </c>
      <c r="L191" s="39">
        <v>2330</v>
      </c>
      <c r="M191" s="39">
        <v>2323</v>
      </c>
      <c r="N191" s="39">
        <v>1654</v>
      </c>
      <c r="O191" s="39">
        <v>2447</v>
      </c>
      <c r="P191" s="39">
        <v>3523</v>
      </c>
      <c r="Q191" s="39">
        <v>4167</v>
      </c>
      <c r="R191" s="39">
        <v>2902</v>
      </c>
      <c r="S191" s="41">
        <v>2675</v>
      </c>
      <c r="T191" s="41">
        <v>3198</v>
      </c>
      <c r="U191" s="41">
        <v>1988</v>
      </c>
      <c r="V191" s="41">
        <v>1678</v>
      </c>
      <c r="W191" s="49">
        <v>331</v>
      </c>
      <c r="X191" s="42">
        <v>254</v>
      </c>
      <c r="Y191" s="42">
        <v>231</v>
      </c>
      <c r="Z191" s="42">
        <v>216</v>
      </c>
      <c r="AA191" s="42">
        <v>210</v>
      </c>
      <c r="AB191" s="42">
        <v>268</v>
      </c>
      <c r="AC191" s="42">
        <v>147</v>
      </c>
      <c r="AD191" s="42">
        <v>304</v>
      </c>
      <c r="AE191" s="42">
        <v>251</v>
      </c>
      <c r="AF191" s="42">
        <v>371</v>
      </c>
      <c r="AG191" s="42">
        <v>187</v>
      </c>
      <c r="AH191" s="42">
        <v>354</v>
      </c>
      <c r="AI191" s="42">
        <v>322</v>
      </c>
      <c r="AJ191" s="42">
        <v>577</v>
      </c>
      <c r="AK191" s="42">
        <v>228</v>
      </c>
      <c r="AL191" s="42">
        <v>332</v>
      </c>
      <c r="AM191" s="42">
        <v>343</v>
      </c>
      <c r="AN191" s="42">
        <v>580</v>
      </c>
      <c r="AO191" s="42">
        <v>369</v>
      </c>
      <c r="AP191" s="42">
        <v>261</v>
      </c>
      <c r="AQ191" s="42">
        <v>265</v>
      </c>
      <c r="AR191" s="42">
        <v>378</v>
      </c>
      <c r="AS191" s="42">
        <v>222</v>
      </c>
      <c r="AT191" s="42">
        <v>262</v>
      </c>
      <c r="AU191" s="42">
        <v>391</v>
      </c>
      <c r="AV191" s="42">
        <v>372</v>
      </c>
      <c r="AW191" s="42">
        <v>153</v>
      </c>
      <c r="AX191" s="42">
        <v>332</v>
      </c>
      <c r="AY191" s="42">
        <v>318</v>
      </c>
      <c r="AZ191" s="42">
        <v>481</v>
      </c>
      <c r="BA191" s="42">
        <v>222</v>
      </c>
      <c r="BB191" s="42">
        <v>368</v>
      </c>
      <c r="BC191" s="42">
        <v>450</v>
      </c>
      <c r="BD191" s="42">
        <v>608</v>
      </c>
      <c r="BE191" s="42">
        <v>278</v>
      </c>
      <c r="BF191" s="42">
        <v>522</v>
      </c>
      <c r="BG191" s="42">
        <v>502</v>
      </c>
      <c r="BH191" s="42">
        <v>723</v>
      </c>
      <c r="BI191" s="42">
        <v>640</v>
      </c>
      <c r="BJ191" s="42">
        <v>465</v>
      </c>
      <c r="BK191" s="42">
        <v>458</v>
      </c>
      <c r="BL191" s="42">
        <v>721</v>
      </c>
      <c r="BM191" s="42">
        <v>586</v>
      </c>
      <c r="BN191" s="42">
        <v>558</v>
      </c>
      <c r="BO191" s="42">
        <v>454</v>
      </c>
      <c r="BP191" s="42">
        <v>504</v>
      </c>
      <c r="BQ191" s="42">
        <v>235</v>
      </c>
      <c r="BR191" s="42">
        <v>461</v>
      </c>
      <c r="BS191" s="42">
        <v>604</v>
      </c>
      <c r="BT191" s="42">
        <v>715</v>
      </c>
      <c r="BU191" s="42">
        <v>407</v>
      </c>
      <c r="BV191" s="42">
        <v>721</v>
      </c>
      <c r="BW191" s="42">
        <v>641</v>
      </c>
      <c r="BX191" s="42">
        <v>1338</v>
      </c>
      <c r="BY191" s="42">
        <v>751</v>
      </c>
      <c r="BZ191" s="42">
        <v>793</v>
      </c>
      <c r="CA191" s="42">
        <v>900</v>
      </c>
      <c r="CB191" s="42">
        <v>1213</v>
      </c>
      <c r="CC191" s="42">
        <v>1029</v>
      </c>
      <c r="CD191" s="42">
        <v>1025</v>
      </c>
      <c r="CE191" s="42">
        <v>801</v>
      </c>
      <c r="CF191" s="42">
        <v>986</v>
      </c>
      <c r="CG191" s="42">
        <v>537</v>
      </c>
      <c r="CH191" s="42">
        <v>578</v>
      </c>
      <c r="CI191" s="42">
        <v>829</v>
      </c>
      <c r="CJ191" s="42">
        <v>614</v>
      </c>
      <c r="CK191" s="42">
        <v>610</v>
      </c>
      <c r="CL191" s="42">
        <v>622</v>
      </c>
      <c r="CM191" s="42">
        <v>715</v>
      </c>
      <c r="CN191" s="42">
        <v>909</v>
      </c>
      <c r="CO191" s="42">
        <v>750</v>
      </c>
      <c r="CP191" s="42">
        <v>824</v>
      </c>
      <c r="CQ191" s="42">
        <v>798</v>
      </c>
      <c r="CR191" s="42">
        <v>477</v>
      </c>
      <c r="CS191" s="42">
        <v>421</v>
      </c>
      <c r="CT191" s="42">
        <v>292</v>
      </c>
      <c r="CU191" s="42">
        <v>332</v>
      </c>
      <c r="CV191" s="42">
        <v>415</v>
      </c>
      <c r="CW191" s="42">
        <v>402</v>
      </c>
      <c r="CX191" s="42">
        <v>529</v>
      </c>
      <c r="DB191" s="42"/>
      <c r="DC191" s="42"/>
      <c r="DD191" s="42"/>
      <c r="DE191" s="42"/>
    </row>
    <row r="192" spans="1:109">
      <c r="A192" s="16" t="s">
        <v>365</v>
      </c>
      <c r="B192" s="61" t="s">
        <v>1393</v>
      </c>
      <c r="C192" s="39">
        <v>1032</v>
      </c>
      <c r="D192" s="39">
        <v>929</v>
      </c>
      <c r="E192" s="39">
        <v>1163</v>
      </c>
      <c r="F192" s="39">
        <v>1459</v>
      </c>
      <c r="G192" s="39">
        <v>1553</v>
      </c>
      <c r="H192" s="39">
        <v>1127</v>
      </c>
      <c r="I192" s="39">
        <v>1248</v>
      </c>
      <c r="J192" s="39">
        <v>1389</v>
      </c>
      <c r="K192" s="39">
        <v>1858</v>
      </c>
      <c r="L192" s="39">
        <v>2330</v>
      </c>
      <c r="M192" s="39">
        <v>2323</v>
      </c>
      <c r="N192" s="39">
        <v>1654</v>
      </c>
      <c r="O192" s="39">
        <v>2447</v>
      </c>
      <c r="P192" s="39">
        <v>3523</v>
      </c>
      <c r="Q192" s="39">
        <v>4167</v>
      </c>
      <c r="R192" s="39">
        <v>2902</v>
      </c>
      <c r="S192" s="41">
        <v>2675</v>
      </c>
      <c r="T192" s="41">
        <v>3198</v>
      </c>
      <c r="U192" s="41">
        <v>1988</v>
      </c>
      <c r="V192" s="41">
        <v>1678</v>
      </c>
      <c r="W192" s="49">
        <v>331</v>
      </c>
      <c r="X192" s="42">
        <v>254</v>
      </c>
      <c r="Y192" s="42">
        <v>231</v>
      </c>
      <c r="Z192" s="42">
        <v>216</v>
      </c>
      <c r="AA192" s="42">
        <v>210</v>
      </c>
      <c r="AB192" s="42">
        <v>268</v>
      </c>
      <c r="AC192" s="42">
        <v>147</v>
      </c>
      <c r="AD192" s="42">
        <v>304</v>
      </c>
      <c r="AE192" s="42">
        <v>251</v>
      </c>
      <c r="AF192" s="42">
        <v>371</v>
      </c>
      <c r="AG192" s="42">
        <v>187</v>
      </c>
      <c r="AH192" s="42">
        <v>354</v>
      </c>
      <c r="AI192" s="42">
        <v>322</v>
      </c>
      <c r="AJ192" s="42">
        <v>577</v>
      </c>
      <c r="AK192" s="42">
        <v>228</v>
      </c>
      <c r="AL192" s="42">
        <v>332</v>
      </c>
      <c r="AM192" s="42">
        <v>343</v>
      </c>
      <c r="AN192" s="42">
        <v>580</v>
      </c>
      <c r="AO192" s="42">
        <v>369</v>
      </c>
      <c r="AP192" s="42">
        <v>261</v>
      </c>
      <c r="AQ192" s="42">
        <v>265</v>
      </c>
      <c r="AR192" s="42">
        <v>378</v>
      </c>
      <c r="AS192" s="42">
        <v>222</v>
      </c>
      <c r="AT192" s="42">
        <v>262</v>
      </c>
      <c r="AU192" s="42">
        <v>391</v>
      </c>
      <c r="AV192" s="42">
        <v>372</v>
      </c>
      <c r="AW192" s="42">
        <v>153</v>
      </c>
      <c r="AX192" s="42">
        <v>332</v>
      </c>
      <c r="AY192" s="42">
        <v>318</v>
      </c>
      <c r="AZ192" s="42">
        <v>481</v>
      </c>
      <c r="BA192" s="42">
        <v>222</v>
      </c>
      <c r="BB192" s="42">
        <v>368</v>
      </c>
      <c r="BC192" s="42">
        <v>450</v>
      </c>
      <c r="BD192" s="42">
        <v>608</v>
      </c>
      <c r="BE192" s="42">
        <v>278</v>
      </c>
      <c r="BF192" s="42">
        <v>522</v>
      </c>
      <c r="BG192" s="42">
        <v>502</v>
      </c>
      <c r="BH192" s="42">
        <v>723</v>
      </c>
      <c r="BI192" s="42">
        <v>640</v>
      </c>
      <c r="BJ192" s="42">
        <v>465</v>
      </c>
      <c r="BK192" s="42">
        <v>458</v>
      </c>
      <c r="BL192" s="42">
        <v>721</v>
      </c>
      <c r="BM192" s="42">
        <v>586</v>
      </c>
      <c r="BN192" s="42">
        <v>558</v>
      </c>
      <c r="BO192" s="42">
        <v>454</v>
      </c>
      <c r="BP192" s="42">
        <v>504</v>
      </c>
      <c r="BQ192" s="42">
        <v>235</v>
      </c>
      <c r="BR192" s="42">
        <v>461</v>
      </c>
      <c r="BS192" s="42">
        <v>604</v>
      </c>
      <c r="BT192" s="42">
        <v>715</v>
      </c>
      <c r="BU192" s="42">
        <v>407</v>
      </c>
      <c r="BV192" s="42">
        <v>721</v>
      </c>
      <c r="BW192" s="42">
        <v>641</v>
      </c>
      <c r="BX192" s="42">
        <v>1338</v>
      </c>
      <c r="BY192" s="42">
        <v>751</v>
      </c>
      <c r="BZ192" s="42">
        <v>793</v>
      </c>
      <c r="CA192" s="42">
        <v>900</v>
      </c>
      <c r="CB192" s="42">
        <v>1213</v>
      </c>
      <c r="CC192" s="42">
        <v>1029</v>
      </c>
      <c r="CD192" s="42">
        <v>1025</v>
      </c>
      <c r="CE192" s="42">
        <v>801</v>
      </c>
      <c r="CF192" s="42">
        <v>986</v>
      </c>
      <c r="CG192" s="42">
        <v>537</v>
      </c>
      <c r="CH192" s="42">
        <v>578</v>
      </c>
      <c r="CI192" s="42">
        <v>829</v>
      </c>
      <c r="CJ192" s="42">
        <v>614</v>
      </c>
      <c r="CK192" s="42">
        <v>610</v>
      </c>
      <c r="CL192" s="42">
        <v>622</v>
      </c>
      <c r="CM192" s="42">
        <v>715</v>
      </c>
      <c r="CN192" s="42">
        <v>909</v>
      </c>
      <c r="CO192" s="42">
        <v>750</v>
      </c>
      <c r="CP192" s="42">
        <v>824</v>
      </c>
      <c r="CQ192" s="42">
        <v>798</v>
      </c>
      <c r="CR192" s="42">
        <v>477</v>
      </c>
      <c r="CS192" s="42">
        <v>421</v>
      </c>
      <c r="CT192" s="42">
        <v>292</v>
      </c>
      <c r="CU192" s="42">
        <v>332</v>
      </c>
      <c r="CV192" s="42">
        <v>415</v>
      </c>
      <c r="CW192" s="42">
        <v>402</v>
      </c>
      <c r="CX192" s="42">
        <v>529</v>
      </c>
      <c r="DB192" s="42"/>
      <c r="DC192" s="42"/>
      <c r="DD192" s="42"/>
      <c r="DE192" s="42"/>
    </row>
    <row r="193" spans="1:109">
      <c r="A193" s="15" t="s">
        <v>367</v>
      </c>
      <c r="B193" s="61" t="s">
        <v>1394</v>
      </c>
      <c r="C193" s="39">
        <v>399</v>
      </c>
      <c r="D193" s="39">
        <v>413</v>
      </c>
      <c r="E193" s="39">
        <v>383</v>
      </c>
      <c r="F193" s="39">
        <v>359</v>
      </c>
      <c r="G193" s="39">
        <v>441</v>
      </c>
      <c r="H193" s="39">
        <v>434</v>
      </c>
      <c r="I193" s="39">
        <v>472</v>
      </c>
      <c r="J193" s="39">
        <v>419</v>
      </c>
      <c r="K193" s="39">
        <v>393</v>
      </c>
      <c r="L193" s="39">
        <v>490</v>
      </c>
      <c r="M193" s="39">
        <v>387</v>
      </c>
      <c r="N193" s="39">
        <v>297</v>
      </c>
      <c r="O193" s="39">
        <v>393</v>
      </c>
      <c r="P193" s="39">
        <v>785</v>
      </c>
      <c r="Q193" s="39">
        <v>766</v>
      </c>
      <c r="R193" s="39">
        <v>800</v>
      </c>
      <c r="S193" s="41">
        <v>875</v>
      </c>
      <c r="T193" s="41">
        <v>938</v>
      </c>
      <c r="U193" s="41">
        <v>875</v>
      </c>
      <c r="V193" s="41">
        <v>572</v>
      </c>
      <c r="W193" s="49">
        <v>68</v>
      </c>
      <c r="X193" s="42">
        <v>107</v>
      </c>
      <c r="Y193" s="42">
        <v>90</v>
      </c>
      <c r="Z193" s="42">
        <v>134</v>
      </c>
      <c r="AA193" s="42">
        <v>101</v>
      </c>
      <c r="AB193" s="42">
        <v>139</v>
      </c>
      <c r="AC193" s="42">
        <v>53</v>
      </c>
      <c r="AD193" s="42">
        <v>120</v>
      </c>
      <c r="AE193" s="42">
        <v>81</v>
      </c>
      <c r="AF193" s="42">
        <v>129</v>
      </c>
      <c r="AG193" s="42">
        <v>73</v>
      </c>
      <c r="AH193" s="42">
        <v>100</v>
      </c>
      <c r="AI193" s="42">
        <v>107</v>
      </c>
      <c r="AJ193" s="42">
        <v>106</v>
      </c>
      <c r="AK193" s="42">
        <v>57</v>
      </c>
      <c r="AL193" s="42">
        <v>89</v>
      </c>
      <c r="AM193" s="42">
        <v>126</v>
      </c>
      <c r="AN193" s="42">
        <v>136</v>
      </c>
      <c r="AO193" s="42">
        <v>77</v>
      </c>
      <c r="AP193" s="42">
        <v>102</v>
      </c>
      <c r="AQ193" s="42">
        <v>103</v>
      </c>
      <c r="AR193" s="42">
        <v>134</v>
      </c>
      <c r="AS193" s="42">
        <v>83</v>
      </c>
      <c r="AT193" s="42">
        <v>114</v>
      </c>
      <c r="AU193" s="42">
        <v>116</v>
      </c>
      <c r="AV193" s="42">
        <v>124</v>
      </c>
      <c r="AW193" s="42">
        <v>98</v>
      </c>
      <c r="AX193" s="42">
        <v>134</v>
      </c>
      <c r="AY193" s="42">
        <v>91</v>
      </c>
      <c r="AZ193" s="42">
        <v>125</v>
      </c>
      <c r="BA193" s="42">
        <v>67</v>
      </c>
      <c r="BB193" s="42">
        <v>136</v>
      </c>
      <c r="BC193" s="42">
        <v>106</v>
      </c>
      <c r="BD193" s="42">
        <v>125</v>
      </c>
      <c r="BE193" s="42">
        <v>50</v>
      </c>
      <c r="BF193" s="42">
        <v>112</v>
      </c>
      <c r="BG193" s="42">
        <v>117</v>
      </c>
      <c r="BH193" s="42">
        <v>173</v>
      </c>
      <c r="BI193" s="42">
        <v>70</v>
      </c>
      <c r="BJ193" s="42">
        <v>130</v>
      </c>
      <c r="BK193" s="42">
        <v>88</v>
      </c>
      <c r="BL193" s="42">
        <v>96</v>
      </c>
      <c r="BM193" s="42">
        <v>120</v>
      </c>
      <c r="BN193" s="42">
        <v>83</v>
      </c>
      <c r="BO193" s="42">
        <v>74</v>
      </c>
      <c r="BP193" s="42">
        <v>80</v>
      </c>
      <c r="BQ193" s="42">
        <v>61</v>
      </c>
      <c r="BR193" s="42">
        <v>82</v>
      </c>
      <c r="BS193" s="42">
        <v>89</v>
      </c>
      <c r="BT193" s="42">
        <v>106</v>
      </c>
      <c r="BU193" s="42">
        <v>83</v>
      </c>
      <c r="BV193" s="42">
        <v>115</v>
      </c>
      <c r="BW193" s="42">
        <v>147</v>
      </c>
      <c r="BX193" s="42">
        <v>319</v>
      </c>
      <c r="BY193" s="42">
        <v>176</v>
      </c>
      <c r="BZ193" s="42">
        <v>143</v>
      </c>
      <c r="CA193" s="42">
        <v>188</v>
      </c>
      <c r="CB193" s="42">
        <v>259</v>
      </c>
      <c r="CC193" s="42">
        <v>167</v>
      </c>
      <c r="CD193" s="42">
        <v>152</v>
      </c>
      <c r="CE193" s="42">
        <v>155</v>
      </c>
      <c r="CF193" s="42">
        <v>243</v>
      </c>
      <c r="CG193" s="42">
        <v>170</v>
      </c>
      <c r="CH193" s="42">
        <v>232</v>
      </c>
      <c r="CI193" s="42">
        <v>178</v>
      </c>
      <c r="CJ193" s="42">
        <v>211</v>
      </c>
      <c r="CK193" s="42">
        <v>302</v>
      </c>
      <c r="CL193" s="42">
        <v>184</v>
      </c>
      <c r="CM193" s="42">
        <v>272</v>
      </c>
      <c r="CN193" s="42">
        <v>248</v>
      </c>
      <c r="CO193" s="42">
        <v>225</v>
      </c>
      <c r="CP193" s="42">
        <v>193</v>
      </c>
      <c r="CQ193" s="42">
        <v>217</v>
      </c>
      <c r="CR193" s="42">
        <v>264</v>
      </c>
      <c r="CS193" s="42">
        <v>182</v>
      </c>
      <c r="CT193" s="42">
        <v>212</v>
      </c>
      <c r="CU193" s="42">
        <v>146</v>
      </c>
      <c r="CV193" s="42">
        <v>112</v>
      </c>
      <c r="CW193" s="42">
        <v>181</v>
      </c>
      <c r="CX193" s="42">
        <v>133</v>
      </c>
      <c r="DB193" s="42"/>
      <c r="DC193" s="42"/>
      <c r="DD193" s="42"/>
      <c r="DE193" s="42"/>
    </row>
    <row r="194" spans="1:109">
      <c r="A194" s="13" t="s">
        <v>369</v>
      </c>
      <c r="B194" s="61" t="s">
        <v>1395</v>
      </c>
      <c r="C194" s="39">
        <v>399</v>
      </c>
      <c r="D194" s="39">
        <v>413</v>
      </c>
      <c r="E194" s="39">
        <v>383</v>
      </c>
      <c r="F194" s="39">
        <v>359</v>
      </c>
      <c r="G194" s="39">
        <v>441</v>
      </c>
      <c r="H194" s="39">
        <v>434</v>
      </c>
      <c r="I194" s="39">
        <v>472</v>
      </c>
      <c r="J194" s="39">
        <v>419</v>
      </c>
      <c r="K194" s="39">
        <v>393</v>
      </c>
      <c r="L194" s="39">
        <v>490</v>
      </c>
      <c r="M194" s="39">
        <v>387</v>
      </c>
      <c r="N194" s="39">
        <v>297</v>
      </c>
      <c r="O194" s="39">
        <v>393</v>
      </c>
      <c r="P194" s="39">
        <v>785</v>
      </c>
      <c r="Q194" s="39">
        <v>766</v>
      </c>
      <c r="R194" s="39">
        <v>800</v>
      </c>
      <c r="S194" s="41">
        <v>875</v>
      </c>
      <c r="T194" s="41">
        <v>938</v>
      </c>
      <c r="U194" s="41">
        <v>875</v>
      </c>
      <c r="V194" s="41">
        <v>572</v>
      </c>
      <c r="W194" s="49">
        <v>68</v>
      </c>
      <c r="X194" s="42">
        <v>107</v>
      </c>
      <c r="Y194" s="42">
        <v>90</v>
      </c>
      <c r="Z194" s="42">
        <v>134</v>
      </c>
      <c r="AA194" s="42">
        <v>101</v>
      </c>
      <c r="AB194" s="42">
        <v>139</v>
      </c>
      <c r="AC194" s="42">
        <v>53</v>
      </c>
      <c r="AD194" s="42">
        <v>120</v>
      </c>
      <c r="AE194" s="42">
        <v>81</v>
      </c>
      <c r="AF194" s="42">
        <v>129</v>
      </c>
      <c r="AG194" s="42">
        <v>73</v>
      </c>
      <c r="AH194" s="42">
        <v>100</v>
      </c>
      <c r="AI194" s="42">
        <v>107</v>
      </c>
      <c r="AJ194" s="42">
        <v>106</v>
      </c>
      <c r="AK194" s="42">
        <v>57</v>
      </c>
      <c r="AL194" s="42">
        <v>89</v>
      </c>
      <c r="AM194" s="42">
        <v>126</v>
      </c>
      <c r="AN194" s="42">
        <v>136</v>
      </c>
      <c r="AO194" s="42">
        <v>77</v>
      </c>
      <c r="AP194" s="42">
        <v>102</v>
      </c>
      <c r="AQ194" s="42">
        <v>103</v>
      </c>
      <c r="AR194" s="42">
        <v>134</v>
      </c>
      <c r="AS194" s="42">
        <v>83</v>
      </c>
      <c r="AT194" s="42">
        <v>114</v>
      </c>
      <c r="AU194" s="42">
        <v>116</v>
      </c>
      <c r="AV194" s="42">
        <v>124</v>
      </c>
      <c r="AW194" s="42">
        <v>98</v>
      </c>
      <c r="AX194" s="42">
        <v>134</v>
      </c>
      <c r="AY194" s="42">
        <v>91</v>
      </c>
      <c r="AZ194" s="42">
        <v>125</v>
      </c>
      <c r="BA194" s="42">
        <v>67</v>
      </c>
      <c r="BB194" s="42">
        <v>136</v>
      </c>
      <c r="BC194" s="42">
        <v>106</v>
      </c>
      <c r="BD194" s="42">
        <v>125</v>
      </c>
      <c r="BE194" s="42">
        <v>50</v>
      </c>
      <c r="BF194" s="42">
        <v>112</v>
      </c>
      <c r="BG194" s="42">
        <v>117</v>
      </c>
      <c r="BH194" s="42">
        <v>173</v>
      </c>
      <c r="BI194" s="42">
        <v>70</v>
      </c>
      <c r="BJ194" s="42">
        <v>130</v>
      </c>
      <c r="BK194" s="42">
        <v>88</v>
      </c>
      <c r="BL194" s="42">
        <v>96</v>
      </c>
      <c r="BM194" s="42">
        <v>120</v>
      </c>
      <c r="BN194" s="42">
        <v>83</v>
      </c>
      <c r="BO194" s="42">
        <v>74</v>
      </c>
      <c r="BP194" s="42">
        <v>80</v>
      </c>
      <c r="BQ194" s="42">
        <v>61</v>
      </c>
      <c r="BR194" s="42">
        <v>82</v>
      </c>
      <c r="BS194" s="42">
        <v>89</v>
      </c>
      <c r="BT194" s="42">
        <v>106</v>
      </c>
      <c r="BU194" s="42">
        <v>83</v>
      </c>
      <c r="BV194" s="42">
        <v>115</v>
      </c>
      <c r="BW194" s="42">
        <v>147</v>
      </c>
      <c r="BX194" s="42">
        <v>319</v>
      </c>
      <c r="BY194" s="42">
        <v>176</v>
      </c>
      <c r="BZ194" s="42">
        <v>143</v>
      </c>
      <c r="CA194" s="42">
        <v>188</v>
      </c>
      <c r="CB194" s="42">
        <v>259</v>
      </c>
      <c r="CC194" s="42">
        <v>167</v>
      </c>
      <c r="CD194" s="42">
        <v>152</v>
      </c>
      <c r="CE194" s="42">
        <v>155</v>
      </c>
      <c r="CF194" s="42">
        <v>243</v>
      </c>
      <c r="CG194" s="42">
        <v>170</v>
      </c>
      <c r="CH194" s="42">
        <v>232</v>
      </c>
      <c r="CI194" s="42">
        <v>178</v>
      </c>
      <c r="CJ194" s="42">
        <v>211</v>
      </c>
      <c r="CK194" s="42">
        <v>302</v>
      </c>
      <c r="CL194" s="42">
        <v>184</v>
      </c>
      <c r="CM194" s="42">
        <v>272</v>
      </c>
      <c r="CN194" s="42">
        <v>248</v>
      </c>
      <c r="CO194" s="42">
        <v>225</v>
      </c>
      <c r="CP194" s="42">
        <v>193</v>
      </c>
      <c r="CQ194" s="42">
        <v>217</v>
      </c>
      <c r="CR194" s="42">
        <v>264</v>
      </c>
      <c r="CS194" s="42">
        <v>182</v>
      </c>
      <c r="CT194" s="42">
        <v>212</v>
      </c>
      <c r="CU194" s="42">
        <v>146</v>
      </c>
      <c r="CV194" s="42">
        <v>112</v>
      </c>
      <c r="CW194" s="42">
        <v>181</v>
      </c>
      <c r="CX194" s="42">
        <v>133</v>
      </c>
      <c r="DB194" s="42"/>
      <c r="DC194" s="42"/>
      <c r="DD194" s="42"/>
      <c r="DE194" s="42"/>
    </row>
    <row r="195" spans="1:109">
      <c r="A195" s="7" t="s">
        <v>371</v>
      </c>
      <c r="B195" s="61" t="s">
        <v>1396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1</v>
      </c>
      <c r="J195" s="39">
        <v>1</v>
      </c>
      <c r="K195" s="39">
        <v>1</v>
      </c>
      <c r="L195" s="39">
        <v>1</v>
      </c>
      <c r="M195" s="39">
        <v>1</v>
      </c>
      <c r="N195" s="39">
        <v>2</v>
      </c>
      <c r="O195" s="39">
        <v>2</v>
      </c>
      <c r="P195" s="39">
        <v>2</v>
      </c>
      <c r="Q195" s="39">
        <v>0</v>
      </c>
      <c r="R195" s="39">
        <v>0</v>
      </c>
      <c r="S195" s="41">
        <v>0</v>
      </c>
      <c r="T195" s="41">
        <v>1</v>
      </c>
      <c r="U195" s="41">
        <v>1</v>
      </c>
      <c r="V195" s="41">
        <v>0</v>
      </c>
      <c r="W195" s="49">
        <v>0</v>
      </c>
      <c r="X195" s="42">
        <v>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  <c r="AT195" s="42">
        <v>0</v>
      </c>
      <c r="AU195" s="42">
        <v>0</v>
      </c>
      <c r="AV195" s="42">
        <v>0</v>
      </c>
      <c r="AW195" s="42">
        <v>0</v>
      </c>
      <c r="AX195" s="42">
        <v>1</v>
      </c>
      <c r="AY195" s="42">
        <v>0</v>
      </c>
      <c r="AZ195" s="42">
        <v>1</v>
      </c>
      <c r="BA195" s="42">
        <v>0</v>
      </c>
      <c r="BB195" s="42">
        <v>0</v>
      </c>
      <c r="BC195" s="42">
        <v>1</v>
      </c>
      <c r="BD195" s="42">
        <v>0</v>
      </c>
      <c r="BE195" s="42">
        <v>0</v>
      </c>
      <c r="BF195" s="42">
        <v>0</v>
      </c>
      <c r="BG195" s="42">
        <v>0</v>
      </c>
      <c r="BH195" s="42">
        <v>0</v>
      </c>
      <c r="BI195" s="42">
        <v>0</v>
      </c>
      <c r="BJ195" s="42">
        <v>1</v>
      </c>
      <c r="BK195" s="42">
        <v>1</v>
      </c>
      <c r="BL195" s="42">
        <v>0</v>
      </c>
      <c r="BM195" s="42">
        <v>0</v>
      </c>
      <c r="BN195" s="42">
        <v>0</v>
      </c>
      <c r="BO195" s="42">
        <v>0</v>
      </c>
      <c r="BP195" s="42">
        <v>1</v>
      </c>
      <c r="BQ195" s="42">
        <v>0</v>
      </c>
      <c r="BR195" s="42">
        <v>1</v>
      </c>
      <c r="BS195" s="42">
        <v>0</v>
      </c>
      <c r="BT195" s="42">
        <v>0</v>
      </c>
      <c r="BU195" s="42">
        <v>1</v>
      </c>
      <c r="BV195" s="42">
        <v>1</v>
      </c>
      <c r="BW195" s="42">
        <v>1</v>
      </c>
      <c r="BX195" s="42">
        <v>1</v>
      </c>
      <c r="BY195" s="42">
        <v>0</v>
      </c>
      <c r="BZ195" s="42">
        <v>0</v>
      </c>
      <c r="CA195" s="42">
        <v>0</v>
      </c>
      <c r="CB195" s="42">
        <v>0</v>
      </c>
      <c r="CC195" s="42">
        <v>0</v>
      </c>
      <c r="CD195" s="42">
        <v>0</v>
      </c>
      <c r="CE195" s="42">
        <v>0</v>
      </c>
      <c r="CF195" s="42">
        <v>0</v>
      </c>
      <c r="CG195" s="42">
        <v>0</v>
      </c>
      <c r="CH195" s="42">
        <v>0</v>
      </c>
      <c r="CI195" s="42">
        <v>0</v>
      </c>
      <c r="CJ195" s="42">
        <v>0</v>
      </c>
      <c r="CK195" s="42">
        <v>0</v>
      </c>
      <c r="CL195" s="42">
        <v>0</v>
      </c>
      <c r="CM195" s="42">
        <v>0</v>
      </c>
      <c r="CN195" s="42">
        <v>0</v>
      </c>
      <c r="CO195" s="42">
        <v>1</v>
      </c>
      <c r="CP195" s="42">
        <v>0</v>
      </c>
      <c r="CQ195" s="42">
        <v>0</v>
      </c>
      <c r="CR195" s="42">
        <v>1</v>
      </c>
      <c r="CS195" s="42">
        <v>0</v>
      </c>
      <c r="CT195" s="42">
        <v>0</v>
      </c>
      <c r="CU195" s="42">
        <v>0</v>
      </c>
      <c r="CV195" s="42">
        <v>0</v>
      </c>
      <c r="CW195" s="42">
        <v>0</v>
      </c>
      <c r="CX195" s="42">
        <v>0</v>
      </c>
    </row>
    <row r="196" spans="1:109">
      <c r="A196" s="15" t="s">
        <v>373</v>
      </c>
      <c r="B196" s="67" t="s">
        <v>1397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1</v>
      </c>
      <c r="J196" s="41">
        <v>1</v>
      </c>
      <c r="K196" s="41">
        <v>1</v>
      </c>
      <c r="L196" s="41">
        <v>1</v>
      </c>
      <c r="M196" s="41">
        <v>1</v>
      </c>
      <c r="N196" s="41">
        <v>2</v>
      </c>
      <c r="O196" s="41">
        <v>2</v>
      </c>
      <c r="P196" s="41">
        <v>2</v>
      </c>
      <c r="Q196" s="41">
        <v>0</v>
      </c>
      <c r="R196" s="41">
        <v>0</v>
      </c>
      <c r="S196" s="41">
        <v>0</v>
      </c>
      <c r="T196" s="41">
        <v>1</v>
      </c>
      <c r="U196" s="41">
        <v>1</v>
      </c>
      <c r="V196" s="41">
        <v>0</v>
      </c>
      <c r="W196" s="49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  <c r="AR196" s="42">
        <v>0</v>
      </c>
      <c r="AS196" s="42">
        <v>0</v>
      </c>
      <c r="AT196" s="42">
        <v>0</v>
      </c>
      <c r="AU196" s="42">
        <v>0</v>
      </c>
      <c r="AV196" s="42">
        <v>0</v>
      </c>
      <c r="AW196" s="42">
        <v>0</v>
      </c>
      <c r="AX196" s="42">
        <v>1</v>
      </c>
      <c r="AY196" s="42">
        <v>0</v>
      </c>
      <c r="AZ196" s="42">
        <v>1</v>
      </c>
      <c r="BA196" s="42">
        <v>0</v>
      </c>
      <c r="BB196" s="42">
        <v>0</v>
      </c>
      <c r="BC196" s="42">
        <v>1</v>
      </c>
      <c r="BD196" s="42">
        <v>0</v>
      </c>
      <c r="BE196" s="42">
        <v>0</v>
      </c>
      <c r="BF196" s="42">
        <v>0</v>
      </c>
      <c r="BG196" s="42">
        <v>0</v>
      </c>
      <c r="BH196" s="42">
        <v>0</v>
      </c>
      <c r="BI196" s="42">
        <v>0</v>
      </c>
      <c r="BJ196" s="42">
        <v>1</v>
      </c>
      <c r="BK196" s="42">
        <v>1</v>
      </c>
      <c r="BL196" s="42">
        <v>0</v>
      </c>
      <c r="BM196" s="42">
        <v>0</v>
      </c>
      <c r="BN196" s="42">
        <v>0</v>
      </c>
      <c r="BO196" s="42">
        <v>0</v>
      </c>
      <c r="BP196" s="42">
        <v>1</v>
      </c>
      <c r="BQ196" s="42">
        <v>0</v>
      </c>
      <c r="BR196" s="42">
        <v>1</v>
      </c>
      <c r="BS196" s="42">
        <v>0</v>
      </c>
      <c r="BT196" s="42">
        <v>0</v>
      </c>
      <c r="BU196" s="42">
        <v>1</v>
      </c>
      <c r="BV196" s="42">
        <v>1</v>
      </c>
      <c r="BW196" s="42">
        <v>1</v>
      </c>
      <c r="BX196" s="42">
        <v>1</v>
      </c>
      <c r="BY196" s="42">
        <v>0</v>
      </c>
      <c r="BZ196" s="42">
        <v>0</v>
      </c>
      <c r="CA196" s="42">
        <v>0</v>
      </c>
      <c r="CB196" s="42">
        <v>0</v>
      </c>
      <c r="CC196" s="42">
        <v>0</v>
      </c>
      <c r="CD196" s="42">
        <v>0</v>
      </c>
      <c r="CE196" s="42">
        <v>0</v>
      </c>
      <c r="CF196" s="42">
        <v>0</v>
      </c>
      <c r="CG196" s="42">
        <v>0</v>
      </c>
      <c r="CH196" s="42">
        <v>0</v>
      </c>
      <c r="CI196" s="42">
        <v>0</v>
      </c>
      <c r="CJ196" s="42">
        <v>0</v>
      </c>
      <c r="CK196" s="42">
        <v>0</v>
      </c>
      <c r="CL196" s="42">
        <v>0</v>
      </c>
      <c r="CM196" s="42">
        <v>0</v>
      </c>
      <c r="CN196" s="42">
        <v>0</v>
      </c>
      <c r="CO196" s="42">
        <v>1</v>
      </c>
      <c r="CP196" s="42">
        <v>0</v>
      </c>
      <c r="CQ196" s="42">
        <v>0</v>
      </c>
      <c r="CR196" s="42">
        <v>1</v>
      </c>
      <c r="CS196" s="42">
        <v>0</v>
      </c>
      <c r="CT196" s="42">
        <v>0</v>
      </c>
      <c r="CU196" s="42">
        <v>0</v>
      </c>
      <c r="CV196" s="42">
        <v>0</v>
      </c>
      <c r="CW196" s="42">
        <v>0</v>
      </c>
      <c r="CX196" s="42">
        <v>0</v>
      </c>
    </row>
    <row r="197" spans="1:109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109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9"/>
      <c r="T198" s="19"/>
      <c r="U198" s="19"/>
      <c r="V198" s="19"/>
    </row>
    <row r="199" spans="1:109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109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109">
      <c r="A201" s="18" t="s">
        <v>375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109">
      <c r="A202" s="1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109">
      <c r="A203" s="1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109">
      <c r="A204" s="1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X19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3.88671875" bestFit="1" customWidth="1"/>
    <col min="2" max="2" width="6.88671875" customWidth="1"/>
    <col min="23" max="23" width="8.88671875" style="47"/>
    <col min="24" max="101" width="8.88671875" style="23"/>
  </cols>
  <sheetData>
    <row r="1" spans="1:102">
      <c r="A1" s="20" t="s">
        <v>377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8"/>
      <c r="T1" s="18"/>
      <c r="U1" s="18"/>
      <c r="V1" s="18"/>
    </row>
    <row r="2" spans="1:10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8"/>
      <c r="T2" s="18"/>
      <c r="U2" s="18"/>
      <c r="V2" s="18"/>
      <c r="CI2" s="23" t="s">
        <v>2</v>
      </c>
    </row>
    <row r="3" spans="1:10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8"/>
      <c r="T3" s="18"/>
      <c r="U3" s="18"/>
      <c r="V3" s="18"/>
      <c r="W3" s="5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2">
      <c r="A4" s="3" t="s">
        <v>1591</v>
      </c>
      <c r="B4" s="3"/>
      <c r="C4" s="5">
        <v>1998</v>
      </c>
      <c r="D4" s="5">
        <v>1999</v>
      </c>
      <c r="E4" s="5">
        <v>2000</v>
      </c>
      <c r="F4" s="5">
        <v>2001</v>
      </c>
      <c r="G4" s="5">
        <v>2002</v>
      </c>
      <c r="H4" s="5">
        <v>2003</v>
      </c>
      <c r="I4" s="5">
        <v>2004</v>
      </c>
      <c r="J4" s="5">
        <v>2005</v>
      </c>
      <c r="K4" s="5">
        <v>2006</v>
      </c>
      <c r="L4" s="5">
        <v>2007</v>
      </c>
      <c r="M4" s="5">
        <v>2008</v>
      </c>
      <c r="N4" s="5">
        <v>2009</v>
      </c>
      <c r="O4" s="5">
        <v>2010</v>
      </c>
      <c r="P4" s="5">
        <v>2011</v>
      </c>
      <c r="Q4" s="5">
        <v>2012</v>
      </c>
      <c r="R4" s="5">
        <v>2013</v>
      </c>
      <c r="S4" s="5" t="s">
        <v>3</v>
      </c>
      <c r="T4" s="5">
        <v>2015</v>
      </c>
      <c r="U4" s="5">
        <v>2016</v>
      </c>
      <c r="V4" s="5">
        <v>2017</v>
      </c>
      <c r="W4" s="48" t="s">
        <v>1108</v>
      </c>
      <c r="X4" s="21" t="s">
        <v>1109</v>
      </c>
      <c r="Y4" s="21" t="s">
        <v>1110</v>
      </c>
      <c r="Z4" s="21" t="s">
        <v>1111</v>
      </c>
      <c r="AA4" s="21" t="s">
        <v>1112</v>
      </c>
      <c r="AB4" s="21" t="s">
        <v>1113</v>
      </c>
      <c r="AC4" s="21" t="s">
        <v>1114</v>
      </c>
      <c r="AD4" s="21" t="s">
        <v>1115</v>
      </c>
      <c r="AE4" s="21" t="s">
        <v>1116</v>
      </c>
      <c r="AF4" s="21" t="s">
        <v>1117</v>
      </c>
      <c r="AG4" s="21" t="s">
        <v>1118</v>
      </c>
      <c r="AH4" s="21" t="s">
        <v>1119</v>
      </c>
      <c r="AI4" s="21" t="s">
        <v>1120</v>
      </c>
      <c r="AJ4" s="21" t="s">
        <v>1121</v>
      </c>
      <c r="AK4" s="21" t="s">
        <v>1122</v>
      </c>
      <c r="AL4" s="21" t="s">
        <v>1123</v>
      </c>
      <c r="AM4" s="21" t="s">
        <v>1124</v>
      </c>
      <c r="AN4" s="21" t="s">
        <v>1125</v>
      </c>
      <c r="AO4" s="21" t="s">
        <v>1126</v>
      </c>
      <c r="AP4" s="21" t="s">
        <v>1127</v>
      </c>
      <c r="AQ4" s="21" t="s">
        <v>1128</v>
      </c>
      <c r="AR4" s="21" t="s">
        <v>1129</v>
      </c>
      <c r="AS4" s="21" t="s">
        <v>1130</v>
      </c>
      <c r="AT4" s="21" t="s">
        <v>1131</v>
      </c>
      <c r="AU4" s="21" t="s">
        <v>1132</v>
      </c>
      <c r="AV4" s="21" t="s">
        <v>1133</v>
      </c>
      <c r="AW4" s="21" t="s">
        <v>1134</v>
      </c>
      <c r="AX4" s="21" t="s">
        <v>1135</v>
      </c>
      <c r="AY4" s="21" t="s">
        <v>1136</v>
      </c>
      <c r="AZ4" s="21" t="s">
        <v>1137</v>
      </c>
      <c r="BA4" s="21" t="s">
        <v>1138</v>
      </c>
      <c r="BB4" s="21" t="s">
        <v>1139</v>
      </c>
      <c r="BC4" s="21" t="s">
        <v>1140</v>
      </c>
      <c r="BD4" s="21" t="s">
        <v>1141</v>
      </c>
      <c r="BE4" s="21" t="s">
        <v>1142</v>
      </c>
      <c r="BF4" s="21" t="s">
        <v>1143</v>
      </c>
      <c r="BG4" s="21" t="s">
        <v>1144</v>
      </c>
      <c r="BH4" s="21" t="s">
        <v>1145</v>
      </c>
      <c r="BI4" s="21" t="s">
        <v>1146</v>
      </c>
      <c r="BJ4" s="21" t="s">
        <v>1147</v>
      </c>
      <c r="BK4" s="21" t="s">
        <v>1148</v>
      </c>
      <c r="BL4" s="21" t="s">
        <v>1149</v>
      </c>
      <c r="BM4" s="21" t="s">
        <v>1150</v>
      </c>
      <c r="BN4" s="21" t="s">
        <v>1151</v>
      </c>
      <c r="BO4" s="21" t="s">
        <v>1152</v>
      </c>
      <c r="BP4" s="21" t="s">
        <v>1153</v>
      </c>
      <c r="BQ4" s="21" t="s">
        <v>1154</v>
      </c>
      <c r="BR4" s="21" t="s">
        <v>1155</v>
      </c>
      <c r="BS4" s="21" t="s">
        <v>1156</v>
      </c>
      <c r="BT4" s="21" t="s">
        <v>1157</v>
      </c>
      <c r="BU4" s="21" t="s">
        <v>1158</v>
      </c>
      <c r="BV4" s="21" t="s">
        <v>1159</v>
      </c>
      <c r="BW4" s="21" t="s">
        <v>1160</v>
      </c>
      <c r="BX4" s="21" t="s">
        <v>1161</v>
      </c>
      <c r="BY4" s="21" t="s">
        <v>1162</v>
      </c>
      <c r="BZ4" s="21" t="s">
        <v>1163</v>
      </c>
      <c r="CA4" s="21" t="s">
        <v>1164</v>
      </c>
      <c r="CB4" s="21" t="s">
        <v>1165</v>
      </c>
      <c r="CC4" s="21" t="s">
        <v>1166</v>
      </c>
      <c r="CD4" s="21" t="s">
        <v>1167</v>
      </c>
      <c r="CE4" s="21" t="s">
        <v>1168</v>
      </c>
      <c r="CF4" s="21" t="s">
        <v>1169</v>
      </c>
      <c r="CG4" s="21" t="s">
        <v>1170</v>
      </c>
      <c r="CH4" s="21" t="s">
        <v>1171</v>
      </c>
      <c r="CI4" s="21" t="s">
        <v>1172</v>
      </c>
      <c r="CJ4" s="21" t="s">
        <v>1173</v>
      </c>
      <c r="CK4" s="21" t="s">
        <v>1174</v>
      </c>
      <c r="CL4" s="21" t="s">
        <v>1175</v>
      </c>
      <c r="CM4" s="21" t="s">
        <v>1176</v>
      </c>
      <c r="CN4" s="21" t="s">
        <v>1177</v>
      </c>
      <c r="CO4" s="21" t="s">
        <v>1178</v>
      </c>
      <c r="CP4" s="21" t="s">
        <v>1179</v>
      </c>
      <c r="CQ4" s="21" t="s">
        <v>1180</v>
      </c>
      <c r="CR4" s="21" t="s">
        <v>1181</v>
      </c>
      <c r="CS4" s="21" t="s">
        <v>1182</v>
      </c>
      <c r="CT4" s="21" t="s">
        <v>1183</v>
      </c>
      <c r="CU4" s="21" t="s">
        <v>1184</v>
      </c>
      <c r="CV4" s="21" t="s">
        <v>1185</v>
      </c>
      <c r="CW4" s="26" t="s">
        <v>1186</v>
      </c>
      <c r="CX4" s="26" t="s">
        <v>1216</v>
      </c>
    </row>
    <row r="5" spans="1:102" s="73" customFormat="1">
      <c r="A5" s="5" t="s">
        <v>378</v>
      </c>
      <c r="B5" s="5" t="s">
        <v>379</v>
      </c>
      <c r="C5" s="79">
        <v>99851</v>
      </c>
      <c r="D5" s="79">
        <v>101942</v>
      </c>
      <c r="E5" s="79">
        <v>113108</v>
      </c>
      <c r="F5" s="79">
        <v>115127</v>
      </c>
      <c r="G5" s="79">
        <v>115662</v>
      </c>
      <c r="H5" s="79">
        <v>112381</v>
      </c>
      <c r="I5" s="79">
        <v>112923</v>
      </c>
      <c r="J5" s="79">
        <v>123069</v>
      </c>
      <c r="K5" s="79">
        <v>151826</v>
      </c>
      <c r="L5" s="79">
        <v>128507</v>
      </c>
      <c r="M5" s="79">
        <v>142811</v>
      </c>
      <c r="N5" s="79">
        <v>125501</v>
      </c>
      <c r="O5" s="79">
        <v>145173</v>
      </c>
      <c r="P5" s="79">
        <v>165085</v>
      </c>
      <c r="Q5" s="79">
        <v>150685</v>
      </c>
      <c r="R5" s="79">
        <v>150598</v>
      </c>
      <c r="S5" s="80">
        <v>152915</v>
      </c>
      <c r="T5" s="80">
        <v>138865</v>
      </c>
      <c r="U5" s="80">
        <v>145471</v>
      </c>
      <c r="V5" s="80">
        <v>167246</v>
      </c>
      <c r="W5" s="81">
        <v>25484</v>
      </c>
      <c r="X5" s="82">
        <v>24827</v>
      </c>
      <c r="Y5" s="82">
        <v>24578</v>
      </c>
      <c r="Z5" s="82">
        <v>24962</v>
      </c>
      <c r="AA5" s="82">
        <v>24229</v>
      </c>
      <c r="AB5" s="82">
        <v>24325</v>
      </c>
      <c r="AC5" s="82">
        <v>26041</v>
      </c>
      <c r="AD5" s="82">
        <v>27347</v>
      </c>
      <c r="AE5" s="82">
        <v>27173</v>
      </c>
      <c r="AF5" s="82">
        <v>27757</v>
      </c>
      <c r="AG5" s="82">
        <v>28671</v>
      </c>
      <c r="AH5" s="82">
        <v>29507</v>
      </c>
      <c r="AI5" s="82">
        <v>30004</v>
      </c>
      <c r="AJ5" s="82">
        <v>29082</v>
      </c>
      <c r="AK5" s="82">
        <v>28401</v>
      </c>
      <c r="AL5" s="82">
        <v>27640</v>
      </c>
      <c r="AM5" s="82">
        <v>28964</v>
      </c>
      <c r="AN5" s="82">
        <v>29974</v>
      </c>
      <c r="AO5" s="82">
        <v>28781</v>
      </c>
      <c r="AP5" s="82">
        <v>27943</v>
      </c>
      <c r="AQ5" s="82">
        <v>29489</v>
      </c>
      <c r="AR5" s="82">
        <v>27573</v>
      </c>
      <c r="AS5" s="82">
        <v>27348</v>
      </c>
      <c r="AT5" s="82">
        <v>27971</v>
      </c>
      <c r="AU5" s="82">
        <v>27197</v>
      </c>
      <c r="AV5" s="82">
        <v>27723</v>
      </c>
      <c r="AW5" s="82">
        <v>28443</v>
      </c>
      <c r="AX5" s="82">
        <v>29560</v>
      </c>
      <c r="AY5" s="82">
        <v>29210</v>
      </c>
      <c r="AZ5" s="82">
        <v>29872</v>
      </c>
      <c r="BA5" s="82">
        <v>31144</v>
      </c>
      <c r="BB5" s="82">
        <v>32843</v>
      </c>
      <c r="BC5" s="82">
        <v>40936</v>
      </c>
      <c r="BD5" s="82">
        <v>46515</v>
      </c>
      <c r="BE5" s="82">
        <v>33071</v>
      </c>
      <c r="BF5" s="82">
        <v>31304</v>
      </c>
      <c r="BG5" s="82">
        <v>31219</v>
      </c>
      <c r="BH5" s="82">
        <v>31436</v>
      </c>
      <c r="BI5" s="82">
        <v>32467</v>
      </c>
      <c r="BJ5" s="82">
        <v>33385</v>
      </c>
      <c r="BK5" s="82">
        <v>34980</v>
      </c>
      <c r="BL5" s="82">
        <v>37430</v>
      </c>
      <c r="BM5" s="82">
        <v>24578</v>
      </c>
      <c r="BN5" s="82">
        <v>33038</v>
      </c>
      <c r="BO5" s="82">
        <v>31196</v>
      </c>
      <c r="BP5" s="82">
        <v>29863</v>
      </c>
      <c r="BQ5" s="82">
        <v>31482</v>
      </c>
      <c r="BR5" s="82">
        <v>32960</v>
      </c>
      <c r="BS5" s="82">
        <v>35070</v>
      </c>
      <c r="BT5" s="82">
        <v>36752</v>
      </c>
      <c r="BU5" s="82">
        <v>34921</v>
      </c>
      <c r="BV5" s="82">
        <v>38430</v>
      </c>
      <c r="BW5" s="82">
        <v>40745</v>
      </c>
      <c r="BX5" s="82">
        <v>42465</v>
      </c>
      <c r="BY5" s="82">
        <v>40814</v>
      </c>
      <c r="BZ5" s="82">
        <v>41061</v>
      </c>
      <c r="CA5" s="82">
        <v>39305</v>
      </c>
      <c r="CB5" s="82">
        <v>37115</v>
      </c>
      <c r="CC5" s="82">
        <v>37436</v>
      </c>
      <c r="CD5" s="82">
        <v>36829</v>
      </c>
      <c r="CE5" s="82">
        <v>37890</v>
      </c>
      <c r="CF5" s="82">
        <v>38137</v>
      </c>
      <c r="CG5" s="82">
        <v>38784</v>
      </c>
      <c r="CH5" s="82">
        <v>35787</v>
      </c>
      <c r="CI5" s="82">
        <v>39026</v>
      </c>
      <c r="CJ5" s="82">
        <v>38931</v>
      </c>
      <c r="CK5" s="82">
        <v>37272</v>
      </c>
      <c r="CL5" s="82">
        <v>37686</v>
      </c>
      <c r="CM5" s="82">
        <v>34561</v>
      </c>
      <c r="CN5" s="82">
        <v>35537</v>
      </c>
      <c r="CO5" s="82">
        <v>34827</v>
      </c>
      <c r="CP5" s="82">
        <v>33940</v>
      </c>
      <c r="CQ5" s="82">
        <v>33210</v>
      </c>
      <c r="CR5" s="82">
        <v>35754</v>
      </c>
      <c r="CS5" s="82">
        <v>37330</v>
      </c>
      <c r="CT5" s="82">
        <v>39177</v>
      </c>
      <c r="CU5" s="83">
        <v>40124</v>
      </c>
      <c r="CV5" s="83">
        <v>41457</v>
      </c>
      <c r="CW5" s="83">
        <v>43505</v>
      </c>
      <c r="CX5" s="83">
        <v>42160</v>
      </c>
    </row>
    <row r="6" spans="1:102">
      <c r="A6" s="7" t="s">
        <v>6</v>
      </c>
      <c r="B6" s="18" t="s">
        <v>380</v>
      </c>
      <c r="C6" s="45">
        <v>1141</v>
      </c>
      <c r="D6" s="45">
        <v>999</v>
      </c>
      <c r="E6" s="45">
        <v>1033</v>
      </c>
      <c r="F6" s="45">
        <v>925</v>
      </c>
      <c r="G6" s="45">
        <v>964</v>
      </c>
      <c r="H6" s="45">
        <v>1265</v>
      </c>
      <c r="I6" s="45">
        <v>1162</v>
      </c>
      <c r="J6" s="45">
        <v>1216</v>
      </c>
      <c r="K6" s="45">
        <v>1299</v>
      </c>
      <c r="L6" s="45">
        <v>1395</v>
      </c>
      <c r="M6" s="45">
        <v>1624</v>
      </c>
      <c r="N6" s="45">
        <v>1598</v>
      </c>
      <c r="O6" s="45">
        <v>1907</v>
      </c>
      <c r="P6" s="45">
        <v>2223</v>
      </c>
      <c r="Q6" s="45">
        <v>1989</v>
      </c>
      <c r="R6" s="45">
        <v>1677</v>
      </c>
      <c r="S6" s="46">
        <v>1832</v>
      </c>
      <c r="T6" s="46">
        <v>1925</v>
      </c>
      <c r="U6" s="46">
        <v>2147</v>
      </c>
      <c r="V6" s="44">
        <v>2073</v>
      </c>
      <c r="W6" s="58">
        <v>306</v>
      </c>
      <c r="X6" s="35">
        <v>290</v>
      </c>
      <c r="Y6" s="35">
        <v>283</v>
      </c>
      <c r="Z6" s="35">
        <v>262</v>
      </c>
      <c r="AA6" s="35">
        <v>266</v>
      </c>
      <c r="AB6" s="35">
        <v>270</v>
      </c>
      <c r="AC6" s="35">
        <v>221</v>
      </c>
      <c r="AD6" s="35">
        <v>242</v>
      </c>
      <c r="AE6" s="35">
        <v>251</v>
      </c>
      <c r="AF6" s="35">
        <v>234</v>
      </c>
      <c r="AG6" s="35">
        <v>266</v>
      </c>
      <c r="AH6" s="35">
        <v>282</v>
      </c>
      <c r="AI6" s="35">
        <v>264</v>
      </c>
      <c r="AJ6" s="35">
        <v>248</v>
      </c>
      <c r="AK6" s="35">
        <v>212</v>
      </c>
      <c r="AL6" s="35">
        <v>201</v>
      </c>
      <c r="AM6" s="35">
        <v>218</v>
      </c>
      <c r="AN6" s="35">
        <v>242</v>
      </c>
      <c r="AO6" s="35">
        <v>265</v>
      </c>
      <c r="AP6" s="35">
        <v>239</v>
      </c>
      <c r="AQ6" s="35">
        <v>295</v>
      </c>
      <c r="AR6" s="35">
        <v>305</v>
      </c>
      <c r="AS6" s="35">
        <v>343</v>
      </c>
      <c r="AT6" s="35">
        <v>322</v>
      </c>
      <c r="AU6" s="35">
        <v>250</v>
      </c>
      <c r="AV6" s="35">
        <v>301</v>
      </c>
      <c r="AW6" s="35">
        <v>283</v>
      </c>
      <c r="AX6" s="35">
        <v>328</v>
      </c>
      <c r="AY6" s="35">
        <v>318</v>
      </c>
      <c r="AZ6" s="35">
        <v>302</v>
      </c>
      <c r="BA6" s="35">
        <v>302</v>
      </c>
      <c r="BB6" s="35">
        <v>294</v>
      </c>
      <c r="BC6" s="35">
        <v>313</v>
      </c>
      <c r="BD6" s="35">
        <v>333</v>
      </c>
      <c r="BE6" s="35">
        <v>328</v>
      </c>
      <c r="BF6" s="35">
        <v>325</v>
      </c>
      <c r="BG6" s="35">
        <v>337</v>
      </c>
      <c r="BH6" s="35">
        <v>377</v>
      </c>
      <c r="BI6" s="35">
        <v>353</v>
      </c>
      <c r="BJ6" s="35">
        <v>328</v>
      </c>
      <c r="BK6" s="35">
        <v>351</v>
      </c>
      <c r="BL6" s="35">
        <v>368</v>
      </c>
      <c r="BM6" s="35">
        <v>283</v>
      </c>
      <c r="BN6" s="35">
        <v>457</v>
      </c>
      <c r="BO6" s="35">
        <v>435</v>
      </c>
      <c r="BP6" s="35">
        <v>426</v>
      </c>
      <c r="BQ6" s="35">
        <v>348</v>
      </c>
      <c r="BR6" s="35">
        <v>389</v>
      </c>
      <c r="BS6" s="35">
        <v>425</v>
      </c>
      <c r="BT6" s="35">
        <v>484</v>
      </c>
      <c r="BU6" s="35">
        <v>474</v>
      </c>
      <c r="BV6" s="35">
        <v>524</v>
      </c>
      <c r="BW6" s="35">
        <v>561</v>
      </c>
      <c r="BX6" s="35">
        <v>518</v>
      </c>
      <c r="BY6" s="35">
        <v>528</v>
      </c>
      <c r="BZ6" s="35">
        <v>616</v>
      </c>
      <c r="CA6" s="35">
        <v>574</v>
      </c>
      <c r="CB6" s="35">
        <v>493</v>
      </c>
      <c r="CC6" s="35">
        <v>531</v>
      </c>
      <c r="CD6" s="35">
        <v>391</v>
      </c>
      <c r="CE6" s="35">
        <v>394</v>
      </c>
      <c r="CF6" s="35">
        <v>469</v>
      </c>
      <c r="CG6" s="35">
        <v>386</v>
      </c>
      <c r="CH6" s="35">
        <v>428</v>
      </c>
      <c r="CI6" s="35">
        <v>439</v>
      </c>
      <c r="CJ6" s="35">
        <v>429</v>
      </c>
      <c r="CK6" s="35">
        <v>484</v>
      </c>
      <c r="CL6" s="35">
        <v>480</v>
      </c>
      <c r="CM6" s="35">
        <v>462</v>
      </c>
      <c r="CN6" s="35">
        <v>456</v>
      </c>
      <c r="CO6" s="35">
        <v>493</v>
      </c>
      <c r="CP6" s="35">
        <v>514</v>
      </c>
      <c r="CQ6" s="35">
        <v>532</v>
      </c>
      <c r="CR6" s="35">
        <v>579</v>
      </c>
      <c r="CS6" s="35">
        <v>507</v>
      </c>
      <c r="CT6" s="35">
        <v>529</v>
      </c>
      <c r="CU6" s="46">
        <v>512</v>
      </c>
      <c r="CV6" s="46">
        <v>562</v>
      </c>
      <c r="CW6" s="46">
        <v>526</v>
      </c>
      <c r="CX6" s="46">
        <v>473</v>
      </c>
    </row>
    <row r="7" spans="1:102">
      <c r="A7" s="1" t="s">
        <v>8</v>
      </c>
      <c r="B7" s="23" t="s">
        <v>381</v>
      </c>
      <c r="C7" s="46">
        <v>854</v>
      </c>
      <c r="D7" s="46">
        <v>723</v>
      </c>
      <c r="E7" s="46">
        <v>769</v>
      </c>
      <c r="F7" s="46">
        <v>625</v>
      </c>
      <c r="G7" s="46">
        <v>676</v>
      </c>
      <c r="H7" s="46">
        <v>944</v>
      </c>
      <c r="I7" s="46">
        <v>822</v>
      </c>
      <c r="J7" s="46">
        <v>851</v>
      </c>
      <c r="K7" s="46">
        <v>908</v>
      </c>
      <c r="L7" s="46">
        <v>1016</v>
      </c>
      <c r="M7" s="46">
        <v>1231</v>
      </c>
      <c r="N7" s="46">
        <v>1174</v>
      </c>
      <c r="O7" s="46">
        <v>1408</v>
      </c>
      <c r="P7" s="46">
        <v>1725</v>
      </c>
      <c r="Q7" s="46">
        <v>1548</v>
      </c>
      <c r="R7" s="46">
        <v>1141</v>
      </c>
      <c r="S7" s="46">
        <v>1223</v>
      </c>
      <c r="T7" s="46">
        <v>1368</v>
      </c>
      <c r="U7" s="46">
        <v>1511</v>
      </c>
      <c r="V7" s="44">
        <v>1308</v>
      </c>
      <c r="W7" s="58">
        <v>230</v>
      </c>
      <c r="X7" s="35">
        <v>220</v>
      </c>
      <c r="Y7" s="35">
        <v>213</v>
      </c>
      <c r="Z7" s="35">
        <v>191</v>
      </c>
      <c r="AA7" s="35">
        <v>196</v>
      </c>
      <c r="AB7" s="35">
        <v>201</v>
      </c>
      <c r="AC7" s="35">
        <v>153</v>
      </c>
      <c r="AD7" s="35">
        <v>173</v>
      </c>
      <c r="AE7" s="35">
        <v>188</v>
      </c>
      <c r="AF7" s="35">
        <v>169</v>
      </c>
      <c r="AG7" s="35">
        <v>198</v>
      </c>
      <c r="AH7" s="35">
        <v>214</v>
      </c>
      <c r="AI7" s="35">
        <v>186</v>
      </c>
      <c r="AJ7" s="35">
        <v>176</v>
      </c>
      <c r="AK7" s="35">
        <v>135</v>
      </c>
      <c r="AL7" s="35">
        <v>128</v>
      </c>
      <c r="AM7" s="35">
        <v>146</v>
      </c>
      <c r="AN7" s="35">
        <v>178</v>
      </c>
      <c r="AO7" s="35">
        <v>190</v>
      </c>
      <c r="AP7" s="35">
        <v>162</v>
      </c>
      <c r="AQ7" s="35">
        <v>216</v>
      </c>
      <c r="AR7" s="35">
        <v>224</v>
      </c>
      <c r="AS7" s="35">
        <v>265</v>
      </c>
      <c r="AT7" s="35">
        <v>239</v>
      </c>
      <c r="AU7" s="35">
        <v>166</v>
      </c>
      <c r="AV7" s="35">
        <v>214</v>
      </c>
      <c r="AW7" s="35">
        <v>204</v>
      </c>
      <c r="AX7" s="35">
        <v>238</v>
      </c>
      <c r="AY7" s="35">
        <v>231</v>
      </c>
      <c r="AZ7" s="35">
        <v>209</v>
      </c>
      <c r="BA7" s="35">
        <v>209</v>
      </c>
      <c r="BB7" s="35">
        <v>202</v>
      </c>
      <c r="BC7" s="35">
        <v>223</v>
      </c>
      <c r="BD7" s="35">
        <v>233</v>
      </c>
      <c r="BE7" s="35">
        <v>226</v>
      </c>
      <c r="BF7" s="35">
        <v>226</v>
      </c>
      <c r="BG7" s="35">
        <v>240</v>
      </c>
      <c r="BH7" s="35">
        <v>280</v>
      </c>
      <c r="BI7" s="35">
        <v>263</v>
      </c>
      <c r="BJ7" s="35">
        <v>233</v>
      </c>
      <c r="BK7" s="35">
        <v>252</v>
      </c>
      <c r="BL7" s="35">
        <v>273</v>
      </c>
      <c r="BM7" s="35">
        <v>213</v>
      </c>
      <c r="BN7" s="35">
        <v>357</v>
      </c>
      <c r="BO7" s="35">
        <v>322</v>
      </c>
      <c r="BP7" s="35">
        <v>325</v>
      </c>
      <c r="BQ7" s="35">
        <v>248</v>
      </c>
      <c r="BR7" s="35">
        <v>279</v>
      </c>
      <c r="BS7" s="35">
        <v>303</v>
      </c>
      <c r="BT7" s="35">
        <v>355</v>
      </c>
      <c r="BU7" s="35">
        <v>350</v>
      </c>
      <c r="BV7" s="35">
        <v>400</v>
      </c>
      <c r="BW7" s="35">
        <v>439</v>
      </c>
      <c r="BX7" s="35">
        <v>390</v>
      </c>
      <c r="BY7" s="35">
        <v>400</v>
      </c>
      <c r="BZ7" s="35">
        <v>496</v>
      </c>
      <c r="CA7" s="35">
        <v>464</v>
      </c>
      <c r="CB7" s="35">
        <v>386</v>
      </c>
      <c r="CC7" s="35">
        <v>414</v>
      </c>
      <c r="CD7" s="35">
        <v>284</v>
      </c>
      <c r="CE7" s="35">
        <v>275</v>
      </c>
      <c r="CF7" s="35">
        <v>330</v>
      </c>
      <c r="CG7" s="35">
        <v>243</v>
      </c>
      <c r="CH7" s="35">
        <v>293</v>
      </c>
      <c r="CI7" s="35">
        <v>286</v>
      </c>
      <c r="CJ7" s="35">
        <v>278</v>
      </c>
      <c r="CK7" s="35">
        <v>335</v>
      </c>
      <c r="CL7" s="35">
        <v>324</v>
      </c>
      <c r="CM7" s="35">
        <v>316</v>
      </c>
      <c r="CN7" s="35">
        <v>323</v>
      </c>
      <c r="CO7" s="35">
        <v>351</v>
      </c>
      <c r="CP7" s="35">
        <v>378</v>
      </c>
      <c r="CQ7" s="35">
        <v>385</v>
      </c>
      <c r="CR7" s="35">
        <v>426</v>
      </c>
      <c r="CS7" s="35">
        <v>352</v>
      </c>
      <c r="CT7" s="35">
        <v>348</v>
      </c>
      <c r="CU7" s="46">
        <v>333</v>
      </c>
      <c r="CV7" s="46">
        <v>356</v>
      </c>
      <c r="CW7" s="46">
        <v>335</v>
      </c>
      <c r="CX7" s="46">
        <v>284</v>
      </c>
    </row>
    <row r="8" spans="1:102">
      <c r="A8" s="9" t="s">
        <v>10</v>
      </c>
      <c r="B8" s="23" t="s">
        <v>382</v>
      </c>
      <c r="C8" s="46">
        <v>564</v>
      </c>
      <c r="D8" s="46">
        <v>454</v>
      </c>
      <c r="E8" s="46">
        <v>450</v>
      </c>
      <c r="F8" s="46">
        <v>308</v>
      </c>
      <c r="G8" s="46">
        <v>385</v>
      </c>
      <c r="H8" s="46">
        <v>600</v>
      </c>
      <c r="I8" s="46">
        <v>477</v>
      </c>
      <c r="J8" s="46">
        <v>471</v>
      </c>
      <c r="K8" s="46">
        <v>489</v>
      </c>
      <c r="L8" s="46">
        <v>558</v>
      </c>
      <c r="M8" s="46">
        <v>757</v>
      </c>
      <c r="N8" s="46">
        <v>664</v>
      </c>
      <c r="O8" s="46">
        <v>881</v>
      </c>
      <c r="P8" s="46">
        <v>1139</v>
      </c>
      <c r="Q8" s="46">
        <v>1048</v>
      </c>
      <c r="R8" s="46">
        <v>533</v>
      </c>
      <c r="S8" s="46">
        <v>572</v>
      </c>
      <c r="T8" s="46">
        <v>671</v>
      </c>
      <c r="U8" s="46">
        <v>779</v>
      </c>
      <c r="V8" s="44">
        <v>502</v>
      </c>
      <c r="W8" s="58">
        <v>165</v>
      </c>
      <c r="X8" s="35">
        <v>138</v>
      </c>
      <c r="Y8" s="35">
        <v>140</v>
      </c>
      <c r="Z8" s="35">
        <v>121</v>
      </c>
      <c r="AA8" s="35">
        <v>124</v>
      </c>
      <c r="AB8" s="35">
        <v>130</v>
      </c>
      <c r="AC8" s="35">
        <v>93</v>
      </c>
      <c r="AD8" s="35">
        <v>107</v>
      </c>
      <c r="AE8" s="35">
        <v>116</v>
      </c>
      <c r="AF8" s="35">
        <v>94</v>
      </c>
      <c r="AG8" s="35">
        <v>104</v>
      </c>
      <c r="AH8" s="35">
        <v>136</v>
      </c>
      <c r="AI8" s="35">
        <v>105</v>
      </c>
      <c r="AJ8" s="35">
        <v>96</v>
      </c>
      <c r="AK8" s="35">
        <v>57</v>
      </c>
      <c r="AL8" s="35">
        <v>50</v>
      </c>
      <c r="AM8" s="35">
        <v>72</v>
      </c>
      <c r="AN8" s="35">
        <v>103</v>
      </c>
      <c r="AO8" s="35">
        <v>119</v>
      </c>
      <c r="AP8" s="35">
        <v>91</v>
      </c>
      <c r="AQ8" s="35">
        <v>135</v>
      </c>
      <c r="AR8" s="35">
        <v>141</v>
      </c>
      <c r="AS8" s="35">
        <v>181</v>
      </c>
      <c r="AT8" s="35">
        <v>143</v>
      </c>
      <c r="AU8" s="35">
        <v>92</v>
      </c>
      <c r="AV8" s="35">
        <v>126</v>
      </c>
      <c r="AW8" s="35">
        <v>113</v>
      </c>
      <c r="AX8" s="35">
        <v>146</v>
      </c>
      <c r="AY8" s="35">
        <v>137</v>
      </c>
      <c r="AZ8" s="35">
        <v>112</v>
      </c>
      <c r="BA8" s="35">
        <v>117</v>
      </c>
      <c r="BB8" s="35">
        <v>105</v>
      </c>
      <c r="BC8" s="35">
        <v>127</v>
      </c>
      <c r="BD8" s="35">
        <v>124</v>
      </c>
      <c r="BE8" s="35">
        <v>112</v>
      </c>
      <c r="BF8" s="35">
        <v>126</v>
      </c>
      <c r="BG8" s="35">
        <v>127</v>
      </c>
      <c r="BH8" s="35">
        <v>157</v>
      </c>
      <c r="BI8" s="35">
        <v>148</v>
      </c>
      <c r="BJ8" s="35">
        <v>126</v>
      </c>
      <c r="BK8" s="35">
        <v>141</v>
      </c>
      <c r="BL8" s="35">
        <v>156</v>
      </c>
      <c r="BM8" s="35">
        <v>140</v>
      </c>
      <c r="BN8" s="35">
        <v>226</v>
      </c>
      <c r="BO8" s="35">
        <v>194</v>
      </c>
      <c r="BP8" s="35">
        <v>204</v>
      </c>
      <c r="BQ8" s="35">
        <v>132</v>
      </c>
      <c r="BR8" s="35">
        <v>134</v>
      </c>
      <c r="BS8" s="35">
        <v>176</v>
      </c>
      <c r="BT8" s="35">
        <v>223</v>
      </c>
      <c r="BU8" s="35">
        <v>220</v>
      </c>
      <c r="BV8" s="35">
        <v>262</v>
      </c>
      <c r="BW8" s="35">
        <v>273</v>
      </c>
      <c r="BX8" s="35">
        <v>227</v>
      </c>
      <c r="BY8" s="35">
        <v>271</v>
      </c>
      <c r="BZ8" s="35">
        <v>368</v>
      </c>
      <c r="CA8" s="35">
        <v>346</v>
      </c>
      <c r="CB8" s="35">
        <v>257</v>
      </c>
      <c r="CC8" s="35">
        <v>278</v>
      </c>
      <c r="CD8" s="35">
        <v>167</v>
      </c>
      <c r="CE8" s="35">
        <v>120</v>
      </c>
      <c r="CF8" s="35">
        <v>179</v>
      </c>
      <c r="CG8" s="35">
        <v>93</v>
      </c>
      <c r="CH8" s="35">
        <v>141</v>
      </c>
      <c r="CI8" s="35">
        <v>133</v>
      </c>
      <c r="CJ8" s="35">
        <v>110</v>
      </c>
      <c r="CK8" s="35">
        <v>166</v>
      </c>
      <c r="CL8" s="35">
        <v>163</v>
      </c>
      <c r="CM8" s="35">
        <v>148</v>
      </c>
      <c r="CN8" s="35">
        <v>158</v>
      </c>
      <c r="CO8" s="35">
        <v>173</v>
      </c>
      <c r="CP8" s="35">
        <v>192</v>
      </c>
      <c r="CQ8" s="35">
        <v>222</v>
      </c>
      <c r="CR8" s="35">
        <v>231</v>
      </c>
      <c r="CS8" s="35">
        <v>180</v>
      </c>
      <c r="CT8" s="35">
        <v>146</v>
      </c>
      <c r="CU8" s="46">
        <v>141</v>
      </c>
      <c r="CV8" s="46">
        <v>150</v>
      </c>
      <c r="CW8" s="46">
        <v>127</v>
      </c>
      <c r="CX8" s="46">
        <v>84</v>
      </c>
    </row>
    <row r="9" spans="1:102">
      <c r="A9" s="9" t="s">
        <v>12</v>
      </c>
      <c r="B9" s="23" t="s">
        <v>383</v>
      </c>
      <c r="C9" s="46">
        <v>83</v>
      </c>
      <c r="D9" s="46">
        <v>81</v>
      </c>
      <c r="E9" s="46">
        <v>80</v>
      </c>
      <c r="F9" s="46">
        <v>83</v>
      </c>
      <c r="G9" s="46">
        <v>80</v>
      </c>
      <c r="H9" s="46">
        <v>77</v>
      </c>
      <c r="I9" s="46">
        <v>93</v>
      </c>
      <c r="J9" s="46">
        <v>120</v>
      </c>
      <c r="K9" s="46">
        <v>148</v>
      </c>
      <c r="L9" s="46">
        <v>129</v>
      </c>
      <c r="M9" s="46">
        <v>136</v>
      </c>
      <c r="N9" s="46">
        <v>164</v>
      </c>
      <c r="O9" s="46">
        <v>195</v>
      </c>
      <c r="P9" s="46">
        <v>228</v>
      </c>
      <c r="Q9" s="46">
        <v>190</v>
      </c>
      <c r="R9" s="46">
        <v>246</v>
      </c>
      <c r="S9" s="46">
        <v>229</v>
      </c>
      <c r="T9" s="46">
        <v>246</v>
      </c>
      <c r="U9" s="46">
        <v>274</v>
      </c>
      <c r="V9" s="44">
        <v>308</v>
      </c>
      <c r="W9" s="58">
        <v>21</v>
      </c>
      <c r="X9" s="35">
        <v>21</v>
      </c>
      <c r="Y9" s="35">
        <v>19</v>
      </c>
      <c r="Z9" s="35">
        <v>22</v>
      </c>
      <c r="AA9" s="35">
        <v>22</v>
      </c>
      <c r="AB9" s="35">
        <v>22</v>
      </c>
      <c r="AC9" s="35">
        <v>17</v>
      </c>
      <c r="AD9" s="35">
        <v>20</v>
      </c>
      <c r="AE9" s="35">
        <v>20</v>
      </c>
      <c r="AF9" s="35">
        <v>21</v>
      </c>
      <c r="AG9" s="35">
        <v>19</v>
      </c>
      <c r="AH9" s="35">
        <v>20</v>
      </c>
      <c r="AI9" s="35">
        <v>23</v>
      </c>
      <c r="AJ9" s="35">
        <v>25</v>
      </c>
      <c r="AK9" s="35">
        <v>20</v>
      </c>
      <c r="AL9" s="35">
        <v>15</v>
      </c>
      <c r="AM9" s="35">
        <v>21</v>
      </c>
      <c r="AN9" s="35">
        <v>22</v>
      </c>
      <c r="AO9" s="35">
        <v>20</v>
      </c>
      <c r="AP9" s="35">
        <v>17</v>
      </c>
      <c r="AQ9" s="35">
        <v>20</v>
      </c>
      <c r="AR9" s="35">
        <v>21</v>
      </c>
      <c r="AS9" s="35">
        <v>20</v>
      </c>
      <c r="AT9" s="35">
        <v>16</v>
      </c>
      <c r="AU9" s="35">
        <v>21</v>
      </c>
      <c r="AV9" s="35">
        <v>26</v>
      </c>
      <c r="AW9" s="35">
        <v>22</v>
      </c>
      <c r="AX9" s="35">
        <v>24</v>
      </c>
      <c r="AY9" s="35">
        <v>28</v>
      </c>
      <c r="AZ9" s="35">
        <v>31</v>
      </c>
      <c r="BA9" s="35">
        <v>27</v>
      </c>
      <c r="BB9" s="35">
        <v>34</v>
      </c>
      <c r="BC9" s="35">
        <v>32</v>
      </c>
      <c r="BD9" s="35">
        <v>37</v>
      </c>
      <c r="BE9" s="35">
        <v>39</v>
      </c>
      <c r="BF9" s="35">
        <v>40</v>
      </c>
      <c r="BG9" s="35">
        <v>32</v>
      </c>
      <c r="BH9" s="35">
        <v>34</v>
      </c>
      <c r="BI9" s="35">
        <v>30</v>
      </c>
      <c r="BJ9" s="35">
        <v>33</v>
      </c>
      <c r="BK9" s="35">
        <v>31</v>
      </c>
      <c r="BL9" s="35">
        <v>39</v>
      </c>
      <c r="BM9" s="35">
        <v>19</v>
      </c>
      <c r="BN9" s="35">
        <v>35</v>
      </c>
      <c r="BO9" s="35">
        <v>40</v>
      </c>
      <c r="BP9" s="35">
        <v>43</v>
      </c>
      <c r="BQ9" s="35">
        <v>39</v>
      </c>
      <c r="BR9" s="35">
        <v>42</v>
      </c>
      <c r="BS9" s="35">
        <v>47</v>
      </c>
      <c r="BT9" s="35">
        <v>49</v>
      </c>
      <c r="BU9" s="35">
        <v>48</v>
      </c>
      <c r="BV9" s="35">
        <v>51</v>
      </c>
      <c r="BW9" s="35">
        <v>57</v>
      </c>
      <c r="BX9" s="35">
        <v>59</v>
      </c>
      <c r="BY9" s="35">
        <v>53</v>
      </c>
      <c r="BZ9" s="35">
        <v>59</v>
      </c>
      <c r="CA9" s="35">
        <v>54</v>
      </c>
      <c r="CB9" s="35">
        <v>50</v>
      </c>
      <c r="CC9" s="35">
        <v>44</v>
      </c>
      <c r="CD9" s="35">
        <v>42</v>
      </c>
      <c r="CE9" s="35">
        <v>59</v>
      </c>
      <c r="CF9" s="35">
        <v>67</v>
      </c>
      <c r="CG9" s="35">
        <v>59</v>
      </c>
      <c r="CH9" s="35">
        <v>61</v>
      </c>
      <c r="CI9" s="35">
        <v>56</v>
      </c>
      <c r="CJ9" s="35">
        <v>56</v>
      </c>
      <c r="CK9" s="35">
        <v>57</v>
      </c>
      <c r="CL9" s="35">
        <v>60</v>
      </c>
      <c r="CM9" s="35">
        <v>60</v>
      </c>
      <c r="CN9" s="35">
        <v>65</v>
      </c>
      <c r="CO9" s="35">
        <v>62</v>
      </c>
      <c r="CP9" s="35">
        <v>59</v>
      </c>
      <c r="CQ9" s="35">
        <v>68</v>
      </c>
      <c r="CR9" s="35">
        <v>68</v>
      </c>
      <c r="CS9" s="35">
        <v>63</v>
      </c>
      <c r="CT9" s="35">
        <v>75</v>
      </c>
      <c r="CU9" s="46">
        <v>75</v>
      </c>
      <c r="CV9" s="46">
        <v>77</v>
      </c>
      <c r="CW9" s="46">
        <v>78</v>
      </c>
      <c r="CX9" s="46">
        <v>78</v>
      </c>
    </row>
    <row r="10" spans="1:102">
      <c r="A10" s="9" t="s">
        <v>14</v>
      </c>
      <c r="B10" s="23" t="s">
        <v>384</v>
      </c>
      <c r="C10" s="46">
        <v>15</v>
      </c>
      <c r="D10" s="46">
        <v>14</v>
      </c>
      <c r="E10" s="46">
        <v>14</v>
      </c>
      <c r="F10" s="46">
        <v>13</v>
      </c>
      <c r="G10" s="46">
        <v>15</v>
      </c>
      <c r="H10" s="46">
        <v>15</v>
      </c>
      <c r="I10" s="46">
        <v>18</v>
      </c>
      <c r="J10" s="46">
        <v>20</v>
      </c>
      <c r="K10" s="46">
        <v>22</v>
      </c>
      <c r="L10" s="46">
        <v>28</v>
      </c>
      <c r="M10" s="46">
        <v>33</v>
      </c>
      <c r="N10" s="46">
        <v>35</v>
      </c>
      <c r="O10" s="46">
        <v>33</v>
      </c>
      <c r="P10" s="46">
        <v>37</v>
      </c>
      <c r="Q10" s="46">
        <v>30</v>
      </c>
      <c r="R10" s="46">
        <v>29</v>
      </c>
      <c r="S10" s="46">
        <v>32</v>
      </c>
      <c r="T10" s="46">
        <v>28</v>
      </c>
      <c r="U10" s="46">
        <v>26</v>
      </c>
      <c r="V10" s="44">
        <v>36</v>
      </c>
      <c r="W10" s="58">
        <v>4</v>
      </c>
      <c r="X10" s="35">
        <v>3</v>
      </c>
      <c r="Y10" s="35">
        <v>5</v>
      </c>
      <c r="Z10" s="35">
        <v>3</v>
      </c>
      <c r="AA10" s="35">
        <v>3</v>
      </c>
      <c r="AB10" s="35">
        <v>3</v>
      </c>
      <c r="AC10" s="35">
        <v>3</v>
      </c>
      <c r="AD10" s="35">
        <v>5</v>
      </c>
      <c r="AE10" s="35">
        <v>4</v>
      </c>
      <c r="AF10" s="35">
        <v>4</v>
      </c>
      <c r="AG10" s="35">
        <v>3</v>
      </c>
      <c r="AH10" s="35">
        <v>3</v>
      </c>
      <c r="AI10" s="35">
        <v>3</v>
      </c>
      <c r="AJ10" s="35">
        <v>3</v>
      </c>
      <c r="AK10" s="35">
        <v>3</v>
      </c>
      <c r="AL10" s="35">
        <v>4</v>
      </c>
      <c r="AM10" s="35">
        <v>4</v>
      </c>
      <c r="AN10" s="35">
        <v>4</v>
      </c>
      <c r="AO10" s="35">
        <v>3</v>
      </c>
      <c r="AP10" s="35">
        <v>4</v>
      </c>
      <c r="AQ10" s="35">
        <v>3</v>
      </c>
      <c r="AR10" s="35">
        <v>3</v>
      </c>
      <c r="AS10" s="35">
        <v>5</v>
      </c>
      <c r="AT10" s="35">
        <v>4</v>
      </c>
      <c r="AU10" s="35">
        <v>4</v>
      </c>
      <c r="AV10" s="35">
        <v>4</v>
      </c>
      <c r="AW10" s="35">
        <v>5</v>
      </c>
      <c r="AX10" s="35">
        <v>5</v>
      </c>
      <c r="AY10" s="35">
        <v>5</v>
      </c>
      <c r="AZ10" s="35">
        <v>5</v>
      </c>
      <c r="BA10" s="35">
        <v>5</v>
      </c>
      <c r="BB10" s="35">
        <v>5</v>
      </c>
      <c r="BC10" s="35">
        <v>5</v>
      </c>
      <c r="BD10" s="35">
        <v>5</v>
      </c>
      <c r="BE10" s="35">
        <v>6</v>
      </c>
      <c r="BF10" s="35">
        <v>6</v>
      </c>
      <c r="BG10" s="35">
        <v>8</v>
      </c>
      <c r="BH10" s="35">
        <v>7</v>
      </c>
      <c r="BI10" s="35">
        <v>6</v>
      </c>
      <c r="BJ10" s="35">
        <v>7</v>
      </c>
      <c r="BK10" s="35">
        <v>8</v>
      </c>
      <c r="BL10" s="35">
        <v>8</v>
      </c>
      <c r="BM10" s="35">
        <v>5</v>
      </c>
      <c r="BN10" s="35">
        <v>8</v>
      </c>
      <c r="BO10" s="35">
        <v>9</v>
      </c>
      <c r="BP10" s="35">
        <v>10</v>
      </c>
      <c r="BQ10" s="35">
        <v>7</v>
      </c>
      <c r="BR10" s="35">
        <v>9</v>
      </c>
      <c r="BS10" s="35">
        <v>8</v>
      </c>
      <c r="BT10" s="35">
        <v>7</v>
      </c>
      <c r="BU10" s="35">
        <v>8</v>
      </c>
      <c r="BV10" s="35">
        <v>10</v>
      </c>
      <c r="BW10" s="35">
        <v>8</v>
      </c>
      <c r="BX10" s="35">
        <v>11</v>
      </c>
      <c r="BY10" s="35">
        <v>10</v>
      </c>
      <c r="BZ10" s="35">
        <v>8</v>
      </c>
      <c r="CA10" s="35">
        <v>9</v>
      </c>
      <c r="CB10" s="35">
        <v>8</v>
      </c>
      <c r="CC10" s="35">
        <v>7</v>
      </c>
      <c r="CD10" s="35">
        <v>6</v>
      </c>
      <c r="CE10" s="35">
        <v>8</v>
      </c>
      <c r="CF10" s="35">
        <v>6</v>
      </c>
      <c r="CG10" s="35">
        <v>8</v>
      </c>
      <c r="CH10" s="35">
        <v>7</v>
      </c>
      <c r="CI10" s="35">
        <v>8</v>
      </c>
      <c r="CJ10" s="35">
        <v>8</v>
      </c>
      <c r="CK10" s="35">
        <v>8</v>
      </c>
      <c r="CL10" s="35">
        <v>8</v>
      </c>
      <c r="CM10" s="35">
        <v>8</v>
      </c>
      <c r="CN10" s="35">
        <v>7</v>
      </c>
      <c r="CO10" s="35">
        <v>6</v>
      </c>
      <c r="CP10" s="35">
        <v>7</v>
      </c>
      <c r="CQ10" s="35">
        <v>6</v>
      </c>
      <c r="CR10" s="35">
        <v>7</v>
      </c>
      <c r="CS10" s="35">
        <v>6</v>
      </c>
      <c r="CT10" s="35">
        <v>7</v>
      </c>
      <c r="CU10" s="46">
        <v>7</v>
      </c>
      <c r="CV10" s="46">
        <v>10</v>
      </c>
      <c r="CW10" s="46">
        <v>9</v>
      </c>
      <c r="CX10" s="46">
        <v>10</v>
      </c>
    </row>
    <row r="11" spans="1:102">
      <c r="A11" s="9" t="s">
        <v>16</v>
      </c>
      <c r="B11" s="23" t="s">
        <v>385</v>
      </c>
      <c r="C11" s="46">
        <v>192</v>
      </c>
      <c r="D11" s="46">
        <v>174</v>
      </c>
      <c r="E11" s="46">
        <v>225</v>
      </c>
      <c r="F11" s="46">
        <v>221</v>
      </c>
      <c r="G11" s="46">
        <v>196</v>
      </c>
      <c r="H11" s="46">
        <v>252</v>
      </c>
      <c r="I11" s="46">
        <v>234</v>
      </c>
      <c r="J11" s="46">
        <v>240</v>
      </c>
      <c r="K11" s="46">
        <v>249</v>
      </c>
      <c r="L11" s="46">
        <v>301</v>
      </c>
      <c r="M11" s="46">
        <v>305</v>
      </c>
      <c r="N11" s="46">
        <v>311</v>
      </c>
      <c r="O11" s="46">
        <v>299</v>
      </c>
      <c r="P11" s="46">
        <v>321</v>
      </c>
      <c r="Q11" s="46">
        <v>280</v>
      </c>
      <c r="R11" s="46">
        <v>333</v>
      </c>
      <c r="S11" s="46">
        <v>390</v>
      </c>
      <c r="T11" s="46">
        <v>423</v>
      </c>
      <c r="U11" s="46">
        <v>432</v>
      </c>
      <c r="V11" s="44">
        <v>462</v>
      </c>
      <c r="W11" s="58">
        <v>40</v>
      </c>
      <c r="X11" s="35">
        <v>58</v>
      </c>
      <c r="Y11" s="35">
        <v>49</v>
      </c>
      <c r="Z11" s="35">
        <v>45</v>
      </c>
      <c r="AA11" s="35">
        <v>47</v>
      </c>
      <c r="AB11" s="35">
        <v>46</v>
      </c>
      <c r="AC11" s="35">
        <v>40</v>
      </c>
      <c r="AD11" s="35">
        <v>41</v>
      </c>
      <c r="AE11" s="35">
        <v>48</v>
      </c>
      <c r="AF11" s="35">
        <v>50</v>
      </c>
      <c r="AG11" s="35">
        <v>72</v>
      </c>
      <c r="AH11" s="35">
        <v>55</v>
      </c>
      <c r="AI11" s="35">
        <v>55</v>
      </c>
      <c r="AJ11" s="35">
        <v>51</v>
      </c>
      <c r="AK11" s="35">
        <v>56</v>
      </c>
      <c r="AL11" s="35">
        <v>59</v>
      </c>
      <c r="AM11" s="35">
        <v>49</v>
      </c>
      <c r="AN11" s="35">
        <v>49</v>
      </c>
      <c r="AO11" s="35">
        <v>48</v>
      </c>
      <c r="AP11" s="35">
        <v>50</v>
      </c>
      <c r="AQ11" s="35">
        <v>58</v>
      </c>
      <c r="AR11" s="35">
        <v>59</v>
      </c>
      <c r="AS11" s="35">
        <v>59</v>
      </c>
      <c r="AT11" s="35">
        <v>76</v>
      </c>
      <c r="AU11" s="35">
        <v>49</v>
      </c>
      <c r="AV11" s="35">
        <v>58</v>
      </c>
      <c r="AW11" s="35">
        <v>64</v>
      </c>
      <c r="AX11" s="35">
        <v>63</v>
      </c>
      <c r="AY11" s="35">
        <v>61</v>
      </c>
      <c r="AZ11" s="35">
        <v>61</v>
      </c>
      <c r="BA11" s="35">
        <v>60</v>
      </c>
      <c r="BB11" s="35">
        <v>58</v>
      </c>
      <c r="BC11" s="35">
        <v>59</v>
      </c>
      <c r="BD11" s="35">
        <v>66</v>
      </c>
      <c r="BE11" s="35">
        <v>69</v>
      </c>
      <c r="BF11" s="35">
        <v>55</v>
      </c>
      <c r="BG11" s="35">
        <v>73</v>
      </c>
      <c r="BH11" s="35">
        <v>82</v>
      </c>
      <c r="BI11" s="35">
        <v>79</v>
      </c>
      <c r="BJ11" s="35">
        <v>67</v>
      </c>
      <c r="BK11" s="35">
        <v>72</v>
      </c>
      <c r="BL11" s="35">
        <v>70</v>
      </c>
      <c r="BM11" s="35">
        <v>49</v>
      </c>
      <c r="BN11" s="35">
        <v>89</v>
      </c>
      <c r="BO11" s="35">
        <v>79</v>
      </c>
      <c r="BP11" s="35">
        <v>68</v>
      </c>
      <c r="BQ11" s="35">
        <v>70</v>
      </c>
      <c r="BR11" s="35">
        <v>94</v>
      </c>
      <c r="BS11" s="35">
        <v>72</v>
      </c>
      <c r="BT11" s="35">
        <v>76</v>
      </c>
      <c r="BU11" s="35">
        <v>74</v>
      </c>
      <c r="BV11" s="35">
        <v>77</v>
      </c>
      <c r="BW11" s="35">
        <v>101</v>
      </c>
      <c r="BX11" s="35">
        <v>93</v>
      </c>
      <c r="BY11" s="35">
        <v>66</v>
      </c>
      <c r="BZ11" s="35">
        <v>61</v>
      </c>
      <c r="CA11" s="35">
        <v>55</v>
      </c>
      <c r="CB11" s="35">
        <v>71</v>
      </c>
      <c r="CC11" s="35">
        <v>85</v>
      </c>
      <c r="CD11" s="35">
        <v>69</v>
      </c>
      <c r="CE11" s="35">
        <v>88</v>
      </c>
      <c r="CF11" s="35">
        <v>78</v>
      </c>
      <c r="CG11" s="35">
        <v>83</v>
      </c>
      <c r="CH11" s="35">
        <v>84</v>
      </c>
      <c r="CI11" s="35">
        <v>89</v>
      </c>
      <c r="CJ11" s="35">
        <v>104</v>
      </c>
      <c r="CK11" s="35">
        <v>104</v>
      </c>
      <c r="CL11" s="35">
        <v>93</v>
      </c>
      <c r="CM11" s="35">
        <v>100</v>
      </c>
      <c r="CN11" s="35">
        <v>94</v>
      </c>
      <c r="CO11" s="35">
        <v>109</v>
      </c>
      <c r="CP11" s="35">
        <v>120</v>
      </c>
      <c r="CQ11" s="35">
        <v>89</v>
      </c>
      <c r="CR11" s="35">
        <v>120</v>
      </c>
      <c r="CS11" s="35">
        <v>103</v>
      </c>
      <c r="CT11" s="35">
        <v>120</v>
      </c>
      <c r="CU11" s="46">
        <v>110</v>
      </c>
      <c r="CV11" s="46">
        <v>118</v>
      </c>
      <c r="CW11" s="46">
        <v>122</v>
      </c>
      <c r="CX11" s="46">
        <v>112</v>
      </c>
    </row>
    <row r="12" spans="1:102">
      <c r="A12" s="1" t="s">
        <v>18</v>
      </c>
      <c r="B12" s="23" t="s">
        <v>386</v>
      </c>
      <c r="C12" s="46">
        <v>19</v>
      </c>
      <c r="D12" s="46">
        <v>20</v>
      </c>
      <c r="E12" s="46">
        <v>19</v>
      </c>
      <c r="F12" s="46">
        <v>15</v>
      </c>
      <c r="G12" s="46">
        <v>16</v>
      </c>
      <c r="H12" s="46">
        <v>20</v>
      </c>
      <c r="I12" s="46">
        <v>29</v>
      </c>
      <c r="J12" s="46">
        <v>36</v>
      </c>
      <c r="K12" s="46">
        <v>41</v>
      </c>
      <c r="L12" s="46">
        <v>43</v>
      </c>
      <c r="M12" s="46">
        <v>41</v>
      </c>
      <c r="N12" s="46">
        <v>21</v>
      </c>
      <c r="O12" s="46">
        <v>36</v>
      </c>
      <c r="P12" s="46">
        <v>39</v>
      </c>
      <c r="Q12" s="46">
        <v>49</v>
      </c>
      <c r="R12" s="46">
        <v>85</v>
      </c>
      <c r="S12" s="46">
        <v>81</v>
      </c>
      <c r="T12" s="46">
        <v>78</v>
      </c>
      <c r="U12" s="46">
        <v>69</v>
      </c>
      <c r="V12" s="44">
        <v>68</v>
      </c>
      <c r="W12" s="58">
        <v>7</v>
      </c>
      <c r="X12" s="35">
        <v>3</v>
      </c>
      <c r="Y12" s="35">
        <v>4</v>
      </c>
      <c r="Z12" s="35">
        <v>5</v>
      </c>
      <c r="AA12" s="35">
        <v>5</v>
      </c>
      <c r="AB12" s="35">
        <v>3</v>
      </c>
      <c r="AC12" s="35">
        <v>6</v>
      </c>
      <c r="AD12" s="35">
        <v>6</v>
      </c>
      <c r="AE12" s="35">
        <v>5</v>
      </c>
      <c r="AF12" s="35">
        <v>5</v>
      </c>
      <c r="AG12" s="35">
        <v>5</v>
      </c>
      <c r="AH12" s="35">
        <v>4</v>
      </c>
      <c r="AI12" s="35">
        <v>3</v>
      </c>
      <c r="AJ12" s="35">
        <v>4</v>
      </c>
      <c r="AK12" s="35">
        <v>4</v>
      </c>
      <c r="AL12" s="35">
        <v>4</v>
      </c>
      <c r="AM12" s="35">
        <v>4</v>
      </c>
      <c r="AN12" s="35">
        <v>4</v>
      </c>
      <c r="AO12" s="35">
        <v>4</v>
      </c>
      <c r="AP12" s="35">
        <v>4</v>
      </c>
      <c r="AQ12" s="35">
        <v>4</v>
      </c>
      <c r="AR12" s="35">
        <v>4</v>
      </c>
      <c r="AS12" s="35">
        <v>4</v>
      </c>
      <c r="AT12" s="35">
        <v>8</v>
      </c>
      <c r="AU12" s="35">
        <v>5</v>
      </c>
      <c r="AV12" s="35">
        <v>8</v>
      </c>
      <c r="AW12" s="35">
        <v>7</v>
      </c>
      <c r="AX12" s="35">
        <v>9</v>
      </c>
      <c r="AY12" s="35">
        <v>7</v>
      </c>
      <c r="AZ12" s="35">
        <v>10</v>
      </c>
      <c r="BA12" s="35">
        <v>10</v>
      </c>
      <c r="BB12" s="35">
        <v>9</v>
      </c>
      <c r="BC12" s="35">
        <v>9</v>
      </c>
      <c r="BD12" s="35">
        <v>12</v>
      </c>
      <c r="BE12" s="35">
        <v>10</v>
      </c>
      <c r="BF12" s="35">
        <v>10</v>
      </c>
      <c r="BG12" s="35">
        <v>12</v>
      </c>
      <c r="BH12" s="35">
        <v>12</v>
      </c>
      <c r="BI12" s="35">
        <v>10</v>
      </c>
      <c r="BJ12" s="35">
        <v>9</v>
      </c>
      <c r="BK12" s="35">
        <v>10</v>
      </c>
      <c r="BL12" s="35">
        <v>11</v>
      </c>
      <c r="BM12" s="35">
        <v>4</v>
      </c>
      <c r="BN12" s="35">
        <v>9</v>
      </c>
      <c r="BO12" s="35">
        <v>7</v>
      </c>
      <c r="BP12" s="35">
        <v>4</v>
      </c>
      <c r="BQ12" s="35">
        <v>5</v>
      </c>
      <c r="BR12" s="35">
        <v>5</v>
      </c>
      <c r="BS12" s="35">
        <v>6</v>
      </c>
      <c r="BT12" s="35">
        <v>8</v>
      </c>
      <c r="BU12" s="35">
        <v>12</v>
      </c>
      <c r="BV12" s="35">
        <v>10</v>
      </c>
      <c r="BW12" s="35">
        <v>8</v>
      </c>
      <c r="BX12" s="35">
        <v>11</v>
      </c>
      <c r="BY12" s="35">
        <v>11</v>
      </c>
      <c r="BZ12" s="35">
        <v>9</v>
      </c>
      <c r="CA12" s="35">
        <v>12</v>
      </c>
      <c r="CB12" s="35">
        <v>14</v>
      </c>
      <c r="CC12" s="35">
        <v>12</v>
      </c>
      <c r="CD12" s="35">
        <v>11</v>
      </c>
      <c r="CE12" s="35">
        <v>19</v>
      </c>
      <c r="CF12" s="35">
        <v>24</v>
      </c>
      <c r="CG12" s="35">
        <v>22</v>
      </c>
      <c r="CH12" s="35">
        <v>20</v>
      </c>
      <c r="CI12" s="35">
        <v>23</v>
      </c>
      <c r="CJ12" s="35">
        <v>21</v>
      </c>
      <c r="CK12" s="35">
        <v>19</v>
      </c>
      <c r="CL12" s="35">
        <v>18</v>
      </c>
      <c r="CM12" s="35">
        <v>22</v>
      </c>
      <c r="CN12" s="35">
        <v>22</v>
      </c>
      <c r="CO12" s="35">
        <v>18</v>
      </c>
      <c r="CP12" s="35">
        <v>16</v>
      </c>
      <c r="CQ12" s="35">
        <v>17</v>
      </c>
      <c r="CR12" s="35">
        <v>18</v>
      </c>
      <c r="CS12" s="35">
        <v>16</v>
      </c>
      <c r="CT12" s="35">
        <v>18</v>
      </c>
      <c r="CU12" s="46">
        <v>17</v>
      </c>
      <c r="CV12" s="46">
        <v>19</v>
      </c>
      <c r="CW12" s="46">
        <v>16</v>
      </c>
      <c r="CX12" s="46">
        <v>16</v>
      </c>
    </row>
    <row r="13" spans="1:102">
      <c r="A13" s="9" t="s">
        <v>20</v>
      </c>
      <c r="B13" s="23" t="s">
        <v>387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</v>
      </c>
      <c r="L13" s="46">
        <v>2</v>
      </c>
      <c r="M13" s="46">
        <v>1</v>
      </c>
      <c r="N13" s="46">
        <v>0</v>
      </c>
      <c r="O13" s="46">
        <v>1</v>
      </c>
      <c r="P13" s="46">
        <v>1</v>
      </c>
      <c r="Q13" s="46">
        <v>2</v>
      </c>
      <c r="R13" s="46">
        <v>1</v>
      </c>
      <c r="S13" s="46">
        <v>1</v>
      </c>
      <c r="T13" s="46">
        <v>1</v>
      </c>
      <c r="U13" s="46">
        <v>0</v>
      </c>
      <c r="V13" s="44">
        <v>0</v>
      </c>
      <c r="W13" s="58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1</v>
      </c>
      <c r="BE13" s="35">
        <v>0</v>
      </c>
      <c r="BF13" s="35">
        <v>0</v>
      </c>
      <c r="BG13" s="35">
        <v>1</v>
      </c>
      <c r="BH13" s="35">
        <v>1</v>
      </c>
      <c r="BI13" s="35">
        <v>0</v>
      </c>
      <c r="BJ13" s="35">
        <v>0</v>
      </c>
      <c r="BK13" s="35">
        <v>0</v>
      </c>
      <c r="BL13" s="35">
        <v>1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1</v>
      </c>
      <c r="BT13" s="35">
        <v>0</v>
      </c>
      <c r="BU13" s="35">
        <v>0</v>
      </c>
      <c r="BV13" s="35">
        <v>0</v>
      </c>
      <c r="BW13" s="35">
        <v>1</v>
      </c>
      <c r="BX13" s="35">
        <v>0</v>
      </c>
      <c r="BY13" s="35">
        <v>0</v>
      </c>
      <c r="BZ13" s="35">
        <v>0</v>
      </c>
      <c r="CA13" s="35">
        <v>1</v>
      </c>
      <c r="CB13" s="35">
        <v>1</v>
      </c>
      <c r="CC13" s="35">
        <v>0</v>
      </c>
      <c r="CD13" s="35">
        <v>0</v>
      </c>
      <c r="CE13" s="35">
        <v>1</v>
      </c>
      <c r="CF13" s="35">
        <v>0</v>
      </c>
      <c r="CG13" s="35">
        <v>0</v>
      </c>
      <c r="CH13" s="35">
        <v>0</v>
      </c>
      <c r="CI13" s="35">
        <v>1</v>
      </c>
      <c r="CJ13" s="35">
        <v>0</v>
      </c>
      <c r="CK13" s="35">
        <v>0</v>
      </c>
      <c r="CL13" s="35">
        <v>0</v>
      </c>
      <c r="CM13" s="35">
        <v>1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46">
        <v>0</v>
      </c>
      <c r="CV13" s="46">
        <v>0</v>
      </c>
      <c r="CW13" s="46">
        <v>0</v>
      </c>
      <c r="CX13" s="46">
        <v>0</v>
      </c>
    </row>
    <row r="14" spans="1:102">
      <c r="A14" s="9" t="s">
        <v>22</v>
      </c>
      <c r="B14" s="23" t="s">
        <v>388</v>
      </c>
      <c r="C14" s="46">
        <v>11</v>
      </c>
      <c r="D14" s="46">
        <v>11</v>
      </c>
      <c r="E14" s="46">
        <v>13</v>
      </c>
      <c r="F14" s="46">
        <v>8</v>
      </c>
      <c r="G14" s="46">
        <v>8</v>
      </c>
      <c r="H14" s="46">
        <v>13</v>
      </c>
      <c r="I14" s="46">
        <v>20</v>
      </c>
      <c r="J14" s="46">
        <v>25</v>
      </c>
      <c r="K14" s="46">
        <v>26</v>
      </c>
      <c r="L14" s="46">
        <v>31</v>
      </c>
      <c r="M14" s="46">
        <v>30</v>
      </c>
      <c r="N14" s="46">
        <v>13</v>
      </c>
      <c r="O14" s="46">
        <v>24</v>
      </c>
      <c r="P14" s="46">
        <v>29</v>
      </c>
      <c r="Q14" s="46">
        <v>36</v>
      </c>
      <c r="R14" s="46">
        <v>74</v>
      </c>
      <c r="S14" s="46">
        <v>70</v>
      </c>
      <c r="T14" s="46">
        <v>66</v>
      </c>
      <c r="U14" s="46">
        <v>59</v>
      </c>
      <c r="V14" s="44">
        <v>59</v>
      </c>
      <c r="W14" s="58">
        <v>4</v>
      </c>
      <c r="X14" s="35">
        <v>2</v>
      </c>
      <c r="Y14" s="35">
        <v>2</v>
      </c>
      <c r="Z14" s="35">
        <v>3</v>
      </c>
      <c r="AA14" s="35">
        <v>3</v>
      </c>
      <c r="AB14" s="35">
        <v>2</v>
      </c>
      <c r="AC14" s="35">
        <v>3</v>
      </c>
      <c r="AD14" s="35">
        <v>3</v>
      </c>
      <c r="AE14" s="35">
        <v>4</v>
      </c>
      <c r="AF14" s="35">
        <v>3</v>
      </c>
      <c r="AG14" s="35">
        <v>3</v>
      </c>
      <c r="AH14" s="35">
        <v>3</v>
      </c>
      <c r="AI14" s="35">
        <v>2</v>
      </c>
      <c r="AJ14" s="35">
        <v>2</v>
      </c>
      <c r="AK14" s="35">
        <v>2</v>
      </c>
      <c r="AL14" s="35">
        <v>2</v>
      </c>
      <c r="AM14" s="35">
        <v>2</v>
      </c>
      <c r="AN14" s="35">
        <v>2</v>
      </c>
      <c r="AO14" s="35">
        <v>2</v>
      </c>
      <c r="AP14" s="35">
        <v>2</v>
      </c>
      <c r="AQ14" s="35">
        <v>2</v>
      </c>
      <c r="AR14" s="35">
        <v>2</v>
      </c>
      <c r="AS14" s="35">
        <v>3</v>
      </c>
      <c r="AT14" s="35">
        <v>6</v>
      </c>
      <c r="AU14" s="35">
        <v>4</v>
      </c>
      <c r="AV14" s="35">
        <v>6</v>
      </c>
      <c r="AW14" s="35">
        <v>5</v>
      </c>
      <c r="AX14" s="35">
        <v>5</v>
      </c>
      <c r="AY14" s="35">
        <v>5</v>
      </c>
      <c r="AZ14" s="35">
        <v>6</v>
      </c>
      <c r="BA14" s="35">
        <v>7</v>
      </c>
      <c r="BB14" s="35">
        <v>7</v>
      </c>
      <c r="BC14" s="35">
        <v>5</v>
      </c>
      <c r="BD14" s="35">
        <v>7</v>
      </c>
      <c r="BE14" s="35">
        <v>7</v>
      </c>
      <c r="BF14" s="35">
        <v>7</v>
      </c>
      <c r="BG14" s="35">
        <v>8</v>
      </c>
      <c r="BH14" s="35">
        <v>8</v>
      </c>
      <c r="BI14" s="35">
        <v>8</v>
      </c>
      <c r="BJ14" s="35">
        <v>7</v>
      </c>
      <c r="BK14" s="35">
        <v>7</v>
      </c>
      <c r="BL14" s="35">
        <v>7</v>
      </c>
      <c r="BM14" s="35">
        <v>2</v>
      </c>
      <c r="BN14" s="35">
        <v>7</v>
      </c>
      <c r="BO14" s="35">
        <v>4</v>
      </c>
      <c r="BP14" s="35">
        <v>3</v>
      </c>
      <c r="BQ14" s="35">
        <v>3</v>
      </c>
      <c r="BR14" s="35">
        <v>3</v>
      </c>
      <c r="BS14" s="35">
        <v>3</v>
      </c>
      <c r="BT14" s="35">
        <v>6</v>
      </c>
      <c r="BU14" s="35">
        <v>9</v>
      </c>
      <c r="BV14" s="35">
        <v>6</v>
      </c>
      <c r="BW14" s="35">
        <v>5</v>
      </c>
      <c r="BX14" s="35">
        <v>9</v>
      </c>
      <c r="BY14" s="35">
        <v>8</v>
      </c>
      <c r="BZ14" s="35">
        <v>7</v>
      </c>
      <c r="CA14" s="35">
        <v>9</v>
      </c>
      <c r="CB14" s="35">
        <v>10</v>
      </c>
      <c r="CC14" s="35">
        <v>9</v>
      </c>
      <c r="CD14" s="35">
        <v>8</v>
      </c>
      <c r="CE14" s="35">
        <v>15</v>
      </c>
      <c r="CF14" s="35">
        <v>21</v>
      </c>
      <c r="CG14" s="35">
        <v>20</v>
      </c>
      <c r="CH14" s="35">
        <v>18</v>
      </c>
      <c r="CI14" s="35">
        <v>19</v>
      </c>
      <c r="CJ14" s="35">
        <v>18</v>
      </c>
      <c r="CK14" s="35">
        <v>17</v>
      </c>
      <c r="CL14" s="35">
        <v>16</v>
      </c>
      <c r="CM14" s="35">
        <v>19</v>
      </c>
      <c r="CN14" s="35">
        <v>19</v>
      </c>
      <c r="CO14" s="35">
        <v>15</v>
      </c>
      <c r="CP14" s="35">
        <v>13</v>
      </c>
      <c r="CQ14" s="35">
        <v>14</v>
      </c>
      <c r="CR14" s="35">
        <v>15</v>
      </c>
      <c r="CS14" s="35">
        <v>14</v>
      </c>
      <c r="CT14" s="35">
        <v>16</v>
      </c>
      <c r="CU14" s="46">
        <v>15</v>
      </c>
      <c r="CV14" s="46">
        <v>15</v>
      </c>
      <c r="CW14" s="46">
        <v>14</v>
      </c>
      <c r="CX14" s="46">
        <v>15</v>
      </c>
    </row>
    <row r="15" spans="1:102">
      <c r="A15" s="9" t="s">
        <v>24</v>
      </c>
      <c r="B15" s="23" t="s">
        <v>389</v>
      </c>
      <c r="C15" s="46">
        <v>8</v>
      </c>
      <c r="D15" s="46">
        <v>9</v>
      </c>
      <c r="E15" s="46">
        <v>6</v>
      </c>
      <c r="F15" s="46">
        <v>7</v>
      </c>
      <c r="G15" s="46">
        <v>8</v>
      </c>
      <c r="H15" s="46">
        <v>7</v>
      </c>
      <c r="I15" s="46">
        <v>9</v>
      </c>
      <c r="J15" s="46">
        <v>11</v>
      </c>
      <c r="K15" s="46">
        <v>14</v>
      </c>
      <c r="L15" s="46">
        <v>10</v>
      </c>
      <c r="M15" s="46">
        <v>10</v>
      </c>
      <c r="N15" s="46">
        <v>8</v>
      </c>
      <c r="O15" s="46">
        <v>11</v>
      </c>
      <c r="P15" s="46">
        <v>9</v>
      </c>
      <c r="Q15" s="46">
        <v>11</v>
      </c>
      <c r="R15" s="46">
        <v>10</v>
      </c>
      <c r="S15" s="46">
        <v>10</v>
      </c>
      <c r="T15" s="46">
        <v>11</v>
      </c>
      <c r="U15" s="46">
        <v>10</v>
      </c>
      <c r="V15" s="44">
        <v>9</v>
      </c>
      <c r="W15" s="58">
        <v>3</v>
      </c>
      <c r="X15" s="35">
        <v>1</v>
      </c>
      <c r="Y15" s="35">
        <v>2</v>
      </c>
      <c r="Z15" s="35">
        <v>2</v>
      </c>
      <c r="AA15" s="35">
        <v>2</v>
      </c>
      <c r="AB15" s="35">
        <v>1</v>
      </c>
      <c r="AC15" s="35">
        <v>3</v>
      </c>
      <c r="AD15" s="35">
        <v>3</v>
      </c>
      <c r="AE15" s="35">
        <v>1</v>
      </c>
      <c r="AF15" s="35">
        <v>2</v>
      </c>
      <c r="AG15" s="35">
        <v>2</v>
      </c>
      <c r="AH15" s="35">
        <v>1</v>
      </c>
      <c r="AI15" s="35">
        <v>1</v>
      </c>
      <c r="AJ15" s="35">
        <v>2</v>
      </c>
      <c r="AK15" s="35">
        <v>2</v>
      </c>
      <c r="AL15" s="35">
        <v>2</v>
      </c>
      <c r="AM15" s="35">
        <v>2</v>
      </c>
      <c r="AN15" s="35">
        <v>2</v>
      </c>
      <c r="AO15" s="35">
        <v>2</v>
      </c>
      <c r="AP15" s="35">
        <v>2</v>
      </c>
      <c r="AQ15" s="35">
        <v>2</v>
      </c>
      <c r="AR15" s="35">
        <v>2</v>
      </c>
      <c r="AS15" s="35">
        <v>1</v>
      </c>
      <c r="AT15" s="35">
        <v>2</v>
      </c>
      <c r="AU15" s="35">
        <v>1</v>
      </c>
      <c r="AV15" s="35">
        <v>2</v>
      </c>
      <c r="AW15" s="35">
        <v>2</v>
      </c>
      <c r="AX15" s="35">
        <v>4</v>
      </c>
      <c r="AY15" s="35">
        <v>2</v>
      </c>
      <c r="AZ15" s="35">
        <v>4</v>
      </c>
      <c r="BA15" s="35">
        <v>3</v>
      </c>
      <c r="BB15" s="35">
        <v>2</v>
      </c>
      <c r="BC15" s="35">
        <v>4</v>
      </c>
      <c r="BD15" s="35">
        <v>4</v>
      </c>
      <c r="BE15" s="35">
        <v>3</v>
      </c>
      <c r="BF15" s="35">
        <v>3</v>
      </c>
      <c r="BG15" s="35">
        <v>3</v>
      </c>
      <c r="BH15" s="35">
        <v>3</v>
      </c>
      <c r="BI15" s="35">
        <v>2</v>
      </c>
      <c r="BJ15" s="35">
        <v>2</v>
      </c>
      <c r="BK15" s="35">
        <v>3</v>
      </c>
      <c r="BL15" s="35">
        <v>3</v>
      </c>
      <c r="BM15" s="35">
        <v>2</v>
      </c>
      <c r="BN15" s="35">
        <v>2</v>
      </c>
      <c r="BO15" s="35">
        <v>3</v>
      </c>
      <c r="BP15" s="35">
        <v>1</v>
      </c>
      <c r="BQ15" s="35">
        <v>2</v>
      </c>
      <c r="BR15" s="35">
        <v>2</v>
      </c>
      <c r="BS15" s="35">
        <v>2</v>
      </c>
      <c r="BT15" s="35">
        <v>2</v>
      </c>
      <c r="BU15" s="35">
        <v>3</v>
      </c>
      <c r="BV15" s="35">
        <v>4</v>
      </c>
      <c r="BW15" s="35">
        <v>2</v>
      </c>
      <c r="BX15" s="35">
        <v>2</v>
      </c>
      <c r="BY15" s="35">
        <v>3</v>
      </c>
      <c r="BZ15" s="35">
        <v>2</v>
      </c>
      <c r="CA15" s="35">
        <v>2</v>
      </c>
      <c r="CB15" s="35">
        <v>3</v>
      </c>
      <c r="CC15" s="35">
        <v>3</v>
      </c>
      <c r="CD15" s="35">
        <v>3</v>
      </c>
      <c r="CE15" s="35">
        <v>3</v>
      </c>
      <c r="CF15" s="35">
        <v>3</v>
      </c>
      <c r="CG15" s="35">
        <v>2</v>
      </c>
      <c r="CH15" s="35">
        <v>2</v>
      </c>
      <c r="CI15" s="35">
        <v>3</v>
      </c>
      <c r="CJ15" s="35">
        <v>3</v>
      </c>
      <c r="CK15" s="35">
        <v>2</v>
      </c>
      <c r="CL15" s="35">
        <v>2</v>
      </c>
      <c r="CM15" s="35">
        <v>2</v>
      </c>
      <c r="CN15" s="35">
        <v>3</v>
      </c>
      <c r="CO15" s="35">
        <v>3</v>
      </c>
      <c r="CP15" s="35">
        <v>3</v>
      </c>
      <c r="CQ15" s="35">
        <v>3</v>
      </c>
      <c r="CR15" s="35">
        <v>3</v>
      </c>
      <c r="CS15" s="35">
        <v>2</v>
      </c>
      <c r="CT15" s="35">
        <v>2</v>
      </c>
      <c r="CU15" s="46">
        <v>2</v>
      </c>
      <c r="CV15" s="46">
        <v>4</v>
      </c>
      <c r="CW15" s="46">
        <v>2</v>
      </c>
      <c r="CX15" s="46">
        <v>1</v>
      </c>
    </row>
    <row r="16" spans="1:102">
      <c r="A16" s="1" t="s">
        <v>26</v>
      </c>
      <c r="B16" s="23" t="s">
        <v>390</v>
      </c>
      <c r="C16" s="46">
        <v>268</v>
      </c>
      <c r="D16" s="46">
        <v>256</v>
      </c>
      <c r="E16" s="46">
        <v>245</v>
      </c>
      <c r="F16" s="46">
        <v>285</v>
      </c>
      <c r="G16" s="46">
        <v>272</v>
      </c>
      <c r="H16" s="46">
        <v>301</v>
      </c>
      <c r="I16" s="46">
        <v>311</v>
      </c>
      <c r="J16" s="46">
        <v>329</v>
      </c>
      <c r="K16" s="46">
        <v>350</v>
      </c>
      <c r="L16" s="46">
        <v>336</v>
      </c>
      <c r="M16" s="46">
        <v>352</v>
      </c>
      <c r="N16" s="46">
        <v>403</v>
      </c>
      <c r="O16" s="46">
        <v>463</v>
      </c>
      <c r="P16" s="46">
        <v>459</v>
      </c>
      <c r="Q16" s="46">
        <v>392</v>
      </c>
      <c r="R16" s="46">
        <v>451</v>
      </c>
      <c r="S16" s="46">
        <v>528</v>
      </c>
      <c r="T16" s="46">
        <v>479</v>
      </c>
      <c r="U16" s="46">
        <v>567</v>
      </c>
      <c r="V16" s="44">
        <v>697</v>
      </c>
      <c r="W16" s="58">
        <v>69</v>
      </c>
      <c r="X16" s="35">
        <v>67</v>
      </c>
      <c r="Y16" s="35">
        <v>66</v>
      </c>
      <c r="Z16" s="35">
        <v>66</v>
      </c>
      <c r="AA16" s="35">
        <v>65</v>
      </c>
      <c r="AB16" s="35">
        <v>66</v>
      </c>
      <c r="AC16" s="35">
        <v>62</v>
      </c>
      <c r="AD16" s="35">
        <v>63</v>
      </c>
      <c r="AE16" s="35">
        <v>58</v>
      </c>
      <c r="AF16" s="35">
        <v>60</v>
      </c>
      <c r="AG16" s="35">
        <v>63</v>
      </c>
      <c r="AH16" s="35">
        <v>64</v>
      </c>
      <c r="AI16" s="35">
        <v>75</v>
      </c>
      <c r="AJ16" s="35">
        <v>68</v>
      </c>
      <c r="AK16" s="35">
        <v>73</v>
      </c>
      <c r="AL16" s="35">
        <v>69</v>
      </c>
      <c r="AM16" s="35">
        <v>68</v>
      </c>
      <c r="AN16" s="35">
        <v>59</v>
      </c>
      <c r="AO16" s="35">
        <v>72</v>
      </c>
      <c r="AP16" s="35">
        <v>73</v>
      </c>
      <c r="AQ16" s="35">
        <v>75</v>
      </c>
      <c r="AR16" s="35">
        <v>76</v>
      </c>
      <c r="AS16" s="35">
        <v>75</v>
      </c>
      <c r="AT16" s="35">
        <v>75</v>
      </c>
      <c r="AU16" s="35">
        <v>79</v>
      </c>
      <c r="AV16" s="35">
        <v>79</v>
      </c>
      <c r="AW16" s="35">
        <v>72</v>
      </c>
      <c r="AX16" s="35">
        <v>81</v>
      </c>
      <c r="AY16" s="35">
        <v>80</v>
      </c>
      <c r="AZ16" s="35">
        <v>83</v>
      </c>
      <c r="BA16" s="35">
        <v>83</v>
      </c>
      <c r="BB16" s="35">
        <v>83</v>
      </c>
      <c r="BC16" s="35">
        <v>81</v>
      </c>
      <c r="BD16" s="35">
        <v>88</v>
      </c>
      <c r="BE16" s="35">
        <v>93</v>
      </c>
      <c r="BF16" s="35">
        <v>88</v>
      </c>
      <c r="BG16" s="35">
        <v>85</v>
      </c>
      <c r="BH16" s="35">
        <v>84</v>
      </c>
      <c r="BI16" s="35">
        <v>81</v>
      </c>
      <c r="BJ16" s="35">
        <v>86</v>
      </c>
      <c r="BK16" s="35">
        <v>89</v>
      </c>
      <c r="BL16" s="35">
        <v>84</v>
      </c>
      <c r="BM16" s="35">
        <v>66</v>
      </c>
      <c r="BN16" s="35">
        <v>91</v>
      </c>
      <c r="BO16" s="35">
        <v>106</v>
      </c>
      <c r="BP16" s="35">
        <v>97</v>
      </c>
      <c r="BQ16" s="35">
        <v>95</v>
      </c>
      <c r="BR16" s="35">
        <v>105</v>
      </c>
      <c r="BS16" s="35">
        <v>116</v>
      </c>
      <c r="BT16" s="35">
        <v>121</v>
      </c>
      <c r="BU16" s="35">
        <v>112</v>
      </c>
      <c r="BV16" s="35">
        <v>114</v>
      </c>
      <c r="BW16" s="35">
        <v>114</v>
      </c>
      <c r="BX16" s="35">
        <v>117</v>
      </c>
      <c r="BY16" s="35">
        <v>117</v>
      </c>
      <c r="BZ16" s="35">
        <v>111</v>
      </c>
      <c r="CA16" s="35">
        <v>98</v>
      </c>
      <c r="CB16" s="35">
        <v>94</v>
      </c>
      <c r="CC16" s="35">
        <v>104</v>
      </c>
      <c r="CD16" s="35">
        <v>96</v>
      </c>
      <c r="CE16" s="35">
        <v>100</v>
      </c>
      <c r="CF16" s="35">
        <v>116</v>
      </c>
      <c r="CG16" s="35">
        <v>120</v>
      </c>
      <c r="CH16" s="35">
        <v>115</v>
      </c>
      <c r="CI16" s="35">
        <v>130</v>
      </c>
      <c r="CJ16" s="35">
        <v>130</v>
      </c>
      <c r="CK16" s="35">
        <v>130</v>
      </c>
      <c r="CL16" s="35">
        <v>138</v>
      </c>
      <c r="CM16" s="35">
        <v>124</v>
      </c>
      <c r="CN16" s="35">
        <v>111</v>
      </c>
      <c r="CO16" s="35">
        <v>125</v>
      </c>
      <c r="CP16" s="35">
        <v>119</v>
      </c>
      <c r="CQ16" s="35">
        <v>130</v>
      </c>
      <c r="CR16" s="35">
        <v>134</v>
      </c>
      <c r="CS16" s="35">
        <v>140</v>
      </c>
      <c r="CT16" s="35">
        <v>163</v>
      </c>
      <c r="CU16" s="46">
        <v>162</v>
      </c>
      <c r="CV16" s="46">
        <v>187</v>
      </c>
      <c r="CW16" s="46">
        <v>175</v>
      </c>
      <c r="CX16" s="46">
        <v>173</v>
      </c>
    </row>
    <row r="17" spans="1:102">
      <c r="A17" s="7" t="s">
        <v>28</v>
      </c>
      <c r="B17" s="23" t="s">
        <v>391</v>
      </c>
      <c r="C17" s="46">
        <v>5350</v>
      </c>
      <c r="D17" s="46">
        <v>6664</v>
      </c>
      <c r="E17" s="46">
        <v>9595</v>
      </c>
      <c r="F17" s="46">
        <v>10108</v>
      </c>
      <c r="G17" s="46">
        <v>9179</v>
      </c>
      <c r="H17" s="46">
        <v>9431</v>
      </c>
      <c r="I17" s="46">
        <v>9306</v>
      </c>
      <c r="J17" s="46">
        <v>10655</v>
      </c>
      <c r="K17" s="46">
        <v>13148</v>
      </c>
      <c r="L17" s="46">
        <v>12069</v>
      </c>
      <c r="M17" s="46">
        <v>16339</v>
      </c>
      <c r="N17" s="46">
        <v>12071</v>
      </c>
      <c r="O17" s="46">
        <v>17546</v>
      </c>
      <c r="P17" s="46">
        <v>20610</v>
      </c>
      <c r="Q17" s="46">
        <v>20821</v>
      </c>
      <c r="R17" s="46">
        <v>19334</v>
      </c>
      <c r="S17" s="46">
        <v>18223</v>
      </c>
      <c r="T17" s="46">
        <v>11216</v>
      </c>
      <c r="U17" s="46">
        <v>10090</v>
      </c>
      <c r="V17" s="44">
        <v>14690</v>
      </c>
      <c r="W17" s="58">
        <v>1478</v>
      </c>
      <c r="X17" s="35">
        <v>1418</v>
      </c>
      <c r="Y17" s="35">
        <v>1319</v>
      </c>
      <c r="Z17" s="35">
        <v>1135</v>
      </c>
      <c r="AA17" s="35">
        <v>1240</v>
      </c>
      <c r="AB17" s="35">
        <v>1331</v>
      </c>
      <c r="AC17" s="35">
        <v>2018</v>
      </c>
      <c r="AD17" s="35">
        <v>2075</v>
      </c>
      <c r="AE17" s="35">
        <v>2399</v>
      </c>
      <c r="AF17" s="35">
        <v>2417</v>
      </c>
      <c r="AG17" s="35">
        <v>2392</v>
      </c>
      <c r="AH17" s="35">
        <v>2387</v>
      </c>
      <c r="AI17" s="35">
        <v>2498</v>
      </c>
      <c r="AJ17" s="35">
        <v>2648</v>
      </c>
      <c r="AK17" s="35">
        <v>2708</v>
      </c>
      <c r="AL17" s="35">
        <v>2254</v>
      </c>
      <c r="AM17" s="35">
        <v>2200</v>
      </c>
      <c r="AN17" s="35">
        <v>2674</v>
      </c>
      <c r="AO17" s="35">
        <v>2153</v>
      </c>
      <c r="AP17" s="35">
        <v>2152</v>
      </c>
      <c r="AQ17" s="35">
        <v>2422</v>
      </c>
      <c r="AR17" s="35">
        <v>2260</v>
      </c>
      <c r="AS17" s="35">
        <v>2219</v>
      </c>
      <c r="AT17" s="35">
        <v>2530</v>
      </c>
      <c r="AU17" s="35">
        <v>2150</v>
      </c>
      <c r="AV17" s="35">
        <v>2217</v>
      </c>
      <c r="AW17" s="35">
        <v>2401</v>
      </c>
      <c r="AX17" s="35">
        <v>2538</v>
      </c>
      <c r="AY17" s="35">
        <v>2353</v>
      </c>
      <c r="AZ17" s="35">
        <v>2790</v>
      </c>
      <c r="BA17" s="35">
        <v>2599</v>
      </c>
      <c r="BB17" s="35">
        <v>2913</v>
      </c>
      <c r="BC17" s="35">
        <v>3257</v>
      </c>
      <c r="BD17" s="35">
        <v>3607</v>
      </c>
      <c r="BE17" s="35">
        <v>3311</v>
      </c>
      <c r="BF17" s="35">
        <v>2973</v>
      </c>
      <c r="BG17" s="35">
        <v>2502</v>
      </c>
      <c r="BH17" s="35">
        <v>2831</v>
      </c>
      <c r="BI17" s="35">
        <v>3260</v>
      </c>
      <c r="BJ17" s="35">
        <v>3476</v>
      </c>
      <c r="BK17" s="35">
        <v>3978</v>
      </c>
      <c r="BL17" s="35">
        <v>4383</v>
      </c>
      <c r="BM17" s="35">
        <v>1319</v>
      </c>
      <c r="BN17" s="35">
        <v>3771</v>
      </c>
      <c r="BO17" s="35">
        <v>3099</v>
      </c>
      <c r="BP17" s="35">
        <v>2830</v>
      </c>
      <c r="BQ17" s="35">
        <v>2937</v>
      </c>
      <c r="BR17" s="35">
        <v>3205</v>
      </c>
      <c r="BS17" s="35">
        <v>4342</v>
      </c>
      <c r="BT17" s="35">
        <v>4687</v>
      </c>
      <c r="BU17" s="35">
        <v>3573</v>
      </c>
      <c r="BV17" s="35">
        <v>4944</v>
      </c>
      <c r="BW17" s="35">
        <v>4408</v>
      </c>
      <c r="BX17" s="35">
        <v>5533</v>
      </c>
      <c r="BY17" s="35">
        <v>5260</v>
      </c>
      <c r="BZ17" s="35">
        <v>5409</v>
      </c>
      <c r="CA17" s="35">
        <v>5167</v>
      </c>
      <c r="CB17" s="35">
        <v>5049</v>
      </c>
      <c r="CC17" s="35">
        <v>5358</v>
      </c>
      <c r="CD17" s="35">
        <v>5247</v>
      </c>
      <c r="CE17" s="35">
        <v>4853</v>
      </c>
      <c r="CF17" s="35">
        <v>4891</v>
      </c>
      <c r="CG17" s="35">
        <v>5387</v>
      </c>
      <c r="CH17" s="35">
        <v>4203</v>
      </c>
      <c r="CI17" s="35">
        <v>4614</v>
      </c>
      <c r="CJ17" s="35">
        <v>4990</v>
      </c>
      <c r="CK17" s="35">
        <v>4128</v>
      </c>
      <c r="CL17" s="35">
        <v>4491</v>
      </c>
      <c r="CM17" s="35">
        <v>2719</v>
      </c>
      <c r="CN17" s="35">
        <v>3353</v>
      </c>
      <c r="CO17" s="35">
        <v>2831</v>
      </c>
      <c r="CP17" s="35">
        <v>2313</v>
      </c>
      <c r="CQ17" s="35">
        <v>1977</v>
      </c>
      <c r="CR17" s="35">
        <v>2420</v>
      </c>
      <c r="CS17" s="35">
        <v>2704</v>
      </c>
      <c r="CT17" s="35">
        <v>2989</v>
      </c>
      <c r="CU17" s="46">
        <v>3180</v>
      </c>
      <c r="CV17" s="46">
        <v>3617</v>
      </c>
      <c r="CW17" s="46">
        <v>4395</v>
      </c>
      <c r="CX17" s="46">
        <v>3498</v>
      </c>
    </row>
    <row r="18" spans="1:102">
      <c r="A18" s="1" t="s">
        <v>30</v>
      </c>
      <c r="B18" s="23" t="s">
        <v>392</v>
      </c>
      <c r="C18" s="46">
        <v>33</v>
      </c>
      <c r="D18" s="46">
        <v>30</v>
      </c>
      <c r="E18" s="46">
        <v>33</v>
      </c>
      <c r="F18" s="46">
        <v>28</v>
      </c>
      <c r="G18" s="46">
        <v>26</v>
      </c>
      <c r="H18" s="46">
        <v>28</v>
      </c>
      <c r="I18" s="46">
        <v>32</v>
      </c>
      <c r="J18" s="46">
        <v>31</v>
      </c>
      <c r="K18" s="46">
        <v>32</v>
      </c>
      <c r="L18" s="46">
        <v>37</v>
      </c>
      <c r="M18" s="46">
        <v>103</v>
      </c>
      <c r="N18" s="46">
        <v>65</v>
      </c>
      <c r="O18" s="46">
        <v>73</v>
      </c>
      <c r="P18" s="46">
        <v>67</v>
      </c>
      <c r="Q18" s="46">
        <v>64</v>
      </c>
      <c r="R18" s="46">
        <v>73</v>
      </c>
      <c r="S18" s="46">
        <v>64</v>
      </c>
      <c r="T18" s="46">
        <v>57</v>
      </c>
      <c r="U18" s="46">
        <v>55</v>
      </c>
      <c r="V18" s="44">
        <v>61</v>
      </c>
      <c r="W18" s="58">
        <v>9</v>
      </c>
      <c r="X18" s="35">
        <v>9</v>
      </c>
      <c r="Y18" s="35">
        <v>7</v>
      </c>
      <c r="Z18" s="35">
        <v>8</v>
      </c>
      <c r="AA18" s="35">
        <v>8</v>
      </c>
      <c r="AB18" s="35">
        <v>8</v>
      </c>
      <c r="AC18" s="35">
        <v>7</v>
      </c>
      <c r="AD18" s="35">
        <v>7</v>
      </c>
      <c r="AE18" s="35">
        <v>7</v>
      </c>
      <c r="AF18" s="35">
        <v>8</v>
      </c>
      <c r="AG18" s="35">
        <v>11</v>
      </c>
      <c r="AH18" s="35">
        <v>7</v>
      </c>
      <c r="AI18" s="35">
        <v>7</v>
      </c>
      <c r="AJ18" s="35">
        <v>6</v>
      </c>
      <c r="AK18" s="35">
        <v>8</v>
      </c>
      <c r="AL18" s="35">
        <v>7</v>
      </c>
      <c r="AM18" s="35">
        <v>7</v>
      </c>
      <c r="AN18" s="35">
        <v>6</v>
      </c>
      <c r="AO18" s="35">
        <v>6</v>
      </c>
      <c r="AP18" s="35">
        <v>7</v>
      </c>
      <c r="AQ18" s="35">
        <v>9</v>
      </c>
      <c r="AR18" s="35">
        <v>6</v>
      </c>
      <c r="AS18" s="35">
        <v>5</v>
      </c>
      <c r="AT18" s="35">
        <v>8</v>
      </c>
      <c r="AU18" s="35">
        <v>7</v>
      </c>
      <c r="AV18" s="35">
        <v>9</v>
      </c>
      <c r="AW18" s="35">
        <v>8</v>
      </c>
      <c r="AX18" s="35">
        <v>8</v>
      </c>
      <c r="AY18" s="35">
        <v>7</v>
      </c>
      <c r="AZ18" s="35">
        <v>10</v>
      </c>
      <c r="BA18" s="35">
        <v>8</v>
      </c>
      <c r="BB18" s="35">
        <v>6</v>
      </c>
      <c r="BC18" s="35">
        <v>7</v>
      </c>
      <c r="BD18" s="35">
        <v>9</v>
      </c>
      <c r="BE18" s="35">
        <v>7</v>
      </c>
      <c r="BF18" s="35">
        <v>9</v>
      </c>
      <c r="BG18" s="35">
        <v>9</v>
      </c>
      <c r="BH18" s="35">
        <v>9</v>
      </c>
      <c r="BI18" s="35">
        <v>11</v>
      </c>
      <c r="BJ18" s="35">
        <v>8</v>
      </c>
      <c r="BK18" s="35">
        <v>16</v>
      </c>
      <c r="BL18" s="35">
        <v>19</v>
      </c>
      <c r="BM18" s="35">
        <v>7</v>
      </c>
      <c r="BN18" s="35">
        <v>31</v>
      </c>
      <c r="BO18" s="35">
        <v>24</v>
      </c>
      <c r="BP18" s="35">
        <v>14</v>
      </c>
      <c r="BQ18" s="35">
        <v>11</v>
      </c>
      <c r="BR18" s="35">
        <v>16</v>
      </c>
      <c r="BS18" s="35">
        <v>16</v>
      </c>
      <c r="BT18" s="35">
        <v>19</v>
      </c>
      <c r="BU18" s="35">
        <v>20</v>
      </c>
      <c r="BV18" s="35">
        <v>18</v>
      </c>
      <c r="BW18" s="35">
        <v>14</v>
      </c>
      <c r="BX18" s="35">
        <v>15</v>
      </c>
      <c r="BY18" s="35">
        <v>16</v>
      </c>
      <c r="BZ18" s="35">
        <v>22</v>
      </c>
      <c r="CA18" s="35">
        <v>14</v>
      </c>
      <c r="CB18" s="35">
        <v>15</v>
      </c>
      <c r="CC18" s="35">
        <v>12</v>
      </c>
      <c r="CD18" s="35">
        <v>23</v>
      </c>
      <c r="CE18" s="35">
        <v>21</v>
      </c>
      <c r="CF18" s="35">
        <v>21</v>
      </c>
      <c r="CG18" s="35">
        <v>15</v>
      </c>
      <c r="CH18" s="35">
        <v>16</v>
      </c>
      <c r="CI18" s="35">
        <v>19</v>
      </c>
      <c r="CJ18" s="35">
        <v>17</v>
      </c>
      <c r="CK18" s="35">
        <v>15</v>
      </c>
      <c r="CL18" s="35">
        <v>13</v>
      </c>
      <c r="CM18" s="35">
        <v>15</v>
      </c>
      <c r="CN18" s="35">
        <v>14</v>
      </c>
      <c r="CO18" s="35">
        <v>17</v>
      </c>
      <c r="CP18" s="35">
        <v>11</v>
      </c>
      <c r="CQ18" s="35">
        <v>13</v>
      </c>
      <c r="CR18" s="35">
        <v>11</v>
      </c>
      <c r="CS18" s="35">
        <v>16</v>
      </c>
      <c r="CT18" s="35">
        <v>15</v>
      </c>
      <c r="CU18" s="46">
        <v>15</v>
      </c>
      <c r="CV18" s="46">
        <v>15</v>
      </c>
      <c r="CW18" s="46">
        <v>17</v>
      </c>
      <c r="CX18" s="46">
        <v>14</v>
      </c>
    </row>
    <row r="19" spans="1:102">
      <c r="A19" s="9" t="s">
        <v>32</v>
      </c>
      <c r="B19" s="23" t="s">
        <v>393</v>
      </c>
      <c r="C19" s="46">
        <v>33</v>
      </c>
      <c r="D19" s="46">
        <v>30</v>
      </c>
      <c r="E19" s="46">
        <v>33</v>
      </c>
      <c r="F19" s="46">
        <v>28</v>
      </c>
      <c r="G19" s="46">
        <v>26</v>
      </c>
      <c r="H19" s="46">
        <v>28</v>
      </c>
      <c r="I19" s="46">
        <v>32</v>
      </c>
      <c r="J19" s="46">
        <v>31</v>
      </c>
      <c r="K19" s="46">
        <v>32</v>
      </c>
      <c r="L19" s="46">
        <v>37</v>
      </c>
      <c r="M19" s="46">
        <v>103</v>
      </c>
      <c r="N19" s="46">
        <v>64</v>
      </c>
      <c r="O19" s="46">
        <v>73</v>
      </c>
      <c r="P19" s="46">
        <v>67</v>
      </c>
      <c r="Q19" s="46">
        <v>64</v>
      </c>
      <c r="R19" s="46">
        <v>70</v>
      </c>
      <c r="S19" s="46">
        <v>58</v>
      </c>
      <c r="T19" s="46">
        <v>50</v>
      </c>
      <c r="U19" s="46">
        <v>47</v>
      </c>
      <c r="V19" s="44">
        <v>55</v>
      </c>
      <c r="W19" s="58">
        <v>9</v>
      </c>
      <c r="X19" s="35">
        <v>9</v>
      </c>
      <c r="Y19" s="35">
        <v>7</v>
      </c>
      <c r="Z19" s="35">
        <v>8</v>
      </c>
      <c r="AA19" s="35">
        <v>8</v>
      </c>
      <c r="AB19" s="35">
        <v>8</v>
      </c>
      <c r="AC19" s="35">
        <v>7</v>
      </c>
      <c r="AD19" s="35">
        <v>7</v>
      </c>
      <c r="AE19" s="35">
        <v>7</v>
      </c>
      <c r="AF19" s="35">
        <v>8</v>
      </c>
      <c r="AG19" s="35">
        <v>11</v>
      </c>
      <c r="AH19" s="35">
        <v>7</v>
      </c>
      <c r="AI19" s="35">
        <v>7</v>
      </c>
      <c r="AJ19" s="35">
        <v>6</v>
      </c>
      <c r="AK19" s="35">
        <v>8</v>
      </c>
      <c r="AL19" s="35">
        <v>7</v>
      </c>
      <c r="AM19" s="35">
        <v>7</v>
      </c>
      <c r="AN19" s="35">
        <v>6</v>
      </c>
      <c r="AO19" s="35">
        <v>6</v>
      </c>
      <c r="AP19" s="35">
        <v>7</v>
      </c>
      <c r="AQ19" s="35">
        <v>9</v>
      </c>
      <c r="AR19" s="35">
        <v>6</v>
      </c>
      <c r="AS19" s="35">
        <v>5</v>
      </c>
      <c r="AT19" s="35">
        <v>8</v>
      </c>
      <c r="AU19" s="35">
        <v>7</v>
      </c>
      <c r="AV19" s="35">
        <v>9</v>
      </c>
      <c r="AW19" s="35">
        <v>8</v>
      </c>
      <c r="AX19" s="35">
        <v>8</v>
      </c>
      <c r="AY19" s="35">
        <v>7</v>
      </c>
      <c r="AZ19" s="35">
        <v>10</v>
      </c>
      <c r="BA19" s="35">
        <v>8</v>
      </c>
      <c r="BB19" s="35">
        <v>6</v>
      </c>
      <c r="BC19" s="35">
        <v>7</v>
      </c>
      <c r="BD19" s="35">
        <v>9</v>
      </c>
      <c r="BE19" s="35">
        <v>7</v>
      </c>
      <c r="BF19" s="35">
        <v>9</v>
      </c>
      <c r="BG19" s="35">
        <v>9</v>
      </c>
      <c r="BH19" s="35">
        <v>9</v>
      </c>
      <c r="BI19" s="35">
        <v>11</v>
      </c>
      <c r="BJ19" s="35">
        <v>8</v>
      </c>
      <c r="BK19" s="35">
        <v>16</v>
      </c>
      <c r="BL19" s="35">
        <v>19</v>
      </c>
      <c r="BM19" s="35">
        <v>7</v>
      </c>
      <c r="BN19" s="35">
        <v>31</v>
      </c>
      <c r="BO19" s="35">
        <v>24</v>
      </c>
      <c r="BP19" s="35">
        <v>14</v>
      </c>
      <c r="BQ19" s="35">
        <v>11</v>
      </c>
      <c r="BR19" s="35">
        <v>15</v>
      </c>
      <c r="BS19" s="35">
        <v>16</v>
      </c>
      <c r="BT19" s="35">
        <v>19</v>
      </c>
      <c r="BU19" s="35">
        <v>20</v>
      </c>
      <c r="BV19" s="35">
        <v>18</v>
      </c>
      <c r="BW19" s="35">
        <v>14</v>
      </c>
      <c r="BX19" s="35">
        <v>15</v>
      </c>
      <c r="BY19" s="35">
        <v>16</v>
      </c>
      <c r="BZ19" s="35">
        <v>22</v>
      </c>
      <c r="CA19" s="35">
        <v>14</v>
      </c>
      <c r="CB19" s="35">
        <v>15</v>
      </c>
      <c r="CC19" s="35">
        <v>12</v>
      </c>
      <c r="CD19" s="35">
        <v>23</v>
      </c>
      <c r="CE19" s="35">
        <v>20</v>
      </c>
      <c r="CF19" s="35">
        <v>21</v>
      </c>
      <c r="CG19" s="35">
        <v>14</v>
      </c>
      <c r="CH19" s="35">
        <v>15</v>
      </c>
      <c r="CI19" s="35">
        <v>17</v>
      </c>
      <c r="CJ19" s="35">
        <v>16</v>
      </c>
      <c r="CK19" s="35">
        <v>13</v>
      </c>
      <c r="CL19" s="35">
        <v>12</v>
      </c>
      <c r="CM19" s="35">
        <v>13</v>
      </c>
      <c r="CN19" s="35">
        <v>13</v>
      </c>
      <c r="CO19" s="35">
        <v>15</v>
      </c>
      <c r="CP19" s="35">
        <v>9</v>
      </c>
      <c r="CQ19" s="35">
        <v>11</v>
      </c>
      <c r="CR19" s="35">
        <v>10</v>
      </c>
      <c r="CS19" s="35">
        <v>13</v>
      </c>
      <c r="CT19" s="35">
        <v>13</v>
      </c>
      <c r="CU19" s="46">
        <v>13</v>
      </c>
      <c r="CV19" s="46">
        <v>13</v>
      </c>
      <c r="CW19" s="46">
        <v>16</v>
      </c>
      <c r="CX19" s="46">
        <v>13</v>
      </c>
    </row>
    <row r="20" spans="1:102">
      <c r="A20" s="9" t="s">
        <v>34</v>
      </c>
      <c r="B20" s="23" t="s">
        <v>394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1</v>
      </c>
      <c r="O20" s="46">
        <v>0</v>
      </c>
      <c r="P20" s="46">
        <v>0</v>
      </c>
      <c r="Q20" s="46">
        <v>0</v>
      </c>
      <c r="R20" s="46">
        <v>3</v>
      </c>
      <c r="S20" s="46">
        <v>6</v>
      </c>
      <c r="T20" s="46">
        <v>7</v>
      </c>
      <c r="U20" s="46">
        <v>8</v>
      </c>
      <c r="V20" s="44">
        <v>6</v>
      </c>
      <c r="W20" s="58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1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1</v>
      </c>
      <c r="CF20" s="35">
        <v>0</v>
      </c>
      <c r="CG20" s="35">
        <v>1</v>
      </c>
      <c r="CH20" s="35">
        <v>1</v>
      </c>
      <c r="CI20" s="35">
        <v>2</v>
      </c>
      <c r="CJ20" s="35">
        <v>1</v>
      </c>
      <c r="CK20" s="35">
        <v>2</v>
      </c>
      <c r="CL20" s="35">
        <v>1</v>
      </c>
      <c r="CM20" s="35">
        <v>2</v>
      </c>
      <c r="CN20" s="35">
        <v>1</v>
      </c>
      <c r="CO20" s="35">
        <v>2</v>
      </c>
      <c r="CP20" s="35">
        <v>2</v>
      </c>
      <c r="CQ20" s="35">
        <v>2</v>
      </c>
      <c r="CR20" s="35">
        <v>1</v>
      </c>
      <c r="CS20" s="35">
        <v>3</v>
      </c>
      <c r="CT20" s="35">
        <v>2</v>
      </c>
      <c r="CU20" s="46">
        <v>2</v>
      </c>
      <c r="CV20" s="46">
        <v>2</v>
      </c>
      <c r="CW20" s="46">
        <v>1</v>
      </c>
      <c r="CX20" s="46">
        <v>1</v>
      </c>
    </row>
    <row r="21" spans="1:102">
      <c r="A21" s="1" t="s">
        <v>36</v>
      </c>
      <c r="B21" s="23" t="s">
        <v>395</v>
      </c>
      <c r="C21" s="46">
        <v>3652</v>
      </c>
      <c r="D21" s="46">
        <v>4442</v>
      </c>
      <c r="E21" s="46">
        <v>7115</v>
      </c>
      <c r="F21" s="46">
        <v>8130</v>
      </c>
      <c r="G21" s="46">
        <v>7015</v>
      </c>
      <c r="H21" s="46">
        <v>6923</v>
      </c>
      <c r="I21" s="46">
        <v>6878</v>
      </c>
      <c r="J21" s="46">
        <v>8091</v>
      </c>
      <c r="K21" s="46">
        <v>10790</v>
      </c>
      <c r="L21" s="46">
        <v>9948</v>
      </c>
      <c r="M21" s="46">
        <v>14083</v>
      </c>
      <c r="N21" s="46">
        <v>10145</v>
      </c>
      <c r="O21" s="46">
        <v>15046</v>
      </c>
      <c r="P21" s="46">
        <v>17738</v>
      </c>
      <c r="Q21" s="46">
        <v>18454</v>
      </c>
      <c r="R21" s="46">
        <v>17208</v>
      </c>
      <c r="S21" s="46">
        <v>17272</v>
      </c>
      <c r="T21" s="46">
        <v>10367</v>
      </c>
      <c r="U21" s="46">
        <v>9193</v>
      </c>
      <c r="V21" s="44">
        <v>13124</v>
      </c>
      <c r="W21" s="58">
        <v>1120</v>
      </c>
      <c r="X21" s="35">
        <v>992</v>
      </c>
      <c r="Y21" s="35">
        <v>823</v>
      </c>
      <c r="Z21" s="35">
        <v>717</v>
      </c>
      <c r="AA21" s="35">
        <v>766</v>
      </c>
      <c r="AB21" s="35">
        <v>785</v>
      </c>
      <c r="AC21" s="35">
        <v>1306</v>
      </c>
      <c r="AD21" s="35">
        <v>1585</v>
      </c>
      <c r="AE21" s="35">
        <v>1735</v>
      </c>
      <c r="AF21" s="35">
        <v>1777</v>
      </c>
      <c r="AG21" s="35">
        <v>1799</v>
      </c>
      <c r="AH21" s="35">
        <v>1804</v>
      </c>
      <c r="AI21" s="35">
        <v>1911</v>
      </c>
      <c r="AJ21" s="35">
        <v>2169</v>
      </c>
      <c r="AK21" s="35">
        <v>2269</v>
      </c>
      <c r="AL21" s="35">
        <v>1781</v>
      </c>
      <c r="AM21" s="35">
        <v>1711</v>
      </c>
      <c r="AN21" s="35">
        <v>2017</v>
      </c>
      <c r="AO21" s="35">
        <v>1608</v>
      </c>
      <c r="AP21" s="35">
        <v>1679</v>
      </c>
      <c r="AQ21" s="35">
        <v>1867</v>
      </c>
      <c r="AR21" s="35">
        <v>1645</v>
      </c>
      <c r="AS21" s="35">
        <v>1637</v>
      </c>
      <c r="AT21" s="35">
        <v>1774</v>
      </c>
      <c r="AU21" s="35">
        <v>1541</v>
      </c>
      <c r="AV21" s="35">
        <v>1631</v>
      </c>
      <c r="AW21" s="35">
        <v>1788</v>
      </c>
      <c r="AX21" s="35">
        <v>1918</v>
      </c>
      <c r="AY21" s="35">
        <v>1688</v>
      </c>
      <c r="AZ21" s="35">
        <v>2207</v>
      </c>
      <c r="BA21" s="35">
        <v>1876</v>
      </c>
      <c r="BB21" s="35">
        <v>2320</v>
      </c>
      <c r="BC21" s="35">
        <v>2737</v>
      </c>
      <c r="BD21" s="35">
        <v>2888</v>
      </c>
      <c r="BE21" s="35">
        <v>2844</v>
      </c>
      <c r="BF21" s="35">
        <v>2321</v>
      </c>
      <c r="BG21" s="35">
        <v>1942</v>
      </c>
      <c r="BH21" s="35">
        <v>2346</v>
      </c>
      <c r="BI21" s="35">
        <v>2738</v>
      </c>
      <c r="BJ21" s="35">
        <v>2922</v>
      </c>
      <c r="BK21" s="35">
        <v>3410</v>
      </c>
      <c r="BL21" s="35">
        <v>3825</v>
      </c>
      <c r="BM21" s="35">
        <v>823</v>
      </c>
      <c r="BN21" s="35">
        <v>3268</v>
      </c>
      <c r="BO21" s="35">
        <v>2662</v>
      </c>
      <c r="BP21" s="35">
        <v>2199</v>
      </c>
      <c r="BQ21" s="35">
        <v>2558</v>
      </c>
      <c r="BR21" s="35">
        <v>2726</v>
      </c>
      <c r="BS21" s="35">
        <v>3731</v>
      </c>
      <c r="BT21" s="35">
        <v>4093</v>
      </c>
      <c r="BU21" s="35">
        <v>3015</v>
      </c>
      <c r="BV21" s="35">
        <v>4207</v>
      </c>
      <c r="BW21" s="35">
        <v>3673</v>
      </c>
      <c r="BX21" s="35">
        <v>4805</v>
      </c>
      <c r="BY21" s="35">
        <v>4430</v>
      </c>
      <c r="BZ21" s="35">
        <v>4830</v>
      </c>
      <c r="CA21" s="35">
        <v>4477</v>
      </c>
      <c r="CB21" s="35">
        <v>4520</v>
      </c>
      <c r="CC21" s="35">
        <v>4973</v>
      </c>
      <c r="CD21" s="35">
        <v>4484</v>
      </c>
      <c r="CE21" s="35">
        <v>4240</v>
      </c>
      <c r="CF21" s="35">
        <v>4225</v>
      </c>
      <c r="CG21" s="35">
        <v>4898</v>
      </c>
      <c r="CH21" s="35">
        <v>3845</v>
      </c>
      <c r="CI21" s="35">
        <v>4347</v>
      </c>
      <c r="CJ21" s="35">
        <v>4754</v>
      </c>
      <c r="CK21" s="35">
        <v>3891</v>
      </c>
      <c r="CL21" s="35">
        <v>4280</v>
      </c>
      <c r="CM21" s="35">
        <v>2513</v>
      </c>
      <c r="CN21" s="35">
        <v>3142</v>
      </c>
      <c r="CO21" s="35">
        <v>2617</v>
      </c>
      <c r="CP21" s="35">
        <v>2095</v>
      </c>
      <c r="CQ21" s="35">
        <v>1754</v>
      </c>
      <c r="CR21" s="35">
        <v>2211</v>
      </c>
      <c r="CS21" s="35">
        <v>2488</v>
      </c>
      <c r="CT21" s="35">
        <v>2740</v>
      </c>
      <c r="CU21" s="46">
        <v>2774</v>
      </c>
      <c r="CV21" s="46">
        <v>3249</v>
      </c>
      <c r="CW21" s="46">
        <v>4023</v>
      </c>
      <c r="CX21" s="46">
        <v>3078</v>
      </c>
    </row>
    <row r="22" spans="1:102">
      <c r="A22" s="9" t="s">
        <v>38</v>
      </c>
      <c r="B22" s="23" t="s">
        <v>396</v>
      </c>
      <c r="C22" s="46">
        <v>3570</v>
      </c>
      <c r="D22" s="46">
        <v>4210</v>
      </c>
      <c r="E22" s="46">
        <v>6526</v>
      </c>
      <c r="F22" s="46">
        <v>7379</v>
      </c>
      <c r="G22" s="46">
        <v>6157</v>
      </c>
      <c r="H22" s="46">
        <v>5959</v>
      </c>
      <c r="I22" s="46">
        <v>6224</v>
      </c>
      <c r="J22" s="46">
        <v>7416</v>
      </c>
      <c r="K22" s="46">
        <v>9542</v>
      </c>
      <c r="L22" s="46">
        <v>8938</v>
      </c>
      <c r="M22" s="46">
        <v>12102</v>
      </c>
      <c r="N22" s="46">
        <v>8906</v>
      </c>
      <c r="O22" s="46">
        <v>12802</v>
      </c>
      <c r="P22" s="46">
        <v>14513</v>
      </c>
      <c r="Q22" s="46">
        <v>15981</v>
      </c>
      <c r="R22" s="46">
        <v>15056</v>
      </c>
      <c r="S22" s="46">
        <v>15396</v>
      </c>
      <c r="T22" s="46">
        <v>8148</v>
      </c>
      <c r="U22" s="46">
        <v>7944</v>
      </c>
      <c r="V22" s="44">
        <v>11400</v>
      </c>
      <c r="W22" s="58">
        <v>1103</v>
      </c>
      <c r="X22" s="35">
        <v>975</v>
      </c>
      <c r="Y22" s="35">
        <v>811</v>
      </c>
      <c r="Z22" s="35">
        <v>681</v>
      </c>
      <c r="AA22" s="35">
        <v>707</v>
      </c>
      <c r="AB22" s="35">
        <v>729</v>
      </c>
      <c r="AC22" s="35">
        <v>1259</v>
      </c>
      <c r="AD22" s="35">
        <v>1515</v>
      </c>
      <c r="AE22" s="35">
        <v>1637</v>
      </c>
      <c r="AF22" s="35">
        <v>1611</v>
      </c>
      <c r="AG22" s="35">
        <v>1621</v>
      </c>
      <c r="AH22" s="35">
        <v>1657</v>
      </c>
      <c r="AI22" s="35">
        <v>1780</v>
      </c>
      <c r="AJ22" s="35">
        <v>1971</v>
      </c>
      <c r="AK22" s="35">
        <v>2046</v>
      </c>
      <c r="AL22" s="35">
        <v>1582</v>
      </c>
      <c r="AM22" s="35">
        <v>1503</v>
      </c>
      <c r="AN22" s="35">
        <v>1799</v>
      </c>
      <c r="AO22" s="35">
        <v>1411</v>
      </c>
      <c r="AP22" s="35">
        <v>1444</v>
      </c>
      <c r="AQ22" s="35">
        <v>1690</v>
      </c>
      <c r="AR22" s="35">
        <v>1305</v>
      </c>
      <c r="AS22" s="35">
        <v>1346</v>
      </c>
      <c r="AT22" s="35">
        <v>1618</v>
      </c>
      <c r="AU22" s="35">
        <v>1430</v>
      </c>
      <c r="AV22" s="35">
        <v>1434</v>
      </c>
      <c r="AW22" s="35">
        <v>1548</v>
      </c>
      <c r="AX22" s="35">
        <v>1812</v>
      </c>
      <c r="AY22" s="35">
        <v>1588</v>
      </c>
      <c r="AZ22" s="35">
        <v>1941</v>
      </c>
      <c r="BA22" s="35">
        <v>1698</v>
      </c>
      <c r="BB22" s="35">
        <v>2189</v>
      </c>
      <c r="BC22" s="35">
        <v>2509</v>
      </c>
      <c r="BD22" s="35">
        <v>2516</v>
      </c>
      <c r="BE22" s="35">
        <v>2411</v>
      </c>
      <c r="BF22" s="35">
        <v>2106</v>
      </c>
      <c r="BG22" s="35">
        <v>1797</v>
      </c>
      <c r="BH22" s="35">
        <v>2084</v>
      </c>
      <c r="BI22" s="35">
        <v>2469</v>
      </c>
      <c r="BJ22" s="35">
        <v>2588</v>
      </c>
      <c r="BK22" s="35">
        <v>3132</v>
      </c>
      <c r="BL22" s="35">
        <v>3323</v>
      </c>
      <c r="BM22" s="35">
        <v>811</v>
      </c>
      <c r="BN22" s="35">
        <v>2668</v>
      </c>
      <c r="BO22" s="35">
        <v>2168</v>
      </c>
      <c r="BP22" s="35">
        <v>1826</v>
      </c>
      <c r="BQ22" s="35">
        <v>2384</v>
      </c>
      <c r="BR22" s="35">
        <v>2528</v>
      </c>
      <c r="BS22" s="35">
        <v>3492</v>
      </c>
      <c r="BT22" s="35">
        <v>3390</v>
      </c>
      <c r="BU22" s="35">
        <v>2317</v>
      </c>
      <c r="BV22" s="35">
        <v>3603</v>
      </c>
      <c r="BW22" s="35">
        <v>3355</v>
      </c>
      <c r="BX22" s="35">
        <v>3758</v>
      </c>
      <c r="BY22" s="35">
        <v>3510</v>
      </c>
      <c r="BZ22" s="35">
        <v>3890</v>
      </c>
      <c r="CA22" s="35">
        <v>3937</v>
      </c>
      <c r="CB22" s="35">
        <v>3754</v>
      </c>
      <c r="CC22" s="35">
        <v>4219</v>
      </c>
      <c r="CD22" s="35">
        <v>4071</v>
      </c>
      <c r="CE22" s="35">
        <v>3781</v>
      </c>
      <c r="CF22" s="35">
        <v>3538</v>
      </c>
      <c r="CG22" s="35">
        <v>4298</v>
      </c>
      <c r="CH22" s="35">
        <v>3439</v>
      </c>
      <c r="CI22" s="35">
        <v>3960</v>
      </c>
      <c r="CJ22" s="35">
        <v>4177</v>
      </c>
      <c r="CK22" s="35">
        <v>3364</v>
      </c>
      <c r="CL22" s="35">
        <v>3895</v>
      </c>
      <c r="CM22" s="35">
        <v>2116</v>
      </c>
      <c r="CN22" s="35">
        <v>2577</v>
      </c>
      <c r="CO22" s="35">
        <v>1875</v>
      </c>
      <c r="CP22" s="35">
        <v>1580</v>
      </c>
      <c r="CQ22" s="35">
        <v>1557</v>
      </c>
      <c r="CR22" s="35">
        <v>1942</v>
      </c>
      <c r="CS22" s="35">
        <v>1913</v>
      </c>
      <c r="CT22" s="35">
        <v>2532</v>
      </c>
      <c r="CU22" s="46">
        <v>2577</v>
      </c>
      <c r="CV22" s="46">
        <v>2710</v>
      </c>
      <c r="CW22" s="46">
        <v>3299</v>
      </c>
      <c r="CX22" s="46">
        <v>2814</v>
      </c>
    </row>
    <row r="23" spans="1:102">
      <c r="A23" s="9" t="s">
        <v>40</v>
      </c>
      <c r="B23" s="23" t="s">
        <v>397</v>
      </c>
      <c r="C23" s="46">
        <v>82</v>
      </c>
      <c r="D23" s="46">
        <v>232</v>
      </c>
      <c r="E23" s="46">
        <v>589</v>
      </c>
      <c r="F23" s="46">
        <v>751</v>
      </c>
      <c r="G23" s="46">
        <v>858</v>
      </c>
      <c r="H23" s="46">
        <v>964</v>
      </c>
      <c r="I23" s="46">
        <v>654</v>
      </c>
      <c r="J23" s="46">
        <v>675</v>
      </c>
      <c r="K23" s="46">
        <v>1248</v>
      </c>
      <c r="L23" s="46">
        <v>1010</v>
      </c>
      <c r="M23" s="46">
        <v>1981</v>
      </c>
      <c r="N23" s="46">
        <v>1239</v>
      </c>
      <c r="O23" s="46">
        <v>2244</v>
      </c>
      <c r="P23" s="46">
        <v>3225</v>
      </c>
      <c r="Q23" s="46">
        <v>2473</v>
      </c>
      <c r="R23" s="46">
        <v>2152</v>
      </c>
      <c r="S23" s="46">
        <v>1876</v>
      </c>
      <c r="T23" s="46">
        <v>2219</v>
      </c>
      <c r="U23" s="46">
        <v>1249</v>
      </c>
      <c r="V23" s="44">
        <v>1724</v>
      </c>
      <c r="W23" s="58">
        <v>17</v>
      </c>
      <c r="X23" s="35">
        <v>17</v>
      </c>
      <c r="Y23" s="35">
        <v>12</v>
      </c>
      <c r="Z23" s="35">
        <v>36</v>
      </c>
      <c r="AA23" s="35">
        <v>59</v>
      </c>
      <c r="AB23" s="35">
        <v>56</v>
      </c>
      <c r="AC23" s="35">
        <v>47</v>
      </c>
      <c r="AD23" s="35">
        <v>70</v>
      </c>
      <c r="AE23" s="35">
        <v>98</v>
      </c>
      <c r="AF23" s="35">
        <v>167</v>
      </c>
      <c r="AG23" s="35">
        <v>177</v>
      </c>
      <c r="AH23" s="35">
        <v>147</v>
      </c>
      <c r="AI23" s="35">
        <v>131</v>
      </c>
      <c r="AJ23" s="35">
        <v>198</v>
      </c>
      <c r="AK23" s="35">
        <v>223</v>
      </c>
      <c r="AL23" s="35">
        <v>199</v>
      </c>
      <c r="AM23" s="35">
        <v>208</v>
      </c>
      <c r="AN23" s="35">
        <v>218</v>
      </c>
      <c r="AO23" s="35">
        <v>197</v>
      </c>
      <c r="AP23" s="35">
        <v>235</v>
      </c>
      <c r="AQ23" s="35">
        <v>177</v>
      </c>
      <c r="AR23" s="35">
        <v>340</v>
      </c>
      <c r="AS23" s="35">
        <v>291</v>
      </c>
      <c r="AT23" s="35">
        <v>156</v>
      </c>
      <c r="AU23" s="35">
        <v>111</v>
      </c>
      <c r="AV23" s="35">
        <v>197</v>
      </c>
      <c r="AW23" s="35">
        <v>240</v>
      </c>
      <c r="AX23" s="35">
        <v>106</v>
      </c>
      <c r="AY23" s="35">
        <v>100</v>
      </c>
      <c r="AZ23" s="35">
        <v>267</v>
      </c>
      <c r="BA23" s="35">
        <v>177</v>
      </c>
      <c r="BB23" s="35">
        <v>131</v>
      </c>
      <c r="BC23" s="35">
        <v>229</v>
      </c>
      <c r="BD23" s="35">
        <v>371</v>
      </c>
      <c r="BE23" s="35">
        <v>433</v>
      </c>
      <c r="BF23" s="35">
        <v>215</v>
      </c>
      <c r="BG23" s="35">
        <v>145</v>
      </c>
      <c r="BH23" s="35">
        <v>262</v>
      </c>
      <c r="BI23" s="35">
        <v>269</v>
      </c>
      <c r="BJ23" s="35">
        <v>334</v>
      </c>
      <c r="BK23" s="35">
        <v>277</v>
      </c>
      <c r="BL23" s="35">
        <v>503</v>
      </c>
      <c r="BM23" s="35">
        <v>12</v>
      </c>
      <c r="BN23" s="35">
        <v>600</v>
      </c>
      <c r="BO23" s="35">
        <v>494</v>
      </c>
      <c r="BP23" s="35">
        <v>373</v>
      </c>
      <c r="BQ23" s="35">
        <v>174</v>
      </c>
      <c r="BR23" s="35">
        <v>198</v>
      </c>
      <c r="BS23" s="35">
        <v>239</v>
      </c>
      <c r="BT23" s="35">
        <v>703</v>
      </c>
      <c r="BU23" s="35">
        <v>697</v>
      </c>
      <c r="BV23" s="35">
        <v>605</v>
      </c>
      <c r="BW23" s="35">
        <v>318</v>
      </c>
      <c r="BX23" s="35">
        <v>1047</v>
      </c>
      <c r="BY23" s="35">
        <v>920</v>
      </c>
      <c r="BZ23" s="35">
        <v>940</v>
      </c>
      <c r="CA23" s="35">
        <v>541</v>
      </c>
      <c r="CB23" s="35">
        <v>766</v>
      </c>
      <c r="CC23" s="35">
        <v>753</v>
      </c>
      <c r="CD23" s="35">
        <v>413</v>
      </c>
      <c r="CE23" s="35">
        <v>459</v>
      </c>
      <c r="CF23" s="35">
        <v>687</v>
      </c>
      <c r="CG23" s="35">
        <v>600</v>
      </c>
      <c r="CH23" s="35">
        <v>406</v>
      </c>
      <c r="CI23" s="35">
        <v>388</v>
      </c>
      <c r="CJ23" s="35">
        <v>576</v>
      </c>
      <c r="CK23" s="35">
        <v>527</v>
      </c>
      <c r="CL23" s="35">
        <v>385</v>
      </c>
      <c r="CM23" s="35">
        <v>397</v>
      </c>
      <c r="CN23" s="35">
        <v>565</v>
      </c>
      <c r="CO23" s="35">
        <v>742</v>
      </c>
      <c r="CP23" s="35">
        <v>515</v>
      </c>
      <c r="CQ23" s="35">
        <v>197</v>
      </c>
      <c r="CR23" s="35">
        <v>269</v>
      </c>
      <c r="CS23" s="35">
        <v>575</v>
      </c>
      <c r="CT23" s="35">
        <v>208</v>
      </c>
      <c r="CU23" s="46">
        <v>198</v>
      </c>
      <c r="CV23" s="46">
        <v>540</v>
      </c>
      <c r="CW23" s="46">
        <v>722</v>
      </c>
      <c r="CX23" s="46">
        <v>264</v>
      </c>
    </row>
    <row r="24" spans="1:102">
      <c r="A24" s="1" t="s">
        <v>42</v>
      </c>
      <c r="B24" s="23" t="s">
        <v>398</v>
      </c>
      <c r="C24" s="46">
        <v>10</v>
      </c>
      <c r="D24" s="46">
        <v>4</v>
      </c>
      <c r="E24" s="46">
        <v>5</v>
      </c>
      <c r="F24" s="46">
        <v>6</v>
      </c>
      <c r="G24" s="46">
        <v>8</v>
      </c>
      <c r="H24" s="46">
        <v>3</v>
      </c>
      <c r="I24" s="46">
        <v>2</v>
      </c>
      <c r="J24" s="46">
        <v>5</v>
      </c>
      <c r="K24" s="46">
        <v>2</v>
      </c>
      <c r="L24" s="46">
        <v>6</v>
      </c>
      <c r="M24" s="46">
        <v>5</v>
      </c>
      <c r="N24" s="46">
        <v>7</v>
      </c>
      <c r="O24" s="46">
        <v>9</v>
      </c>
      <c r="P24" s="46">
        <v>9</v>
      </c>
      <c r="Q24" s="46">
        <v>9</v>
      </c>
      <c r="R24" s="46">
        <v>90</v>
      </c>
      <c r="S24" s="46">
        <v>75</v>
      </c>
      <c r="T24" s="46">
        <v>85</v>
      </c>
      <c r="U24" s="46">
        <v>98</v>
      </c>
      <c r="V24" s="44">
        <v>94</v>
      </c>
      <c r="W24" s="58">
        <v>2</v>
      </c>
      <c r="X24" s="35">
        <v>4</v>
      </c>
      <c r="Y24" s="35">
        <v>2</v>
      </c>
      <c r="Z24" s="35">
        <v>2</v>
      </c>
      <c r="AA24" s="35">
        <v>2</v>
      </c>
      <c r="AB24" s="35">
        <v>1</v>
      </c>
      <c r="AC24" s="35">
        <v>0</v>
      </c>
      <c r="AD24" s="35">
        <v>1</v>
      </c>
      <c r="AE24" s="35">
        <v>0</v>
      </c>
      <c r="AF24" s="35">
        <v>3</v>
      </c>
      <c r="AG24" s="35">
        <v>1</v>
      </c>
      <c r="AH24" s="35">
        <v>1</v>
      </c>
      <c r="AI24" s="35">
        <v>5</v>
      </c>
      <c r="AJ24" s="35">
        <v>1</v>
      </c>
      <c r="AK24" s="35">
        <v>0</v>
      </c>
      <c r="AL24" s="35">
        <v>0</v>
      </c>
      <c r="AM24" s="35">
        <v>5</v>
      </c>
      <c r="AN24" s="35">
        <v>1</v>
      </c>
      <c r="AO24" s="35">
        <v>2</v>
      </c>
      <c r="AP24" s="35">
        <v>0</v>
      </c>
      <c r="AQ24" s="35">
        <v>1</v>
      </c>
      <c r="AR24" s="35">
        <v>1</v>
      </c>
      <c r="AS24" s="35">
        <v>0</v>
      </c>
      <c r="AT24" s="35">
        <v>1</v>
      </c>
      <c r="AU24" s="35">
        <v>0</v>
      </c>
      <c r="AV24" s="35">
        <v>1</v>
      </c>
      <c r="AW24" s="35">
        <v>0</v>
      </c>
      <c r="AX24" s="35">
        <v>1</v>
      </c>
      <c r="AY24" s="35">
        <v>1</v>
      </c>
      <c r="AZ24" s="35">
        <v>2</v>
      </c>
      <c r="BA24" s="35">
        <v>0</v>
      </c>
      <c r="BB24" s="35">
        <v>2</v>
      </c>
      <c r="BC24" s="35">
        <v>1</v>
      </c>
      <c r="BD24" s="35">
        <v>0</v>
      </c>
      <c r="BE24" s="35">
        <v>0</v>
      </c>
      <c r="BF24" s="35">
        <v>1</v>
      </c>
      <c r="BG24" s="35">
        <v>1</v>
      </c>
      <c r="BH24" s="35">
        <v>1</v>
      </c>
      <c r="BI24" s="35">
        <v>1</v>
      </c>
      <c r="BJ24" s="35">
        <v>3</v>
      </c>
      <c r="BK24" s="35">
        <v>1</v>
      </c>
      <c r="BL24" s="35">
        <v>2</v>
      </c>
      <c r="BM24" s="35">
        <v>2</v>
      </c>
      <c r="BN24" s="35">
        <v>1</v>
      </c>
      <c r="BO24" s="35">
        <v>1</v>
      </c>
      <c r="BP24" s="35">
        <v>2</v>
      </c>
      <c r="BQ24" s="35">
        <v>1</v>
      </c>
      <c r="BR24" s="35">
        <v>3</v>
      </c>
      <c r="BS24" s="35">
        <v>1</v>
      </c>
      <c r="BT24" s="35">
        <v>4</v>
      </c>
      <c r="BU24" s="35">
        <v>2</v>
      </c>
      <c r="BV24" s="35">
        <v>2</v>
      </c>
      <c r="BW24" s="35">
        <v>2</v>
      </c>
      <c r="BX24" s="35">
        <v>2</v>
      </c>
      <c r="BY24" s="35">
        <v>3</v>
      </c>
      <c r="BZ24" s="35">
        <v>2</v>
      </c>
      <c r="CA24" s="35">
        <v>1</v>
      </c>
      <c r="CB24" s="35">
        <v>3</v>
      </c>
      <c r="CC24" s="35">
        <v>2</v>
      </c>
      <c r="CD24" s="35">
        <v>3</v>
      </c>
      <c r="CE24" s="35">
        <v>21</v>
      </c>
      <c r="CF24" s="35">
        <v>25</v>
      </c>
      <c r="CG24" s="35">
        <v>19</v>
      </c>
      <c r="CH24" s="35">
        <v>25</v>
      </c>
      <c r="CI24" s="35">
        <v>26</v>
      </c>
      <c r="CJ24" s="35">
        <v>18</v>
      </c>
      <c r="CK24" s="35">
        <v>13</v>
      </c>
      <c r="CL24" s="35">
        <v>18</v>
      </c>
      <c r="CM24" s="35">
        <v>21</v>
      </c>
      <c r="CN24" s="35">
        <v>17</v>
      </c>
      <c r="CO24" s="35">
        <v>17</v>
      </c>
      <c r="CP24" s="35">
        <v>30</v>
      </c>
      <c r="CQ24" s="35">
        <v>27</v>
      </c>
      <c r="CR24" s="35">
        <v>21</v>
      </c>
      <c r="CS24" s="35">
        <v>18</v>
      </c>
      <c r="CT24" s="35">
        <v>32</v>
      </c>
      <c r="CU24" s="46">
        <v>26</v>
      </c>
      <c r="CV24" s="46">
        <v>22</v>
      </c>
      <c r="CW24" s="46">
        <v>21</v>
      </c>
      <c r="CX24" s="46">
        <v>25</v>
      </c>
    </row>
    <row r="25" spans="1:102">
      <c r="A25" s="9" t="s">
        <v>44</v>
      </c>
      <c r="B25" s="23" t="s">
        <v>399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</v>
      </c>
      <c r="M25" s="46">
        <v>1</v>
      </c>
      <c r="N25" s="46">
        <v>1</v>
      </c>
      <c r="O25" s="46">
        <v>0</v>
      </c>
      <c r="P25" s="46">
        <v>0</v>
      </c>
      <c r="Q25" s="46">
        <v>3</v>
      </c>
      <c r="R25" s="46">
        <v>1</v>
      </c>
      <c r="S25" s="46">
        <v>3</v>
      </c>
      <c r="T25" s="46">
        <v>3</v>
      </c>
      <c r="U25" s="46">
        <v>1</v>
      </c>
      <c r="V25" s="44">
        <v>1</v>
      </c>
      <c r="W25" s="58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1</v>
      </c>
      <c r="BK25" s="35">
        <v>0</v>
      </c>
      <c r="BL25" s="35">
        <v>1</v>
      </c>
      <c r="BM25" s="35">
        <v>0</v>
      </c>
      <c r="BN25" s="35">
        <v>0</v>
      </c>
      <c r="BO25" s="35">
        <v>0</v>
      </c>
      <c r="BP25" s="35">
        <v>1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1</v>
      </c>
      <c r="CC25" s="35">
        <v>1</v>
      </c>
      <c r="CD25" s="35">
        <v>1</v>
      </c>
      <c r="CE25" s="35">
        <v>0</v>
      </c>
      <c r="CF25" s="35">
        <v>1</v>
      </c>
      <c r="CG25" s="35">
        <v>0</v>
      </c>
      <c r="CH25" s="35">
        <v>0</v>
      </c>
      <c r="CI25" s="35">
        <v>1</v>
      </c>
      <c r="CJ25" s="35">
        <v>1</v>
      </c>
      <c r="CK25" s="35">
        <v>1</v>
      </c>
      <c r="CL25" s="35">
        <v>0</v>
      </c>
      <c r="CM25" s="35">
        <v>0</v>
      </c>
      <c r="CN25" s="35">
        <v>0</v>
      </c>
      <c r="CO25" s="35">
        <v>0</v>
      </c>
      <c r="CP25" s="35">
        <v>3</v>
      </c>
      <c r="CQ25" s="35">
        <v>0</v>
      </c>
      <c r="CR25" s="35">
        <v>0</v>
      </c>
      <c r="CS25" s="35">
        <v>1</v>
      </c>
      <c r="CT25" s="35">
        <v>0</v>
      </c>
      <c r="CU25" s="46">
        <v>0</v>
      </c>
      <c r="CV25" s="46">
        <v>0</v>
      </c>
      <c r="CW25" s="46">
        <v>1</v>
      </c>
      <c r="CX25" s="46">
        <v>0</v>
      </c>
    </row>
    <row r="26" spans="1:102">
      <c r="A26" s="9" t="s">
        <v>46</v>
      </c>
      <c r="B26" s="23" t="s">
        <v>400</v>
      </c>
      <c r="C26" s="46">
        <v>10</v>
      </c>
      <c r="D26" s="46">
        <v>4</v>
      </c>
      <c r="E26" s="46">
        <v>5</v>
      </c>
      <c r="F26" s="46">
        <v>6</v>
      </c>
      <c r="G26" s="46">
        <v>8</v>
      </c>
      <c r="H26" s="46">
        <v>3</v>
      </c>
      <c r="I26" s="46">
        <v>2</v>
      </c>
      <c r="J26" s="46">
        <v>5</v>
      </c>
      <c r="K26" s="46">
        <v>2</v>
      </c>
      <c r="L26" s="46">
        <v>5</v>
      </c>
      <c r="M26" s="46">
        <v>4</v>
      </c>
      <c r="N26" s="46">
        <v>6</v>
      </c>
      <c r="O26" s="46">
        <v>9</v>
      </c>
      <c r="P26" s="46">
        <v>9</v>
      </c>
      <c r="Q26" s="46">
        <v>6</v>
      </c>
      <c r="R26" s="46">
        <v>89</v>
      </c>
      <c r="S26" s="46">
        <v>72</v>
      </c>
      <c r="T26" s="46">
        <v>82</v>
      </c>
      <c r="U26" s="46">
        <v>97</v>
      </c>
      <c r="V26" s="44">
        <v>93</v>
      </c>
      <c r="W26" s="58">
        <v>2</v>
      </c>
      <c r="X26" s="35">
        <v>4</v>
      </c>
      <c r="Y26" s="35">
        <v>2</v>
      </c>
      <c r="Z26" s="35">
        <v>2</v>
      </c>
      <c r="AA26" s="35">
        <v>2</v>
      </c>
      <c r="AB26" s="35">
        <v>1</v>
      </c>
      <c r="AC26" s="35">
        <v>0</v>
      </c>
      <c r="AD26" s="35">
        <v>1</v>
      </c>
      <c r="AE26" s="35">
        <v>0</v>
      </c>
      <c r="AF26" s="35">
        <v>3</v>
      </c>
      <c r="AG26" s="35">
        <v>1</v>
      </c>
      <c r="AH26" s="35">
        <v>1</v>
      </c>
      <c r="AI26" s="35">
        <v>5</v>
      </c>
      <c r="AJ26" s="35">
        <v>1</v>
      </c>
      <c r="AK26" s="35">
        <v>0</v>
      </c>
      <c r="AL26" s="35">
        <v>0</v>
      </c>
      <c r="AM26" s="35">
        <v>5</v>
      </c>
      <c r="AN26" s="35">
        <v>1</v>
      </c>
      <c r="AO26" s="35">
        <v>2</v>
      </c>
      <c r="AP26" s="35">
        <v>0</v>
      </c>
      <c r="AQ26" s="35">
        <v>1</v>
      </c>
      <c r="AR26" s="35">
        <v>1</v>
      </c>
      <c r="AS26" s="35">
        <v>0</v>
      </c>
      <c r="AT26" s="35">
        <v>1</v>
      </c>
      <c r="AU26" s="35">
        <v>0</v>
      </c>
      <c r="AV26" s="35">
        <v>1</v>
      </c>
      <c r="AW26" s="35">
        <v>0</v>
      </c>
      <c r="AX26" s="35">
        <v>1</v>
      </c>
      <c r="AY26" s="35">
        <v>1</v>
      </c>
      <c r="AZ26" s="35">
        <v>2</v>
      </c>
      <c r="BA26" s="35">
        <v>0</v>
      </c>
      <c r="BB26" s="35">
        <v>2</v>
      </c>
      <c r="BC26" s="35">
        <v>1</v>
      </c>
      <c r="BD26" s="35">
        <v>0</v>
      </c>
      <c r="BE26" s="35">
        <v>0</v>
      </c>
      <c r="BF26" s="35">
        <v>1</v>
      </c>
      <c r="BG26" s="35">
        <v>1</v>
      </c>
      <c r="BH26" s="35">
        <v>1</v>
      </c>
      <c r="BI26" s="35">
        <v>1</v>
      </c>
      <c r="BJ26" s="35">
        <v>2</v>
      </c>
      <c r="BK26" s="35">
        <v>1</v>
      </c>
      <c r="BL26" s="35">
        <v>1</v>
      </c>
      <c r="BM26" s="35">
        <v>2</v>
      </c>
      <c r="BN26" s="35">
        <v>1</v>
      </c>
      <c r="BO26" s="35">
        <v>1</v>
      </c>
      <c r="BP26" s="35">
        <v>1</v>
      </c>
      <c r="BQ26" s="35">
        <v>1</v>
      </c>
      <c r="BR26" s="35">
        <v>3</v>
      </c>
      <c r="BS26" s="35">
        <v>1</v>
      </c>
      <c r="BT26" s="35">
        <v>4</v>
      </c>
      <c r="BU26" s="35">
        <v>2</v>
      </c>
      <c r="BV26" s="35">
        <v>2</v>
      </c>
      <c r="BW26" s="35">
        <v>2</v>
      </c>
      <c r="BX26" s="35">
        <v>2</v>
      </c>
      <c r="BY26" s="35">
        <v>3</v>
      </c>
      <c r="BZ26" s="35">
        <v>2</v>
      </c>
      <c r="CA26" s="35">
        <v>1</v>
      </c>
      <c r="CB26" s="35">
        <v>2</v>
      </c>
      <c r="CC26" s="35">
        <v>1</v>
      </c>
      <c r="CD26" s="35">
        <v>2</v>
      </c>
      <c r="CE26" s="35">
        <v>21</v>
      </c>
      <c r="CF26" s="35">
        <v>24</v>
      </c>
      <c r="CG26" s="35">
        <v>19</v>
      </c>
      <c r="CH26" s="35">
        <v>25</v>
      </c>
      <c r="CI26" s="35">
        <v>25</v>
      </c>
      <c r="CJ26" s="35">
        <v>17</v>
      </c>
      <c r="CK26" s="35">
        <v>12</v>
      </c>
      <c r="CL26" s="35">
        <v>18</v>
      </c>
      <c r="CM26" s="35">
        <v>21</v>
      </c>
      <c r="CN26" s="35">
        <v>17</v>
      </c>
      <c r="CO26" s="35">
        <v>17</v>
      </c>
      <c r="CP26" s="35">
        <v>27</v>
      </c>
      <c r="CQ26" s="35">
        <v>27</v>
      </c>
      <c r="CR26" s="35">
        <v>21</v>
      </c>
      <c r="CS26" s="35">
        <v>17</v>
      </c>
      <c r="CT26" s="35">
        <v>32</v>
      </c>
      <c r="CU26" s="46">
        <v>26</v>
      </c>
      <c r="CV26" s="46">
        <v>22</v>
      </c>
      <c r="CW26" s="46">
        <v>20</v>
      </c>
      <c r="CX26" s="46">
        <v>25</v>
      </c>
    </row>
    <row r="27" spans="1:102">
      <c r="A27" s="1" t="s">
        <v>48</v>
      </c>
      <c r="B27" s="23" t="s">
        <v>401</v>
      </c>
      <c r="C27" s="46">
        <v>1655</v>
      </c>
      <c r="D27" s="46">
        <v>2188</v>
      </c>
      <c r="E27" s="46">
        <v>2442</v>
      </c>
      <c r="F27" s="46">
        <v>1944</v>
      </c>
      <c r="G27" s="46">
        <v>2130</v>
      </c>
      <c r="H27" s="46">
        <v>2477</v>
      </c>
      <c r="I27" s="46">
        <v>2394</v>
      </c>
      <c r="J27" s="46">
        <v>2528</v>
      </c>
      <c r="K27" s="46">
        <v>2324</v>
      </c>
      <c r="L27" s="46">
        <v>2078</v>
      </c>
      <c r="M27" s="46">
        <v>2148</v>
      </c>
      <c r="N27" s="46">
        <v>1854</v>
      </c>
      <c r="O27" s="46">
        <v>2418</v>
      </c>
      <c r="P27" s="46">
        <v>2796</v>
      </c>
      <c r="Q27" s="46">
        <v>2294</v>
      </c>
      <c r="R27" s="46">
        <v>1963</v>
      </c>
      <c r="S27" s="46">
        <v>812</v>
      </c>
      <c r="T27" s="46">
        <v>707</v>
      </c>
      <c r="U27" s="46">
        <v>744</v>
      </c>
      <c r="V27" s="44">
        <v>1411</v>
      </c>
      <c r="W27" s="58">
        <v>347</v>
      </c>
      <c r="X27" s="35">
        <v>413</v>
      </c>
      <c r="Y27" s="35">
        <v>488</v>
      </c>
      <c r="Z27" s="35">
        <v>407</v>
      </c>
      <c r="AA27" s="35">
        <v>463</v>
      </c>
      <c r="AB27" s="35">
        <v>537</v>
      </c>
      <c r="AC27" s="35">
        <v>706</v>
      </c>
      <c r="AD27" s="35">
        <v>482</v>
      </c>
      <c r="AE27" s="35">
        <v>657</v>
      </c>
      <c r="AF27" s="35">
        <v>628</v>
      </c>
      <c r="AG27" s="35">
        <v>581</v>
      </c>
      <c r="AH27" s="35">
        <v>576</v>
      </c>
      <c r="AI27" s="35">
        <v>576</v>
      </c>
      <c r="AJ27" s="35">
        <v>472</v>
      </c>
      <c r="AK27" s="35">
        <v>430</v>
      </c>
      <c r="AL27" s="35">
        <v>466</v>
      </c>
      <c r="AM27" s="35">
        <v>477</v>
      </c>
      <c r="AN27" s="35">
        <v>650</v>
      </c>
      <c r="AO27" s="35">
        <v>537</v>
      </c>
      <c r="AP27" s="35">
        <v>466</v>
      </c>
      <c r="AQ27" s="35">
        <v>545</v>
      </c>
      <c r="AR27" s="35">
        <v>608</v>
      </c>
      <c r="AS27" s="35">
        <v>577</v>
      </c>
      <c r="AT27" s="35">
        <v>747</v>
      </c>
      <c r="AU27" s="35">
        <v>602</v>
      </c>
      <c r="AV27" s="35">
        <v>575</v>
      </c>
      <c r="AW27" s="35">
        <v>606</v>
      </c>
      <c r="AX27" s="35">
        <v>611</v>
      </c>
      <c r="AY27" s="35">
        <v>657</v>
      </c>
      <c r="AZ27" s="35">
        <v>571</v>
      </c>
      <c r="BA27" s="35">
        <v>715</v>
      </c>
      <c r="BB27" s="35">
        <v>585</v>
      </c>
      <c r="BC27" s="35">
        <v>512</v>
      </c>
      <c r="BD27" s="35">
        <v>710</v>
      </c>
      <c r="BE27" s="35">
        <v>460</v>
      </c>
      <c r="BF27" s="35">
        <v>642</v>
      </c>
      <c r="BG27" s="35">
        <v>551</v>
      </c>
      <c r="BH27" s="35">
        <v>475</v>
      </c>
      <c r="BI27" s="35">
        <v>510</v>
      </c>
      <c r="BJ27" s="35">
        <v>542</v>
      </c>
      <c r="BK27" s="35">
        <v>551</v>
      </c>
      <c r="BL27" s="35">
        <v>537</v>
      </c>
      <c r="BM27" s="35">
        <v>488</v>
      </c>
      <c r="BN27" s="35">
        <v>471</v>
      </c>
      <c r="BO27" s="35">
        <v>412</v>
      </c>
      <c r="BP27" s="35">
        <v>615</v>
      </c>
      <c r="BQ27" s="35">
        <v>367</v>
      </c>
      <c r="BR27" s="35">
        <v>460</v>
      </c>
      <c r="BS27" s="35">
        <v>594</v>
      </c>
      <c r="BT27" s="35">
        <v>571</v>
      </c>
      <c r="BU27" s="35">
        <v>536</v>
      </c>
      <c r="BV27" s="35">
        <v>717</v>
      </c>
      <c r="BW27" s="35">
        <v>719</v>
      </c>
      <c r="BX27" s="35">
        <v>712</v>
      </c>
      <c r="BY27" s="35">
        <v>810</v>
      </c>
      <c r="BZ27" s="35">
        <v>555</v>
      </c>
      <c r="CA27" s="35">
        <v>675</v>
      </c>
      <c r="CB27" s="35">
        <v>510</v>
      </c>
      <c r="CC27" s="35">
        <v>372</v>
      </c>
      <c r="CD27" s="35">
        <v>737</v>
      </c>
      <c r="CE27" s="35">
        <v>571</v>
      </c>
      <c r="CF27" s="35">
        <v>620</v>
      </c>
      <c r="CG27" s="35">
        <v>455</v>
      </c>
      <c r="CH27" s="35">
        <v>317</v>
      </c>
      <c r="CI27" s="35">
        <v>222</v>
      </c>
      <c r="CJ27" s="35">
        <v>201</v>
      </c>
      <c r="CK27" s="35">
        <v>210</v>
      </c>
      <c r="CL27" s="35">
        <v>179</v>
      </c>
      <c r="CM27" s="35">
        <v>171</v>
      </c>
      <c r="CN27" s="35">
        <v>179</v>
      </c>
      <c r="CO27" s="35">
        <v>180</v>
      </c>
      <c r="CP27" s="35">
        <v>177</v>
      </c>
      <c r="CQ27" s="35">
        <v>184</v>
      </c>
      <c r="CR27" s="35">
        <v>177</v>
      </c>
      <c r="CS27" s="35">
        <v>181</v>
      </c>
      <c r="CT27" s="35">
        <v>202</v>
      </c>
      <c r="CU27" s="46">
        <v>364</v>
      </c>
      <c r="CV27" s="46">
        <v>331</v>
      </c>
      <c r="CW27" s="46">
        <v>335</v>
      </c>
      <c r="CX27" s="46">
        <v>381</v>
      </c>
    </row>
    <row r="28" spans="1:102">
      <c r="A28" s="9" t="s">
        <v>50</v>
      </c>
      <c r="B28" s="23" t="s">
        <v>402</v>
      </c>
      <c r="C28" s="46">
        <v>272</v>
      </c>
      <c r="D28" s="46">
        <v>244</v>
      </c>
      <c r="E28" s="46">
        <v>243</v>
      </c>
      <c r="F28" s="46">
        <v>250</v>
      </c>
      <c r="G28" s="46">
        <v>249</v>
      </c>
      <c r="H28" s="46">
        <v>254</v>
      </c>
      <c r="I28" s="46">
        <v>223</v>
      </c>
      <c r="J28" s="46">
        <v>235</v>
      </c>
      <c r="K28" s="46">
        <v>232</v>
      </c>
      <c r="L28" s="46">
        <v>247</v>
      </c>
      <c r="M28" s="46">
        <v>237</v>
      </c>
      <c r="N28" s="46">
        <v>204</v>
      </c>
      <c r="O28" s="46">
        <v>209</v>
      </c>
      <c r="P28" s="46">
        <v>217</v>
      </c>
      <c r="Q28" s="46">
        <v>180</v>
      </c>
      <c r="R28" s="46">
        <v>205</v>
      </c>
      <c r="S28" s="46">
        <v>220</v>
      </c>
      <c r="T28" s="46">
        <v>183</v>
      </c>
      <c r="U28" s="46">
        <v>198</v>
      </c>
      <c r="V28" s="44">
        <v>211</v>
      </c>
      <c r="W28" s="58">
        <v>70</v>
      </c>
      <c r="X28" s="35">
        <v>66</v>
      </c>
      <c r="Y28" s="35">
        <v>66</v>
      </c>
      <c r="Z28" s="35">
        <v>70</v>
      </c>
      <c r="AA28" s="35">
        <v>58</v>
      </c>
      <c r="AB28" s="35">
        <v>58</v>
      </c>
      <c r="AC28" s="35">
        <v>63</v>
      </c>
      <c r="AD28" s="35">
        <v>65</v>
      </c>
      <c r="AE28" s="35">
        <v>65</v>
      </c>
      <c r="AF28" s="35">
        <v>62</v>
      </c>
      <c r="AG28" s="35">
        <v>59</v>
      </c>
      <c r="AH28" s="35">
        <v>57</v>
      </c>
      <c r="AI28" s="35">
        <v>65</v>
      </c>
      <c r="AJ28" s="35">
        <v>62</v>
      </c>
      <c r="AK28" s="35">
        <v>62</v>
      </c>
      <c r="AL28" s="35">
        <v>61</v>
      </c>
      <c r="AM28" s="35">
        <v>62</v>
      </c>
      <c r="AN28" s="35">
        <v>64</v>
      </c>
      <c r="AO28" s="35">
        <v>63</v>
      </c>
      <c r="AP28" s="35">
        <v>60</v>
      </c>
      <c r="AQ28" s="35">
        <v>64</v>
      </c>
      <c r="AR28" s="35">
        <v>64</v>
      </c>
      <c r="AS28" s="35">
        <v>65</v>
      </c>
      <c r="AT28" s="35">
        <v>61</v>
      </c>
      <c r="AU28" s="35">
        <v>53</v>
      </c>
      <c r="AV28" s="35">
        <v>55</v>
      </c>
      <c r="AW28" s="35">
        <v>55</v>
      </c>
      <c r="AX28" s="35">
        <v>60</v>
      </c>
      <c r="AY28" s="35">
        <v>58</v>
      </c>
      <c r="AZ28" s="35">
        <v>57</v>
      </c>
      <c r="BA28" s="35">
        <v>59</v>
      </c>
      <c r="BB28" s="35">
        <v>61</v>
      </c>
      <c r="BC28" s="35">
        <v>59</v>
      </c>
      <c r="BD28" s="35">
        <v>55</v>
      </c>
      <c r="BE28" s="35">
        <v>60</v>
      </c>
      <c r="BF28" s="35">
        <v>58</v>
      </c>
      <c r="BG28" s="35">
        <v>65</v>
      </c>
      <c r="BH28" s="35">
        <v>63</v>
      </c>
      <c r="BI28" s="35">
        <v>59</v>
      </c>
      <c r="BJ28" s="35">
        <v>60</v>
      </c>
      <c r="BK28" s="35">
        <v>59</v>
      </c>
      <c r="BL28" s="35">
        <v>59</v>
      </c>
      <c r="BM28" s="35">
        <v>66</v>
      </c>
      <c r="BN28" s="35">
        <v>56</v>
      </c>
      <c r="BO28" s="35">
        <v>51</v>
      </c>
      <c r="BP28" s="35">
        <v>51</v>
      </c>
      <c r="BQ28" s="35">
        <v>49</v>
      </c>
      <c r="BR28" s="35">
        <v>53</v>
      </c>
      <c r="BS28" s="35">
        <v>44</v>
      </c>
      <c r="BT28" s="35">
        <v>57</v>
      </c>
      <c r="BU28" s="35">
        <v>53</v>
      </c>
      <c r="BV28" s="35">
        <v>55</v>
      </c>
      <c r="BW28" s="35">
        <v>51</v>
      </c>
      <c r="BX28" s="35">
        <v>55</v>
      </c>
      <c r="BY28" s="35">
        <v>57</v>
      </c>
      <c r="BZ28" s="35">
        <v>54</v>
      </c>
      <c r="CA28" s="35">
        <v>42</v>
      </c>
      <c r="CB28" s="35">
        <v>44</v>
      </c>
      <c r="CC28" s="35">
        <v>47</v>
      </c>
      <c r="CD28" s="35">
        <v>47</v>
      </c>
      <c r="CE28" s="35">
        <v>56</v>
      </c>
      <c r="CF28" s="35">
        <v>47</v>
      </c>
      <c r="CG28" s="35">
        <v>53</v>
      </c>
      <c r="CH28" s="35">
        <v>49</v>
      </c>
      <c r="CI28" s="35">
        <v>55</v>
      </c>
      <c r="CJ28" s="35">
        <v>63</v>
      </c>
      <c r="CK28" s="35">
        <v>53</v>
      </c>
      <c r="CL28" s="35">
        <v>49</v>
      </c>
      <c r="CM28" s="35">
        <v>52</v>
      </c>
      <c r="CN28" s="35">
        <v>43</v>
      </c>
      <c r="CO28" s="35">
        <v>44</v>
      </c>
      <c r="CP28" s="35">
        <v>44</v>
      </c>
      <c r="CQ28" s="35">
        <v>50</v>
      </c>
      <c r="CR28" s="35">
        <v>48</v>
      </c>
      <c r="CS28" s="35">
        <v>45</v>
      </c>
      <c r="CT28" s="35">
        <v>55</v>
      </c>
      <c r="CU28" s="46">
        <v>55</v>
      </c>
      <c r="CV28" s="46">
        <v>51</v>
      </c>
      <c r="CW28" s="46">
        <v>52</v>
      </c>
      <c r="CX28" s="46">
        <v>53</v>
      </c>
    </row>
    <row r="29" spans="1:102">
      <c r="A29" s="9" t="s">
        <v>52</v>
      </c>
      <c r="B29" s="23" t="s">
        <v>403</v>
      </c>
      <c r="C29" s="46">
        <v>1383</v>
      </c>
      <c r="D29" s="46">
        <v>1944</v>
      </c>
      <c r="E29" s="46">
        <v>2199</v>
      </c>
      <c r="F29" s="46">
        <v>1694</v>
      </c>
      <c r="G29" s="46">
        <v>1881</v>
      </c>
      <c r="H29" s="46">
        <v>2223</v>
      </c>
      <c r="I29" s="46">
        <v>2171</v>
      </c>
      <c r="J29" s="46">
        <v>2293</v>
      </c>
      <c r="K29" s="46">
        <v>2092</v>
      </c>
      <c r="L29" s="46">
        <v>1831</v>
      </c>
      <c r="M29" s="46">
        <v>1911</v>
      </c>
      <c r="N29" s="46">
        <v>1650</v>
      </c>
      <c r="O29" s="46">
        <v>2209</v>
      </c>
      <c r="P29" s="46">
        <v>2579</v>
      </c>
      <c r="Q29" s="46">
        <v>2114</v>
      </c>
      <c r="R29" s="46">
        <v>1758</v>
      </c>
      <c r="S29" s="46">
        <v>592</v>
      </c>
      <c r="T29" s="46">
        <v>524</v>
      </c>
      <c r="U29" s="46">
        <v>546</v>
      </c>
      <c r="V29" s="44">
        <v>1200</v>
      </c>
      <c r="W29" s="58">
        <v>277</v>
      </c>
      <c r="X29" s="35">
        <v>347</v>
      </c>
      <c r="Y29" s="35">
        <v>422</v>
      </c>
      <c r="Z29" s="35">
        <v>337</v>
      </c>
      <c r="AA29" s="35">
        <v>405</v>
      </c>
      <c r="AB29" s="35">
        <v>479</v>
      </c>
      <c r="AC29" s="35">
        <v>643</v>
      </c>
      <c r="AD29" s="35">
        <v>417</v>
      </c>
      <c r="AE29" s="35">
        <v>592</v>
      </c>
      <c r="AF29" s="35">
        <v>566</v>
      </c>
      <c r="AG29" s="35">
        <v>522</v>
      </c>
      <c r="AH29" s="35">
        <v>519</v>
      </c>
      <c r="AI29" s="35">
        <v>511</v>
      </c>
      <c r="AJ29" s="35">
        <v>410</v>
      </c>
      <c r="AK29" s="35">
        <v>368</v>
      </c>
      <c r="AL29" s="35">
        <v>405</v>
      </c>
      <c r="AM29" s="35">
        <v>415</v>
      </c>
      <c r="AN29" s="35">
        <v>586</v>
      </c>
      <c r="AO29" s="35">
        <v>474</v>
      </c>
      <c r="AP29" s="35">
        <v>406</v>
      </c>
      <c r="AQ29" s="35">
        <v>481</v>
      </c>
      <c r="AR29" s="35">
        <v>544</v>
      </c>
      <c r="AS29" s="35">
        <v>512</v>
      </c>
      <c r="AT29" s="35">
        <v>686</v>
      </c>
      <c r="AU29" s="35">
        <v>549</v>
      </c>
      <c r="AV29" s="35">
        <v>521</v>
      </c>
      <c r="AW29" s="35">
        <v>550</v>
      </c>
      <c r="AX29" s="35">
        <v>551</v>
      </c>
      <c r="AY29" s="35">
        <v>599</v>
      </c>
      <c r="AZ29" s="35">
        <v>514</v>
      </c>
      <c r="BA29" s="35">
        <v>657</v>
      </c>
      <c r="BB29" s="35">
        <v>523</v>
      </c>
      <c r="BC29" s="35">
        <v>453</v>
      </c>
      <c r="BD29" s="35">
        <v>655</v>
      </c>
      <c r="BE29" s="35">
        <v>400</v>
      </c>
      <c r="BF29" s="35">
        <v>584</v>
      </c>
      <c r="BG29" s="35">
        <v>486</v>
      </c>
      <c r="BH29" s="35">
        <v>412</v>
      </c>
      <c r="BI29" s="35">
        <v>451</v>
      </c>
      <c r="BJ29" s="35">
        <v>482</v>
      </c>
      <c r="BK29" s="35">
        <v>492</v>
      </c>
      <c r="BL29" s="35">
        <v>478</v>
      </c>
      <c r="BM29" s="35">
        <v>422</v>
      </c>
      <c r="BN29" s="35">
        <v>415</v>
      </c>
      <c r="BO29" s="35">
        <v>361</v>
      </c>
      <c r="BP29" s="35">
        <v>564</v>
      </c>
      <c r="BQ29" s="35">
        <v>318</v>
      </c>
      <c r="BR29" s="35">
        <v>407</v>
      </c>
      <c r="BS29" s="35">
        <v>550</v>
      </c>
      <c r="BT29" s="35">
        <v>514</v>
      </c>
      <c r="BU29" s="35">
        <v>483</v>
      </c>
      <c r="BV29" s="35">
        <v>662</v>
      </c>
      <c r="BW29" s="35">
        <v>668</v>
      </c>
      <c r="BX29" s="35">
        <v>657</v>
      </c>
      <c r="BY29" s="35">
        <v>753</v>
      </c>
      <c r="BZ29" s="35">
        <v>501</v>
      </c>
      <c r="CA29" s="35">
        <v>633</v>
      </c>
      <c r="CB29" s="35">
        <v>466</v>
      </c>
      <c r="CC29" s="35">
        <v>325</v>
      </c>
      <c r="CD29" s="35">
        <v>690</v>
      </c>
      <c r="CE29" s="35">
        <v>515</v>
      </c>
      <c r="CF29" s="35">
        <v>573</v>
      </c>
      <c r="CG29" s="35">
        <v>402</v>
      </c>
      <c r="CH29" s="35">
        <v>268</v>
      </c>
      <c r="CI29" s="35">
        <v>167</v>
      </c>
      <c r="CJ29" s="35">
        <v>138</v>
      </c>
      <c r="CK29" s="35">
        <v>157</v>
      </c>
      <c r="CL29" s="35">
        <v>130</v>
      </c>
      <c r="CM29" s="35">
        <v>118</v>
      </c>
      <c r="CN29" s="35">
        <v>136</v>
      </c>
      <c r="CO29" s="35">
        <v>137</v>
      </c>
      <c r="CP29" s="35">
        <v>133</v>
      </c>
      <c r="CQ29" s="35">
        <v>133</v>
      </c>
      <c r="CR29" s="35">
        <v>129</v>
      </c>
      <c r="CS29" s="35">
        <v>137</v>
      </c>
      <c r="CT29" s="35">
        <v>147</v>
      </c>
      <c r="CU29" s="46">
        <v>309</v>
      </c>
      <c r="CV29" s="46">
        <v>280</v>
      </c>
      <c r="CW29" s="46">
        <v>283</v>
      </c>
      <c r="CX29" s="46">
        <v>328</v>
      </c>
    </row>
    <row r="30" spans="1:102">
      <c r="A30" s="7" t="s">
        <v>54</v>
      </c>
      <c r="B30" s="23" t="s">
        <v>404</v>
      </c>
      <c r="C30" s="46">
        <v>90945</v>
      </c>
      <c r="D30" s="46">
        <v>92147</v>
      </c>
      <c r="E30" s="46">
        <v>100016</v>
      </c>
      <c r="F30" s="46">
        <v>101469</v>
      </c>
      <c r="G30" s="46">
        <v>102582</v>
      </c>
      <c r="H30" s="46">
        <v>98681</v>
      </c>
      <c r="I30" s="46">
        <v>99144</v>
      </c>
      <c r="J30" s="46">
        <v>107646</v>
      </c>
      <c r="K30" s="46">
        <v>133868</v>
      </c>
      <c r="L30" s="46">
        <v>111222</v>
      </c>
      <c r="M30" s="46">
        <v>120517</v>
      </c>
      <c r="N30" s="46">
        <v>108122</v>
      </c>
      <c r="O30" s="46">
        <v>121179</v>
      </c>
      <c r="P30" s="46">
        <v>137738</v>
      </c>
      <c r="Q30" s="46">
        <v>124029</v>
      </c>
      <c r="R30" s="46">
        <v>125849</v>
      </c>
      <c r="S30" s="46">
        <v>129076</v>
      </c>
      <c r="T30" s="46">
        <v>122521</v>
      </c>
      <c r="U30" s="46">
        <v>130094</v>
      </c>
      <c r="V30" s="44">
        <v>146886</v>
      </c>
      <c r="W30" s="58">
        <v>23059</v>
      </c>
      <c r="X30" s="35">
        <v>22514</v>
      </c>
      <c r="Y30" s="35">
        <v>22404</v>
      </c>
      <c r="Z30" s="35">
        <v>22968</v>
      </c>
      <c r="AA30" s="35">
        <v>22188</v>
      </c>
      <c r="AB30" s="35">
        <v>22198</v>
      </c>
      <c r="AC30" s="35">
        <v>23277</v>
      </c>
      <c r="AD30" s="35">
        <v>24484</v>
      </c>
      <c r="AE30" s="35">
        <v>23928</v>
      </c>
      <c r="AF30" s="35">
        <v>24484</v>
      </c>
      <c r="AG30" s="35">
        <v>25379</v>
      </c>
      <c r="AH30" s="35">
        <v>26225</v>
      </c>
      <c r="AI30" s="35">
        <v>26603</v>
      </c>
      <c r="AJ30" s="35">
        <v>25518</v>
      </c>
      <c r="AK30" s="35">
        <v>24804</v>
      </c>
      <c r="AL30" s="35">
        <v>24544</v>
      </c>
      <c r="AM30" s="35">
        <v>25811</v>
      </c>
      <c r="AN30" s="35">
        <v>26270</v>
      </c>
      <c r="AO30" s="35">
        <v>25673</v>
      </c>
      <c r="AP30" s="35">
        <v>24828</v>
      </c>
      <c r="AQ30" s="35">
        <v>26032</v>
      </c>
      <c r="AR30" s="35">
        <v>24265</v>
      </c>
      <c r="AS30" s="35">
        <v>24038</v>
      </c>
      <c r="AT30" s="35">
        <v>24346</v>
      </c>
      <c r="AU30" s="35">
        <v>24016</v>
      </c>
      <c r="AV30" s="35">
        <v>24405</v>
      </c>
      <c r="AW30" s="35">
        <v>24898</v>
      </c>
      <c r="AX30" s="35">
        <v>25825</v>
      </c>
      <c r="AY30" s="35">
        <v>25710</v>
      </c>
      <c r="AZ30" s="35">
        <v>25951</v>
      </c>
      <c r="BA30" s="35">
        <v>27311</v>
      </c>
      <c r="BB30" s="35">
        <v>28674</v>
      </c>
      <c r="BC30" s="35">
        <v>36458</v>
      </c>
      <c r="BD30" s="35">
        <v>41714</v>
      </c>
      <c r="BE30" s="35">
        <v>28550</v>
      </c>
      <c r="BF30" s="35">
        <v>27146</v>
      </c>
      <c r="BG30" s="35">
        <v>27476</v>
      </c>
      <c r="BH30" s="35">
        <v>27237</v>
      </c>
      <c r="BI30" s="35">
        <v>27880</v>
      </c>
      <c r="BJ30" s="35">
        <v>28629</v>
      </c>
      <c r="BK30" s="35">
        <v>29654</v>
      </c>
      <c r="BL30" s="35">
        <v>31416</v>
      </c>
      <c r="BM30" s="35">
        <v>22404</v>
      </c>
      <c r="BN30" s="35">
        <v>27850</v>
      </c>
      <c r="BO30" s="35">
        <v>26793</v>
      </c>
      <c r="BP30" s="35">
        <v>25763</v>
      </c>
      <c r="BQ30" s="35">
        <v>27249</v>
      </c>
      <c r="BR30" s="35">
        <v>28317</v>
      </c>
      <c r="BS30" s="35">
        <v>29168</v>
      </c>
      <c r="BT30" s="35">
        <v>30430</v>
      </c>
      <c r="BU30" s="35">
        <v>29787</v>
      </c>
      <c r="BV30" s="35">
        <v>31794</v>
      </c>
      <c r="BW30" s="35">
        <v>34555</v>
      </c>
      <c r="BX30" s="35">
        <v>35223</v>
      </c>
      <c r="BY30" s="35">
        <v>33928</v>
      </c>
      <c r="BZ30" s="35">
        <v>34032</v>
      </c>
      <c r="CA30" s="35">
        <v>32518</v>
      </c>
      <c r="CB30" s="35">
        <v>30620</v>
      </c>
      <c r="CC30" s="35">
        <v>30591</v>
      </c>
      <c r="CD30" s="35">
        <v>30300</v>
      </c>
      <c r="CE30" s="35">
        <v>31640</v>
      </c>
      <c r="CF30" s="35">
        <v>31818</v>
      </c>
      <c r="CG30" s="35">
        <v>32092</v>
      </c>
      <c r="CH30" s="35">
        <v>30299</v>
      </c>
      <c r="CI30" s="35">
        <v>32960</v>
      </c>
      <c r="CJ30" s="35">
        <v>32531</v>
      </c>
      <c r="CK30" s="35">
        <v>31748</v>
      </c>
      <c r="CL30" s="35">
        <v>31837</v>
      </c>
      <c r="CM30" s="35">
        <v>30557</v>
      </c>
      <c r="CN30" s="35">
        <v>30885</v>
      </c>
      <c r="CO30" s="35">
        <v>30749</v>
      </c>
      <c r="CP30" s="35">
        <v>30330</v>
      </c>
      <c r="CQ30" s="35">
        <v>29993</v>
      </c>
      <c r="CR30" s="35">
        <v>32029</v>
      </c>
      <c r="CS30" s="35">
        <v>33288</v>
      </c>
      <c r="CT30" s="35">
        <v>34784</v>
      </c>
      <c r="CU30" s="46">
        <v>35519</v>
      </c>
      <c r="CV30" s="46">
        <v>36439</v>
      </c>
      <c r="CW30" s="46">
        <v>37688</v>
      </c>
      <c r="CX30" s="46">
        <v>37240</v>
      </c>
    </row>
    <row r="31" spans="1:102">
      <c r="A31" s="1" t="s">
        <v>56</v>
      </c>
      <c r="B31" s="23" t="s">
        <v>405</v>
      </c>
      <c r="C31" s="46">
        <v>4176</v>
      </c>
      <c r="D31" s="46">
        <v>4031</v>
      </c>
      <c r="E31" s="46">
        <v>3795</v>
      </c>
      <c r="F31" s="46">
        <v>3680</v>
      </c>
      <c r="G31" s="46">
        <v>3988</v>
      </c>
      <c r="H31" s="46">
        <v>4306</v>
      </c>
      <c r="I31" s="46">
        <v>4341</v>
      </c>
      <c r="J31" s="46">
        <v>4598</v>
      </c>
      <c r="K31" s="46">
        <v>4602</v>
      </c>
      <c r="L31" s="46">
        <v>5456</v>
      </c>
      <c r="M31" s="46">
        <v>6326</v>
      </c>
      <c r="N31" s="46">
        <v>6515</v>
      </c>
      <c r="O31" s="46">
        <v>7940</v>
      </c>
      <c r="P31" s="46">
        <v>9956</v>
      </c>
      <c r="Q31" s="46">
        <v>8268</v>
      </c>
      <c r="R31" s="46">
        <v>8357</v>
      </c>
      <c r="S31" s="46">
        <v>8227</v>
      </c>
      <c r="T31" s="46">
        <v>7446</v>
      </c>
      <c r="U31" s="46">
        <v>7964</v>
      </c>
      <c r="V31" s="44">
        <v>9142</v>
      </c>
      <c r="W31" s="58">
        <v>1071</v>
      </c>
      <c r="X31" s="35">
        <v>1015</v>
      </c>
      <c r="Y31" s="35">
        <v>1056</v>
      </c>
      <c r="Z31" s="35">
        <v>1034</v>
      </c>
      <c r="AA31" s="35">
        <v>1001</v>
      </c>
      <c r="AB31" s="35">
        <v>995</v>
      </c>
      <c r="AC31" s="35">
        <v>982</v>
      </c>
      <c r="AD31" s="35">
        <v>1053</v>
      </c>
      <c r="AE31" s="35">
        <v>925</v>
      </c>
      <c r="AF31" s="35">
        <v>958</v>
      </c>
      <c r="AG31" s="35">
        <v>957</v>
      </c>
      <c r="AH31" s="35">
        <v>955</v>
      </c>
      <c r="AI31" s="35">
        <v>968</v>
      </c>
      <c r="AJ31" s="35">
        <v>903</v>
      </c>
      <c r="AK31" s="35">
        <v>922</v>
      </c>
      <c r="AL31" s="35">
        <v>887</v>
      </c>
      <c r="AM31" s="35">
        <v>972</v>
      </c>
      <c r="AN31" s="35">
        <v>982</v>
      </c>
      <c r="AO31" s="35">
        <v>1021</v>
      </c>
      <c r="AP31" s="35">
        <v>1013</v>
      </c>
      <c r="AQ31" s="35">
        <v>1045</v>
      </c>
      <c r="AR31" s="35">
        <v>1082</v>
      </c>
      <c r="AS31" s="35">
        <v>1093</v>
      </c>
      <c r="AT31" s="35">
        <v>1086</v>
      </c>
      <c r="AU31" s="35">
        <v>1067</v>
      </c>
      <c r="AV31" s="35">
        <v>1069</v>
      </c>
      <c r="AW31" s="35">
        <v>1050</v>
      </c>
      <c r="AX31" s="35">
        <v>1155</v>
      </c>
      <c r="AY31" s="35">
        <v>1152</v>
      </c>
      <c r="AZ31" s="35">
        <v>1124</v>
      </c>
      <c r="BA31" s="35">
        <v>1155</v>
      </c>
      <c r="BB31" s="35">
        <v>1167</v>
      </c>
      <c r="BC31" s="35">
        <v>1080</v>
      </c>
      <c r="BD31" s="35">
        <v>1111</v>
      </c>
      <c r="BE31" s="35">
        <v>1188</v>
      </c>
      <c r="BF31" s="35">
        <v>1223</v>
      </c>
      <c r="BG31" s="35">
        <v>1293</v>
      </c>
      <c r="BH31" s="35">
        <v>1336</v>
      </c>
      <c r="BI31" s="35">
        <v>1380</v>
      </c>
      <c r="BJ31" s="35">
        <v>1447</v>
      </c>
      <c r="BK31" s="35">
        <v>1503</v>
      </c>
      <c r="BL31" s="35">
        <v>1590</v>
      </c>
      <c r="BM31" s="35">
        <v>1056</v>
      </c>
      <c r="BN31" s="35">
        <v>1607</v>
      </c>
      <c r="BO31" s="35">
        <v>1686</v>
      </c>
      <c r="BP31" s="35">
        <v>1583</v>
      </c>
      <c r="BQ31" s="35">
        <v>1580</v>
      </c>
      <c r="BR31" s="35">
        <v>1666</v>
      </c>
      <c r="BS31" s="35">
        <v>1862</v>
      </c>
      <c r="BT31" s="35">
        <v>1957</v>
      </c>
      <c r="BU31" s="35">
        <v>1985</v>
      </c>
      <c r="BV31" s="35">
        <v>2136</v>
      </c>
      <c r="BW31" s="35">
        <v>2556</v>
      </c>
      <c r="BX31" s="35">
        <v>2623</v>
      </c>
      <c r="BY31" s="35">
        <v>2405</v>
      </c>
      <c r="BZ31" s="35">
        <v>2372</v>
      </c>
      <c r="CA31" s="35">
        <v>2120</v>
      </c>
      <c r="CB31" s="35">
        <v>1999</v>
      </c>
      <c r="CC31" s="35">
        <v>2128</v>
      </c>
      <c r="CD31" s="35">
        <v>2021</v>
      </c>
      <c r="CE31" s="35">
        <v>1977</v>
      </c>
      <c r="CF31" s="35">
        <v>2029</v>
      </c>
      <c r="CG31" s="35">
        <v>2374</v>
      </c>
      <c r="CH31" s="35">
        <v>1977</v>
      </c>
      <c r="CI31" s="35">
        <v>2119</v>
      </c>
      <c r="CJ31" s="35">
        <v>2078</v>
      </c>
      <c r="CK31" s="35">
        <v>2015</v>
      </c>
      <c r="CL31" s="35">
        <v>2015</v>
      </c>
      <c r="CM31" s="35">
        <v>1980</v>
      </c>
      <c r="CN31" s="35">
        <v>1923</v>
      </c>
      <c r="CO31" s="35">
        <v>1812</v>
      </c>
      <c r="CP31" s="35">
        <v>1731</v>
      </c>
      <c r="CQ31" s="35">
        <v>1820</v>
      </c>
      <c r="CR31" s="35">
        <v>1906</v>
      </c>
      <c r="CS31" s="35">
        <v>2004</v>
      </c>
      <c r="CT31" s="35">
        <v>2234</v>
      </c>
      <c r="CU31" s="46">
        <v>2174</v>
      </c>
      <c r="CV31" s="46">
        <v>2232</v>
      </c>
      <c r="CW31" s="46">
        <v>2382</v>
      </c>
      <c r="CX31" s="46">
        <v>2354</v>
      </c>
    </row>
    <row r="32" spans="1:102">
      <c r="A32" s="9" t="s">
        <v>58</v>
      </c>
      <c r="B32" s="23" t="s">
        <v>406</v>
      </c>
      <c r="C32" s="46">
        <v>790</v>
      </c>
      <c r="D32" s="46">
        <v>665</v>
      </c>
      <c r="E32" s="46">
        <v>695</v>
      </c>
      <c r="F32" s="46">
        <v>499</v>
      </c>
      <c r="G32" s="46">
        <v>605</v>
      </c>
      <c r="H32" s="46">
        <v>672</v>
      </c>
      <c r="I32" s="46">
        <v>716</v>
      </c>
      <c r="J32" s="46">
        <v>769</v>
      </c>
      <c r="K32" s="46">
        <v>801</v>
      </c>
      <c r="L32" s="46">
        <v>898</v>
      </c>
      <c r="M32" s="46">
        <v>1216</v>
      </c>
      <c r="N32" s="46">
        <v>1247</v>
      </c>
      <c r="O32" s="46">
        <v>1431</v>
      </c>
      <c r="P32" s="46">
        <v>1724</v>
      </c>
      <c r="Q32" s="46">
        <v>1567</v>
      </c>
      <c r="R32" s="46">
        <v>1431</v>
      </c>
      <c r="S32" s="46">
        <v>1790</v>
      </c>
      <c r="T32" s="46">
        <v>1538</v>
      </c>
      <c r="U32" s="46">
        <v>1516</v>
      </c>
      <c r="V32" s="44">
        <v>1738</v>
      </c>
      <c r="W32" s="58">
        <v>215</v>
      </c>
      <c r="X32" s="35">
        <v>203</v>
      </c>
      <c r="Y32" s="35">
        <v>199</v>
      </c>
      <c r="Z32" s="35">
        <v>173</v>
      </c>
      <c r="AA32" s="35">
        <v>176</v>
      </c>
      <c r="AB32" s="35">
        <v>173</v>
      </c>
      <c r="AC32" s="35">
        <v>160</v>
      </c>
      <c r="AD32" s="35">
        <v>156</v>
      </c>
      <c r="AE32" s="35">
        <v>161</v>
      </c>
      <c r="AF32" s="35">
        <v>174</v>
      </c>
      <c r="AG32" s="35">
        <v>180</v>
      </c>
      <c r="AH32" s="35">
        <v>180</v>
      </c>
      <c r="AI32" s="35">
        <v>158</v>
      </c>
      <c r="AJ32" s="35">
        <v>114</v>
      </c>
      <c r="AK32" s="35">
        <v>113</v>
      </c>
      <c r="AL32" s="35">
        <v>114</v>
      </c>
      <c r="AM32" s="35">
        <v>148</v>
      </c>
      <c r="AN32" s="35">
        <v>150</v>
      </c>
      <c r="AO32" s="35">
        <v>157</v>
      </c>
      <c r="AP32" s="35">
        <v>150</v>
      </c>
      <c r="AQ32" s="35">
        <v>158</v>
      </c>
      <c r="AR32" s="35">
        <v>177</v>
      </c>
      <c r="AS32" s="35">
        <v>167</v>
      </c>
      <c r="AT32" s="35">
        <v>170</v>
      </c>
      <c r="AU32" s="35">
        <v>173</v>
      </c>
      <c r="AV32" s="35">
        <v>175</v>
      </c>
      <c r="AW32" s="35">
        <v>180</v>
      </c>
      <c r="AX32" s="35">
        <v>188</v>
      </c>
      <c r="AY32" s="35">
        <v>193</v>
      </c>
      <c r="AZ32" s="35">
        <v>192</v>
      </c>
      <c r="BA32" s="35">
        <v>192</v>
      </c>
      <c r="BB32" s="35">
        <v>192</v>
      </c>
      <c r="BC32" s="35">
        <v>181</v>
      </c>
      <c r="BD32" s="35">
        <v>190</v>
      </c>
      <c r="BE32" s="35">
        <v>211</v>
      </c>
      <c r="BF32" s="35">
        <v>219</v>
      </c>
      <c r="BG32" s="35">
        <v>220</v>
      </c>
      <c r="BH32" s="35">
        <v>242</v>
      </c>
      <c r="BI32" s="35">
        <v>210</v>
      </c>
      <c r="BJ32" s="35">
        <v>226</v>
      </c>
      <c r="BK32" s="35">
        <v>272</v>
      </c>
      <c r="BL32" s="35">
        <v>299</v>
      </c>
      <c r="BM32" s="35">
        <v>199</v>
      </c>
      <c r="BN32" s="35">
        <v>332</v>
      </c>
      <c r="BO32" s="35">
        <v>317</v>
      </c>
      <c r="BP32" s="35">
        <v>313</v>
      </c>
      <c r="BQ32" s="35">
        <v>304</v>
      </c>
      <c r="BR32" s="35">
        <v>313</v>
      </c>
      <c r="BS32" s="35">
        <v>336</v>
      </c>
      <c r="BT32" s="35">
        <v>353</v>
      </c>
      <c r="BU32" s="35">
        <v>361</v>
      </c>
      <c r="BV32" s="35">
        <v>381</v>
      </c>
      <c r="BW32" s="35">
        <v>408</v>
      </c>
      <c r="BX32" s="35">
        <v>434</v>
      </c>
      <c r="BY32" s="35">
        <v>447</v>
      </c>
      <c r="BZ32" s="35">
        <v>435</v>
      </c>
      <c r="CA32" s="35">
        <v>408</v>
      </c>
      <c r="CB32" s="35">
        <v>388</v>
      </c>
      <c r="CC32" s="35">
        <v>398</v>
      </c>
      <c r="CD32" s="35">
        <v>373</v>
      </c>
      <c r="CE32" s="35">
        <v>329</v>
      </c>
      <c r="CF32" s="35">
        <v>379</v>
      </c>
      <c r="CG32" s="35">
        <v>372</v>
      </c>
      <c r="CH32" s="35">
        <v>351</v>
      </c>
      <c r="CI32" s="35">
        <v>476</v>
      </c>
      <c r="CJ32" s="35">
        <v>457</v>
      </c>
      <c r="CK32" s="35">
        <v>430</v>
      </c>
      <c r="CL32" s="35">
        <v>427</v>
      </c>
      <c r="CM32" s="35">
        <v>412</v>
      </c>
      <c r="CN32" s="35">
        <v>393</v>
      </c>
      <c r="CO32" s="35">
        <v>380</v>
      </c>
      <c r="CP32" s="35">
        <v>353</v>
      </c>
      <c r="CQ32" s="35">
        <v>359</v>
      </c>
      <c r="CR32" s="35">
        <v>357</v>
      </c>
      <c r="CS32" s="35">
        <v>384</v>
      </c>
      <c r="CT32" s="35">
        <v>416</v>
      </c>
      <c r="CU32" s="46">
        <v>408</v>
      </c>
      <c r="CV32" s="46">
        <v>434</v>
      </c>
      <c r="CW32" s="46">
        <v>444</v>
      </c>
      <c r="CX32" s="46">
        <v>452</v>
      </c>
    </row>
    <row r="33" spans="1:102">
      <c r="A33" s="9" t="s">
        <v>60</v>
      </c>
      <c r="B33" s="23"/>
      <c r="C33" s="46">
        <v>619</v>
      </c>
      <c r="D33" s="46">
        <v>590</v>
      </c>
      <c r="E33" s="46">
        <v>543</v>
      </c>
      <c r="F33" s="46">
        <v>550</v>
      </c>
      <c r="G33" s="46">
        <v>583</v>
      </c>
      <c r="H33" s="46">
        <v>647</v>
      </c>
      <c r="I33" s="46">
        <v>668</v>
      </c>
      <c r="J33" s="46">
        <v>705</v>
      </c>
      <c r="K33" s="46">
        <v>687</v>
      </c>
      <c r="L33" s="46">
        <v>762</v>
      </c>
      <c r="M33" s="46">
        <v>813</v>
      </c>
      <c r="N33" s="46">
        <v>851</v>
      </c>
      <c r="O33" s="46">
        <v>908</v>
      </c>
      <c r="P33" s="46">
        <v>993</v>
      </c>
      <c r="Q33" s="46">
        <v>955</v>
      </c>
      <c r="R33" s="46">
        <v>908</v>
      </c>
      <c r="S33" s="46">
        <v>901</v>
      </c>
      <c r="T33" s="46">
        <v>978</v>
      </c>
      <c r="U33" s="46">
        <v>1120</v>
      </c>
      <c r="V33" s="44">
        <v>1228</v>
      </c>
      <c r="W33" s="58">
        <v>148</v>
      </c>
      <c r="X33" s="35">
        <v>149</v>
      </c>
      <c r="Y33" s="35">
        <v>163</v>
      </c>
      <c r="Z33" s="35">
        <v>159</v>
      </c>
      <c r="AA33" s="35">
        <v>150</v>
      </c>
      <c r="AB33" s="35">
        <v>147</v>
      </c>
      <c r="AC33" s="35">
        <v>145</v>
      </c>
      <c r="AD33" s="35">
        <v>148</v>
      </c>
      <c r="AE33" s="35">
        <v>137</v>
      </c>
      <c r="AF33" s="35">
        <v>136</v>
      </c>
      <c r="AG33" s="35">
        <v>132</v>
      </c>
      <c r="AH33" s="35">
        <v>138</v>
      </c>
      <c r="AI33" s="35">
        <v>146</v>
      </c>
      <c r="AJ33" s="35">
        <v>137</v>
      </c>
      <c r="AK33" s="35">
        <v>137</v>
      </c>
      <c r="AL33" s="35">
        <v>130</v>
      </c>
      <c r="AM33" s="35">
        <v>139</v>
      </c>
      <c r="AN33" s="35">
        <v>152</v>
      </c>
      <c r="AO33" s="35">
        <v>149</v>
      </c>
      <c r="AP33" s="35">
        <v>143</v>
      </c>
      <c r="AQ33" s="35">
        <v>149</v>
      </c>
      <c r="AR33" s="35">
        <v>160</v>
      </c>
      <c r="AS33" s="35">
        <v>173</v>
      </c>
      <c r="AT33" s="35">
        <v>165</v>
      </c>
      <c r="AU33" s="35">
        <v>170</v>
      </c>
      <c r="AV33" s="35">
        <v>161</v>
      </c>
      <c r="AW33" s="35">
        <v>156</v>
      </c>
      <c r="AX33" s="35">
        <v>181</v>
      </c>
      <c r="AY33" s="35">
        <v>187</v>
      </c>
      <c r="AZ33" s="35">
        <v>163</v>
      </c>
      <c r="BA33" s="35">
        <v>173</v>
      </c>
      <c r="BB33" s="35">
        <v>182</v>
      </c>
      <c r="BC33" s="35">
        <v>170</v>
      </c>
      <c r="BD33" s="35">
        <v>167</v>
      </c>
      <c r="BE33" s="35">
        <v>176</v>
      </c>
      <c r="BF33" s="35">
        <v>174</v>
      </c>
      <c r="BG33" s="35">
        <v>176</v>
      </c>
      <c r="BH33" s="35">
        <v>192</v>
      </c>
      <c r="BI33" s="35">
        <v>199</v>
      </c>
      <c r="BJ33" s="35">
        <v>195</v>
      </c>
      <c r="BK33" s="35">
        <v>200</v>
      </c>
      <c r="BL33" s="35">
        <v>210</v>
      </c>
      <c r="BM33" s="35">
        <v>163</v>
      </c>
      <c r="BN33" s="35">
        <v>193</v>
      </c>
      <c r="BO33" s="35">
        <v>214</v>
      </c>
      <c r="BP33" s="35">
        <v>209</v>
      </c>
      <c r="BQ33" s="35">
        <v>207</v>
      </c>
      <c r="BR33" s="35">
        <v>221</v>
      </c>
      <c r="BS33" s="35">
        <v>211</v>
      </c>
      <c r="BT33" s="35">
        <v>225</v>
      </c>
      <c r="BU33" s="35">
        <v>227</v>
      </c>
      <c r="BV33" s="35">
        <v>245</v>
      </c>
      <c r="BW33" s="35">
        <v>246</v>
      </c>
      <c r="BX33" s="35">
        <v>250</v>
      </c>
      <c r="BY33" s="35">
        <v>246</v>
      </c>
      <c r="BZ33" s="35">
        <v>251</v>
      </c>
      <c r="CA33" s="35">
        <v>251</v>
      </c>
      <c r="CB33" s="35">
        <v>235</v>
      </c>
      <c r="CC33" s="35">
        <v>252</v>
      </c>
      <c r="CD33" s="35">
        <v>217</v>
      </c>
      <c r="CE33" s="35">
        <v>227</v>
      </c>
      <c r="CF33" s="35">
        <v>224</v>
      </c>
      <c r="CG33" s="35">
        <v>224</v>
      </c>
      <c r="CH33" s="35">
        <v>233</v>
      </c>
      <c r="CI33" s="35">
        <v>224</v>
      </c>
      <c r="CJ33" s="35">
        <v>231</v>
      </c>
      <c r="CK33" s="35">
        <v>228</v>
      </c>
      <c r="CL33" s="35">
        <v>218</v>
      </c>
      <c r="CM33" s="35">
        <v>239</v>
      </c>
      <c r="CN33" s="35">
        <v>240</v>
      </c>
      <c r="CO33" s="35">
        <v>249</v>
      </c>
      <c r="CP33" s="35">
        <v>250</v>
      </c>
      <c r="CQ33" s="35">
        <v>246</v>
      </c>
      <c r="CR33" s="35">
        <v>287</v>
      </c>
      <c r="CS33" s="35">
        <v>288</v>
      </c>
      <c r="CT33" s="35">
        <v>299</v>
      </c>
      <c r="CU33" s="46">
        <v>308</v>
      </c>
      <c r="CV33" s="46">
        <v>300</v>
      </c>
      <c r="CW33" s="46">
        <v>311</v>
      </c>
      <c r="CX33" s="46">
        <v>309</v>
      </c>
    </row>
    <row r="34" spans="1:102">
      <c r="A34" s="13" t="s">
        <v>61</v>
      </c>
      <c r="B34" s="23" t="s">
        <v>407</v>
      </c>
      <c r="C34" s="46">
        <v>422</v>
      </c>
      <c r="D34" s="46">
        <v>385</v>
      </c>
      <c r="E34" s="46">
        <v>360</v>
      </c>
      <c r="F34" s="46">
        <v>369</v>
      </c>
      <c r="G34" s="46">
        <v>391</v>
      </c>
      <c r="H34" s="46">
        <v>447</v>
      </c>
      <c r="I34" s="46">
        <v>440</v>
      </c>
      <c r="J34" s="46">
        <v>486</v>
      </c>
      <c r="K34" s="46">
        <v>453</v>
      </c>
      <c r="L34" s="46">
        <v>500</v>
      </c>
      <c r="M34" s="46">
        <v>507</v>
      </c>
      <c r="N34" s="46">
        <v>534</v>
      </c>
      <c r="O34" s="46">
        <v>590</v>
      </c>
      <c r="P34" s="46">
        <v>657</v>
      </c>
      <c r="Q34" s="46">
        <v>616</v>
      </c>
      <c r="R34" s="46">
        <v>548</v>
      </c>
      <c r="S34" s="46">
        <v>618</v>
      </c>
      <c r="T34" s="46">
        <v>556</v>
      </c>
      <c r="U34" s="46">
        <v>661</v>
      </c>
      <c r="V34" s="44">
        <v>693</v>
      </c>
      <c r="W34" s="58">
        <v>98</v>
      </c>
      <c r="X34" s="35">
        <v>103</v>
      </c>
      <c r="Y34" s="35">
        <v>112</v>
      </c>
      <c r="Z34" s="35">
        <v>109</v>
      </c>
      <c r="AA34" s="35">
        <v>98</v>
      </c>
      <c r="AB34" s="35">
        <v>95</v>
      </c>
      <c r="AC34" s="35">
        <v>95</v>
      </c>
      <c r="AD34" s="35">
        <v>97</v>
      </c>
      <c r="AE34" s="35">
        <v>89</v>
      </c>
      <c r="AF34" s="35">
        <v>91</v>
      </c>
      <c r="AG34" s="35">
        <v>88</v>
      </c>
      <c r="AH34" s="35">
        <v>92</v>
      </c>
      <c r="AI34" s="35">
        <v>100</v>
      </c>
      <c r="AJ34" s="35">
        <v>89</v>
      </c>
      <c r="AK34" s="35">
        <v>93</v>
      </c>
      <c r="AL34" s="35">
        <v>87</v>
      </c>
      <c r="AM34" s="35">
        <v>92</v>
      </c>
      <c r="AN34" s="35">
        <v>102</v>
      </c>
      <c r="AO34" s="35">
        <v>98</v>
      </c>
      <c r="AP34" s="35">
        <v>99</v>
      </c>
      <c r="AQ34" s="35">
        <v>102</v>
      </c>
      <c r="AR34" s="35">
        <v>112</v>
      </c>
      <c r="AS34" s="35">
        <v>121</v>
      </c>
      <c r="AT34" s="35">
        <v>112</v>
      </c>
      <c r="AU34" s="35">
        <v>114</v>
      </c>
      <c r="AV34" s="35">
        <v>103</v>
      </c>
      <c r="AW34" s="35">
        <v>100</v>
      </c>
      <c r="AX34" s="35">
        <v>123</v>
      </c>
      <c r="AY34" s="35">
        <v>133</v>
      </c>
      <c r="AZ34" s="35">
        <v>111</v>
      </c>
      <c r="BA34" s="35">
        <v>118</v>
      </c>
      <c r="BB34" s="35">
        <v>124</v>
      </c>
      <c r="BC34" s="35">
        <v>114</v>
      </c>
      <c r="BD34" s="35">
        <v>110</v>
      </c>
      <c r="BE34" s="35">
        <v>118</v>
      </c>
      <c r="BF34" s="35">
        <v>111</v>
      </c>
      <c r="BG34" s="35">
        <v>116</v>
      </c>
      <c r="BH34" s="35">
        <v>125</v>
      </c>
      <c r="BI34" s="35">
        <v>132</v>
      </c>
      <c r="BJ34" s="35">
        <v>127</v>
      </c>
      <c r="BK34" s="35">
        <v>125</v>
      </c>
      <c r="BL34" s="35">
        <v>134</v>
      </c>
      <c r="BM34" s="35">
        <v>112</v>
      </c>
      <c r="BN34" s="35">
        <v>116</v>
      </c>
      <c r="BO34" s="35">
        <v>131</v>
      </c>
      <c r="BP34" s="35">
        <v>133</v>
      </c>
      <c r="BQ34" s="35">
        <v>131</v>
      </c>
      <c r="BR34" s="35">
        <v>139</v>
      </c>
      <c r="BS34" s="35">
        <v>135</v>
      </c>
      <c r="BT34" s="35">
        <v>145</v>
      </c>
      <c r="BU34" s="35">
        <v>148</v>
      </c>
      <c r="BV34" s="35">
        <v>162</v>
      </c>
      <c r="BW34" s="35">
        <v>163</v>
      </c>
      <c r="BX34" s="35">
        <v>165</v>
      </c>
      <c r="BY34" s="35">
        <v>162</v>
      </c>
      <c r="BZ34" s="35">
        <v>167</v>
      </c>
      <c r="CA34" s="35">
        <v>166</v>
      </c>
      <c r="CB34" s="35">
        <v>151</v>
      </c>
      <c r="CC34" s="35">
        <v>164</v>
      </c>
      <c r="CD34" s="35">
        <v>135</v>
      </c>
      <c r="CE34" s="35">
        <v>137</v>
      </c>
      <c r="CF34" s="35">
        <v>134</v>
      </c>
      <c r="CG34" s="35">
        <v>135</v>
      </c>
      <c r="CH34" s="35">
        <v>142</v>
      </c>
      <c r="CI34" s="35">
        <v>160</v>
      </c>
      <c r="CJ34" s="35">
        <v>158</v>
      </c>
      <c r="CK34" s="35">
        <v>152</v>
      </c>
      <c r="CL34" s="35">
        <v>148</v>
      </c>
      <c r="CM34" s="35">
        <v>136</v>
      </c>
      <c r="CN34" s="35">
        <v>136</v>
      </c>
      <c r="CO34" s="35">
        <v>142</v>
      </c>
      <c r="CP34" s="35">
        <v>142</v>
      </c>
      <c r="CQ34" s="35">
        <v>141</v>
      </c>
      <c r="CR34" s="35">
        <v>170</v>
      </c>
      <c r="CS34" s="35">
        <v>174</v>
      </c>
      <c r="CT34" s="35">
        <v>176</v>
      </c>
      <c r="CU34" s="46">
        <v>177</v>
      </c>
      <c r="CV34" s="46">
        <v>171</v>
      </c>
      <c r="CW34" s="46">
        <v>173</v>
      </c>
      <c r="CX34" s="46">
        <v>172</v>
      </c>
    </row>
    <row r="35" spans="1:102">
      <c r="A35" s="13" t="s">
        <v>1215</v>
      </c>
      <c r="B35" s="23" t="s">
        <v>408</v>
      </c>
      <c r="C35" s="46">
        <v>197</v>
      </c>
      <c r="D35" s="46">
        <v>205</v>
      </c>
      <c r="E35" s="46">
        <v>183</v>
      </c>
      <c r="F35" s="46">
        <v>181</v>
      </c>
      <c r="G35" s="46">
        <v>192</v>
      </c>
      <c r="H35" s="46">
        <v>200</v>
      </c>
      <c r="I35" s="46">
        <v>228</v>
      </c>
      <c r="J35" s="46">
        <v>219</v>
      </c>
      <c r="K35" s="46">
        <v>234</v>
      </c>
      <c r="L35" s="46">
        <v>262</v>
      </c>
      <c r="M35" s="46">
        <v>306</v>
      </c>
      <c r="N35" s="46">
        <v>317</v>
      </c>
      <c r="O35" s="46">
        <v>318</v>
      </c>
      <c r="P35" s="46">
        <v>336</v>
      </c>
      <c r="Q35" s="46">
        <v>339</v>
      </c>
      <c r="R35" s="46">
        <v>360</v>
      </c>
      <c r="S35" s="46">
        <v>283</v>
      </c>
      <c r="T35" s="46">
        <v>422</v>
      </c>
      <c r="U35" s="46">
        <v>459</v>
      </c>
      <c r="V35" s="44">
        <v>535</v>
      </c>
      <c r="W35" s="58">
        <v>50</v>
      </c>
      <c r="X35" s="35">
        <v>46</v>
      </c>
      <c r="Y35" s="35">
        <v>51</v>
      </c>
      <c r="Z35" s="35">
        <v>50</v>
      </c>
      <c r="AA35" s="35">
        <v>52</v>
      </c>
      <c r="AB35" s="35">
        <v>52</v>
      </c>
      <c r="AC35" s="35">
        <v>50</v>
      </c>
      <c r="AD35" s="35">
        <v>51</v>
      </c>
      <c r="AE35" s="35">
        <v>48</v>
      </c>
      <c r="AF35" s="35">
        <v>45</v>
      </c>
      <c r="AG35" s="35">
        <v>44</v>
      </c>
      <c r="AH35" s="35">
        <v>46</v>
      </c>
      <c r="AI35" s="35">
        <v>46</v>
      </c>
      <c r="AJ35" s="35">
        <v>47</v>
      </c>
      <c r="AK35" s="35">
        <v>44</v>
      </c>
      <c r="AL35" s="35">
        <v>44</v>
      </c>
      <c r="AM35" s="35">
        <v>47</v>
      </c>
      <c r="AN35" s="35">
        <v>50</v>
      </c>
      <c r="AO35" s="35">
        <v>51</v>
      </c>
      <c r="AP35" s="35">
        <v>44</v>
      </c>
      <c r="AQ35" s="35">
        <v>47</v>
      </c>
      <c r="AR35" s="35">
        <v>48</v>
      </c>
      <c r="AS35" s="35">
        <v>52</v>
      </c>
      <c r="AT35" s="35">
        <v>53</v>
      </c>
      <c r="AU35" s="35">
        <v>56</v>
      </c>
      <c r="AV35" s="35">
        <v>58</v>
      </c>
      <c r="AW35" s="35">
        <v>56</v>
      </c>
      <c r="AX35" s="35">
        <v>58</v>
      </c>
      <c r="AY35" s="35">
        <v>54</v>
      </c>
      <c r="AZ35" s="35">
        <v>52</v>
      </c>
      <c r="BA35" s="35">
        <v>55</v>
      </c>
      <c r="BB35" s="35">
        <v>58</v>
      </c>
      <c r="BC35" s="35">
        <v>56</v>
      </c>
      <c r="BD35" s="35">
        <v>57</v>
      </c>
      <c r="BE35" s="35">
        <v>58</v>
      </c>
      <c r="BF35" s="35">
        <v>63</v>
      </c>
      <c r="BG35" s="35">
        <v>60</v>
      </c>
      <c r="BH35" s="35">
        <v>67</v>
      </c>
      <c r="BI35" s="35">
        <v>67</v>
      </c>
      <c r="BJ35" s="35">
        <v>68</v>
      </c>
      <c r="BK35" s="35">
        <v>75</v>
      </c>
      <c r="BL35" s="35">
        <v>76</v>
      </c>
      <c r="BM35" s="35">
        <v>51</v>
      </c>
      <c r="BN35" s="35">
        <v>77</v>
      </c>
      <c r="BO35" s="35">
        <v>83</v>
      </c>
      <c r="BP35" s="35">
        <v>76</v>
      </c>
      <c r="BQ35" s="35">
        <v>76</v>
      </c>
      <c r="BR35" s="35">
        <v>82</v>
      </c>
      <c r="BS35" s="35">
        <v>76</v>
      </c>
      <c r="BT35" s="35">
        <v>80</v>
      </c>
      <c r="BU35" s="35">
        <v>79</v>
      </c>
      <c r="BV35" s="35">
        <v>83</v>
      </c>
      <c r="BW35" s="35">
        <v>83</v>
      </c>
      <c r="BX35" s="35">
        <v>85</v>
      </c>
      <c r="BY35" s="35">
        <v>84</v>
      </c>
      <c r="BZ35" s="35">
        <v>84</v>
      </c>
      <c r="CA35" s="35">
        <v>85</v>
      </c>
      <c r="CB35" s="35">
        <v>84</v>
      </c>
      <c r="CC35" s="35">
        <v>88</v>
      </c>
      <c r="CD35" s="35">
        <v>82</v>
      </c>
      <c r="CE35" s="35">
        <v>90</v>
      </c>
      <c r="CF35" s="35">
        <v>91</v>
      </c>
      <c r="CG35" s="35">
        <v>88</v>
      </c>
      <c r="CH35" s="35">
        <v>91</v>
      </c>
      <c r="CI35" s="35">
        <v>64</v>
      </c>
      <c r="CJ35" s="35">
        <v>73</v>
      </c>
      <c r="CK35" s="35">
        <v>76</v>
      </c>
      <c r="CL35" s="35">
        <v>70</v>
      </c>
      <c r="CM35" s="35">
        <v>103</v>
      </c>
      <c r="CN35" s="35">
        <v>104</v>
      </c>
      <c r="CO35" s="35">
        <v>107</v>
      </c>
      <c r="CP35" s="35">
        <v>108</v>
      </c>
      <c r="CQ35" s="35">
        <v>105</v>
      </c>
      <c r="CR35" s="35">
        <v>117</v>
      </c>
      <c r="CS35" s="35">
        <v>114</v>
      </c>
      <c r="CT35" s="35">
        <v>123</v>
      </c>
      <c r="CU35" s="46">
        <v>131</v>
      </c>
      <c r="CV35" s="46">
        <v>129</v>
      </c>
      <c r="CW35" s="46">
        <v>138</v>
      </c>
      <c r="CX35" s="46">
        <v>137</v>
      </c>
    </row>
    <row r="36" spans="1:102">
      <c r="A36" s="9" t="s">
        <v>64</v>
      </c>
      <c r="B36" s="23" t="s">
        <v>409</v>
      </c>
      <c r="C36" s="46">
        <v>188</v>
      </c>
      <c r="D36" s="46">
        <v>152</v>
      </c>
      <c r="E36" s="46">
        <v>121</v>
      </c>
      <c r="F36" s="46">
        <v>135</v>
      </c>
      <c r="G36" s="46">
        <v>215</v>
      </c>
      <c r="H36" s="46">
        <v>278</v>
      </c>
      <c r="I36" s="46">
        <v>208</v>
      </c>
      <c r="J36" s="46">
        <v>218</v>
      </c>
      <c r="K36" s="46">
        <v>274</v>
      </c>
      <c r="L36" s="46">
        <v>293</v>
      </c>
      <c r="M36" s="46">
        <v>347</v>
      </c>
      <c r="N36" s="46">
        <v>357</v>
      </c>
      <c r="O36" s="46">
        <v>362</v>
      </c>
      <c r="P36" s="46">
        <v>312</v>
      </c>
      <c r="Q36" s="46">
        <v>336</v>
      </c>
      <c r="R36" s="46">
        <v>393</v>
      </c>
      <c r="S36" s="46">
        <v>415</v>
      </c>
      <c r="T36" s="46">
        <v>332</v>
      </c>
      <c r="U36" s="46">
        <v>303</v>
      </c>
      <c r="V36" s="44">
        <v>352</v>
      </c>
      <c r="W36" s="58">
        <v>54</v>
      </c>
      <c r="X36" s="35">
        <v>46</v>
      </c>
      <c r="Y36" s="35">
        <v>43</v>
      </c>
      <c r="Z36" s="35">
        <v>45</v>
      </c>
      <c r="AA36" s="35">
        <v>44</v>
      </c>
      <c r="AB36" s="35">
        <v>34</v>
      </c>
      <c r="AC36" s="35">
        <v>39</v>
      </c>
      <c r="AD36" s="35">
        <v>35</v>
      </c>
      <c r="AE36" s="35">
        <v>30</v>
      </c>
      <c r="AF36" s="35">
        <v>31</v>
      </c>
      <c r="AG36" s="35">
        <v>31</v>
      </c>
      <c r="AH36" s="35">
        <v>29</v>
      </c>
      <c r="AI36" s="35">
        <v>30</v>
      </c>
      <c r="AJ36" s="35">
        <v>31</v>
      </c>
      <c r="AK36" s="35">
        <v>33</v>
      </c>
      <c r="AL36" s="35">
        <v>41</v>
      </c>
      <c r="AM36" s="35">
        <v>41</v>
      </c>
      <c r="AN36" s="35">
        <v>44</v>
      </c>
      <c r="AO36" s="35">
        <v>68</v>
      </c>
      <c r="AP36" s="35">
        <v>62</v>
      </c>
      <c r="AQ36" s="35">
        <v>73</v>
      </c>
      <c r="AR36" s="35">
        <v>81</v>
      </c>
      <c r="AS36" s="35">
        <v>58</v>
      </c>
      <c r="AT36" s="35">
        <v>66</v>
      </c>
      <c r="AU36" s="35">
        <v>50</v>
      </c>
      <c r="AV36" s="35">
        <v>51</v>
      </c>
      <c r="AW36" s="35">
        <v>52</v>
      </c>
      <c r="AX36" s="35">
        <v>55</v>
      </c>
      <c r="AY36" s="35">
        <v>56</v>
      </c>
      <c r="AZ36" s="35">
        <v>50</v>
      </c>
      <c r="BA36" s="35">
        <v>54</v>
      </c>
      <c r="BB36" s="35">
        <v>58</v>
      </c>
      <c r="BC36" s="35">
        <v>66</v>
      </c>
      <c r="BD36" s="35">
        <v>61</v>
      </c>
      <c r="BE36" s="35">
        <v>76</v>
      </c>
      <c r="BF36" s="35">
        <v>71</v>
      </c>
      <c r="BG36" s="35">
        <v>68</v>
      </c>
      <c r="BH36" s="35">
        <v>65</v>
      </c>
      <c r="BI36" s="35">
        <v>75</v>
      </c>
      <c r="BJ36" s="35">
        <v>85</v>
      </c>
      <c r="BK36" s="35">
        <v>87</v>
      </c>
      <c r="BL36" s="35">
        <v>87</v>
      </c>
      <c r="BM36" s="35">
        <v>43</v>
      </c>
      <c r="BN36" s="35">
        <v>85</v>
      </c>
      <c r="BO36" s="35">
        <v>139</v>
      </c>
      <c r="BP36" s="35">
        <v>91</v>
      </c>
      <c r="BQ36" s="35">
        <v>63</v>
      </c>
      <c r="BR36" s="35">
        <v>64</v>
      </c>
      <c r="BS36" s="35">
        <v>70</v>
      </c>
      <c r="BT36" s="35">
        <v>90</v>
      </c>
      <c r="BU36" s="35">
        <v>95</v>
      </c>
      <c r="BV36" s="35">
        <v>107</v>
      </c>
      <c r="BW36" s="35">
        <v>113</v>
      </c>
      <c r="BX36" s="35">
        <v>61</v>
      </c>
      <c r="BY36" s="35">
        <v>77</v>
      </c>
      <c r="BZ36" s="35">
        <v>61</v>
      </c>
      <c r="CA36" s="35">
        <v>64</v>
      </c>
      <c r="CB36" s="35">
        <v>60</v>
      </c>
      <c r="CC36" s="35">
        <v>99</v>
      </c>
      <c r="CD36" s="35">
        <v>113</v>
      </c>
      <c r="CE36" s="35">
        <v>93</v>
      </c>
      <c r="CF36" s="35">
        <v>117</v>
      </c>
      <c r="CG36" s="35">
        <v>87</v>
      </c>
      <c r="CH36" s="35">
        <v>96</v>
      </c>
      <c r="CI36" s="35">
        <v>109</v>
      </c>
      <c r="CJ36" s="35">
        <v>105</v>
      </c>
      <c r="CK36" s="35">
        <v>103</v>
      </c>
      <c r="CL36" s="35">
        <v>98</v>
      </c>
      <c r="CM36" s="35">
        <v>94</v>
      </c>
      <c r="CN36" s="35">
        <v>76</v>
      </c>
      <c r="CO36" s="35">
        <v>88</v>
      </c>
      <c r="CP36" s="35">
        <v>74</v>
      </c>
      <c r="CQ36" s="35">
        <v>76</v>
      </c>
      <c r="CR36" s="35">
        <v>79</v>
      </c>
      <c r="CS36" s="35">
        <v>71</v>
      </c>
      <c r="CT36" s="35">
        <v>77</v>
      </c>
      <c r="CU36" s="46">
        <v>76</v>
      </c>
      <c r="CV36" s="46">
        <v>92</v>
      </c>
      <c r="CW36" s="46">
        <v>95</v>
      </c>
      <c r="CX36" s="46">
        <v>89</v>
      </c>
    </row>
    <row r="37" spans="1:102">
      <c r="A37" s="9" t="s">
        <v>66</v>
      </c>
      <c r="B37" s="23" t="s">
        <v>410</v>
      </c>
      <c r="C37" s="46">
        <v>512</v>
      </c>
      <c r="D37" s="46">
        <v>517</v>
      </c>
      <c r="E37" s="46">
        <v>485</v>
      </c>
      <c r="F37" s="46">
        <v>459</v>
      </c>
      <c r="G37" s="46">
        <v>472</v>
      </c>
      <c r="H37" s="46">
        <v>573</v>
      </c>
      <c r="I37" s="46">
        <v>596</v>
      </c>
      <c r="J37" s="46">
        <v>565</v>
      </c>
      <c r="K37" s="46">
        <v>605</v>
      </c>
      <c r="L37" s="46">
        <v>674</v>
      </c>
      <c r="M37" s="46">
        <v>667</v>
      </c>
      <c r="N37" s="46">
        <v>685</v>
      </c>
      <c r="O37" s="46">
        <v>831</v>
      </c>
      <c r="P37" s="46">
        <v>1042</v>
      </c>
      <c r="Q37" s="46">
        <v>904</v>
      </c>
      <c r="R37" s="46">
        <v>1032</v>
      </c>
      <c r="S37" s="46">
        <v>1136</v>
      </c>
      <c r="T37" s="46">
        <v>904</v>
      </c>
      <c r="U37" s="46">
        <v>967</v>
      </c>
      <c r="V37" s="44">
        <v>1313</v>
      </c>
      <c r="W37" s="58">
        <v>128</v>
      </c>
      <c r="X37" s="35">
        <v>115</v>
      </c>
      <c r="Y37" s="35">
        <v>131</v>
      </c>
      <c r="Z37" s="35">
        <v>138</v>
      </c>
      <c r="AA37" s="35">
        <v>125</v>
      </c>
      <c r="AB37" s="35">
        <v>131</v>
      </c>
      <c r="AC37" s="35">
        <v>122</v>
      </c>
      <c r="AD37" s="35">
        <v>139</v>
      </c>
      <c r="AE37" s="35">
        <v>126</v>
      </c>
      <c r="AF37" s="35">
        <v>125</v>
      </c>
      <c r="AG37" s="35">
        <v>123</v>
      </c>
      <c r="AH37" s="35">
        <v>111</v>
      </c>
      <c r="AI37" s="35">
        <v>119</v>
      </c>
      <c r="AJ37" s="35">
        <v>116</v>
      </c>
      <c r="AK37" s="35">
        <v>119</v>
      </c>
      <c r="AL37" s="35">
        <v>105</v>
      </c>
      <c r="AM37" s="35">
        <v>117</v>
      </c>
      <c r="AN37" s="35">
        <v>117</v>
      </c>
      <c r="AO37" s="35">
        <v>113</v>
      </c>
      <c r="AP37" s="35">
        <v>125</v>
      </c>
      <c r="AQ37" s="35">
        <v>126</v>
      </c>
      <c r="AR37" s="35">
        <v>133</v>
      </c>
      <c r="AS37" s="35">
        <v>160</v>
      </c>
      <c r="AT37" s="35">
        <v>154</v>
      </c>
      <c r="AU37" s="35">
        <v>146</v>
      </c>
      <c r="AV37" s="35">
        <v>146</v>
      </c>
      <c r="AW37" s="35">
        <v>142</v>
      </c>
      <c r="AX37" s="35">
        <v>162</v>
      </c>
      <c r="AY37" s="35">
        <v>139</v>
      </c>
      <c r="AZ37" s="35">
        <v>142</v>
      </c>
      <c r="BA37" s="35">
        <v>140</v>
      </c>
      <c r="BB37" s="35">
        <v>144</v>
      </c>
      <c r="BC37" s="35">
        <v>144</v>
      </c>
      <c r="BD37" s="35">
        <v>155</v>
      </c>
      <c r="BE37" s="35">
        <v>154</v>
      </c>
      <c r="BF37" s="35">
        <v>152</v>
      </c>
      <c r="BG37" s="35">
        <v>160</v>
      </c>
      <c r="BH37" s="35">
        <v>168</v>
      </c>
      <c r="BI37" s="35">
        <v>170</v>
      </c>
      <c r="BJ37" s="35">
        <v>176</v>
      </c>
      <c r="BK37" s="35">
        <v>174</v>
      </c>
      <c r="BL37" s="35">
        <v>165</v>
      </c>
      <c r="BM37" s="35">
        <v>131</v>
      </c>
      <c r="BN37" s="35">
        <v>163</v>
      </c>
      <c r="BO37" s="35">
        <v>172</v>
      </c>
      <c r="BP37" s="35">
        <v>157</v>
      </c>
      <c r="BQ37" s="35">
        <v>165</v>
      </c>
      <c r="BR37" s="35">
        <v>191</v>
      </c>
      <c r="BS37" s="35">
        <v>184</v>
      </c>
      <c r="BT37" s="35">
        <v>192</v>
      </c>
      <c r="BU37" s="35">
        <v>215</v>
      </c>
      <c r="BV37" s="35">
        <v>240</v>
      </c>
      <c r="BW37" s="35">
        <v>247</v>
      </c>
      <c r="BX37" s="35">
        <v>286</v>
      </c>
      <c r="BY37" s="35">
        <v>262</v>
      </c>
      <c r="BZ37" s="35">
        <v>247</v>
      </c>
      <c r="CA37" s="35">
        <v>240</v>
      </c>
      <c r="CB37" s="35">
        <v>225</v>
      </c>
      <c r="CC37" s="35">
        <v>219</v>
      </c>
      <c r="CD37" s="35">
        <v>220</v>
      </c>
      <c r="CE37" s="35">
        <v>237</v>
      </c>
      <c r="CF37" s="35">
        <v>249</v>
      </c>
      <c r="CG37" s="35">
        <v>267</v>
      </c>
      <c r="CH37" s="35">
        <v>279</v>
      </c>
      <c r="CI37" s="35">
        <v>303</v>
      </c>
      <c r="CJ37" s="35">
        <v>306</v>
      </c>
      <c r="CK37" s="35">
        <v>273</v>
      </c>
      <c r="CL37" s="35">
        <v>254</v>
      </c>
      <c r="CM37" s="35">
        <v>233</v>
      </c>
      <c r="CN37" s="35">
        <v>224</v>
      </c>
      <c r="CO37" s="35">
        <v>236</v>
      </c>
      <c r="CP37" s="35">
        <v>211</v>
      </c>
      <c r="CQ37" s="35">
        <v>219</v>
      </c>
      <c r="CR37" s="35">
        <v>236</v>
      </c>
      <c r="CS37" s="35">
        <v>228</v>
      </c>
      <c r="CT37" s="35">
        <v>284</v>
      </c>
      <c r="CU37" s="46">
        <v>294</v>
      </c>
      <c r="CV37" s="46">
        <v>323</v>
      </c>
      <c r="CW37" s="46">
        <v>343</v>
      </c>
      <c r="CX37" s="46">
        <v>353</v>
      </c>
    </row>
    <row r="38" spans="1:102">
      <c r="A38" s="9" t="s">
        <v>68</v>
      </c>
      <c r="B38" s="23" t="s">
        <v>411</v>
      </c>
      <c r="C38" s="46">
        <v>416</v>
      </c>
      <c r="D38" s="46">
        <v>397</v>
      </c>
      <c r="E38" s="46">
        <v>380</v>
      </c>
      <c r="F38" s="46">
        <v>371</v>
      </c>
      <c r="G38" s="46">
        <v>394</v>
      </c>
      <c r="H38" s="46">
        <v>404</v>
      </c>
      <c r="I38" s="46">
        <v>404</v>
      </c>
      <c r="J38" s="46">
        <v>432</v>
      </c>
      <c r="K38" s="46">
        <v>428</v>
      </c>
      <c r="L38" s="46">
        <v>461</v>
      </c>
      <c r="M38" s="46">
        <v>552</v>
      </c>
      <c r="N38" s="46">
        <v>597</v>
      </c>
      <c r="O38" s="46">
        <v>523</v>
      </c>
      <c r="P38" s="46">
        <v>593</v>
      </c>
      <c r="Q38" s="46">
        <v>560</v>
      </c>
      <c r="R38" s="46">
        <v>610</v>
      </c>
      <c r="S38" s="46">
        <v>591</v>
      </c>
      <c r="T38" s="46">
        <v>556</v>
      </c>
      <c r="U38" s="46">
        <v>565</v>
      </c>
      <c r="V38" s="44">
        <v>612</v>
      </c>
      <c r="W38" s="58">
        <v>110</v>
      </c>
      <c r="X38" s="35">
        <v>102</v>
      </c>
      <c r="Y38" s="35">
        <v>100</v>
      </c>
      <c r="Z38" s="35">
        <v>104</v>
      </c>
      <c r="AA38" s="35">
        <v>97</v>
      </c>
      <c r="AB38" s="35">
        <v>99</v>
      </c>
      <c r="AC38" s="35">
        <v>96</v>
      </c>
      <c r="AD38" s="35">
        <v>105</v>
      </c>
      <c r="AE38" s="35">
        <v>95</v>
      </c>
      <c r="AF38" s="35">
        <v>96</v>
      </c>
      <c r="AG38" s="35">
        <v>96</v>
      </c>
      <c r="AH38" s="35">
        <v>93</v>
      </c>
      <c r="AI38" s="35">
        <v>95</v>
      </c>
      <c r="AJ38" s="35">
        <v>90</v>
      </c>
      <c r="AK38" s="35">
        <v>96</v>
      </c>
      <c r="AL38" s="35">
        <v>90</v>
      </c>
      <c r="AM38" s="35">
        <v>95</v>
      </c>
      <c r="AN38" s="35">
        <v>100</v>
      </c>
      <c r="AO38" s="35">
        <v>102</v>
      </c>
      <c r="AP38" s="35">
        <v>97</v>
      </c>
      <c r="AQ38" s="35">
        <v>101</v>
      </c>
      <c r="AR38" s="35">
        <v>98</v>
      </c>
      <c r="AS38" s="35">
        <v>98</v>
      </c>
      <c r="AT38" s="35">
        <v>107</v>
      </c>
      <c r="AU38" s="35">
        <v>98</v>
      </c>
      <c r="AV38" s="35">
        <v>102</v>
      </c>
      <c r="AW38" s="35">
        <v>97</v>
      </c>
      <c r="AX38" s="35">
        <v>107</v>
      </c>
      <c r="AY38" s="35">
        <v>106</v>
      </c>
      <c r="AZ38" s="35">
        <v>107</v>
      </c>
      <c r="BA38" s="35">
        <v>111</v>
      </c>
      <c r="BB38" s="35">
        <v>108</v>
      </c>
      <c r="BC38" s="35">
        <v>104</v>
      </c>
      <c r="BD38" s="35">
        <v>105</v>
      </c>
      <c r="BE38" s="35">
        <v>109</v>
      </c>
      <c r="BF38" s="35">
        <v>110</v>
      </c>
      <c r="BG38" s="35">
        <v>110</v>
      </c>
      <c r="BH38" s="35">
        <v>114</v>
      </c>
      <c r="BI38" s="35">
        <v>116</v>
      </c>
      <c r="BJ38" s="35">
        <v>121</v>
      </c>
      <c r="BK38" s="35">
        <v>135</v>
      </c>
      <c r="BL38" s="35">
        <v>142</v>
      </c>
      <c r="BM38" s="35">
        <v>100</v>
      </c>
      <c r="BN38" s="35">
        <v>139</v>
      </c>
      <c r="BO38" s="35">
        <v>152</v>
      </c>
      <c r="BP38" s="35">
        <v>147</v>
      </c>
      <c r="BQ38" s="35">
        <v>149</v>
      </c>
      <c r="BR38" s="35">
        <v>149</v>
      </c>
      <c r="BS38" s="35">
        <v>124</v>
      </c>
      <c r="BT38" s="35">
        <v>128</v>
      </c>
      <c r="BU38" s="35">
        <v>133</v>
      </c>
      <c r="BV38" s="35">
        <v>138</v>
      </c>
      <c r="BW38" s="35">
        <v>142</v>
      </c>
      <c r="BX38" s="35">
        <v>152</v>
      </c>
      <c r="BY38" s="35">
        <v>149</v>
      </c>
      <c r="BZ38" s="35">
        <v>150</v>
      </c>
      <c r="CA38" s="35">
        <v>138</v>
      </c>
      <c r="CB38" s="35">
        <v>141</v>
      </c>
      <c r="CC38" s="35">
        <v>141</v>
      </c>
      <c r="CD38" s="35">
        <v>140</v>
      </c>
      <c r="CE38" s="35">
        <v>153</v>
      </c>
      <c r="CF38" s="35">
        <v>153</v>
      </c>
      <c r="CG38" s="35">
        <v>157</v>
      </c>
      <c r="CH38" s="35">
        <v>147</v>
      </c>
      <c r="CI38" s="35">
        <v>152</v>
      </c>
      <c r="CJ38" s="35">
        <v>155</v>
      </c>
      <c r="CK38" s="35">
        <v>141</v>
      </c>
      <c r="CL38" s="35">
        <v>143</v>
      </c>
      <c r="CM38" s="35">
        <v>147</v>
      </c>
      <c r="CN38" s="35">
        <v>134</v>
      </c>
      <c r="CO38" s="35">
        <v>134</v>
      </c>
      <c r="CP38" s="35">
        <v>141</v>
      </c>
      <c r="CQ38" s="35">
        <v>133</v>
      </c>
      <c r="CR38" s="35">
        <v>139</v>
      </c>
      <c r="CS38" s="35">
        <v>144</v>
      </c>
      <c r="CT38" s="35">
        <v>149</v>
      </c>
      <c r="CU38" s="46">
        <v>135</v>
      </c>
      <c r="CV38" s="46">
        <v>155</v>
      </c>
      <c r="CW38" s="46">
        <v>166</v>
      </c>
      <c r="CX38" s="46">
        <v>156</v>
      </c>
    </row>
    <row r="39" spans="1:102">
      <c r="A39" s="9" t="s">
        <v>70</v>
      </c>
      <c r="B39" s="23" t="s">
        <v>412</v>
      </c>
      <c r="C39" s="46">
        <v>289</v>
      </c>
      <c r="D39" s="46">
        <v>299</v>
      </c>
      <c r="E39" s="46">
        <v>288</v>
      </c>
      <c r="F39" s="46">
        <v>316</v>
      </c>
      <c r="G39" s="46">
        <v>340</v>
      </c>
      <c r="H39" s="46">
        <v>334</v>
      </c>
      <c r="I39" s="46">
        <v>349</v>
      </c>
      <c r="J39" s="46">
        <v>355</v>
      </c>
      <c r="K39" s="46">
        <v>367</v>
      </c>
      <c r="L39" s="46">
        <v>411</v>
      </c>
      <c r="M39" s="46">
        <v>463</v>
      </c>
      <c r="N39" s="46">
        <v>476</v>
      </c>
      <c r="O39" s="46">
        <v>504</v>
      </c>
      <c r="P39" s="46">
        <v>534</v>
      </c>
      <c r="Q39" s="46">
        <v>568</v>
      </c>
      <c r="R39" s="46">
        <v>573</v>
      </c>
      <c r="S39" s="46">
        <v>570</v>
      </c>
      <c r="T39" s="46">
        <v>586</v>
      </c>
      <c r="U39" s="46">
        <v>594</v>
      </c>
      <c r="V39" s="44">
        <v>643</v>
      </c>
      <c r="W39" s="58">
        <v>70</v>
      </c>
      <c r="X39" s="35">
        <v>73</v>
      </c>
      <c r="Y39" s="35">
        <v>73</v>
      </c>
      <c r="Z39" s="35">
        <v>73</v>
      </c>
      <c r="AA39" s="35">
        <v>74</v>
      </c>
      <c r="AB39" s="35">
        <v>72</v>
      </c>
      <c r="AC39" s="35">
        <v>74</v>
      </c>
      <c r="AD39" s="35">
        <v>79</v>
      </c>
      <c r="AE39" s="35">
        <v>68</v>
      </c>
      <c r="AF39" s="35">
        <v>72</v>
      </c>
      <c r="AG39" s="35">
        <v>74</v>
      </c>
      <c r="AH39" s="35">
        <v>74</v>
      </c>
      <c r="AI39" s="35">
        <v>78</v>
      </c>
      <c r="AJ39" s="35">
        <v>78</v>
      </c>
      <c r="AK39" s="35">
        <v>80</v>
      </c>
      <c r="AL39" s="35">
        <v>80</v>
      </c>
      <c r="AM39" s="35">
        <v>83</v>
      </c>
      <c r="AN39" s="35">
        <v>85</v>
      </c>
      <c r="AO39" s="35">
        <v>86</v>
      </c>
      <c r="AP39" s="35">
        <v>86</v>
      </c>
      <c r="AQ39" s="35">
        <v>81</v>
      </c>
      <c r="AR39" s="35">
        <v>84</v>
      </c>
      <c r="AS39" s="35">
        <v>84</v>
      </c>
      <c r="AT39" s="35">
        <v>85</v>
      </c>
      <c r="AU39" s="35">
        <v>88</v>
      </c>
      <c r="AV39" s="35">
        <v>86</v>
      </c>
      <c r="AW39" s="35">
        <v>86</v>
      </c>
      <c r="AX39" s="35">
        <v>89</v>
      </c>
      <c r="AY39" s="35">
        <v>89</v>
      </c>
      <c r="AZ39" s="35">
        <v>87</v>
      </c>
      <c r="BA39" s="35">
        <v>90</v>
      </c>
      <c r="BB39" s="35">
        <v>89</v>
      </c>
      <c r="BC39" s="35">
        <v>90</v>
      </c>
      <c r="BD39" s="35">
        <v>93</v>
      </c>
      <c r="BE39" s="35">
        <v>91</v>
      </c>
      <c r="BF39" s="35">
        <v>93</v>
      </c>
      <c r="BG39" s="35">
        <v>94</v>
      </c>
      <c r="BH39" s="35">
        <v>100</v>
      </c>
      <c r="BI39" s="35">
        <v>107</v>
      </c>
      <c r="BJ39" s="35">
        <v>110</v>
      </c>
      <c r="BK39" s="35">
        <v>114</v>
      </c>
      <c r="BL39" s="35">
        <v>116</v>
      </c>
      <c r="BM39" s="35">
        <v>73</v>
      </c>
      <c r="BN39" s="35">
        <v>114</v>
      </c>
      <c r="BO39" s="35">
        <v>116</v>
      </c>
      <c r="BP39" s="35">
        <v>116</v>
      </c>
      <c r="BQ39" s="35">
        <v>117</v>
      </c>
      <c r="BR39" s="35">
        <v>127</v>
      </c>
      <c r="BS39" s="35">
        <v>124</v>
      </c>
      <c r="BT39" s="35">
        <v>124</v>
      </c>
      <c r="BU39" s="35">
        <v>128</v>
      </c>
      <c r="BV39" s="35">
        <v>128</v>
      </c>
      <c r="BW39" s="35">
        <v>133</v>
      </c>
      <c r="BX39" s="35">
        <v>132</v>
      </c>
      <c r="BY39" s="35">
        <v>131</v>
      </c>
      <c r="BZ39" s="35">
        <v>138</v>
      </c>
      <c r="CA39" s="35">
        <v>136</v>
      </c>
      <c r="CB39" s="35">
        <v>145</v>
      </c>
      <c r="CC39" s="35">
        <v>146</v>
      </c>
      <c r="CD39" s="35">
        <v>141</v>
      </c>
      <c r="CE39" s="35">
        <v>146</v>
      </c>
      <c r="CF39" s="35">
        <v>144</v>
      </c>
      <c r="CG39" s="35">
        <v>146</v>
      </c>
      <c r="CH39" s="35">
        <v>137</v>
      </c>
      <c r="CI39" s="35">
        <v>146</v>
      </c>
      <c r="CJ39" s="35">
        <v>146</v>
      </c>
      <c r="CK39" s="35">
        <v>140</v>
      </c>
      <c r="CL39" s="35">
        <v>138</v>
      </c>
      <c r="CM39" s="35">
        <v>140</v>
      </c>
      <c r="CN39" s="35">
        <v>148</v>
      </c>
      <c r="CO39" s="35">
        <v>150</v>
      </c>
      <c r="CP39" s="35">
        <v>148</v>
      </c>
      <c r="CQ39" s="35">
        <v>144</v>
      </c>
      <c r="CR39" s="35">
        <v>144</v>
      </c>
      <c r="CS39" s="35">
        <v>150</v>
      </c>
      <c r="CT39" s="35">
        <v>156</v>
      </c>
      <c r="CU39" s="46">
        <v>157</v>
      </c>
      <c r="CV39" s="46">
        <v>158</v>
      </c>
      <c r="CW39" s="46">
        <v>162</v>
      </c>
      <c r="CX39" s="46">
        <v>166</v>
      </c>
    </row>
    <row r="40" spans="1:102">
      <c r="A40" s="9" t="s">
        <v>72</v>
      </c>
      <c r="B40" s="23" t="s">
        <v>413</v>
      </c>
      <c r="C40" s="46">
        <v>1119</v>
      </c>
      <c r="D40" s="46">
        <v>1192</v>
      </c>
      <c r="E40" s="46">
        <v>1081</v>
      </c>
      <c r="F40" s="46">
        <v>1151</v>
      </c>
      <c r="G40" s="46">
        <v>1174</v>
      </c>
      <c r="H40" s="46">
        <v>1161</v>
      </c>
      <c r="I40" s="46">
        <v>1174</v>
      </c>
      <c r="J40" s="46">
        <v>1339</v>
      </c>
      <c r="K40" s="46">
        <v>1208</v>
      </c>
      <c r="L40" s="46">
        <v>1671</v>
      </c>
      <c r="M40" s="46">
        <v>1913</v>
      </c>
      <c r="N40" s="46">
        <v>1916</v>
      </c>
      <c r="O40" s="46">
        <v>2941</v>
      </c>
      <c r="P40" s="46">
        <v>4300</v>
      </c>
      <c r="Q40" s="46">
        <v>2860</v>
      </c>
      <c r="R40" s="46">
        <v>2862</v>
      </c>
      <c r="S40" s="46">
        <v>2276</v>
      </c>
      <c r="T40" s="46">
        <v>2036</v>
      </c>
      <c r="U40" s="46">
        <v>2353</v>
      </c>
      <c r="V40" s="44">
        <v>2654</v>
      </c>
      <c r="W40" s="58">
        <v>281</v>
      </c>
      <c r="X40" s="35">
        <v>271</v>
      </c>
      <c r="Y40" s="35">
        <v>285</v>
      </c>
      <c r="Z40" s="35">
        <v>282</v>
      </c>
      <c r="AA40" s="35">
        <v>274</v>
      </c>
      <c r="AB40" s="35">
        <v>291</v>
      </c>
      <c r="AC40" s="35">
        <v>297</v>
      </c>
      <c r="AD40" s="35">
        <v>330</v>
      </c>
      <c r="AE40" s="35">
        <v>259</v>
      </c>
      <c r="AF40" s="35">
        <v>275</v>
      </c>
      <c r="AG40" s="35">
        <v>268</v>
      </c>
      <c r="AH40" s="35">
        <v>279</v>
      </c>
      <c r="AI40" s="35">
        <v>291</v>
      </c>
      <c r="AJ40" s="35">
        <v>291</v>
      </c>
      <c r="AK40" s="35">
        <v>293</v>
      </c>
      <c r="AL40" s="35">
        <v>276</v>
      </c>
      <c r="AM40" s="35">
        <v>298</v>
      </c>
      <c r="AN40" s="35">
        <v>287</v>
      </c>
      <c r="AO40" s="35">
        <v>291</v>
      </c>
      <c r="AP40" s="35">
        <v>298</v>
      </c>
      <c r="AQ40" s="35">
        <v>291</v>
      </c>
      <c r="AR40" s="35">
        <v>296</v>
      </c>
      <c r="AS40" s="35">
        <v>293</v>
      </c>
      <c r="AT40" s="35">
        <v>281</v>
      </c>
      <c r="AU40" s="35">
        <v>285</v>
      </c>
      <c r="AV40" s="35">
        <v>287</v>
      </c>
      <c r="AW40" s="35">
        <v>285</v>
      </c>
      <c r="AX40" s="35">
        <v>317</v>
      </c>
      <c r="AY40" s="35">
        <v>326</v>
      </c>
      <c r="AZ40" s="35">
        <v>333</v>
      </c>
      <c r="BA40" s="35">
        <v>342</v>
      </c>
      <c r="BB40" s="35">
        <v>338</v>
      </c>
      <c r="BC40" s="35">
        <v>271</v>
      </c>
      <c r="BD40" s="35">
        <v>285</v>
      </c>
      <c r="BE40" s="35">
        <v>309</v>
      </c>
      <c r="BF40" s="35">
        <v>343</v>
      </c>
      <c r="BG40" s="35">
        <v>396</v>
      </c>
      <c r="BH40" s="35">
        <v>388</v>
      </c>
      <c r="BI40" s="35">
        <v>427</v>
      </c>
      <c r="BJ40" s="35">
        <v>460</v>
      </c>
      <c r="BK40" s="35">
        <v>439</v>
      </c>
      <c r="BL40" s="35">
        <v>485</v>
      </c>
      <c r="BM40" s="35">
        <v>285</v>
      </c>
      <c r="BN40" s="35">
        <v>486</v>
      </c>
      <c r="BO40" s="35">
        <v>475</v>
      </c>
      <c r="BP40" s="35">
        <v>460</v>
      </c>
      <c r="BQ40" s="35">
        <v>478</v>
      </c>
      <c r="BR40" s="35">
        <v>503</v>
      </c>
      <c r="BS40" s="35">
        <v>712</v>
      </c>
      <c r="BT40" s="35">
        <v>738</v>
      </c>
      <c r="BU40" s="35">
        <v>712</v>
      </c>
      <c r="BV40" s="35">
        <v>779</v>
      </c>
      <c r="BW40" s="35">
        <v>1139</v>
      </c>
      <c r="BX40" s="35">
        <v>1193</v>
      </c>
      <c r="BY40" s="35">
        <v>984</v>
      </c>
      <c r="BZ40" s="35">
        <v>984</v>
      </c>
      <c r="CA40" s="35">
        <v>752</v>
      </c>
      <c r="CB40" s="35">
        <v>681</v>
      </c>
      <c r="CC40" s="35">
        <v>739</v>
      </c>
      <c r="CD40" s="35">
        <v>688</v>
      </c>
      <c r="CE40" s="35">
        <v>650</v>
      </c>
      <c r="CF40" s="35">
        <v>621</v>
      </c>
      <c r="CG40" s="35">
        <v>993</v>
      </c>
      <c r="CH40" s="35">
        <v>598</v>
      </c>
      <c r="CI40" s="35">
        <v>566</v>
      </c>
      <c r="CJ40" s="35">
        <v>546</v>
      </c>
      <c r="CK40" s="35">
        <v>566</v>
      </c>
      <c r="CL40" s="35">
        <v>598</v>
      </c>
      <c r="CM40" s="35">
        <v>581</v>
      </c>
      <c r="CN40" s="35">
        <v>580</v>
      </c>
      <c r="CO40" s="35">
        <v>454</v>
      </c>
      <c r="CP40" s="35">
        <v>421</v>
      </c>
      <c r="CQ40" s="35">
        <v>515</v>
      </c>
      <c r="CR40" s="35">
        <v>537</v>
      </c>
      <c r="CS40" s="35">
        <v>606</v>
      </c>
      <c r="CT40" s="35">
        <v>695</v>
      </c>
      <c r="CU40" s="46">
        <v>647</v>
      </c>
      <c r="CV40" s="46">
        <v>627</v>
      </c>
      <c r="CW40" s="46">
        <v>712</v>
      </c>
      <c r="CX40" s="46">
        <v>668</v>
      </c>
    </row>
    <row r="41" spans="1:102">
      <c r="A41" s="9" t="s">
        <v>74</v>
      </c>
      <c r="B41" s="23" t="s">
        <v>414</v>
      </c>
      <c r="C41" s="46">
        <v>243</v>
      </c>
      <c r="D41" s="46">
        <v>219</v>
      </c>
      <c r="E41" s="46">
        <v>202</v>
      </c>
      <c r="F41" s="46">
        <v>199</v>
      </c>
      <c r="G41" s="46">
        <v>205</v>
      </c>
      <c r="H41" s="46">
        <v>237</v>
      </c>
      <c r="I41" s="46">
        <v>226</v>
      </c>
      <c r="J41" s="46">
        <v>215</v>
      </c>
      <c r="K41" s="46">
        <v>232</v>
      </c>
      <c r="L41" s="46">
        <v>286</v>
      </c>
      <c r="M41" s="46">
        <v>355</v>
      </c>
      <c r="N41" s="46">
        <v>386</v>
      </c>
      <c r="O41" s="46">
        <v>440</v>
      </c>
      <c r="P41" s="46">
        <v>458</v>
      </c>
      <c r="Q41" s="46">
        <v>518</v>
      </c>
      <c r="R41" s="46">
        <v>548</v>
      </c>
      <c r="S41" s="46">
        <v>548</v>
      </c>
      <c r="T41" s="46">
        <v>516</v>
      </c>
      <c r="U41" s="46">
        <v>546</v>
      </c>
      <c r="V41" s="44">
        <v>602</v>
      </c>
      <c r="W41" s="58">
        <v>65</v>
      </c>
      <c r="X41" s="35">
        <v>57</v>
      </c>
      <c r="Y41" s="35">
        <v>61</v>
      </c>
      <c r="Z41" s="35">
        <v>60</v>
      </c>
      <c r="AA41" s="35">
        <v>61</v>
      </c>
      <c r="AB41" s="35">
        <v>49</v>
      </c>
      <c r="AC41" s="35">
        <v>49</v>
      </c>
      <c r="AD41" s="35">
        <v>60</v>
      </c>
      <c r="AE41" s="35">
        <v>48</v>
      </c>
      <c r="AF41" s="35">
        <v>48</v>
      </c>
      <c r="AG41" s="35">
        <v>55</v>
      </c>
      <c r="AH41" s="35">
        <v>51</v>
      </c>
      <c r="AI41" s="35">
        <v>51</v>
      </c>
      <c r="AJ41" s="35">
        <v>47</v>
      </c>
      <c r="AK41" s="35">
        <v>51</v>
      </c>
      <c r="AL41" s="35">
        <v>50</v>
      </c>
      <c r="AM41" s="35">
        <v>51</v>
      </c>
      <c r="AN41" s="35">
        <v>46</v>
      </c>
      <c r="AO41" s="35">
        <v>55</v>
      </c>
      <c r="AP41" s="35">
        <v>53</v>
      </c>
      <c r="AQ41" s="35">
        <v>66</v>
      </c>
      <c r="AR41" s="35">
        <v>53</v>
      </c>
      <c r="AS41" s="35">
        <v>60</v>
      </c>
      <c r="AT41" s="35">
        <v>58</v>
      </c>
      <c r="AU41" s="35">
        <v>57</v>
      </c>
      <c r="AV41" s="35">
        <v>61</v>
      </c>
      <c r="AW41" s="35">
        <v>52</v>
      </c>
      <c r="AX41" s="35">
        <v>56</v>
      </c>
      <c r="AY41" s="35">
        <v>56</v>
      </c>
      <c r="AZ41" s="35">
        <v>52</v>
      </c>
      <c r="BA41" s="35">
        <v>53</v>
      </c>
      <c r="BB41" s="35">
        <v>54</v>
      </c>
      <c r="BC41" s="35">
        <v>54</v>
      </c>
      <c r="BD41" s="35">
        <v>55</v>
      </c>
      <c r="BE41" s="35">
        <v>62</v>
      </c>
      <c r="BF41" s="35">
        <v>61</v>
      </c>
      <c r="BG41" s="35">
        <v>69</v>
      </c>
      <c r="BH41" s="35">
        <v>67</v>
      </c>
      <c r="BI41" s="35">
        <v>76</v>
      </c>
      <c r="BJ41" s="35">
        <v>74</v>
      </c>
      <c r="BK41" s="35">
        <v>82</v>
      </c>
      <c r="BL41" s="35">
        <v>86</v>
      </c>
      <c r="BM41" s="35">
        <v>61</v>
      </c>
      <c r="BN41" s="35">
        <v>95</v>
      </c>
      <c r="BO41" s="35">
        <v>101</v>
      </c>
      <c r="BP41" s="35">
        <v>90</v>
      </c>
      <c r="BQ41" s="35">
        <v>97</v>
      </c>
      <c r="BR41" s="35">
        <v>98</v>
      </c>
      <c r="BS41" s="35">
        <v>101</v>
      </c>
      <c r="BT41" s="35">
        <v>106</v>
      </c>
      <c r="BU41" s="35">
        <v>116</v>
      </c>
      <c r="BV41" s="35">
        <v>117</v>
      </c>
      <c r="BW41" s="35">
        <v>127</v>
      </c>
      <c r="BX41" s="35">
        <v>116</v>
      </c>
      <c r="BY41" s="35">
        <v>109</v>
      </c>
      <c r="BZ41" s="35">
        <v>106</v>
      </c>
      <c r="CA41" s="35">
        <v>131</v>
      </c>
      <c r="CB41" s="35">
        <v>124</v>
      </c>
      <c r="CC41" s="35">
        <v>134</v>
      </c>
      <c r="CD41" s="35">
        <v>129</v>
      </c>
      <c r="CE41" s="35">
        <v>142</v>
      </c>
      <c r="CF41" s="35">
        <v>141</v>
      </c>
      <c r="CG41" s="35">
        <v>129</v>
      </c>
      <c r="CH41" s="35">
        <v>136</v>
      </c>
      <c r="CI41" s="35">
        <v>143</v>
      </c>
      <c r="CJ41" s="35">
        <v>131</v>
      </c>
      <c r="CK41" s="35">
        <v>136</v>
      </c>
      <c r="CL41" s="35">
        <v>138</v>
      </c>
      <c r="CM41" s="35">
        <v>133</v>
      </c>
      <c r="CN41" s="35">
        <v>129</v>
      </c>
      <c r="CO41" s="35">
        <v>121</v>
      </c>
      <c r="CP41" s="35">
        <v>133</v>
      </c>
      <c r="CQ41" s="35">
        <v>128</v>
      </c>
      <c r="CR41" s="35">
        <v>125</v>
      </c>
      <c r="CS41" s="35">
        <v>136</v>
      </c>
      <c r="CT41" s="35">
        <v>157</v>
      </c>
      <c r="CU41" s="46">
        <v>149</v>
      </c>
      <c r="CV41" s="46">
        <v>143</v>
      </c>
      <c r="CW41" s="46">
        <v>149</v>
      </c>
      <c r="CX41" s="46">
        <v>161</v>
      </c>
    </row>
    <row r="42" spans="1:102">
      <c r="A42" s="1" t="s">
        <v>76</v>
      </c>
      <c r="B42" s="23" t="s">
        <v>415</v>
      </c>
      <c r="C42" s="46">
        <v>1383</v>
      </c>
      <c r="D42" s="46">
        <v>1427</v>
      </c>
      <c r="E42" s="46">
        <v>1391</v>
      </c>
      <c r="F42" s="46">
        <v>1424</v>
      </c>
      <c r="G42" s="46">
        <v>1495</v>
      </c>
      <c r="H42" s="46">
        <v>1646</v>
      </c>
      <c r="I42" s="46">
        <v>1585</v>
      </c>
      <c r="J42" s="46">
        <v>1521</v>
      </c>
      <c r="K42" s="46">
        <v>1612</v>
      </c>
      <c r="L42" s="46">
        <v>1889</v>
      </c>
      <c r="M42" s="46">
        <v>2200</v>
      </c>
      <c r="N42" s="46">
        <v>2366</v>
      </c>
      <c r="O42" s="46">
        <v>2620</v>
      </c>
      <c r="P42" s="46">
        <v>2931</v>
      </c>
      <c r="Q42" s="46">
        <v>2666</v>
      </c>
      <c r="R42" s="46">
        <v>2689</v>
      </c>
      <c r="S42" s="46">
        <v>2611</v>
      </c>
      <c r="T42" s="46">
        <v>2512</v>
      </c>
      <c r="U42" s="46">
        <v>2622</v>
      </c>
      <c r="V42" s="44">
        <v>2864</v>
      </c>
      <c r="W42" s="58">
        <v>376</v>
      </c>
      <c r="X42" s="35">
        <v>324</v>
      </c>
      <c r="Y42" s="35">
        <v>345</v>
      </c>
      <c r="Z42" s="35">
        <v>338</v>
      </c>
      <c r="AA42" s="35">
        <v>343</v>
      </c>
      <c r="AB42" s="35">
        <v>352</v>
      </c>
      <c r="AC42" s="35">
        <v>352</v>
      </c>
      <c r="AD42" s="35">
        <v>380</v>
      </c>
      <c r="AE42" s="35">
        <v>334</v>
      </c>
      <c r="AF42" s="35">
        <v>369</v>
      </c>
      <c r="AG42" s="35">
        <v>345</v>
      </c>
      <c r="AH42" s="35">
        <v>343</v>
      </c>
      <c r="AI42" s="35">
        <v>365</v>
      </c>
      <c r="AJ42" s="35">
        <v>337</v>
      </c>
      <c r="AK42" s="35">
        <v>355</v>
      </c>
      <c r="AL42" s="35">
        <v>367</v>
      </c>
      <c r="AM42" s="35">
        <v>344</v>
      </c>
      <c r="AN42" s="35">
        <v>344</v>
      </c>
      <c r="AO42" s="35">
        <v>397</v>
      </c>
      <c r="AP42" s="35">
        <v>410</v>
      </c>
      <c r="AQ42" s="35">
        <v>392</v>
      </c>
      <c r="AR42" s="35">
        <v>427</v>
      </c>
      <c r="AS42" s="35">
        <v>427</v>
      </c>
      <c r="AT42" s="35">
        <v>400</v>
      </c>
      <c r="AU42" s="35">
        <v>416</v>
      </c>
      <c r="AV42" s="35">
        <v>428</v>
      </c>
      <c r="AW42" s="35">
        <v>383</v>
      </c>
      <c r="AX42" s="35">
        <v>358</v>
      </c>
      <c r="AY42" s="35">
        <v>386</v>
      </c>
      <c r="AZ42" s="35">
        <v>405</v>
      </c>
      <c r="BA42" s="35">
        <v>362</v>
      </c>
      <c r="BB42" s="35">
        <v>368</v>
      </c>
      <c r="BC42" s="35">
        <v>367</v>
      </c>
      <c r="BD42" s="35">
        <v>371</v>
      </c>
      <c r="BE42" s="35">
        <v>415</v>
      </c>
      <c r="BF42" s="35">
        <v>459</v>
      </c>
      <c r="BG42" s="35">
        <v>445</v>
      </c>
      <c r="BH42" s="35">
        <v>440</v>
      </c>
      <c r="BI42" s="35">
        <v>488</v>
      </c>
      <c r="BJ42" s="35">
        <v>516</v>
      </c>
      <c r="BK42" s="35">
        <v>554</v>
      </c>
      <c r="BL42" s="35">
        <v>533</v>
      </c>
      <c r="BM42" s="35">
        <v>345</v>
      </c>
      <c r="BN42" s="35">
        <v>530</v>
      </c>
      <c r="BO42" s="35">
        <v>562</v>
      </c>
      <c r="BP42" s="35">
        <v>572</v>
      </c>
      <c r="BQ42" s="35">
        <v>591</v>
      </c>
      <c r="BR42" s="35">
        <v>641</v>
      </c>
      <c r="BS42" s="35">
        <v>643</v>
      </c>
      <c r="BT42" s="35">
        <v>677</v>
      </c>
      <c r="BU42" s="35">
        <v>649</v>
      </c>
      <c r="BV42" s="35">
        <v>651</v>
      </c>
      <c r="BW42" s="35">
        <v>710</v>
      </c>
      <c r="BX42" s="35">
        <v>709</v>
      </c>
      <c r="BY42" s="35">
        <v>743</v>
      </c>
      <c r="BZ42" s="35">
        <v>769</v>
      </c>
      <c r="CA42" s="35">
        <v>647</v>
      </c>
      <c r="CB42" s="35">
        <v>657</v>
      </c>
      <c r="CC42" s="35">
        <v>692</v>
      </c>
      <c r="CD42" s="35">
        <v>670</v>
      </c>
      <c r="CE42" s="35">
        <v>682</v>
      </c>
      <c r="CF42" s="35">
        <v>705</v>
      </c>
      <c r="CG42" s="35">
        <v>657</v>
      </c>
      <c r="CH42" s="35">
        <v>645</v>
      </c>
      <c r="CI42" s="35">
        <v>674</v>
      </c>
      <c r="CJ42" s="35">
        <v>674</v>
      </c>
      <c r="CK42" s="35">
        <v>625</v>
      </c>
      <c r="CL42" s="35">
        <v>638</v>
      </c>
      <c r="CM42" s="35">
        <v>642</v>
      </c>
      <c r="CN42" s="35">
        <v>612</v>
      </c>
      <c r="CO42" s="35">
        <v>623</v>
      </c>
      <c r="CP42" s="35">
        <v>635</v>
      </c>
      <c r="CQ42" s="35">
        <v>640</v>
      </c>
      <c r="CR42" s="35">
        <v>655</v>
      </c>
      <c r="CS42" s="35">
        <v>661</v>
      </c>
      <c r="CT42" s="35">
        <v>666</v>
      </c>
      <c r="CU42" s="46">
        <v>687</v>
      </c>
      <c r="CV42" s="46">
        <v>681</v>
      </c>
      <c r="CW42" s="46">
        <v>785</v>
      </c>
      <c r="CX42" s="46">
        <v>711</v>
      </c>
    </row>
    <row r="43" spans="1:102">
      <c r="A43" s="9" t="s">
        <v>78</v>
      </c>
      <c r="B43" s="23"/>
      <c r="C43" s="46">
        <v>1273</v>
      </c>
      <c r="D43" s="46">
        <v>1283</v>
      </c>
      <c r="E43" s="46">
        <v>1275</v>
      </c>
      <c r="F43" s="46">
        <v>1293</v>
      </c>
      <c r="G43" s="46">
        <v>1401</v>
      </c>
      <c r="H43" s="46">
        <v>1503</v>
      </c>
      <c r="I43" s="46">
        <v>1445</v>
      </c>
      <c r="J43" s="46">
        <v>1339</v>
      </c>
      <c r="K43" s="46">
        <v>1405</v>
      </c>
      <c r="L43" s="46">
        <v>1710</v>
      </c>
      <c r="M43" s="46">
        <v>1964</v>
      </c>
      <c r="N43" s="46">
        <v>2078</v>
      </c>
      <c r="O43" s="46">
        <v>2298</v>
      </c>
      <c r="P43" s="46">
        <v>2563</v>
      </c>
      <c r="Q43" s="46">
        <v>2361</v>
      </c>
      <c r="R43" s="46">
        <v>2356</v>
      </c>
      <c r="S43" s="46">
        <v>2247</v>
      </c>
      <c r="T43" s="46">
        <v>2158</v>
      </c>
      <c r="U43" s="46">
        <v>2243</v>
      </c>
      <c r="V43" s="44">
        <v>2527</v>
      </c>
      <c r="W43" s="58">
        <v>350</v>
      </c>
      <c r="X43" s="35">
        <v>298</v>
      </c>
      <c r="Y43" s="35">
        <v>316</v>
      </c>
      <c r="Z43" s="35">
        <v>309</v>
      </c>
      <c r="AA43" s="35">
        <v>310</v>
      </c>
      <c r="AB43" s="35">
        <v>312</v>
      </c>
      <c r="AC43" s="35">
        <v>315</v>
      </c>
      <c r="AD43" s="35">
        <v>346</v>
      </c>
      <c r="AE43" s="35">
        <v>305</v>
      </c>
      <c r="AF43" s="35">
        <v>344</v>
      </c>
      <c r="AG43" s="35">
        <v>314</v>
      </c>
      <c r="AH43" s="35">
        <v>312</v>
      </c>
      <c r="AI43" s="35">
        <v>331</v>
      </c>
      <c r="AJ43" s="35">
        <v>302</v>
      </c>
      <c r="AK43" s="35">
        <v>322</v>
      </c>
      <c r="AL43" s="35">
        <v>338</v>
      </c>
      <c r="AM43" s="35">
        <v>323</v>
      </c>
      <c r="AN43" s="35">
        <v>334</v>
      </c>
      <c r="AO43" s="35">
        <v>368</v>
      </c>
      <c r="AP43" s="35">
        <v>376</v>
      </c>
      <c r="AQ43" s="35">
        <v>360</v>
      </c>
      <c r="AR43" s="35">
        <v>394</v>
      </c>
      <c r="AS43" s="35">
        <v>391</v>
      </c>
      <c r="AT43" s="35">
        <v>358</v>
      </c>
      <c r="AU43" s="35">
        <v>379</v>
      </c>
      <c r="AV43" s="35">
        <v>396</v>
      </c>
      <c r="AW43" s="35">
        <v>348</v>
      </c>
      <c r="AX43" s="35">
        <v>322</v>
      </c>
      <c r="AY43" s="35">
        <v>342</v>
      </c>
      <c r="AZ43" s="35">
        <v>358</v>
      </c>
      <c r="BA43" s="35">
        <v>318</v>
      </c>
      <c r="BB43" s="35">
        <v>321</v>
      </c>
      <c r="BC43" s="35">
        <v>312</v>
      </c>
      <c r="BD43" s="35">
        <v>321</v>
      </c>
      <c r="BE43" s="35">
        <v>363</v>
      </c>
      <c r="BF43" s="35">
        <v>409</v>
      </c>
      <c r="BG43" s="35">
        <v>401</v>
      </c>
      <c r="BH43" s="35">
        <v>395</v>
      </c>
      <c r="BI43" s="35">
        <v>441</v>
      </c>
      <c r="BJ43" s="35">
        <v>473</v>
      </c>
      <c r="BK43" s="35">
        <v>503</v>
      </c>
      <c r="BL43" s="35">
        <v>469</v>
      </c>
      <c r="BM43" s="35">
        <v>316</v>
      </c>
      <c r="BN43" s="35">
        <v>466</v>
      </c>
      <c r="BO43" s="35">
        <v>483</v>
      </c>
      <c r="BP43" s="35">
        <v>501</v>
      </c>
      <c r="BQ43" s="35">
        <v>525</v>
      </c>
      <c r="BR43" s="35">
        <v>569</v>
      </c>
      <c r="BS43" s="35">
        <v>569</v>
      </c>
      <c r="BT43" s="35">
        <v>598</v>
      </c>
      <c r="BU43" s="35">
        <v>564</v>
      </c>
      <c r="BV43" s="35">
        <v>567</v>
      </c>
      <c r="BW43" s="35">
        <v>623</v>
      </c>
      <c r="BX43" s="35">
        <v>608</v>
      </c>
      <c r="BY43" s="35">
        <v>652</v>
      </c>
      <c r="BZ43" s="35">
        <v>680</v>
      </c>
      <c r="CA43" s="35">
        <v>565</v>
      </c>
      <c r="CB43" s="35">
        <v>583</v>
      </c>
      <c r="CC43" s="35">
        <v>621</v>
      </c>
      <c r="CD43" s="35">
        <v>592</v>
      </c>
      <c r="CE43" s="35">
        <v>599</v>
      </c>
      <c r="CF43" s="35">
        <v>621</v>
      </c>
      <c r="CG43" s="35">
        <v>571</v>
      </c>
      <c r="CH43" s="35">
        <v>565</v>
      </c>
      <c r="CI43" s="35">
        <v>588</v>
      </c>
      <c r="CJ43" s="35">
        <v>576</v>
      </c>
      <c r="CK43" s="35">
        <v>544</v>
      </c>
      <c r="CL43" s="35">
        <v>539</v>
      </c>
      <c r="CM43" s="35">
        <v>556</v>
      </c>
      <c r="CN43" s="35">
        <v>526</v>
      </c>
      <c r="CO43" s="35">
        <v>531</v>
      </c>
      <c r="CP43" s="35">
        <v>545</v>
      </c>
      <c r="CQ43" s="35">
        <v>545</v>
      </c>
      <c r="CR43" s="35">
        <v>566</v>
      </c>
      <c r="CS43" s="35">
        <v>565</v>
      </c>
      <c r="CT43" s="35">
        <v>567</v>
      </c>
      <c r="CU43" s="46">
        <v>600</v>
      </c>
      <c r="CV43" s="46">
        <v>589</v>
      </c>
      <c r="CW43" s="46">
        <v>703</v>
      </c>
      <c r="CX43" s="46">
        <v>635</v>
      </c>
    </row>
    <row r="44" spans="1:102">
      <c r="A44" s="13" t="s">
        <v>79</v>
      </c>
      <c r="B44" s="23" t="s">
        <v>416</v>
      </c>
      <c r="C44" s="46">
        <v>1053</v>
      </c>
      <c r="D44" s="46">
        <v>1089</v>
      </c>
      <c r="E44" s="46">
        <v>1100</v>
      </c>
      <c r="F44" s="46">
        <v>1115</v>
      </c>
      <c r="G44" s="46">
        <v>1171</v>
      </c>
      <c r="H44" s="46">
        <v>1298</v>
      </c>
      <c r="I44" s="46">
        <v>1198</v>
      </c>
      <c r="J44" s="46">
        <v>1070</v>
      </c>
      <c r="K44" s="46">
        <v>1024</v>
      </c>
      <c r="L44" s="46">
        <v>1330</v>
      </c>
      <c r="M44" s="46">
        <v>1594</v>
      </c>
      <c r="N44" s="46">
        <v>1605</v>
      </c>
      <c r="O44" s="46">
        <v>1686</v>
      </c>
      <c r="P44" s="46">
        <v>1927</v>
      </c>
      <c r="Q44" s="46">
        <v>1774</v>
      </c>
      <c r="R44" s="46">
        <v>1741</v>
      </c>
      <c r="S44" s="46">
        <v>1733</v>
      </c>
      <c r="T44" s="46">
        <v>1692</v>
      </c>
      <c r="U44" s="46">
        <v>1729</v>
      </c>
      <c r="V44" s="44">
        <v>1972</v>
      </c>
      <c r="W44" s="58">
        <v>350</v>
      </c>
      <c r="X44" s="35">
        <v>298</v>
      </c>
      <c r="Y44" s="35">
        <v>316</v>
      </c>
      <c r="Z44" s="35">
        <v>309</v>
      </c>
      <c r="AA44" s="35">
        <v>310</v>
      </c>
      <c r="AB44" s="35">
        <v>312</v>
      </c>
      <c r="AC44" s="35">
        <v>315</v>
      </c>
      <c r="AD44" s="35">
        <v>346</v>
      </c>
      <c r="AE44" s="35">
        <v>305</v>
      </c>
      <c r="AF44" s="35">
        <v>344</v>
      </c>
      <c r="AG44" s="35">
        <v>314</v>
      </c>
      <c r="AH44" s="35">
        <v>312</v>
      </c>
      <c r="AI44" s="35">
        <v>331</v>
      </c>
      <c r="AJ44" s="35">
        <v>302</v>
      </c>
      <c r="AK44" s="35">
        <v>322</v>
      </c>
      <c r="AL44" s="35">
        <v>338</v>
      </c>
      <c r="AM44" s="35">
        <v>323</v>
      </c>
      <c r="AN44" s="35">
        <v>334</v>
      </c>
      <c r="AO44" s="35">
        <v>368</v>
      </c>
      <c r="AP44" s="35">
        <v>376</v>
      </c>
      <c r="AQ44" s="35">
        <v>360</v>
      </c>
      <c r="AR44" s="35">
        <v>394</v>
      </c>
      <c r="AS44" s="35">
        <v>391</v>
      </c>
      <c r="AT44" s="35">
        <v>358</v>
      </c>
      <c r="AU44" s="35">
        <v>379</v>
      </c>
      <c r="AV44" s="35">
        <v>396</v>
      </c>
      <c r="AW44" s="35">
        <v>348</v>
      </c>
      <c r="AX44" s="35">
        <v>322</v>
      </c>
      <c r="AY44" s="35">
        <v>342</v>
      </c>
      <c r="AZ44" s="35">
        <v>358</v>
      </c>
      <c r="BA44" s="35">
        <v>318</v>
      </c>
      <c r="BB44" s="35">
        <v>321</v>
      </c>
      <c r="BC44" s="35">
        <v>312</v>
      </c>
      <c r="BD44" s="35">
        <v>321</v>
      </c>
      <c r="BE44" s="35">
        <v>363</v>
      </c>
      <c r="BF44" s="35">
        <v>409</v>
      </c>
      <c r="BG44" s="35">
        <v>401</v>
      </c>
      <c r="BH44" s="35">
        <v>395</v>
      </c>
      <c r="BI44" s="35">
        <v>441</v>
      </c>
      <c r="BJ44" s="35">
        <v>473</v>
      </c>
      <c r="BK44" s="35">
        <v>503</v>
      </c>
      <c r="BL44" s="35">
        <v>469</v>
      </c>
      <c r="BM44" s="35">
        <v>316</v>
      </c>
      <c r="BN44" s="35">
        <v>466</v>
      </c>
      <c r="BO44" s="35">
        <v>483</v>
      </c>
      <c r="BP44" s="35">
        <v>501</v>
      </c>
      <c r="BQ44" s="35">
        <v>525</v>
      </c>
      <c r="BR44" s="35">
        <v>569</v>
      </c>
      <c r="BS44" s="35">
        <v>569</v>
      </c>
      <c r="BT44" s="35">
        <v>598</v>
      </c>
      <c r="BU44" s="35">
        <v>564</v>
      </c>
      <c r="BV44" s="35">
        <v>567</v>
      </c>
      <c r="BW44" s="35">
        <v>623</v>
      </c>
      <c r="BX44" s="35">
        <v>608</v>
      </c>
      <c r="BY44" s="35">
        <v>652</v>
      </c>
      <c r="BZ44" s="35">
        <v>680</v>
      </c>
      <c r="CA44" s="35">
        <v>565</v>
      </c>
      <c r="CB44" s="35">
        <v>583</v>
      </c>
      <c r="CC44" s="35">
        <v>621</v>
      </c>
      <c r="CD44" s="35">
        <v>592</v>
      </c>
      <c r="CE44" s="35">
        <v>599</v>
      </c>
      <c r="CF44" s="35">
        <v>621</v>
      </c>
      <c r="CG44" s="35">
        <v>571</v>
      </c>
      <c r="CH44" s="35">
        <v>565</v>
      </c>
      <c r="CI44" s="35">
        <v>588</v>
      </c>
      <c r="CJ44" s="35">
        <v>576</v>
      </c>
      <c r="CK44" s="35">
        <v>544</v>
      </c>
      <c r="CL44" s="35">
        <v>539</v>
      </c>
      <c r="CM44" s="35">
        <v>556</v>
      </c>
      <c r="CN44" s="35">
        <v>526</v>
      </c>
      <c r="CO44" s="35">
        <v>531</v>
      </c>
      <c r="CP44" s="35">
        <v>545</v>
      </c>
      <c r="CQ44" s="35">
        <v>545</v>
      </c>
      <c r="CR44" s="35">
        <v>566</v>
      </c>
      <c r="CS44" s="35">
        <v>565</v>
      </c>
      <c r="CT44" s="35">
        <v>567</v>
      </c>
      <c r="CU44" s="46">
        <v>600</v>
      </c>
      <c r="CV44" s="46">
        <v>589</v>
      </c>
      <c r="CW44" s="46">
        <v>703</v>
      </c>
      <c r="CX44" s="46">
        <v>635</v>
      </c>
    </row>
    <row r="45" spans="1:102">
      <c r="A45" s="13" t="s">
        <v>81</v>
      </c>
      <c r="B45" s="23" t="s">
        <v>417</v>
      </c>
      <c r="C45" s="46">
        <v>49</v>
      </c>
      <c r="D45" s="46">
        <v>35</v>
      </c>
      <c r="E45" s="46">
        <v>37</v>
      </c>
      <c r="F45" s="46">
        <v>47</v>
      </c>
      <c r="G45" s="46">
        <v>58</v>
      </c>
      <c r="H45" s="46">
        <v>56</v>
      </c>
      <c r="I45" s="46">
        <v>54</v>
      </c>
      <c r="J45" s="46">
        <v>63</v>
      </c>
      <c r="K45" s="46">
        <v>82</v>
      </c>
      <c r="L45" s="46">
        <v>106</v>
      </c>
      <c r="M45" s="46">
        <v>102</v>
      </c>
      <c r="N45" s="46">
        <v>130</v>
      </c>
      <c r="O45" s="46">
        <v>180</v>
      </c>
      <c r="P45" s="46">
        <v>215</v>
      </c>
      <c r="Q45" s="46">
        <v>172</v>
      </c>
      <c r="R45" s="46">
        <v>194</v>
      </c>
      <c r="S45" s="46">
        <v>196</v>
      </c>
      <c r="T45" s="46">
        <v>166</v>
      </c>
      <c r="U45" s="46">
        <v>188</v>
      </c>
      <c r="V45" s="44">
        <v>231</v>
      </c>
      <c r="W45" s="58">
        <v>13</v>
      </c>
      <c r="X45" s="35">
        <v>14</v>
      </c>
      <c r="Y45" s="35">
        <v>12</v>
      </c>
      <c r="Z45" s="35">
        <v>10</v>
      </c>
      <c r="AA45" s="35">
        <v>9</v>
      </c>
      <c r="AB45" s="35">
        <v>6</v>
      </c>
      <c r="AC45" s="35">
        <v>9</v>
      </c>
      <c r="AD45" s="35">
        <v>11</v>
      </c>
      <c r="AE45" s="35">
        <v>10</v>
      </c>
      <c r="AF45" s="35">
        <v>7</v>
      </c>
      <c r="AG45" s="35">
        <v>9</v>
      </c>
      <c r="AH45" s="35">
        <v>11</v>
      </c>
      <c r="AI45" s="35">
        <v>12</v>
      </c>
      <c r="AJ45" s="35">
        <v>13</v>
      </c>
      <c r="AK45" s="35">
        <v>12</v>
      </c>
      <c r="AL45" s="35">
        <v>10</v>
      </c>
      <c r="AM45" s="35">
        <v>11</v>
      </c>
      <c r="AN45" s="35">
        <v>15</v>
      </c>
      <c r="AO45" s="35">
        <v>13</v>
      </c>
      <c r="AP45" s="35">
        <v>19</v>
      </c>
      <c r="AQ45" s="35">
        <v>14</v>
      </c>
      <c r="AR45" s="35">
        <v>17</v>
      </c>
      <c r="AS45" s="35">
        <v>13</v>
      </c>
      <c r="AT45" s="35">
        <v>12</v>
      </c>
      <c r="AU45" s="35">
        <v>13</v>
      </c>
      <c r="AV45" s="35">
        <v>14</v>
      </c>
      <c r="AW45" s="35">
        <v>13</v>
      </c>
      <c r="AX45" s="35">
        <v>14</v>
      </c>
      <c r="AY45" s="35">
        <v>14</v>
      </c>
      <c r="AZ45" s="35">
        <v>15</v>
      </c>
      <c r="BA45" s="35">
        <v>17</v>
      </c>
      <c r="BB45" s="35">
        <v>17</v>
      </c>
      <c r="BC45" s="35">
        <v>19</v>
      </c>
      <c r="BD45" s="35">
        <v>19</v>
      </c>
      <c r="BE45" s="35">
        <v>21</v>
      </c>
      <c r="BF45" s="35">
        <v>23</v>
      </c>
      <c r="BG45" s="35">
        <v>25</v>
      </c>
      <c r="BH45" s="35">
        <v>25</v>
      </c>
      <c r="BI45" s="35">
        <v>29</v>
      </c>
      <c r="BJ45" s="35">
        <v>27</v>
      </c>
      <c r="BK45" s="35">
        <v>24</v>
      </c>
      <c r="BL45" s="35">
        <v>26</v>
      </c>
      <c r="BM45" s="35">
        <v>12</v>
      </c>
      <c r="BN45" s="35">
        <v>26</v>
      </c>
      <c r="BO45" s="35">
        <v>28</v>
      </c>
      <c r="BP45" s="35">
        <v>32</v>
      </c>
      <c r="BQ45" s="35">
        <v>32</v>
      </c>
      <c r="BR45" s="35">
        <v>38</v>
      </c>
      <c r="BS45" s="35">
        <v>40</v>
      </c>
      <c r="BT45" s="35">
        <v>42</v>
      </c>
      <c r="BU45" s="35">
        <v>52</v>
      </c>
      <c r="BV45" s="35">
        <v>46</v>
      </c>
      <c r="BW45" s="35">
        <v>51</v>
      </c>
      <c r="BX45" s="35">
        <v>52</v>
      </c>
      <c r="BY45" s="35">
        <v>56</v>
      </c>
      <c r="BZ45" s="35">
        <v>56</v>
      </c>
      <c r="CA45" s="35">
        <v>44</v>
      </c>
      <c r="CB45" s="35">
        <v>42</v>
      </c>
      <c r="CC45" s="35">
        <v>43</v>
      </c>
      <c r="CD45" s="35">
        <v>43</v>
      </c>
      <c r="CE45" s="35">
        <v>52</v>
      </c>
      <c r="CF45" s="35">
        <v>53</v>
      </c>
      <c r="CG45" s="35">
        <v>46</v>
      </c>
      <c r="CH45" s="35">
        <v>43</v>
      </c>
      <c r="CI45" s="35">
        <v>49</v>
      </c>
      <c r="CJ45" s="35">
        <v>48</v>
      </c>
      <c r="CK45" s="35">
        <v>47</v>
      </c>
      <c r="CL45" s="35">
        <v>52</v>
      </c>
      <c r="CM45" s="35">
        <v>42</v>
      </c>
      <c r="CN45" s="35">
        <v>40</v>
      </c>
      <c r="CO45" s="35">
        <v>41</v>
      </c>
      <c r="CP45" s="35">
        <v>43</v>
      </c>
      <c r="CQ45" s="35">
        <v>44</v>
      </c>
      <c r="CR45" s="35">
        <v>44</v>
      </c>
      <c r="CS45" s="35">
        <v>45</v>
      </c>
      <c r="CT45" s="35">
        <v>55</v>
      </c>
      <c r="CU45" s="46">
        <v>52</v>
      </c>
      <c r="CV45" s="46">
        <v>56</v>
      </c>
      <c r="CW45" s="46">
        <v>67</v>
      </c>
      <c r="CX45" s="46">
        <v>56</v>
      </c>
    </row>
    <row r="46" spans="1:102">
      <c r="A46" s="13" t="s">
        <v>83</v>
      </c>
      <c r="B46" s="23" t="s">
        <v>418</v>
      </c>
      <c r="C46" s="46">
        <v>20</v>
      </c>
      <c r="D46" s="46">
        <v>15</v>
      </c>
      <c r="E46" s="46">
        <v>15</v>
      </c>
      <c r="F46" s="46">
        <v>14</v>
      </c>
      <c r="G46" s="46">
        <v>15</v>
      </c>
      <c r="H46" s="46">
        <v>10</v>
      </c>
      <c r="I46" s="46">
        <v>15</v>
      </c>
      <c r="J46" s="46">
        <v>10</v>
      </c>
      <c r="K46" s="46">
        <v>16</v>
      </c>
      <c r="L46" s="46">
        <v>20</v>
      </c>
      <c r="M46" s="46">
        <v>20</v>
      </c>
      <c r="N46" s="46">
        <v>20</v>
      </c>
      <c r="O46" s="46">
        <v>22</v>
      </c>
      <c r="P46" s="46">
        <v>25</v>
      </c>
      <c r="Q46" s="46">
        <v>25</v>
      </c>
      <c r="R46" s="46">
        <v>29</v>
      </c>
      <c r="S46" s="46">
        <v>24</v>
      </c>
      <c r="T46" s="46">
        <v>28</v>
      </c>
      <c r="U46" s="46">
        <v>32</v>
      </c>
      <c r="V46" s="44">
        <v>27</v>
      </c>
      <c r="W46" s="58">
        <v>4</v>
      </c>
      <c r="X46" s="35">
        <v>6</v>
      </c>
      <c r="Y46" s="35">
        <v>6</v>
      </c>
      <c r="Z46" s="35">
        <v>4</v>
      </c>
      <c r="AA46" s="35">
        <v>4</v>
      </c>
      <c r="AB46" s="35">
        <v>5</v>
      </c>
      <c r="AC46" s="35">
        <v>2</v>
      </c>
      <c r="AD46" s="35">
        <v>4</v>
      </c>
      <c r="AE46" s="35">
        <v>4</v>
      </c>
      <c r="AF46" s="35">
        <v>4</v>
      </c>
      <c r="AG46" s="35">
        <v>3</v>
      </c>
      <c r="AH46" s="35">
        <v>4</v>
      </c>
      <c r="AI46" s="35">
        <v>4</v>
      </c>
      <c r="AJ46" s="35">
        <v>3</v>
      </c>
      <c r="AK46" s="35">
        <v>3</v>
      </c>
      <c r="AL46" s="35">
        <v>4</v>
      </c>
      <c r="AM46" s="35">
        <v>4</v>
      </c>
      <c r="AN46" s="35">
        <v>3</v>
      </c>
      <c r="AO46" s="35">
        <v>3</v>
      </c>
      <c r="AP46" s="35">
        <v>5</v>
      </c>
      <c r="AQ46" s="35">
        <v>2</v>
      </c>
      <c r="AR46" s="35">
        <v>2</v>
      </c>
      <c r="AS46" s="35">
        <v>3</v>
      </c>
      <c r="AT46" s="35">
        <v>3</v>
      </c>
      <c r="AU46" s="35">
        <v>3</v>
      </c>
      <c r="AV46" s="35">
        <v>5</v>
      </c>
      <c r="AW46" s="35">
        <v>4</v>
      </c>
      <c r="AX46" s="35">
        <v>3</v>
      </c>
      <c r="AY46" s="35">
        <v>3</v>
      </c>
      <c r="AZ46" s="35">
        <v>2</v>
      </c>
      <c r="BA46" s="35">
        <v>2</v>
      </c>
      <c r="BB46" s="35">
        <v>3</v>
      </c>
      <c r="BC46" s="35">
        <v>4</v>
      </c>
      <c r="BD46" s="35">
        <v>3</v>
      </c>
      <c r="BE46" s="35">
        <v>4</v>
      </c>
      <c r="BF46" s="35">
        <v>5</v>
      </c>
      <c r="BG46" s="35">
        <v>5</v>
      </c>
      <c r="BH46" s="35">
        <v>5</v>
      </c>
      <c r="BI46" s="35">
        <v>5</v>
      </c>
      <c r="BJ46" s="35">
        <v>5</v>
      </c>
      <c r="BK46" s="35">
        <v>5</v>
      </c>
      <c r="BL46" s="35">
        <v>6</v>
      </c>
      <c r="BM46" s="35">
        <v>6</v>
      </c>
      <c r="BN46" s="35">
        <v>4</v>
      </c>
      <c r="BO46" s="35">
        <v>5</v>
      </c>
      <c r="BP46" s="35">
        <v>5</v>
      </c>
      <c r="BQ46" s="35">
        <v>4</v>
      </c>
      <c r="BR46" s="35">
        <v>6</v>
      </c>
      <c r="BS46" s="35">
        <v>6</v>
      </c>
      <c r="BT46" s="35">
        <v>5</v>
      </c>
      <c r="BU46" s="35">
        <v>5</v>
      </c>
      <c r="BV46" s="35">
        <v>6</v>
      </c>
      <c r="BW46" s="35">
        <v>6</v>
      </c>
      <c r="BX46" s="35">
        <v>6</v>
      </c>
      <c r="BY46" s="35">
        <v>6</v>
      </c>
      <c r="BZ46" s="35">
        <v>7</v>
      </c>
      <c r="CA46" s="35">
        <v>6</v>
      </c>
      <c r="CB46" s="35">
        <v>6</v>
      </c>
      <c r="CC46" s="35">
        <v>6</v>
      </c>
      <c r="CD46" s="35">
        <v>7</v>
      </c>
      <c r="CE46" s="35">
        <v>8</v>
      </c>
      <c r="CF46" s="35">
        <v>8</v>
      </c>
      <c r="CG46" s="35">
        <v>7</v>
      </c>
      <c r="CH46" s="35">
        <v>6</v>
      </c>
      <c r="CI46" s="35">
        <v>6</v>
      </c>
      <c r="CJ46" s="35">
        <v>6</v>
      </c>
      <c r="CK46" s="35">
        <v>6</v>
      </c>
      <c r="CL46" s="35">
        <v>6</v>
      </c>
      <c r="CM46" s="35">
        <v>6</v>
      </c>
      <c r="CN46" s="35">
        <v>7</v>
      </c>
      <c r="CO46" s="35">
        <v>7</v>
      </c>
      <c r="CP46" s="35">
        <v>8</v>
      </c>
      <c r="CQ46" s="35">
        <v>8</v>
      </c>
      <c r="CR46" s="35">
        <v>9</v>
      </c>
      <c r="CS46" s="35">
        <v>7</v>
      </c>
      <c r="CT46" s="35">
        <v>8</v>
      </c>
      <c r="CU46" s="46">
        <v>8</v>
      </c>
      <c r="CV46" s="46">
        <v>7</v>
      </c>
      <c r="CW46" s="46">
        <v>6</v>
      </c>
      <c r="CX46" s="46">
        <v>6</v>
      </c>
    </row>
    <row r="47" spans="1:102">
      <c r="A47" s="13" t="s">
        <v>85</v>
      </c>
      <c r="B47" s="23" t="s">
        <v>419</v>
      </c>
      <c r="C47" s="46">
        <v>1</v>
      </c>
      <c r="D47" s="46">
        <v>5</v>
      </c>
      <c r="E47" s="46">
        <v>4</v>
      </c>
      <c r="F47" s="46">
        <v>3</v>
      </c>
      <c r="G47" s="46">
        <v>2</v>
      </c>
      <c r="H47" s="46">
        <v>1</v>
      </c>
      <c r="I47" s="46">
        <v>0</v>
      </c>
      <c r="J47" s="46">
        <v>1</v>
      </c>
      <c r="K47" s="46">
        <v>1</v>
      </c>
      <c r="L47" s="46">
        <v>1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1</v>
      </c>
      <c r="S47" s="46">
        <v>1</v>
      </c>
      <c r="T47" s="46">
        <v>6</v>
      </c>
      <c r="U47" s="46">
        <v>0</v>
      </c>
      <c r="V47" s="44">
        <v>32</v>
      </c>
      <c r="W47" s="58">
        <v>0</v>
      </c>
      <c r="X47" s="35">
        <v>1</v>
      </c>
      <c r="Y47" s="35">
        <v>0</v>
      </c>
      <c r="Z47" s="35">
        <v>0</v>
      </c>
      <c r="AA47" s="35">
        <v>0</v>
      </c>
      <c r="AB47" s="35">
        <v>1</v>
      </c>
      <c r="AC47" s="35">
        <v>2</v>
      </c>
      <c r="AD47" s="35">
        <v>2</v>
      </c>
      <c r="AE47" s="35">
        <v>0</v>
      </c>
      <c r="AF47" s="35">
        <v>1</v>
      </c>
      <c r="AG47" s="35">
        <v>2</v>
      </c>
      <c r="AH47" s="35">
        <v>1</v>
      </c>
      <c r="AI47" s="35">
        <v>1</v>
      </c>
      <c r="AJ47" s="35">
        <v>1</v>
      </c>
      <c r="AK47" s="35">
        <v>1</v>
      </c>
      <c r="AL47" s="35">
        <v>0</v>
      </c>
      <c r="AM47" s="35">
        <v>0</v>
      </c>
      <c r="AN47" s="35">
        <v>1</v>
      </c>
      <c r="AO47" s="35">
        <v>0</v>
      </c>
      <c r="AP47" s="35">
        <v>1</v>
      </c>
      <c r="AQ47" s="35">
        <v>1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1</v>
      </c>
      <c r="BC47" s="35">
        <v>0</v>
      </c>
      <c r="BD47" s="35">
        <v>0</v>
      </c>
      <c r="BE47" s="35">
        <v>0</v>
      </c>
      <c r="BF47" s="35">
        <v>1</v>
      </c>
      <c r="BG47" s="35">
        <v>0</v>
      </c>
      <c r="BH47" s="35">
        <v>1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1</v>
      </c>
      <c r="CG47" s="35">
        <v>0</v>
      </c>
      <c r="CH47" s="35">
        <v>0</v>
      </c>
      <c r="CI47" s="35">
        <v>1</v>
      </c>
      <c r="CJ47" s="35">
        <v>0</v>
      </c>
      <c r="CK47" s="35">
        <v>0</v>
      </c>
      <c r="CL47" s="35">
        <v>0</v>
      </c>
      <c r="CM47" s="35">
        <v>0</v>
      </c>
      <c r="CN47" s="35">
        <v>3</v>
      </c>
      <c r="CO47" s="35">
        <v>3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46">
        <v>7</v>
      </c>
      <c r="CV47" s="46">
        <v>9</v>
      </c>
      <c r="CW47" s="46">
        <v>8</v>
      </c>
      <c r="CX47" s="46">
        <v>8</v>
      </c>
    </row>
    <row r="48" spans="1:102">
      <c r="A48" s="13" t="s">
        <v>87</v>
      </c>
      <c r="B48" s="23" t="s">
        <v>420</v>
      </c>
      <c r="C48" s="46">
        <v>121</v>
      </c>
      <c r="D48" s="46">
        <v>119</v>
      </c>
      <c r="E48" s="46">
        <v>103</v>
      </c>
      <c r="F48" s="46">
        <v>98</v>
      </c>
      <c r="G48" s="46">
        <v>140</v>
      </c>
      <c r="H48" s="46">
        <v>127</v>
      </c>
      <c r="I48" s="46">
        <v>168</v>
      </c>
      <c r="J48" s="46">
        <v>184</v>
      </c>
      <c r="K48" s="46">
        <v>274</v>
      </c>
      <c r="L48" s="46">
        <v>244</v>
      </c>
      <c r="M48" s="46">
        <v>237</v>
      </c>
      <c r="N48" s="46">
        <v>310</v>
      </c>
      <c r="O48" s="46">
        <v>398</v>
      </c>
      <c r="P48" s="46">
        <v>387</v>
      </c>
      <c r="Q48" s="46">
        <v>376</v>
      </c>
      <c r="R48" s="46">
        <v>381</v>
      </c>
      <c r="S48" s="46">
        <v>283</v>
      </c>
      <c r="T48" s="46">
        <v>257</v>
      </c>
      <c r="U48" s="46">
        <v>284</v>
      </c>
      <c r="V48" s="44">
        <v>249</v>
      </c>
      <c r="W48" s="58">
        <v>30</v>
      </c>
      <c r="X48" s="35">
        <v>37</v>
      </c>
      <c r="Y48" s="35">
        <v>30</v>
      </c>
      <c r="Z48" s="35">
        <v>24</v>
      </c>
      <c r="AA48" s="35">
        <v>26</v>
      </c>
      <c r="AB48" s="35">
        <v>31</v>
      </c>
      <c r="AC48" s="35">
        <v>28</v>
      </c>
      <c r="AD48" s="35">
        <v>34</v>
      </c>
      <c r="AE48" s="35">
        <v>33</v>
      </c>
      <c r="AF48" s="35">
        <v>26</v>
      </c>
      <c r="AG48" s="35">
        <v>24</v>
      </c>
      <c r="AH48" s="35">
        <v>20</v>
      </c>
      <c r="AI48" s="35">
        <v>20</v>
      </c>
      <c r="AJ48" s="35">
        <v>21</v>
      </c>
      <c r="AK48" s="35">
        <v>29</v>
      </c>
      <c r="AL48" s="35">
        <v>28</v>
      </c>
      <c r="AM48" s="35">
        <v>36</v>
      </c>
      <c r="AN48" s="35">
        <v>29</v>
      </c>
      <c r="AO48" s="35">
        <v>36</v>
      </c>
      <c r="AP48" s="35">
        <v>39</v>
      </c>
      <c r="AQ48" s="35">
        <v>29</v>
      </c>
      <c r="AR48" s="35">
        <v>32</v>
      </c>
      <c r="AS48" s="35">
        <v>36</v>
      </c>
      <c r="AT48" s="35">
        <v>30</v>
      </c>
      <c r="AU48" s="35">
        <v>38</v>
      </c>
      <c r="AV48" s="35">
        <v>43</v>
      </c>
      <c r="AW48" s="35">
        <v>40</v>
      </c>
      <c r="AX48" s="35">
        <v>47</v>
      </c>
      <c r="AY48" s="35">
        <v>45</v>
      </c>
      <c r="AZ48" s="35">
        <v>45</v>
      </c>
      <c r="BA48" s="35">
        <v>46</v>
      </c>
      <c r="BB48" s="35">
        <v>48</v>
      </c>
      <c r="BC48" s="35">
        <v>56</v>
      </c>
      <c r="BD48" s="35">
        <v>70</v>
      </c>
      <c r="BE48" s="35">
        <v>72</v>
      </c>
      <c r="BF48" s="35">
        <v>76</v>
      </c>
      <c r="BG48" s="35">
        <v>71</v>
      </c>
      <c r="BH48" s="35">
        <v>57</v>
      </c>
      <c r="BI48" s="35">
        <v>53</v>
      </c>
      <c r="BJ48" s="35">
        <v>63</v>
      </c>
      <c r="BK48" s="35">
        <v>61</v>
      </c>
      <c r="BL48" s="35">
        <v>63</v>
      </c>
      <c r="BM48" s="35">
        <v>30</v>
      </c>
      <c r="BN48" s="35">
        <v>56</v>
      </c>
      <c r="BO48" s="35">
        <v>70</v>
      </c>
      <c r="BP48" s="35">
        <v>65</v>
      </c>
      <c r="BQ48" s="35">
        <v>86</v>
      </c>
      <c r="BR48" s="35">
        <v>89</v>
      </c>
      <c r="BS48" s="35">
        <v>95</v>
      </c>
      <c r="BT48" s="35">
        <v>108</v>
      </c>
      <c r="BU48" s="35">
        <v>101</v>
      </c>
      <c r="BV48" s="35">
        <v>94</v>
      </c>
      <c r="BW48" s="35">
        <v>94</v>
      </c>
      <c r="BX48" s="35">
        <v>92</v>
      </c>
      <c r="BY48" s="35">
        <v>92</v>
      </c>
      <c r="BZ48" s="35">
        <v>109</v>
      </c>
      <c r="CA48" s="35">
        <v>101</v>
      </c>
      <c r="CB48" s="35">
        <v>88</v>
      </c>
      <c r="CC48" s="35">
        <v>94</v>
      </c>
      <c r="CD48" s="35">
        <v>93</v>
      </c>
      <c r="CE48" s="35">
        <v>103</v>
      </c>
      <c r="CF48" s="35">
        <v>99</v>
      </c>
      <c r="CG48" s="35">
        <v>93</v>
      </c>
      <c r="CH48" s="35">
        <v>86</v>
      </c>
      <c r="CI48" s="35">
        <v>77</v>
      </c>
      <c r="CJ48" s="35">
        <v>69</v>
      </c>
      <c r="CK48" s="35">
        <v>75</v>
      </c>
      <c r="CL48" s="35">
        <v>62</v>
      </c>
      <c r="CM48" s="35">
        <v>62</v>
      </c>
      <c r="CN48" s="35">
        <v>62</v>
      </c>
      <c r="CO48" s="35">
        <v>66</v>
      </c>
      <c r="CP48" s="35">
        <v>67</v>
      </c>
      <c r="CQ48" s="35">
        <v>70</v>
      </c>
      <c r="CR48" s="35">
        <v>76</v>
      </c>
      <c r="CS48" s="35">
        <v>74</v>
      </c>
      <c r="CT48" s="35">
        <v>64</v>
      </c>
      <c r="CU48" s="46">
        <v>66</v>
      </c>
      <c r="CV48" s="46">
        <v>66</v>
      </c>
      <c r="CW48" s="46">
        <v>59</v>
      </c>
      <c r="CX48" s="46">
        <v>58</v>
      </c>
    </row>
    <row r="49" spans="1:102">
      <c r="A49" s="13" t="s">
        <v>89</v>
      </c>
      <c r="B49" s="23" t="s">
        <v>421</v>
      </c>
      <c r="C49" s="46">
        <v>29</v>
      </c>
      <c r="D49" s="46">
        <v>20</v>
      </c>
      <c r="E49" s="46">
        <v>16</v>
      </c>
      <c r="F49" s="46">
        <v>16</v>
      </c>
      <c r="G49" s="46">
        <v>15</v>
      </c>
      <c r="H49" s="46">
        <v>11</v>
      </c>
      <c r="I49" s="46">
        <v>10</v>
      </c>
      <c r="J49" s="46">
        <v>11</v>
      </c>
      <c r="K49" s="46">
        <v>8</v>
      </c>
      <c r="L49" s="46">
        <v>9</v>
      </c>
      <c r="M49" s="46">
        <v>11</v>
      </c>
      <c r="N49" s="46">
        <v>13</v>
      </c>
      <c r="O49" s="46">
        <v>12</v>
      </c>
      <c r="P49" s="46">
        <v>9</v>
      </c>
      <c r="Q49" s="46">
        <v>14</v>
      </c>
      <c r="R49" s="46">
        <v>10</v>
      </c>
      <c r="S49" s="46">
        <v>10</v>
      </c>
      <c r="T49" s="46">
        <v>9</v>
      </c>
      <c r="U49" s="46">
        <v>10</v>
      </c>
      <c r="V49" s="44">
        <v>16</v>
      </c>
      <c r="W49" s="58">
        <v>8</v>
      </c>
      <c r="X49" s="35">
        <v>7</v>
      </c>
      <c r="Y49" s="35">
        <v>8</v>
      </c>
      <c r="Z49" s="35">
        <v>6</v>
      </c>
      <c r="AA49" s="35">
        <v>5</v>
      </c>
      <c r="AB49" s="35">
        <v>5</v>
      </c>
      <c r="AC49" s="35">
        <v>5</v>
      </c>
      <c r="AD49" s="35">
        <v>5</v>
      </c>
      <c r="AE49" s="35">
        <v>4</v>
      </c>
      <c r="AF49" s="35">
        <v>3</v>
      </c>
      <c r="AG49" s="35">
        <v>4</v>
      </c>
      <c r="AH49" s="35">
        <v>5</v>
      </c>
      <c r="AI49" s="35">
        <v>5</v>
      </c>
      <c r="AJ49" s="35">
        <v>4</v>
      </c>
      <c r="AK49" s="35">
        <v>3</v>
      </c>
      <c r="AL49" s="35">
        <v>4</v>
      </c>
      <c r="AM49" s="35">
        <v>3</v>
      </c>
      <c r="AN49" s="35">
        <v>5</v>
      </c>
      <c r="AO49" s="35">
        <v>4</v>
      </c>
      <c r="AP49" s="35">
        <v>3</v>
      </c>
      <c r="AQ49" s="35">
        <v>3</v>
      </c>
      <c r="AR49" s="35">
        <v>3</v>
      </c>
      <c r="AS49" s="35">
        <v>3</v>
      </c>
      <c r="AT49" s="35">
        <v>2</v>
      </c>
      <c r="AU49" s="35">
        <v>3</v>
      </c>
      <c r="AV49" s="35">
        <v>3</v>
      </c>
      <c r="AW49" s="35">
        <v>2</v>
      </c>
      <c r="AX49" s="35">
        <v>2</v>
      </c>
      <c r="AY49" s="35">
        <v>2</v>
      </c>
      <c r="AZ49" s="35">
        <v>3</v>
      </c>
      <c r="BA49" s="35">
        <v>3</v>
      </c>
      <c r="BB49" s="35">
        <v>3</v>
      </c>
      <c r="BC49" s="35">
        <v>1</v>
      </c>
      <c r="BD49" s="35">
        <v>3</v>
      </c>
      <c r="BE49" s="35">
        <v>2</v>
      </c>
      <c r="BF49" s="35">
        <v>2</v>
      </c>
      <c r="BG49" s="35">
        <v>2</v>
      </c>
      <c r="BH49" s="35">
        <v>3</v>
      </c>
      <c r="BI49" s="35">
        <v>2</v>
      </c>
      <c r="BJ49" s="35">
        <v>2</v>
      </c>
      <c r="BK49" s="35">
        <v>2</v>
      </c>
      <c r="BL49" s="35">
        <v>3</v>
      </c>
      <c r="BM49" s="35">
        <v>8</v>
      </c>
      <c r="BN49" s="35">
        <v>3</v>
      </c>
      <c r="BO49" s="35">
        <v>3</v>
      </c>
      <c r="BP49" s="35">
        <v>3</v>
      </c>
      <c r="BQ49" s="35">
        <v>4</v>
      </c>
      <c r="BR49" s="35">
        <v>3</v>
      </c>
      <c r="BS49" s="35">
        <v>4</v>
      </c>
      <c r="BT49" s="35">
        <v>3</v>
      </c>
      <c r="BU49" s="35">
        <v>3</v>
      </c>
      <c r="BV49" s="35">
        <v>2</v>
      </c>
      <c r="BW49" s="35">
        <v>2</v>
      </c>
      <c r="BX49" s="35">
        <v>3</v>
      </c>
      <c r="BY49" s="35">
        <v>2</v>
      </c>
      <c r="BZ49" s="35">
        <v>2</v>
      </c>
      <c r="CA49" s="35">
        <v>3</v>
      </c>
      <c r="CB49" s="35">
        <v>3</v>
      </c>
      <c r="CC49" s="35">
        <v>4</v>
      </c>
      <c r="CD49" s="35">
        <v>4</v>
      </c>
      <c r="CE49" s="35">
        <v>3</v>
      </c>
      <c r="CF49" s="35">
        <v>3</v>
      </c>
      <c r="CG49" s="35">
        <v>2</v>
      </c>
      <c r="CH49" s="35">
        <v>2</v>
      </c>
      <c r="CI49" s="35">
        <v>3</v>
      </c>
      <c r="CJ49" s="35">
        <v>2</v>
      </c>
      <c r="CK49" s="35">
        <v>3</v>
      </c>
      <c r="CL49" s="35">
        <v>2</v>
      </c>
      <c r="CM49" s="35">
        <v>3</v>
      </c>
      <c r="CN49" s="35">
        <v>2</v>
      </c>
      <c r="CO49" s="35">
        <v>2</v>
      </c>
      <c r="CP49" s="35">
        <v>2</v>
      </c>
      <c r="CQ49" s="35">
        <v>2</v>
      </c>
      <c r="CR49" s="35">
        <v>3</v>
      </c>
      <c r="CS49" s="35">
        <v>2</v>
      </c>
      <c r="CT49" s="35">
        <v>3</v>
      </c>
      <c r="CU49" s="46">
        <v>3</v>
      </c>
      <c r="CV49" s="46">
        <v>4</v>
      </c>
      <c r="CW49" s="46">
        <v>4</v>
      </c>
      <c r="CX49" s="46">
        <v>5</v>
      </c>
    </row>
    <row r="50" spans="1:102">
      <c r="A50" s="13" t="s">
        <v>91</v>
      </c>
      <c r="B50" s="23" t="s">
        <v>422</v>
      </c>
      <c r="C50" s="46">
        <v>110</v>
      </c>
      <c r="D50" s="46">
        <v>144</v>
      </c>
      <c r="E50" s="46">
        <v>116</v>
      </c>
      <c r="F50" s="46">
        <v>131</v>
      </c>
      <c r="G50" s="46">
        <v>94</v>
      </c>
      <c r="H50" s="46">
        <v>143</v>
      </c>
      <c r="I50" s="46">
        <v>140</v>
      </c>
      <c r="J50" s="46">
        <v>182</v>
      </c>
      <c r="K50" s="46">
        <v>207</v>
      </c>
      <c r="L50" s="46">
        <v>179</v>
      </c>
      <c r="M50" s="46">
        <v>236</v>
      </c>
      <c r="N50" s="46">
        <v>288</v>
      </c>
      <c r="O50" s="46">
        <v>322</v>
      </c>
      <c r="P50" s="46">
        <v>368</v>
      </c>
      <c r="Q50" s="46">
        <v>305</v>
      </c>
      <c r="R50" s="46">
        <v>333</v>
      </c>
      <c r="S50" s="46">
        <v>364</v>
      </c>
      <c r="T50" s="46">
        <v>354</v>
      </c>
      <c r="U50" s="46">
        <v>379</v>
      </c>
      <c r="V50" s="44">
        <v>337</v>
      </c>
      <c r="W50" s="58">
        <v>26</v>
      </c>
      <c r="X50" s="35">
        <v>26</v>
      </c>
      <c r="Y50" s="35">
        <v>29</v>
      </c>
      <c r="Z50" s="35">
        <v>29</v>
      </c>
      <c r="AA50" s="35">
        <v>33</v>
      </c>
      <c r="AB50" s="35">
        <v>40</v>
      </c>
      <c r="AC50" s="35">
        <v>37</v>
      </c>
      <c r="AD50" s="35">
        <v>34</v>
      </c>
      <c r="AE50" s="35">
        <v>29</v>
      </c>
      <c r="AF50" s="35">
        <v>25</v>
      </c>
      <c r="AG50" s="35">
        <v>31</v>
      </c>
      <c r="AH50" s="35">
        <v>31</v>
      </c>
      <c r="AI50" s="35">
        <v>34</v>
      </c>
      <c r="AJ50" s="35">
        <v>35</v>
      </c>
      <c r="AK50" s="35">
        <v>33</v>
      </c>
      <c r="AL50" s="35">
        <v>29</v>
      </c>
      <c r="AM50" s="35">
        <v>21</v>
      </c>
      <c r="AN50" s="35">
        <v>10</v>
      </c>
      <c r="AO50" s="35">
        <v>29</v>
      </c>
      <c r="AP50" s="35">
        <v>34</v>
      </c>
      <c r="AQ50" s="35">
        <v>32</v>
      </c>
      <c r="AR50" s="35">
        <v>33</v>
      </c>
      <c r="AS50" s="35">
        <v>36</v>
      </c>
      <c r="AT50" s="35">
        <v>42</v>
      </c>
      <c r="AU50" s="35">
        <v>37</v>
      </c>
      <c r="AV50" s="35">
        <v>32</v>
      </c>
      <c r="AW50" s="35">
        <v>35</v>
      </c>
      <c r="AX50" s="35">
        <v>36</v>
      </c>
      <c r="AY50" s="35">
        <v>44</v>
      </c>
      <c r="AZ50" s="35">
        <v>47</v>
      </c>
      <c r="BA50" s="35">
        <v>44</v>
      </c>
      <c r="BB50" s="35">
        <v>47</v>
      </c>
      <c r="BC50" s="35">
        <v>55</v>
      </c>
      <c r="BD50" s="35">
        <v>50</v>
      </c>
      <c r="BE50" s="35">
        <v>52</v>
      </c>
      <c r="BF50" s="35">
        <v>50</v>
      </c>
      <c r="BG50" s="35">
        <v>44</v>
      </c>
      <c r="BH50" s="35">
        <v>45</v>
      </c>
      <c r="BI50" s="35">
        <v>47</v>
      </c>
      <c r="BJ50" s="35">
        <v>43</v>
      </c>
      <c r="BK50" s="35">
        <v>51</v>
      </c>
      <c r="BL50" s="35">
        <v>64</v>
      </c>
      <c r="BM50" s="35">
        <v>29</v>
      </c>
      <c r="BN50" s="35">
        <v>64</v>
      </c>
      <c r="BO50" s="35">
        <v>79</v>
      </c>
      <c r="BP50" s="35">
        <v>71</v>
      </c>
      <c r="BQ50" s="35">
        <v>66</v>
      </c>
      <c r="BR50" s="35">
        <v>72</v>
      </c>
      <c r="BS50" s="35">
        <v>74</v>
      </c>
      <c r="BT50" s="35">
        <v>79</v>
      </c>
      <c r="BU50" s="35">
        <v>85</v>
      </c>
      <c r="BV50" s="35">
        <v>84</v>
      </c>
      <c r="BW50" s="35">
        <v>86</v>
      </c>
      <c r="BX50" s="35">
        <v>101</v>
      </c>
      <c r="BY50" s="35">
        <v>91</v>
      </c>
      <c r="BZ50" s="35">
        <v>90</v>
      </c>
      <c r="CA50" s="35">
        <v>82</v>
      </c>
      <c r="CB50" s="35">
        <v>74</v>
      </c>
      <c r="CC50" s="35">
        <v>71</v>
      </c>
      <c r="CD50" s="35">
        <v>78</v>
      </c>
      <c r="CE50" s="35">
        <v>83</v>
      </c>
      <c r="CF50" s="35">
        <v>84</v>
      </c>
      <c r="CG50" s="35">
        <v>86</v>
      </c>
      <c r="CH50" s="35">
        <v>80</v>
      </c>
      <c r="CI50" s="35">
        <v>86</v>
      </c>
      <c r="CJ50" s="35">
        <v>97</v>
      </c>
      <c r="CK50" s="35">
        <v>82</v>
      </c>
      <c r="CL50" s="35">
        <v>99</v>
      </c>
      <c r="CM50" s="35">
        <v>86</v>
      </c>
      <c r="CN50" s="35">
        <v>86</v>
      </c>
      <c r="CO50" s="35">
        <v>92</v>
      </c>
      <c r="CP50" s="35">
        <v>90</v>
      </c>
      <c r="CQ50" s="35">
        <v>95</v>
      </c>
      <c r="CR50" s="35">
        <v>89</v>
      </c>
      <c r="CS50" s="35">
        <v>96</v>
      </c>
      <c r="CT50" s="35">
        <v>99</v>
      </c>
      <c r="CU50" s="46">
        <v>87</v>
      </c>
      <c r="CV50" s="46">
        <v>92</v>
      </c>
      <c r="CW50" s="46">
        <v>82</v>
      </c>
      <c r="CX50" s="46">
        <v>76</v>
      </c>
    </row>
    <row r="51" spans="1:102">
      <c r="A51" s="1" t="s">
        <v>93</v>
      </c>
      <c r="B51" s="23" t="s">
        <v>423</v>
      </c>
      <c r="C51" s="46">
        <v>499</v>
      </c>
      <c r="D51" s="46">
        <v>484</v>
      </c>
      <c r="E51" s="46">
        <v>512</v>
      </c>
      <c r="F51" s="46">
        <v>436</v>
      </c>
      <c r="G51" s="46">
        <v>487</v>
      </c>
      <c r="H51" s="46">
        <v>497</v>
      </c>
      <c r="I51" s="46">
        <v>479</v>
      </c>
      <c r="J51" s="46">
        <v>396</v>
      </c>
      <c r="K51" s="46">
        <v>282</v>
      </c>
      <c r="L51" s="46">
        <v>236</v>
      </c>
      <c r="M51" s="46">
        <v>392</v>
      </c>
      <c r="N51" s="46">
        <v>340</v>
      </c>
      <c r="O51" s="46">
        <v>269</v>
      </c>
      <c r="P51" s="46">
        <v>107</v>
      </c>
      <c r="Q51" s="46">
        <v>61</v>
      </c>
      <c r="R51" s="46">
        <v>191</v>
      </c>
      <c r="S51" s="46">
        <v>197</v>
      </c>
      <c r="T51" s="46">
        <v>156</v>
      </c>
      <c r="U51" s="46">
        <v>127</v>
      </c>
      <c r="V51" s="44">
        <v>31</v>
      </c>
      <c r="W51" s="58">
        <v>128</v>
      </c>
      <c r="X51" s="35">
        <v>140</v>
      </c>
      <c r="Y51" s="35">
        <v>115</v>
      </c>
      <c r="Z51" s="35">
        <v>116</v>
      </c>
      <c r="AA51" s="35">
        <v>116</v>
      </c>
      <c r="AB51" s="35">
        <v>118</v>
      </c>
      <c r="AC51" s="35">
        <v>116</v>
      </c>
      <c r="AD51" s="35">
        <v>134</v>
      </c>
      <c r="AE51" s="35">
        <v>115</v>
      </c>
      <c r="AF51" s="35">
        <v>149</v>
      </c>
      <c r="AG51" s="35">
        <v>135</v>
      </c>
      <c r="AH51" s="35">
        <v>113</v>
      </c>
      <c r="AI51" s="35">
        <v>98</v>
      </c>
      <c r="AJ51" s="35">
        <v>114</v>
      </c>
      <c r="AK51" s="35">
        <v>124</v>
      </c>
      <c r="AL51" s="35">
        <v>100</v>
      </c>
      <c r="AM51" s="35">
        <v>108</v>
      </c>
      <c r="AN51" s="35">
        <v>130</v>
      </c>
      <c r="AO51" s="35">
        <v>119</v>
      </c>
      <c r="AP51" s="35">
        <v>130</v>
      </c>
      <c r="AQ51" s="35">
        <v>156</v>
      </c>
      <c r="AR51" s="35">
        <v>138</v>
      </c>
      <c r="AS51" s="35">
        <v>98</v>
      </c>
      <c r="AT51" s="35">
        <v>105</v>
      </c>
      <c r="AU51" s="35">
        <v>146</v>
      </c>
      <c r="AV51" s="35">
        <v>133</v>
      </c>
      <c r="AW51" s="35">
        <v>132</v>
      </c>
      <c r="AX51" s="35">
        <v>68</v>
      </c>
      <c r="AY51" s="35">
        <v>88</v>
      </c>
      <c r="AZ51" s="35">
        <v>119</v>
      </c>
      <c r="BA51" s="35">
        <v>111</v>
      </c>
      <c r="BB51" s="35">
        <v>78</v>
      </c>
      <c r="BC51" s="35">
        <v>70</v>
      </c>
      <c r="BD51" s="35">
        <v>69</v>
      </c>
      <c r="BE51" s="35">
        <v>80</v>
      </c>
      <c r="BF51" s="35">
        <v>63</v>
      </c>
      <c r="BG51" s="35">
        <v>51</v>
      </c>
      <c r="BH51" s="35">
        <v>52</v>
      </c>
      <c r="BI51" s="35">
        <v>81</v>
      </c>
      <c r="BJ51" s="35">
        <v>52</v>
      </c>
      <c r="BK51" s="35">
        <v>82</v>
      </c>
      <c r="BL51" s="35">
        <v>111</v>
      </c>
      <c r="BM51" s="35">
        <v>115</v>
      </c>
      <c r="BN51" s="35">
        <v>88</v>
      </c>
      <c r="BO51" s="35">
        <v>84</v>
      </c>
      <c r="BP51" s="35">
        <v>96</v>
      </c>
      <c r="BQ51" s="35">
        <v>91</v>
      </c>
      <c r="BR51" s="35">
        <v>69</v>
      </c>
      <c r="BS51" s="35">
        <v>74</v>
      </c>
      <c r="BT51" s="35">
        <v>76</v>
      </c>
      <c r="BU51" s="35">
        <v>73</v>
      </c>
      <c r="BV51" s="35">
        <v>46</v>
      </c>
      <c r="BW51" s="35">
        <v>54</v>
      </c>
      <c r="BX51" s="35">
        <v>53</v>
      </c>
      <c r="BY51" s="35">
        <v>0</v>
      </c>
      <c r="BZ51" s="35">
        <v>0</v>
      </c>
      <c r="CA51" s="35">
        <v>14</v>
      </c>
      <c r="CB51" s="35">
        <v>19</v>
      </c>
      <c r="CC51" s="35">
        <v>16</v>
      </c>
      <c r="CD51" s="35">
        <v>12</v>
      </c>
      <c r="CE51" s="35">
        <v>46</v>
      </c>
      <c r="CF51" s="35">
        <v>50</v>
      </c>
      <c r="CG51" s="35">
        <v>52</v>
      </c>
      <c r="CH51" s="35">
        <v>43</v>
      </c>
      <c r="CI51" s="35">
        <v>48</v>
      </c>
      <c r="CJ51" s="35">
        <v>55</v>
      </c>
      <c r="CK51" s="35">
        <v>55</v>
      </c>
      <c r="CL51" s="35">
        <v>39</v>
      </c>
      <c r="CM51" s="35">
        <v>44</v>
      </c>
      <c r="CN51" s="35">
        <v>43</v>
      </c>
      <c r="CO51" s="35">
        <v>36</v>
      </c>
      <c r="CP51" s="35">
        <v>33</v>
      </c>
      <c r="CQ51" s="35">
        <v>43</v>
      </c>
      <c r="CR51" s="35">
        <v>38</v>
      </c>
      <c r="CS51" s="35">
        <v>26</v>
      </c>
      <c r="CT51" s="35">
        <v>20</v>
      </c>
      <c r="CU51" s="46">
        <v>11</v>
      </c>
      <c r="CV51" s="46">
        <v>8</v>
      </c>
      <c r="CW51" s="46">
        <v>7</v>
      </c>
      <c r="CX51" s="46">
        <v>5</v>
      </c>
    </row>
    <row r="52" spans="1:102">
      <c r="A52" s="9" t="s">
        <v>95</v>
      </c>
      <c r="B52" s="23" t="s">
        <v>424</v>
      </c>
      <c r="C52" s="46">
        <v>499</v>
      </c>
      <c r="D52" s="46">
        <v>484</v>
      </c>
      <c r="E52" s="46">
        <v>512</v>
      </c>
      <c r="F52" s="46">
        <v>436</v>
      </c>
      <c r="G52" s="46">
        <v>487</v>
      </c>
      <c r="H52" s="46">
        <v>497</v>
      </c>
      <c r="I52" s="46">
        <v>479</v>
      </c>
      <c r="J52" s="46">
        <v>396</v>
      </c>
      <c r="K52" s="46">
        <v>282</v>
      </c>
      <c r="L52" s="46">
        <v>236</v>
      </c>
      <c r="M52" s="46">
        <v>392</v>
      </c>
      <c r="N52" s="46">
        <v>340</v>
      </c>
      <c r="O52" s="46">
        <v>269</v>
      </c>
      <c r="P52" s="46">
        <v>107</v>
      </c>
      <c r="Q52" s="46">
        <v>61</v>
      </c>
      <c r="R52" s="46">
        <v>191</v>
      </c>
      <c r="S52" s="46">
        <v>197</v>
      </c>
      <c r="T52" s="46">
        <v>156</v>
      </c>
      <c r="U52" s="46">
        <v>127</v>
      </c>
      <c r="V52" s="44">
        <v>31</v>
      </c>
      <c r="W52" s="58">
        <v>128</v>
      </c>
      <c r="X52" s="35">
        <v>140</v>
      </c>
      <c r="Y52" s="35">
        <v>115</v>
      </c>
      <c r="Z52" s="35">
        <v>116</v>
      </c>
      <c r="AA52" s="35">
        <v>116</v>
      </c>
      <c r="AB52" s="35">
        <v>118</v>
      </c>
      <c r="AC52" s="35">
        <v>116</v>
      </c>
      <c r="AD52" s="35">
        <v>134</v>
      </c>
      <c r="AE52" s="35">
        <v>115</v>
      </c>
      <c r="AF52" s="35">
        <v>149</v>
      </c>
      <c r="AG52" s="35">
        <v>135</v>
      </c>
      <c r="AH52" s="35">
        <v>113</v>
      </c>
      <c r="AI52" s="35">
        <v>98</v>
      </c>
      <c r="AJ52" s="35">
        <v>114</v>
      </c>
      <c r="AK52" s="35">
        <v>124</v>
      </c>
      <c r="AL52" s="35">
        <v>100</v>
      </c>
      <c r="AM52" s="35">
        <v>108</v>
      </c>
      <c r="AN52" s="35">
        <v>130</v>
      </c>
      <c r="AO52" s="35">
        <v>119</v>
      </c>
      <c r="AP52" s="35">
        <v>130</v>
      </c>
      <c r="AQ52" s="35">
        <v>156</v>
      </c>
      <c r="AR52" s="35">
        <v>138</v>
      </c>
      <c r="AS52" s="35">
        <v>98</v>
      </c>
      <c r="AT52" s="35">
        <v>105</v>
      </c>
      <c r="AU52" s="35">
        <v>146</v>
      </c>
      <c r="AV52" s="35">
        <v>133</v>
      </c>
      <c r="AW52" s="35">
        <v>132</v>
      </c>
      <c r="AX52" s="35">
        <v>68</v>
      </c>
      <c r="AY52" s="35">
        <v>88</v>
      </c>
      <c r="AZ52" s="35">
        <v>119</v>
      </c>
      <c r="BA52" s="35">
        <v>111</v>
      </c>
      <c r="BB52" s="35">
        <v>78</v>
      </c>
      <c r="BC52" s="35">
        <v>70</v>
      </c>
      <c r="BD52" s="35">
        <v>69</v>
      </c>
      <c r="BE52" s="35">
        <v>80</v>
      </c>
      <c r="BF52" s="35">
        <v>63</v>
      </c>
      <c r="BG52" s="35">
        <v>51</v>
      </c>
      <c r="BH52" s="35">
        <v>52</v>
      </c>
      <c r="BI52" s="35">
        <v>81</v>
      </c>
      <c r="BJ52" s="35">
        <v>52</v>
      </c>
      <c r="BK52" s="35">
        <v>82</v>
      </c>
      <c r="BL52" s="35">
        <v>111</v>
      </c>
      <c r="BM52" s="35">
        <v>115</v>
      </c>
      <c r="BN52" s="35">
        <v>88</v>
      </c>
      <c r="BO52" s="35">
        <v>84</v>
      </c>
      <c r="BP52" s="35">
        <v>96</v>
      </c>
      <c r="BQ52" s="35">
        <v>91</v>
      </c>
      <c r="BR52" s="35">
        <v>69</v>
      </c>
      <c r="BS52" s="35">
        <v>74</v>
      </c>
      <c r="BT52" s="35">
        <v>76</v>
      </c>
      <c r="BU52" s="35">
        <v>73</v>
      </c>
      <c r="BV52" s="35">
        <v>46</v>
      </c>
      <c r="BW52" s="35">
        <v>54</v>
      </c>
      <c r="BX52" s="35">
        <v>53</v>
      </c>
      <c r="BY52" s="35">
        <v>0</v>
      </c>
      <c r="BZ52" s="35">
        <v>0</v>
      </c>
      <c r="CA52" s="35">
        <v>14</v>
      </c>
      <c r="CB52" s="35">
        <v>19</v>
      </c>
      <c r="CC52" s="35">
        <v>16</v>
      </c>
      <c r="CD52" s="35">
        <v>12</v>
      </c>
      <c r="CE52" s="35">
        <v>46</v>
      </c>
      <c r="CF52" s="35">
        <v>50</v>
      </c>
      <c r="CG52" s="35">
        <v>52</v>
      </c>
      <c r="CH52" s="35">
        <v>43</v>
      </c>
      <c r="CI52" s="35">
        <v>48</v>
      </c>
      <c r="CJ52" s="35">
        <v>55</v>
      </c>
      <c r="CK52" s="35">
        <v>55</v>
      </c>
      <c r="CL52" s="35">
        <v>39</v>
      </c>
      <c r="CM52" s="35">
        <v>44</v>
      </c>
      <c r="CN52" s="35">
        <v>43</v>
      </c>
      <c r="CO52" s="35">
        <v>36</v>
      </c>
      <c r="CP52" s="35">
        <v>33</v>
      </c>
      <c r="CQ52" s="35">
        <v>43</v>
      </c>
      <c r="CR52" s="35">
        <v>38</v>
      </c>
      <c r="CS52" s="35">
        <v>26</v>
      </c>
      <c r="CT52" s="35">
        <v>20</v>
      </c>
      <c r="CU52" s="46">
        <v>11</v>
      </c>
      <c r="CV52" s="46">
        <v>8</v>
      </c>
      <c r="CW52" s="46">
        <v>7</v>
      </c>
      <c r="CX52" s="46">
        <v>5</v>
      </c>
    </row>
    <row r="53" spans="1:102">
      <c r="A53" s="1" t="s">
        <v>97</v>
      </c>
      <c r="B53" s="23" t="s">
        <v>425</v>
      </c>
      <c r="C53" s="45">
        <v>1813</v>
      </c>
      <c r="D53" s="45">
        <v>1617</v>
      </c>
      <c r="E53" s="45">
        <v>1596</v>
      </c>
      <c r="F53" s="45">
        <v>1571</v>
      </c>
      <c r="G53" s="45">
        <v>1519</v>
      </c>
      <c r="H53" s="45">
        <v>1600</v>
      </c>
      <c r="I53" s="45">
        <v>1571</v>
      </c>
      <c r="J53" s="45">
        <v>1490</v>
      </c>
      <c r="K53" s="45">
        <v>1366</v>
      </c>
      <c r="L53" s="45">
        <v>1511</v>
      </c>
      <c r="M53" s="45">
        <v>1444</v>
      </c>
      <c r="N53" s="45">
        <v>1330</v>
      </c>
      <c r="O53" s="45">
        <v>1458</v>
      </c>
      <c r="P53" s="45">
        <v>1572</v>
      </c>
      <c r="Q53" s="45">
        <v>1448</v>
      </c>
      <c r="R53" s="45">
        <v>1469</v>
      </c>
      <c r="S53" s="45">
        <v>1639</v>
      </c>
      <c r="T53" s="45">
        <v>1607</v>
      </c>
      <c r="U53" s="45">
        <v>1635</v>
      </c>
      <c r="V53" s="44">
        <v>1727</v>
      </c>
      <c r="W53" s="58">
        <v>466</v>
      </c>
      <c r="X53" s="35">
        <v>449</v>
      </c>
      <c r="Y53" s="35">
        <v>454</v>
      </c>
      <c r="Z53" s="35">
        <v>444</v>
      </c>
      <c r="AA53" s="35">
        <v>421</v>
      </c>
      <c r="AB53" s="35">
        <v>395</v>
      </c>
      <c r="AC53" s="35">
        <v>394</v>
      </c>
      <c r="AD53" s="35">
        <v>407</v>
      </c>
      <c r="AE53" s="35">
        <v>397</v>
      </c>
      <c r="AF53" s="35">
        <v>402</v>
      </c>
      <c r="AG53" s="35">
        <v>401</v>
      </c>
      <c r="AH53" s="35">
        <v>396</v>
      </c>
      <c r="AI53" s="35">
        <v>418</v>
      </c>
      <c r="AJ53" s="35">
        <v>409</v>
      </c>
      <c r="AK53" s="35">
        <v>380</v>
      </c>
      <c r="AL53" s="35">
        <v>364</v>
      </c>
      <c r="AM53" s="35">
        <v>374</v>
      </c>
      <c r="AN53" s="35">
        <v>378</v>
      </c>
      <c r="AO53" s="35">
        <v>378</v>
      </c>
      <c r="AP53" s="35">
        <v>389</v>
      </c>
      <c r="AQ53" s="35">
        <v>391</v>
      </c>
      <c r="AR53" s="35">
        <v>395</v>
      </c>
      <c r="AS53" s="35">
        <v>404</v>
      </c>
      <c r="AT53" s="35">
        <v>410</v>
      </c>
      <c r="AU53" s="35">
        <v>391</v>
      </c>
      <c r="AV53" s="35">
        <v>395</v>
      </c>
      <c r="AW53" s="35">
        <v>400</v>
      </c>
      <c r="AX53" s="35">
        <v>385</v>
      </c>
      <c r="AY53" s="35">
        <v>382</v>
      </c>
      <c r="AZ53" s="35">
        <v>375</v>
      </c>
      <c r="BA53" s="35">
        <v>366</v>
      </c>
      <c r="BB53" s="35">
        <v>367</v>
      </c>
      <c r="BC53" s="35">
        <v>336</v>
      </c>
      <c r="BD53" s="35">
        <v>360</v>
      </c>
      <c r="BE53" s="35">
        <v>331</v>
      </c>
      <c r="BF53" s="35">
        <v>339</v>
      </c>
      <c r="BG53" s="35">
        <v>394</v>
      </c>
      <c r="BH53" s="35">
        <v>368</v>
      </c>
      <c r="BI53" s="35">
        <v>382</v>
      </c>
      <c r="BJ53" s="35">
        <v>367</v>
      </c>
      <c r="BK53" s="35">
        <v>378</v>
      </c>
      <c r="BL53" s="35">
        <v>370</v>
      </c>
      <c r="BM53" s="35">
        <v>454</v>
      </c>
      <c r="BN53" s="35">
        <v>342</v>
      </c>
      <c r="BO53" s="35">
        <v>327</v>
      </c>
      <c r="BP53" s="35">
        <v>325</v>
      </c>
      <c r="BQ53" s="35">
        <v>324</v>
      </c>
      <c r="BR53" s="35">
        <v>354</v>
      </c>
      <c r="BS53" s="35">
        <v>351</v>
      </c>
      <c r="BT53" s="35">
        <v>359</v>
      </c>
      <c r="BU53" s="35">
        <v>369</v>
      </c>
      <c r="BV53" s="35">
        <v>379</v>
      </c>
      <c r="BW53" s="35">
        <v>392</v>
      </c>
      <c r="BX53" s="35">
        <v>401</v>
      </c>
      <c r="BY53" s="35">
        <v>399</v>
      </c>
      <c r="BZ53" s="35">
        <v>380</v>
      </c>
      <c r="CA53" s="35">
        <v>382</v>
      </c>
      <c r="CB53" s="35">
        <v>359</v>
      </c>
      <c r="CC53" s="35">
        <v>359</v>
      </c>
      <c r="CD53" s="35">
        <v>348</v>
      </c>
      <c r="CE53" s="35">
        <v>343</v>
      </c>
      <c r="CF53" s="35">
        <v>368</v>
      </c>
      <c r="CG53" s="35">
        <v>375</v>
      </c>
      <c r="CH53" s="35">
        <v>383</v>
      </c>
      <c r="CI53" s="35">
        <v>409</v>
      </c>
      <c r="CJ53" s="35">
        <v>415</v>
      </c>
      <c r="CK53" s="35">
        <v>408</v>
      </c>
      <c r="CL53" s="35">
        <v>407</v>
      </c>
      <c r="CM53" s="35">
        <v>415</v>
      </c>
      <c r="CN53" s="35">
        <v>395</v>
      </c>
      <c r="CO53" s="35">
        <v>397</v>
      </c>
      <c r="CP53" s="35">
        <v>400</v>
      </c>
      <c r="CQ53" s="35">
        <v>391</v>
      </c>
      <c r="CR53" s="35">
        <v>404</v>
      </c>
      <c r="CS53" s="35">
        <v>413</v>
      </c>
      <c r="CT53" s="35">
        <v>427</v>
      </c>
      <c r="CU53" s="46">
        <v>437</v>
      </c>
      <c r="CV53" s="46">
        <v>426</v>
      </c>
      <c r="CW53" s="46">
        <v>431</v>
      </c>
      <c r="CX53" s="46">
        <v>433</v>
      </c>
    </row>
    <row r="54" spans="1:102">
      <c r="A54" s="9" t="s">
        <v>99</v>
      </c>
      <c r="B54" s="23" t="s">
        <v>426</v>
      </c>
      <c r="C54" s="45">
        <v>310</v>
      </c>
      <c r="D54" s="45">
        <v>255</v>
      </c>
      <c r="E54" s="45">
        <v>260</v>
      </c>
      <c r="F54" s="45">
        <v>235</v>
      </c>
      <c r="G54" s="45">
        <v>190</v>
      </c>
      <c r="H54" s="45">
        <v>172</v>
      </c>
      <c r="I54" s="45">
        <v>152</v>
      </c>
      <c r="J54" s="45">
        <v>132</v>
      </c>
      <c r="K54" s="45">
        <v>141</v>
      </c>
      <c r="L54" s="45">
        <v>126</v>
      </c>
      <c r="M54" s="45">
        <v>123</v>
      </c>
      <c r="N54" s="45">
        <v>115</v>
      </c>
      <c r="O54" s="45">
        <v>138</v>
      </c>
      <c r="P54" s="45">
        <v>160</v>
      </c>
      <c r="Q54" s="45">
        <v>146</v>
      </c>
      <c r="R54" s="45">
        <v>142</v>
      </c>
      <c r="S54" s="45">
        <v>163</v>
      </c>
      <c r="T54" s="45">
        <v>150</v>
      </c>
      <c r="U54" s="45">
        <v>148</v>
      </c>
      <c r="V54" s="44">
        <v>150</v>
      </c>
      <c r="W54" s="58">
        <v>79</v>
      </c>
      <c r="X54" s="35">
        <v>76</v>
      </c>
      <c r="Y54" s="35">
        <v>84</v>
      </c>
      <c r="Z54" s="35">
        <v>71</v>
      </c>
      <c r="AA54" s="35">
        <v>66</v>
      </c>
      <c r="AB54" s="35">
        <v>64</v>
      </c>
      <c r="AC54" s="35">
        <v>60</v>
      </c>
      <c r="AD54" s="35">
        <v>65</v>
      </c>
      <c r="AE54" s="35">
        <v>62</v>
      </c>
      <c r="AF54" s="35">
        <v>67</v>
      </c>
      <c r="AG54" s="35">
        <v>64</v>
      </c>
      <c r="AH54" s="35">
        <v>67</v>
      </c>
      <c r="AI54" s="35">
        <v>70</v>
      </c>
      <c r="AJ54" s="35">
        <v>62</v>
      </c>
      <c r="AK54" s="35">
        <v>56</v>
      </c>
      <c r="AL54" s="35">
        <v>47</v>
      </c>
      <c r="AM54" s="35">
        <v>49</v>
      </c>
      <c r="AN54" s="35">
        <v>48</v>
      </c>
      <c r="AO54" s="35">
        <v>46</v>
      </c>
      <c r="AP54" s="35">
        <v>47</v>
      </c>
      <c r="AQ54" s="35">
        <v>42</v>
      </c>
      <c r="AR54" s="35">
        <v>40</v>
      </c>
      <c r="AS54" s="35">
        <v>45</v>
      </c>
      <c r="AT54" s="35">
        <v>45</v>
      </c>
      <c r="AU54" s="35">
        <v>40</v>
      </c>
      <c r="AV54" s="35">
        <v>39</v>
      </c>
      <c r="AW54" s="35">
        <v>38</v>
      </c>
      <c r="AX54" s="35">
        <v>35</v>
      </c>
      <c r="AY54" s="35">
        <v>33</v>
      </c>
      <c r="AZ54" s="35">
        <v>35</v>
      </c>
      <c r="BA54" s="35">
        <v>32</v>
      </c>
      <c r="BB54" s="35">
        <v>32</v>
      </c>
      <c r="BC54" s="35">
        <v>33</v>
      </c>
      <c r="BD54" s="35">
        <v>50</v>
      </c>
      <c r="BE54" s="35">
        <v>28</v>
      </c>
      <c r="BF54" s="35">
        <v>30</v>
      </c>
      <c r="BG54" s="35">
        <v>34</v>
      </c>
      <c r="BH54" s="35">
        <v>30</v>
      </c>
      <c r="BI54" s="35">
        <v>31</v>
      </c>
      <c r="BJ54" s="35">
        <v>31</v>
      </c>
      <c r="BK54" s="35">
        <v>33</v>
      </c>
      <c r="BL54" s="35">
        <v>32</v>
      </c>
      <c r="BM54" s="35">
        <v>84</v>
      </c>
      <c r="BN54" s="35">
        <v>29</v>
      </c>
      <c r="BO54" s="35">
        <v>27</v>
      </c>
      <c r="BP54" s="35">
        <v>28</v>
      </c>
      <c r="BQ54" s="35">
        <v>31</v>
      </c>
      <c r="BR54" s="35">
        <v>29</v>
      </c>
      <c r="BS54" s="35">
        <v>30</v>
      </c>
      <c r="BT54" s="35">
        <v>34</v>
      </c>
      <c r="BU54" s="35">
        <v>35</v>
      </c>
      <c r="BV54" s="35">
        <v>39</v>
      </c>
      <c r="BW54" s="35">
        <v>40</v>
      </c>
      <c r="BX54" s="35">
        <v>41</v>
      </c>
      <c r="BY54" s="35">
        <v>42</v>
      </c>
      <c r="BZ54" s="35">
        <v>37</v>
      </c>
      <c r="CA54" s="35">
        <v>37</v>
      </c>
      <c r="CB54" s="35">
        <v>36</v>
      </c>
      <c r="CC54" s="35">
        <v>38</v>
      </c>
      <c r="CD54" s="35">
        <v>35</v>
      </c>
      <c r="CE54" s="35">
        <v>32</v>
      </c>
      <c r="CF54" s="35">
        <v>37</v>
      </c>
      <c r="CG54" s="35">
        <v>35</v>
      </c>
      <c r="CH54" s="35">
        <v>38</v>
      </c>
      <c r="CI54" s="35">
        <v>42</v>
      </c>
      <c r="CJ54" s="35">
        <v>38</v>
      </c>
      <c r="CK54" s="35">
        <v>42</v>
      </c>
      <c r="CL54" s="35">
        <v>41</v>
      </c>
      <c r="CM54" s="35">
        <v>39</v>
      </c>
      <c r="CN54" s="35">
        <v>38</v>
      </c>
      <c r="CO54" s="35">
        <v>37</v>
      </c>
      <c r="CP54" s="35">
        <v>36</v>
      </c>
      <c r="CQ54" s="35">
        <v>34</v>
      </c>
      <c r="CR54" s="35">
        <v>36</v>
      </c>
      <c r="CS54" s="35">
        <v>37</v>
      </c>
      <c r="CT54" s="35">
        <v>41</v>
      </c>
      <c r="CU54" s="46">
        <v>39</v>
      </c>
      <c r="CV54" s="46">
        <v>38</v>
      </c>
      <c r="CW54" s="46">
        <v>36</v>
      </c>
      <c r="CX54" s="46">
        <v>37</v>
      </c>
    </row>
    <row r="55" spans="1:102">
      <c r="A55" s="9" t="s">
        <v>101</v>
      </c>
      <c r="B55" s="23" t="s">
        <v>427</v>
      </c>
      <c r="C55" s="46">
        <v>645</v>
      </c>
      <c r="D55" s="46">
        <v>574</v>
      </c>
      <c r="E55" s="46">
        <v>556</v>
      </c>
      <c r="F55" s="46">
        <v>544</v>
      </c>
      <c r="G55" s="46">
        <v>557</v>
      </c>
      <c r="H55" s="46">
        <v>604</v>
      </c>
      <c r="I55" s="46">
        <v>581</v>
      </c>
      <c r="J55" s="46">
        <v>536</v>
      </c>
      <c r="K55" s="46">
        <v>403</v>
      </c>
      <c r="L55" s="46">
        <v>530</v>
      </c>
      <c r="M55" s="46">
        <v>465</v>
      </c>
      <c r="N55" s="46">
        <v>407</v>
      </c>
      <c r="O55" s="46">
        <v>453</v>
      </c>
      <c r="P55" s="46">
        <v>497</v>
      </c>
      <c r="Q55" s="46">
        <v>461</v>
      </c>
      <c r="R55" s="46">
        <v>465</v>
      </c>
      <c r="S55" s="46">
        <v>529</v>
      </c>
      <c r="T55" s="46">
        <v>503</v>
      </c>
      <c r="U55" s="46">
        <v>509</v>
      </c>
      <c r="V55" s="44">
        <v>538</v>
      </c>
      <c r="W55" s="58">
        <v>169</v>
      </c>
      <c r="X55" s="35">
        <v>155</v>
      </c>
      <c r="Y55" s="35">
        <v>160</v>
      </c>
      <c r="Z55" s="35">
        <v>161</v>
      </c>
      <c r="AA55" s="35">
        <v>153</v>
      </c>
      <c r="AB55" s="35">
        <v>140</v>
      </c>
      <c r="AC55" s="35">
        <v>139</v>
      </c>
      <c r="AD55" s="35">
        <v>142</v>
      </c>
      <c r="AE55" s="35">
        <v>138</v>
      </c>
      <c r="AF55" s="35">
        <v>143</v>
      </c>
      <c r="AG55" s="35">
        <v>140</v>
      </c>
      <c r="AH55" s="35">
        <v>135</v>
      </c>
      <c r="AI55" s="35">
        <v>142</v>
      </c>
      <c r="AJ55" s="35">
        <v>139</v>
      </c>
      <c r="AK55" s="35">
        <v>133</v>
      </c>
      <c r="AL55" s="35">
        <v>130</v>
      </c>
      <c r="AM55" s="35">
        <v>137</v>
      </c>
      <c r="AN55" s="35">
        <v>140</v>
      </c>
      <c r="AO55" s="35">
        <v>138</v>
      </c>
      <c r="AP55" s="35">
        <v>142</v>
      </c>
      <c r="AQ55" s="35">
        <v>147</v>
      </c>
      <c r="AR55" s="35">
        <v>146</v>
      </c>
      <c r="AS55" s="35">
        <v>154</v>
      </c>
      <c r="AT55" s="35">
        <v>157</v>
      </c>
      <c r="AU55" s="35">
        <v>146</v>
      </c>
      <c r="AV55" s="35">
        <v>147</v>
      </c>
      <c r="AW55" s="35">
        <v>148</v>
      </c>
      <c r="AX55" s="35">
        <v>140</v>
      </c>
      <c r="AY55" s="35">
        <v>139</v>
      </c>
      <c r="AZ55" s="35">
        <v>139</v>
      </c>
      <c r="BA55" s="35">
        <v>132</v>
      </c>
      <c r="BB55" s="35">
        <v>126</v>
      </c>
      <c r="BC55" s="35">
        <v>101</v>
      </c>
      <c r="BD55" s="35">
        <v>102</v>
      </c>
      <c r="BE55" s="35">
        <v>99</v>
      </c>
      <c r="BF55" s="35">
        <v>101</v>
      </c>
      <c r="BG55" s="35">
        <v>135</v>
      </c>
      <c r="BH55" s="35">
        <v>133</v>
      </c>
      <c r="BI55" s="35">
        <v>137</v>
      </c>
      <c r="BJ55" s="35">
        <v>125</v>
      </c>
      <c r="BK55" s="35">
        <v>124</v>
      </c>
      <c r="BL55" s="35">
        <v>120</v>
      </c>
      <c r="BM55" s="35">
        <v>160</v>
      </c>
      <c r="BN55" s="35">
        <v>109</v>
      </c>
      <c r="BO55" s="35">
        <v>105</v>
      </c>
      <c r="BP55" s="35">
        <v>102</v>
      </c>
      <c r="BQ55" s="35">
        <v>96</v>
      </c>
      <c r="BR55" s="35">
        <v>104</v>
      </c>
      <c r="BS55" s="35">
        <v>107</v>
      </c>
      <c r="BT55" s="35">
        <v>110</v>
      </c>
      <c r="BU55" s="35">
        <v>117</v>
      </c>
      <c r="BV55" s="35">
        <v>119</v>
      </c>
      <c r="BW55" s="35">
        <v>124</v>
      </c>
      <c r="BX55" s="35">
        <v>126</v>
      </c>
      <c r="BY55" s="35">
        <v>126</v>
      </c>
      <c r="BZ55" s="35">
        <v>121</v>
      </c>
      <c r="CA55" s="35">
        <v>120</v>
      </c>
      <c r="CB55" s="35">
        <v>117</v>
      </c>
      <c r="CC55" s="35">
        <v>114</v>
      </c>
      <c r="CD55" s="35">
        <v>110</v>
      </c>
      <c r="CE55" s="35">
        <v>110</v>
      </c>
      <c r="CF55" s="35">
        <v>115</v>
      </c>
      <c r="CG55" s="35">
        <v>120</v>
      </c>
      <c r="CH55" s="35">
        <v>120</v>
      </c>
      <c r="CI55" s="35">
        <v>131</v>
      </c>
      <c r="CJ55" s="35">
        <v>135</v>
      </c>
      <c r="CK55" s="35">
        <v>130</v>
      </c>
      <c r="CL55" s="35">
        <v>133</v>
      </c>
      <c r="CM55" s="35">
        <v>129</v>
      </c>
      <c r="CN55" s="35">
        <v>125</v>
      </c>
      <c r="CO55" s="35">
        <v>125</v>
      </c>
      <c r="CP55" s="35">
        <v>124</v>
      </c>
      <c r="CQ55" s="35">
        <v>124</v>
      </c>
      <c r="CR55" s="35">
        <v>126</v>
      </c>
      <c r="CS55" s="35">
        <v>128</v>
      </c>
      <c r="CT55" s="35">
        <v>131</v>
      </c>
      <c r="CU55" s="46">
        <v>135</v>
      </c>
      <c r="CV55" s="46">
        <v>132</v>
      </c>
      <c r="CW55" s="46">
        <v>136</v>
      </c>
      <c r="CX55" s="46">
        <v>135</v>
      </c>
    </row>
    <row r="56" spans="1:102">
      <c r="A56" s="9" t="s">
        <v>103</v>
      </c>
      <c r="B56" s="23" t="s">
        <v>428</v>
      </c>
      <c r="C56" s="46">
        <v>858</v>
      </c>
      <c r="D56" s="46">
        <v>788</v>
      </c>
      <c r="E56" s="46">
        <v>780</v>
      </c>
      <c r="F56" s="46">
        <v>792</v>
      </c>
      <c r="G56" s="46">
        <v>772</v>
      </c>
      <c r="H56" s="46">
        <v>824</v>
      </c>
      <c r="I56" s="46">
        <v>838</v>
      </c>
      <c r="J56" s="46">
        <v>822</v>
      </c>
      <c r="K56" s="46">
        <v>822</v>
      </c>
      <c r="L56" s="46">
        <v>855</v>
      </c>
      <c r="M56" s="46">
        <v>856</v>
      </c>
      <c r="N56" s="46">
        <v>808</v>
      </c>
      <c r="O56" s="46">
        <v>867</v>
      </c>
      <c r="P56" s="46">
        <v>915</v>
      </c>
      <c r="Q56" s="46">
        <v>841</v>
      </c>
      <c r="R56" s="46">
        <v>862</v>
      </c>
      <c r="S56" s="46">
        <v>947</v>
      </c>
      <c r="T56" s="46">
        <v>954</v>
      </c>
      <c r="U56" s="46">
        <v>978</v>
      </c>
      <c r="V56" s="44">
        <v>1039</v>
      </c>
      <c r="W56" s="58">
        <v>218</v>
      </c>
      <c r="X56" s="35">
        <v>217</v>
      </c>
      <c r="Y56" s="35">
        <v>211</v>
      </c>
      <c r="Z56" s="35">
        <v>212</v>
      </c>
      <c r="AA56" s="35">
        <v>202</v>
      </c>
      <c r="AB56" s="35">
        <v>190</v>
      </c>
      <c r="AC56" s="35">
        <v>196</v>
      </c>
      <c r="AD56" s="35">
        <v>200</v>
      </c>
      <c r="AE56" s="35">
        <v>197</v>
      </c>
      <c r="AF56" s="35">
        <v>192</v>
      </c>
      <c r="AG56" s="35">
        <v>197</v>
      </c>
      <c r="AH56" s="35">
        <v>194</v>
      </c>
      <c r="AI56" s="35">
        <v>206</v>
      </c>
      <c r="AJ56" s="35">
        <v>208</v>
      </c>
      <c r="AK56" s="35">
        <v>191</v>
      </c>
      <c r="AL56" s="35">
        <v>187</v>
      </c>
      <c r="AM56" s="35">
        <v>188</v>
      </c>
      <c r="AN56" s="35">
        <v>190</v>
      </c>
      <c r="AO56" s="35">
        <v>194</v>
      </c>
      <c r="AP56" s="35">
        <v>200</v>
      </c>
      <c r="AQ56" s="35">
        <v>202</v>
      </c>
      <c r="AR56" s="35">
        <v>209</v>
      </c>
      <c r="AS56" s="35">
        <v>205</v>
      </c>
      <c r="AT56" s="35">
        <v>208</v>
      </c>
      <c r="AU56" s="35">
        <v>205</v>
      </c>
      <c r="AV56" s="35">
        <v>209</v>
      </c>
      <c r="AW56" s="35">
        <v>214</v>
      </c>
      <c r="AX56" s="35">
        <v>210</v>
      </c>
      <c r="AY56" s="35">
        <v>210</v>
      </c>
      <c r="AZ56" s="35">
        <v>201</v>
      </c>
      <c r="BA56" s="35">
        <v>202</v>
      </c>
      <c r="BB56" s="35">
        <v>209</v>
      </c>
      <c r="BC56" s="35">
        <v>202</v>
      </c>
      <c r="BD56" s="35">
        <v>208</v>
      </c>
      <c r="BE56" s="35">
        <v>204</v>
      </c>
      <c r="BF56" s="35">
        <v>208</v>
      </c>
      <c r="BG56" s="35">
        <v>225</v>
      </c>
      <c r="BH56" s="35">
        <v>205</v>
      </c>
      <c r="BI56" s="35">
        <v>214</v>
      </c>
      <c r="BJ56" s="35">
        <v>211</v>
      </c>
      <c r="BK56" s="35">
        <v>221</v>
      </c>
      <c r="BL56" s="35">
        <v>218</v>
      </c>
      <c r="BM56" s="35">
        <v>211</v>
      </c>
      <c r="BN56" s="35">
        <v>204</v>
      </c>
      <c r="BO56" s="35">
        <v>195</v>
      </c>
      <c r="BP56" s="35">
        <v>195</v>
      </c>
      <c r="BQ56" s="35">
        <v>197</v>
      </c>
      <c r="BR56" s="35">
        <v>221</v>
      </c>
      <c r="BS56" s="35">
        <v>214</v>
      </c>
      <c r="BT56" s="35">
        <v>214</v>
      </c>
      <c r="BU56" s="35">
        <v>218</v>
      </c>
      <c r="BV56" s="35">
        <v>221</v>
      </c>
      <c r="BW56" s="35">
        <v>228</v>
      </c>
      <c r="BX56" s="35">
        <v>233</v>
      </c>
      <c r="BY56" s="35">
        <v>232</v>
      </c>
      <c r="BZ56" s="35">
        <v>222</v>
      </c>
      <c r="CA56" s="35">
        <v>225</v>
      </c>
      <c r="CB56" s="35">
        <v>206</v>
      </c>
      <c r="CC56" s="35">
        <v>207</v>
      </c>
      <c r="CD56" s="35">
        <v>203</v>
      </c>
      <c r="CE56" s="35">
        <v>201</v>
      </c>
      <c r="CF56" s="35">
        <v>217</v>
      </c>
      <c r="CG56" s="35">
        <v>219</v>
      </c>
      <c r="CH56" s="35">
        <v>225</v>
      </c>
      <c r="CI56" s="35">
        <v>236</v>
      </c>
      <c r="CJ56" s="35">
        <v>243</v>
      </c>
      <c r="CK56" s="35">
        <v>235</v>
      </c>
      <c r="CL56" s="35">
        <v>233</v>
      </c>
      <c r="CM56" s="35">
        <v>247</v>
      </c>
      <c r="CN56" s="35">
        <v>232</v>
      </c>
      <c r="CO56" s="35">
        <v>235</v>
      </c>
      <c r="CP56" s="35">
        <v>240</v>
      </c>
      <c r="CQ56" s="35">
        <v>233</v>
      </c>
      <c r="CR56" s="35">
        <v>241</v>
      </c>
      <c r="CS56" s="35">
        <v>249</v>
      </c>
      <c r="CT56" s="35">
        <v>255</v>
      </c>
      <c r="CU56" s="46">
        <v>263</v>
      </c>
      <c r="CV56" s="46">
        <v>256</v>
      </c>
      <c r="CW56" s="46">
        <v>259</v>
      </c>
      <c r="CX56" s="46">
        <v>261</v>
      </c>
    </row>
    <row r="57" spans="1:102">
      <c r="A57" s="1" t="s">
        <v>105</v>
      </c>
      <c r="B57" s="23" t="s">
        <v>429</v>
      </c>
      <c r="C57" s="46">
        <v>2001</v>
      </c>
      <c r="D57" s="46">
        <v>1930</v>
      </c>
      <c r="E57" s="46">
        <v>1777</v>
      </c>
      <c r="F57" s="46">
        <v>1743</v>
      </c>
      <c r="G57" s="46">
        <v>1754</v>
      </c>
      <c r="H57" s="46">
        <v>1918</v>
      </c>
      <c r="I57" s="46">
        <v>1932</v>
      </c>
      <c r="J57" s="46">
        <v>2004</v>
      </c>
      <c r="K57" s="46">
        <v>2093</v>
      </c>
      <c r="L57" s="46">
        <v>2321</v>
      </c>
      <c r="M57" s="46">
        <v>2410</v>
      </c>
      <c r="N57" s="46">
        <v>2648</v>
      </c>
      <c r="O57" s="46">
        <v>2807</v>
      </c>
      <c r="P57" s="46">
        <v>3282</v>
      </c>
      <c r="Q57" s="46">
        <v>3228</v>
      </c>
      <c r="R57" s="46">
        <v>3662</v>
      </c>
      <c r="S57" s="46">
        <v>4273</v>
      </c>
      <c r="T57" s="46">
        <v>4473</v>
      </c>
      <c r="U57" s="46">
        <v>4862</v>
      </c>
      <c r="V57" s="44">
        <v>5373</v>
      </c>
      <c r="W57" s="58">
        <v>507</v>
      </c>
      <c r="X57" s="35">
        <v>496</v>
      </c>
      <c r="Y57" s="35">
        <v>492</v>
      </c>
      <c r="Z57" s="35">
        <v>506</v>
      </c>
      <c r="AA57" s="35">
        <v>491</v>
      </c>
      <c r="AB57" s="35">
        <v>480</v>
      </c>
      <c r="AC57" s="35">
        <v>474</v>
      </c>
      <c r="AD57" s="35">
        <v>485</v>
      </c>
      <c r="AE57" s="35">
        <v>468</v>
      </c>
      <c r="AF57" s="35">
        <v>428</v>
      </c>
      <c r="AG57" s="35">
        <v>440</v>
      </c>
      <c r="AH57" s="35">
        <v>441</v>
      </c>
      <c r="AI57" s="35">
        <v>436</v>
      </c>
      <c r="AJ57" s="35">
        <v>458</v>
      </c>
      <c r="AK57" s="35">
        <v>420</v>
      </c>
      <c r="AL57" s="35">
        <v>429</v>
      </c>
      <c r="AM57" s="35">
        <v>417</v>
      </c>
      <c r="AN57" s="35">
        <v>439</v>
      </c>
      <c r="AO57" s="35">
        <v>460</v>
      </c>
      <c r="AP57" s="35">
        <v>438</v>
      </c>
      <c r="AQ57" s="35">
        <v>456</v>
      </c>
      <c r="AR57" s="35">
        <v>480</v>
      </c>
      <c r="AS57" s="35">
        <v>477</v>
      </c>
      <c r="AT57" s="35">
        <v>505</v>
      </c>
      <c r="AU57" s="35">
        <v>499</v>
      </c>
      <c r="AV57" s="35">
        <v>462</v>
      </c>
      <c r="AW57" s="35">
        <v>487</v>
      </c>
      <c r="AX57" s="35">
        <v>484</v>
      </c>
      <c r="AY57" s="35">
        <v>508</v>
      </c>
      <c r="AZ57" s="35">
        <v>493</v>
      </c>
      <c r="BA57" s="35">
        <v>503</v>
      </c>
      <c r="BB57" s="35">
        <v>500</v>
      </c>
      <c r="BC57" s="35">
        <v>502</v>
      </c>
      <c r="BD57" s="35">
        <v>525</v>
      </c>
      <c r="BE57" s="35">
        <v>529</v>
      </c>
      <c r="BF57" s="35">
        <v>537</v>
      </c>
      <c r="BG57" s="35">
        <v>605</v>
      </c>
      <c r="BH57" s="35">
        <v>568</v>
      </c>
      <c r="BI57" s="35">
        <v>567</v>
      </c>
      <c r="BJ57" s="35">
        <v>581</v>
      </c>
      <c r="BK57" s="35">
        <v>569</v>
      </c>
      <c r="BL57" s="35">
        <v>585</v>
      </c>
      <c r="BM57" s="35">
        <v>492</v>
      </c>
      <c r="BN57" s="35">
        <v>629</v>
      </c>
      <c r="BO57" s="35">
        <v>670</v>
      </c>
      <c r="BP57" s="35">
        <v>662</v>
      </c>
      <c r="BQ57" s="35">
        <v>642</v>
      </c>
      <c r="BR57" s="35">
        <v>674</v>
      </c>
      <c r="BS57" s="35">
        <v>649</v>
      </c>
      <c r="BT57" s="35">
        <v>663</v>
      </c>
      <c r="BU57" s="35">
        <v>731</v>
      </c>
      <c r="BV57" s="35">
        <v>764</v>
      </c>
      <c r="BW57" s="35">
        <v>789</v>
      </c>
      <c r="BX57" s="35">
        <v>810</v>
      </c>
      <c r="BY57" s="35">
        <v>838</v>
      </c>
      <c r="BZ57" s="35">
        <v>845</v>
      </c>
      <c r="CA57" s="35">
        <v>813</v>
      </c>
      <c r="CB57" s="35">
        <v>804</v>
      </c>
      <c r="CC57" s="35">
        <v>801</v>
      </c>
      <c r="CD57" s="35">
        <v>810</v>
      </c>
      <c r="CE57" s="35">
        <v>880</v>
      </c>
      <c r="CF57" s="35">
        <v>906</v>
      </c>
      <c r="CG57" s="35">
        <v>927</v>
      </c>
      <c r="CH57" s="35">
        <v>949</v>
      </c>
      <c r="CI57" s="35">
        <v>1042</v>
      </c>
      <c r="CJ57" s="35">
        <v>1079</v>
      </c>
      <c r="CK57" s="35">
        <v>1071</v>
      </c>
      <c r="CL57" s="35">
        <v>1081</v>
      </c>
      <c r="CM57" s="35">
        <v>1125</v>
      </c>
      <c r="CN57" s="35">
        <v>1111</v>
      </c>
      <c r="CO57" s="35">
        <v>1122</v>
      </c>
      <c r="CP57" s="35">
        <v>1115</v>
      </c>
      <c r="CQ57" s="35">
        <v>1087</v>
      </c>
      <c r="CR57" s="35">
        <v>1178</v>
      </c>
      <c r="CS57" s="35">
        <v>1207</v>
      </c>
      <c r="CT57" s="35">
        <v>1390</v>
      </c>
      <c r="CU57" s="46">
        <v>1296</v>
      </c>
      <c r="CV57" s="46">
        <v>1372</v>
      </c>
      <c r="CW57" s="46">
        <v>1335</v>
      </c>
      <c r="CX57" s="46">
        <v>1370</v>
      </c>
    </row>
    <row r="58" spans="1:102">
      <c r="A58" s="9" t="s">
        <v>107</v>
      </c>
      <c r="B58" s="23" t="s">
        <v>430</v>
      </c>
      <c r="C58" s="46">
        <v>1631</v>
      </c>
      <c r="D58" s="46">
        <v>1601</v>
      </c>
      <c r="E58" s="46">
        <v>1479</v>
      </c>
      <c r="F58" s="46">
        <v>1433</v>
      </c>
      <c r="G58" s="46">
        <v>1449</v>
      </c>
      <c r="H58" s="46">
        <v>1603</v>
      </c>
      <c r="I58" s="46">
        <v>1603</v>
      </c>
      <c r="J58" s="46">
        <v>1672</v>
      </c>
      <c r="K58" s="46">
        <v>1773</v>
      </c>
      <c r="L58" s="46">
        <v>1991</v>
      </c>
      <c r="M58" s="46">
        <v>2039</v>
      </c>
      <c r="N58" s="46">
        <v>2246</v>
      </c>
      <c r="O58" s="46">
        <v>2412</v>
      </c>
      <c r="P58" s="46">
        <v>2848</v>
      </c>
      <c r="Q58" s="46">
        <v>2805</v>
      </c>
      <c r="R58" s="46">
        <v>3177</v>
      </c>
      <c r="S58" s="46">
        <v>3718</v>
      </c>
      <c r="T58" s="46">
        <v>3885</v>
      </c>
      <c r="U58" s="46">
        <v>4216</v>
      </c>
      <c r="V58" s="44">
        <v>4657</v>
      </c>
      <c r="W58" s="58">
        <v>414</v>
      </c>
      <c r="X58" s="35">
        <v>405</v>
      </c>
      <c r="Y58" s="35">
        <v>399</v>
      </c>
      <c r="Z58" s="35">
        <v>413</v>
      </c>
      <c r="AA58" s="35">
        <v>406</v>
      </c>
      <c r="AB58" s="35">
        <v>397</v>
      </c>
      <c r="AC58" s="35">
        <v>395</v>
      </c>
      <c r="AD58" s="35">
        <v>403</v>
      </c>
      <c r="AE58" s="35">
        <v>389</v>
      </c>
      <c r="AF58" s="35">
        <v>358</v>
      </c>
      <c r="AG58" s="35">
        <v>367</v>
      </c>
      <c r="AH58" s="35">
        <v>365</v>
      </c>
      <c r="AI58" s="35">
        <v>360</v>
      </c>
      <c r="AJ58" s="35">
        <v>377</v>
      </c>
      <c r="AK58" s="35">
        <v>343</v>
      </c>
      <c r="AL58" s="35">
        <v>353</v>
      </c>
      <c r="AM58" s="35">
        <v>343</v>
      </c>
      <c r="AN58" s="35">
        <v>362</v>
      </c>
      <c r="AO58" s="35">
        <v>379</v>
      </c>
      <c r="AP58" s="35">
        <v>365</v>
      </c>
      <c r="AQ58" s="35">
        <v>378</v>
      </c>
      <c r="AR58" s="35">
        <v>407</v>
      </c>
      <c r="AS58" s="35">
        <v>398</v>
      </c>
      <c r="AT58" s="35">
        <v>420</v>
      </c>
      <c r="AU58" s="35">
        <v>415</v>
      </c>
      <c r="AV58" s="35">
        <v>388</v>
      </c>
      <c r="AW58" s="35">
        <v>400</v>
      </c>
      <c r="AX58" s="35">
        <v>400</v>
      </c>
      <c r="AY58" s="35">
        <v>423</v>
      </c>
      <c r="AZ58" s="35">
        <v>412</v>
      </c>
      <c r="BA58" s="35">
        <v>420</v>
      </c>
      <c r="BB58" s="35">
        <v>417</v>
      </c>
      <c r="BC58" s="35">
        <v>423</v>
      </c>
      <c r="BD58" s="35">
        <v>443</v>
      </c>
      <c r="BE58" s="35">
        <v>448</v>
      </c>
      <c r="BF58" s="35">
        <v>459</v>
      </c>
      <c r="BG58" s="35">
        <v>520</v>
      </c>
      <c r="BH58" s="35">
        <v>487</v>
      </c>
      <c r="BI58" s="35">
        <v>486</v>
      </c>
      <c r="BJ58" s="35">
        <v>498</v>
      </c>
      <c r="BK58" s="35">
        <v>488</v>
      </c>
      <c r="BL58" s="35">
        <v>493</v>
      </c>
      <c r="BM58" s="35">
        <v>399</v>
      </c>
      <c r="BN58" s="35">
        <v>531</v>
      </c>
      <c r="BO58" s="35">
        <v>565</v>
      </c>
      <c r="BP58" s="35">
        <v>564</v>
      </c>
      <c r="BQ58" s="35">
        <v>544</v>
      </c>
      <c r="BR58" s="35">
        <v>573</v>
      </c>
      <c r="BS58" s="35">
        <v>555</v>
      </c>
      <c r="BT58" s="35">
        <v>573</v>
      </c>
      <c r="BU58" s="35">
        <v>627</v>
      </c>
      <c r="BV58" s="35">
        <v>657</v>
      </c>
      <c r="BW58" s="35">
        <v>681</v>
      </c>
      <c r="BX58" s="35">
        <v>702</v>
      </c>
      <c r="BY58" s="35">
        <v>723</v>
      </c>
      <c r="BZ58" s="35">
        <v>742</v>
      </c>
      <c r="CA58" s="35">
        <v>710</v>
      </c>
      <c r="CB58" s="35">
        <v>701</v>
      </c>
      <c r="CC58" s="35">
        <v>695</v>
      </c>
      <c r="CD58" s="35">
        <v>699</v>
      </c>
      <c r="CE58" s="35">
        <v>765</v>
      </c>
      <c r="CF58" s="35">
        <v>786</v>
      </c>
      <c r="CG58" s="35">
        <v>807</v>
      </c>
      <c r="CH58" s="35">
        <v>819</v>
      </c>
      <c r="CI58" s="35">
        <v>905</v>
      </c>
      <c r="CJ58" s="35">
        <v>941</v>
      </c>
      <c r="CK58" s="35">
        <v>931</v>
      </c>
      <c r="CL58" s="35">
        <v>941</v>
      </c>
      <c r="CM58" s="35">
        <v>978</v>
      </c>
      <c r="CN58" s="35">
        <v>967</v>
      </c>
      <c r="CO58" s="35">
        <v>976</v>
      </c>
      <c r="CP58" s="35">
        <v>964</v>
      </c>
      <c r="CQ58" s="35">
        <v>936</v>
      </c>
      <c r="CR58" s="35">
        <v>1018</v>
      </c>
      <c r="CS58" s="35">
        <v>1050</v>
      </c>
      <c r="CT58" s="35">
        <v>1212</v>
      </c>
      <c r="CU58" s="46">
        <v>1123</v>
      </c>
      <c r="CV58" s="46">
        <v>1191</v>
      </c>
      <c r="CW58" s="46">
        <v>1159</v>
      </c>
      <c r="CX58" s="46">
        <v>1184</v>
      </c>
    </row>
    <row r="59" spans="1:102">
      <c r="A59" s="9" t="s">
        <v>109</v>
      </c>
      <c r="B59" s="23" t="s">
        <v>431</v>
      </c>
      <c r="C59" s="46">
        <v>3</v>
      </c>
      <c r="D59" s="46">
        <v>2</v>
      </c>
      <c r="E59" s="46">
        <v>2</v>
      </c>
      <c r="F59" s="46">
        <v>2</v>
      </c>
      <c r="G59" s="46">
        <v>3</v>
      </c>
      <c r="H59" s="46">
        <v>5</v>
      </c>
      <c r="I59" s="46">
        <v>3</v>
      </c>
      <c r="J59" s="46">
        <v>4</v>
      </c>
      <c r="K59" s="46">
        <v>5</v>
      </c>
      <c r="L59" s="46">
        <v>3</v>
      </c>
      <c r="M59" s="46">
        <v>4</v>
      </c>
      <c r="N59" s="46">
        <v>5</v>
      </c>
      <c r="O59" s="46">
        <v>6</v>
      </c>
      <c r="P59" s="46">
        <v>9</v>
      </c>
      <c r="Q59" s="46">
        <v>9</v>
      </c>
      <c r="R59" s="46">
        <v>9</v>
      </c>
      <c r="S59" s="46">
        <v>11</v>
      </c>
      <c r="T59" s="46">
        <v>14</v>
      </c>
      <c r="U59" s="46">
        <v>12</v>
      </c>
      <c r="V59" s="44">
        <v>14</v>
      </c>
      <c r="W59" s="58">
        <v>1</v>
      </c>
      <c r="X59" s="35">
        <v>0</v>
      </c>
      <c r="Y59" s="35">
        <v>1</v>
      </c>
      <c r="Z59" s="35">
        <v>1</v>
      </c>
      <c r="AA59" s="35">
        <v>1</v>
      </c>
      <c r="AB59" s="35">
        <v>0</v>
      </c>
      <c r="AC59" s="35">
        <v>0</v>
      </c>
      <c r="AD59" s="35">
        <v>1</v>
      </c>
      <c r="AE59" s="35">
        <v>0</v>
      </c>
      <c r="AF59" s="35">
        <v>1</v>
      </c>
      <c r="AG59" s="35">
        <v>0</v>
      </c>
      <c r="AH59" s="35">
        <v>1</v>
      </c>
      <c r="AI59" s="35">
        <v>0</v>
      </c>
      <c r="AJ59" s="35">
        <v>0</v>
      </c>
      <c r="AK59" s="35">
        <v>1</v>
      </c>
      <c r="AL59" s="35">
        <v>1</v>
      </c>
      <c r="AM59" s="35">
        <v>1</v>
      </c>
      <c r="AN59" s="35">
        <v>0</v>
      </c>
      <c r="AO59" s="35">
        <v>1</v>
      </c>
      <c r="AP59" s="35">
        <v>1</v>
      </c>
      <c r="AQ59" s="35">
        <v>1</v>
      </c>
      <c r="AR59" s="35">
        <v>1</v>
      </c>
      <c r="AS59" s="35">
        <v>2</v>
      </c>
      <c r="AT59" s="35">
        <v>1</v>
      </c>
      <c r="AU59" s="35">
        <v>1</v>
      </c>
      <c r="AV59" s="35">
        <v>0</v>
      </c>
      <c r="AW59" s="35">
        <v>1</v>
      </c>
      <c r="AX59" s="35">
        <v>1</v>
      </c>
      <c r="AY59" s="35">
        <v>1</v>
      </c>
      <c r="AZ59" s="35">
        <v>1</v>
      </c>
      <c r="BA59" s="35">
        <v>1</v>
      </c>
      <c r="BB59" s="35">
        <v>1</v>
      </c>
      <c r="BC59" s="35">
        <v>1</v>
      </c>
      <c r="BD59" s="35">
        <v>1</v>
      </c>
      <c r="BE59" s="35">
        <v>2</v>
      </c>
      <c r="BF59" s="35">
        <v>1</v>
      </c>
      <c r="BG59" s="35">
        <v>1</v>
      </c>
      <c r="BH59" s="35">
        <v>0</v>
      </c>
      <c r="BI59" s="35">
        <v>1</v>
      </c>
      <c r="BJ59" s="35">
        <v>1</v>
      </c>
      <c r="BK59" s="35">
        <v>1</v>
      </c>
      <c r="BL59" s="35">
        <v>1</v>
      </c>
      <c r="BM59" s="35">
        <v>1</v>
      </c>
      <c r="BN59" s="35">
        <v>1</v>
      </c>
      <c r="BO59" s="35">
        <v>1</v>
      </c>
      <c r="BP59" s="35">
        <v>1</v>
      </c>
      <c r="BQ59" s="35">
        <v>2</v>
      </c>
      <c r="BR59" s="35">
        <v>1</v>
      </c>
      <c r="BS59" s="35">
        <v>1</v>
      </c>
      <c r="BT59" s="35">
        <v>1</v>
      </c>
      <c r="BU59" s="35">
        <v>2</v>
      </c>
      <c r="BV59" s="35">
        <v>2</v>
      </c>
      <c r="BW59" s="35">
        <v>2</v>
      </c>
      <c r="BX59" s="35">
        <v>1</v>
      </c>
      <c r="BY59" s="35">
        <v>4</v>
      </c>
      <c r="BZ59" s="35">
        <v>2</v>
      </c>
      <c r="CA59" s="35">
        <v>2</v>
      </c>
      <c r="CB59" s="35">
        <v>1</v>
      </c>
      <c r="CC59" s="35">
        <v>4</v>
      </c>
      <c r="CD59" s="35">
        <v>2</v>
      </c>
      <c r="CE59" s="35">
        <v>2</v>
      </c>
      <c r="CF59" s="35">
        <v>2</v>
      </c>
      <c r="CG59" s="35">
        <v>2</v>
      </c>
      <c r="CH59" s="35">
        <v>3</v>
      </c>
      <c r="CI59" s="35">
        <v>3</v>
      </c>
      <c r="CJ59" s="35">
        <v>2</v>
      </c>
      <c r="CK59" s="35">
        <v>3</v>
      </c>
      <c r="CL59" s="35">
        <v>3</v>
      </c>
      <c r="CM59" s="35">
        <v>4</v>
      </c>
      <c r="CN59" s="35">
        <v>4</v>
      </c>
      <c r="CO59" s="35">
        <v>3</v>
      </c>
      <c r="CP59" s="35">
        <v>3</v>
      </c>
      <c r="CQ59" s="35">
        <v>3</v>
      </c>
      <c r="CR59" s="35">
        <v>3</v>
      </c>
      <c r="CS59" s="35">
        <v>3</v>
      </c>
      <c r="CT59" s="35">
        <v>3</v>
      </c>
      <c r="CU59" s="46">
        <v>3</v>
      </c>
      <c r="CV59" s="46">
        <v>3</v>
      </c>
      <c r="CW59" s="46">
        <v>3</v>
      </c>
      <c r="CX59" s="46">
        <v>5</v>
      </c>
    </row>
    <row r="60" spans="1:102">
      <c r="A60" s="9" t="s">
        <v>111</v>
      </c>
      <c r="B60" s="23" t="s">
        <v>432</v>
      </c>
      <c r="C60" s="46">
        <v>367</v>
      </c>
      <c r="D60" s="46">
        <v>327</v>
      </c>
      <c r="E60" s="46">
        <v>296</v>
      </c>
      <c r="F60" s="46">
        <v>308</v>
      </c>
      <c r="G60" s="46">
        <v>302</v>
      </c>
      <c r="H60" s="46">
        <v>310</v>
      </c>
      <c r="I60" s="46">
        <v>326</v>
      </c>
      <c r="J60" s="46">
        <v>328</v>
      </c>
      <c r="K60" s="46">
        <v>315</v>
      </c>
      <c r="L60" s="46">
        <v>327</v>
      </c>
      <c r="M60" s="46">
        <v>367</v>
      </c>
      <c r="N60" s="46">
        <v>397</v>
      </c>
      <c r="O60" s="46">
        <v>389</v>
      </c>
      <c r="P60" s="46">
        <v>425</v>
      </c>
      <c r="Q60" s="46">
        <v>414</v>
      </c>
      <c r="R60" s="46">
        <v>476</v>
      </c>
      <c r="S60" s="46">
        <v>544</v>
      </c>
      <c r="T60" s="46">
        <v>574</v>
      </c>
      <c r="U60" s="46">
        <v>634</v>
      </c>
      <c r="V60" s="44">
        <v>702</v>
      </c>
      <c r="W60" s="58">
        <v>92</v>
      </c>
      <c r="X60" s="35">
        <v>91</v>
      </c>
      <c r="Y60" s="35">
        <v>92</v>
      </c>
      <c r="Z60" s="35">
        <v>92</v>
      </c>
      <c r="AA60" s="35">
        <v>84</v>
      </c>
      <c r="AB60" s="35">
        <v>83</v>
      </c>
      <c r="AC60" s="35">
        <v>79</v>
      </c>
      <c r="AD60" s="35">
        <v>81</v>
      </c>
      <c r="AE60" s="35">
        <v>79</v>
      </c>
      <c r="AF60" s="35">
        <v>69</v>
      </c>
      <c r="AG60" s="35">
        <v>73</v>
      </c>
      <c r="AH60" s="35">
        <v>75</v>
      </c>
      <c r="AI60" s="35">
        <v>76</v>
      </c>
      <c r="AJ60" s="35">
        <v>81</v>
      </c>
      <c r="AK60" s="35">
        <v>76</v>
      </c>
      <c r="AL60" s="35">
        <v>75</v>
      </c>
      <c r="AM60" s="35">
        <v>73</v>
      </c>
      <c r="AN60" s="35">
        <v>77</v>
      </c>
      <c r="AO60" s="35">
        <v>80</v>
      </c>
      <c r="AP60" s="35">
        <v>72</v>
      </c>
      <c r="AQ60" s="35">
        <v>77</v>
      </c>
      <c r="AR60" s="35">
        <v>72</v>
      </c>
      <c r="AS60" s="35">
        <v>77</v>
      </c>
      <c r="AT60" s="35">
        <v>84</v>
      </c>
      <c r="AU60" s="35">
        <v>83</v>
      </c>
      <c r="AV60" s="35">
        <v>74</v>
      </c>
      <c r="AW60" s="35">
        <v>85</v>
      </c>
      <c r="AX60" s="35">
        <v>84</v>
      </c>
      <c r="AY60" s="35">
        <v>85</v>
      </c>
      <c r="AZ60" s="35">
        <v>80</v>
      </c>
      <c r="BA60" s="35">
        <v>82</v>
      </c>
      <c r="BB60" s="35">
        <v>81</v>
      </c>
      <c r="BC60" s="35">
        <v>78</v>
      </c>
      <c r="BD60" s="35">
        <v>81</v>
      </c>
      <c r="BE60" s="35">
        <v>79</v>
      </c>
      <c r="BF60" s="35">
        <v>77</v>
      </c>
      <c r="BG60" s="35">
        <v>84</v>
      </c>
      <c r="BH60" s="35">
        <v>81</v>
      </c>
      <c r="BI60" s="35">
        <v>80</v>
      </c>
      <c r="BJ60" s="35">
        <v>82</v>
      </c>
      <c r="BK60" s="35">
        <v>80</v>
      </c>
      <c r="BL60" s="35">
        <v>91</v>
      </c>
      <c r="BM60" s="35">
        <v>92</v>
      </c>
      <c r="BN60" s="35">
        <v>97</v>
      </c>
      <c r="BO60" s="35">
        <v>104</v>
      </c>
      <c r="BP60" s="35">
        <v>97</v>
      </c>
      <c r="BQ60" s="35">
        <v>96</v>
      </c>
      <c r="BR60" s="35">
        <v>100</v>
      </c>
      <c r="BS60" s="35">
        <v>93</v>
      </c>
      <c r="BT60" s="35">
        <v>89</v>
      </c>
      <c r="BU60" s="35">
        <v>102</v>
      </c>
      <c r="BV60" s="35">
        <v>105</v>
      </c>
      <c r="BW60" s="35">
        <v>106</v>
      </c>
      <c r="BX60" s="35">
        <v>107</v>
      </c>
      <c r="BY60" s="35">
        <v>111</v>
      </c>
      <c r="BZ60" s="35">
        <v>101</v>
      </c>
      <c r="CA60" s="35">
        <v>101</v>
      </c>
      <c r="CB60" s="35">
        <v>102</v>
      </c>
      <c r="CC60" s="35">
        <v>102</v>
      </c>
      <c r="CD60" s="35">
        <v>109</v>
      </c>
      <c r="CE60" s="35">
        <v>113</v>
      </c>
      <c r="CF60" s="35">
        <v>118</v>
      </c>
      <c r="CG60" s="35">
        <v>119</v>
      </c>
      <c r="CH60" s="35">
        <v>126</v>
      </c>
      <c r="CI60" s="35">
        <v>133</v>
      </c>
      <c r="CJ60" s="35">
        <v>137</v>
      </c>
      <c r="CK60" s="35">
        <v>137</v>
      </c>
      <c r="CL60" s="35">
        <v>137</v>
      </c>
      <c r="CM60" s="35">
        <v>142</v>
      </c>
      <c r="CN60" s="35">
        <v>141</v>
      </c>
      <c r="CO60" s="35">
        <v>143</v>
      </c>
      <c r="CP60" s="35">
        <v>148</v>
      </c>
      <c r="CQ60" s="35">
        <v>148</v>
      </c>
      <c r="CR60" s="35">
        <v>157</v>
      </c>
      <c r="CS60" s="35">
        <v>155</v>
      </c>
      <c r="CT60" s="35">
        <v>174</v>
      </c>
      <c r="CU60" s="46">
        <v>169</v>
      </c>
      <c r="CV60" s="46">
        <v>179</v>
      </c>
      <c r="CW60" s="46">
        <v>173</v>
      </c>
      <c r="CX60" s="46">
        <v>181</v>
      </c>
    </row>
    <row r="61" spans="1:102">
      <c r="A61" s="1" t="s">
        <v>113</v>
      </c>
      <c r="B61" s="23" t="s">
        <v>433</v>
      </c>
      <c r="C61" s="46">
        <v>552</v>
      </c>
      <c r="D61" s="46">
        <v>551</v>
      </c>
      <c r="E61" s="46">
        <v>561</v>
      </c>
      <c r="F61" s="46">
        <v>584</v>
      </c>
      <c r="G61" s="46">
        <v>631</v>
      </c>
      <c r="H61" s="46">
        <v>610</v>
      </c>
      <c r="I61" s="46">
        <v>615</v>
      </c>
      <c r="J61" s="46">
        <v>663</v>
      </c>
      <c r="K61" s="46">
        <v>700</v>
      </c>
      <c r="L61" s="46">
        <v>756</v>
      </c>
      <c r="M61" s="46">
        <v>847</v>
      </c>
      <c r="N61" s="46">
        <v>919</v>
      </c>
      <c r="O61" s="46">
        <v>1122</v>
      </c>
      <c r="P61" s="46">
        <v>1262</v>
      </c>
      <c r="Q61" s="46">
        <v>1283</v>
      </c>
      <c r="R61" s="46">
        <v>1502</v>
      </c>
      <c r="S61" s="46">
        <v>1709</v>
      </c>
      <c r="T61" s="46">
        <v>1897</v>
      </c>
      <c r="U61" s="46">
        <v>2000</v>
      </c>
      <c r="V61" s="44">
        <v>2148</v>
      </c>
      <c r="W61" s="58">
        <v>144</v>
      </c>
      <c r="X61" s="35">
        <v>136</v>
      </c>
      <c r="Y61" s="35">
        <v>128</v>
      </c>
      <c r="Z61" s="35">
        <v>144</v>
      </c>
      <c r="AA61" s="35">
        <v>134</v>
      </c>
      <c r="AB61" s="35">
        <v>134</v>
      </c>
      <c r="AC61" s="35">
        <v>141</v>
      </c>
      <c r="AD61" s="35">
        <v>142</v>
      </c>
      <c r="AE61" s="35">
        <v>137</v>
      </c>
      <c r="AF61" s="35">
        <v>139</v>
      </c>
      <c r="AG61" s="35">
        <v>141</v>
      </c>
      <c r="AH61" s="35">
        <v>144</v>
      </c>
      <c r="AI61" s="35">
        <v>157</v>
      </c>
      <c r="AJ61" s="35">
        <v>151</v>
      </c>
      <c r="AK61" s="35">
        <v>137</v>
      </c>
      <c r="AL61" s="35">
        <v>139</v>
      </c>
      <c r="AM61" s="35">
        <v>152</v>
      </c>
      <c r="AN61" s="35">
        <v>165</v>
      </c>
      <c r="AO61" s="35">
        <v>160</v>
      </c>
      <c r="AP61" s="35">
        <v>154</v>
      </c>
      <c r="AQ61" s="35">
        <v>149</v>
      </c>
      <c r="AR61" s="35">
        <v>153</v>
      </c>
      <c r="AS61" s="35">
        <v>156</v>
      </c>
      <c r="AT61" s="35">
        <v>152</v>
      </c>
      <c r="AU61" s="35">
        <v>154</v>
      </c>
      <c r="AV61" s="35">
        <v>149</v>
      </c>
      <c r="AW61" s="35">
        <v>151</v>
      </c>
      <c r="AX61" s="35">
        <v>161</v>
      </c>
      <c r="AY61" s="35">
        <v>160</v>
      </c>
      <c r="AZ61" s="35">
        <v>163</v>
      </c>
      <c r="BA61" s="35">
        <v>163</v>
      </c>
      <c r="BB61" s="35">
        <v>177</v>
      </c>
      <c r="BC61" s="35">
        <v>163</v>
      </c>
      <c r="BD61" s="35">
        <v>169</v>
      </c>
      <c r="BE61" s="35">
        <v>180</v>
      </c>
      <c r="BF61" s="35">
        <v>188</v>
      </c>
      <c r="BG61" s="35">
        <v>178</v>
      </c>
      <c r="BH61" s="35">
        <v>191</v>
      </c>
      <c r="BI61" s="35">
        <v>188</v>
      </c>
      <c r="BJ61" s="35">
        <v>199</v>
      </c>
      <c r="BK61" s="35">
        <v>202</v>
      </c>
      <c r="BL61" s="35">
        <v>214</v>
      </c>
      <c r="BM61" s="35">
        <v>128</v>
      </c>
      <c r="BN61" s="35">
        <v>212</v>
      </c>
      <c r="BO61" s="35">
        <v>222</v>
      </c>
      <c r="BP61" s="35">
        <v>230</v>
      </c>
      <c r="BQ61" s="35">
        <v>223</v>
      </c>
      <c r="BR61" s="35">
        <v>244</v>
      </c>
      <c r="BS61" s="35">
        <v>267</v>
      </c>
      <c r="BT61" s="35">
        <v>260</v>
      </c>
      <c r="BU61" s="35">
        <v>284</v>
      </c>
      <c r="BV61" s="35">
        <v>311</v>
      </c>
      <c r="BW61" s="35">
        <v>296</v>
      </c>
      <c r="BX61" s="35">
        <v>310</v>
      </c>
      <c r="BY61" s="35">
        <v>318</v>
      </c>
      <c r="BZ61" s="35">
        <v>338</v>
      </c>
      <c r="CA61" s="35">
        <v>302</v>
      </c>
      <c r="CB61" s="35">
        <v>317</v>
      </c>
      <c r="CC61" s="35">
        <v>337</v>
      </c>
      <c r="CD61" s="35">
        <v>327</v>
      </c>
      <c r="CE61" s="35">
        <v>386</v>
      </c>
      <c r="CF61" s="35">
        <v>370</v>
      </c>
      <c r="CG61" s="35">
        <v>376</v>
      </c>
      <c r="CH61" s="35">
        <v>370</v>
      </c>
      <c r="CI61" s="35">
        <v>448</v>
      </c>
      <c r="CJ61" s="35">
        <v>414</v>
      </c>
      <c r="CK61" s="35">
        <v>419</v>
      </c>
      <c r="CL61" s="35">
        <v>428</v>
      </c>
      <c r="CM61" s="35">
        <v>452</v>
      </c>
      <c r="CN61" s="35">
        <v>481</v>
      </c>
      <c r="CO61" s="35">
        <v>497</v>
      </c>
      <c r="CP61" s="35">
        <v>467</v>
      </c>
      <c r="CQ61" s="35">
        <v>449</v>
      </c>
      <c r="CR61" s="35">
        <v>496</v>
      </c>
      <c r="CS61" s="35">
        <v>513</v>
      </c>
      <c r="CT61" s="35">
        <v>542</v>
      </c>
      <c r="CU61" s="46">
        <v>503</v>
      </c>
      <c r="CV61" s="46">
        <v>532</v>
      </c>
      <c r="CW61" s="46">
        <v>535</v>
      </c>
      <c r="CX61" s="46">
        <v>578</v>
      </c>
    </row>
    <row r="62" spans="1:102">
      <c r="A62" s="9" t="s">
        <v>115</v>
      </c>
      <c r="B62" s="23" t="s">
        <v>434</v>
      </c>
      <c r="C62" s="46">
        <v>266</v>
      </c>
      <c r="D62" s="46">
        <v>256</v>
      </c>
      <c r="E62" s="46">
        <v>266</v>
      </c>
      <c r="F62" s="46">
        <v>288</v>
      </c>
      <c r="G62" s="46">
        <v>337</v>
      </c>
      <c r="H62" s="46">
        <v>272</v>
      </c>
      <c r="I62" s="46">
        <v>271</v>
      </c>
      <c r="J62" s="46">
        <v>261</v>
      </c>
      <c r="K62" s="46">
        <v>262</v>
      </c>
      <c r="L62" s="46">
        <v>299</v>
      </c>
      <c r="M62" s="46">
        <v>317</v>
      </c>
      <c r="N62" s="46">
        <v>301</v>
      </c>
      <c r="O62" s="46">
        <v>384</v>
      </c>
      <c r="P62" s="46">
        <v>465</v>
      </c>
      <c r="Q62" s="46">
        <v>474</v>
      </c>
      <c r="R62" s="46">
        <v>490</v>
      </c>
      <c r="S62" s="46">
        <v>536</v>
      </c>
      <c r="T62" s="46">
        <v>609</v>
      </c>
      <c r="U62" s="46">
        <v>567</v>
      </c>
      <c r="V62" s="44">
        <v>651</v>
      </c>
      <c r="W62" s="58">
        <v>76</v>
      </c>
      <c r="X62" s="35">
        <v>66</v>
      </c>
      <c r="Y62" s="35">
        <v>60</v>
      </c>
      <c r="Z62" s="35">
        <v>64</v>
      </c>
      <c r="AA62" s="35">
        <v>61</v>
      </c>
      <c r="AB62" s="35">
        <v>63</v>
      </c>
      <c r="AC62" s="35">
        <v>64</v>
      </c>
      <c r="AD62" s="35">
        <v>68</v>
      </c>
      <c r="AE62" s="35">
        <v>66</v>
      </c>
      <c r="AF62" s="35">
        <v>66</v>
      </c>
      <c r="AG62" s="35">
        <v>67</v>
      </c>
      <c r="AH62" s="35">
        <v>67</v>
      </c>
      <c r="AI62" s="35">
        <v>70</v>
      </c>
      <c r="AJ62" s="35">
        <v>74</v>
      </c>
      <c r="AK62" s="35">
        <v>77</v>
      </c>
      <c r="AL62" s="35">
        <v>67</v>
      </c>
      <c r="AM62" s="35">
        <v>87</v>
      </c>
      <c r="AN62" s="35">
        <v>87</v>
      </c>
      <c r="AO62" s="35">
        <v>83</v>
      </c>
      <c r="AP62" s="35">
        <v>80</v>
      </c>
      <c r="AQ62" s="35">
        <v>67</v>
      </c>
      <c r="AR62" s="35">
        <v>70</v>
      </c>
      <c r="AS62" s="35">
        <v>68</v>
      </c>
      <c r="AT62" s="35">
        <v>67</v>
      </c>
      <c r="AU62" s="35">
        <v>66</v>
      </c>
      <c r="AV62" s="35">
        <v>69</v>
      </c>
      <c r="AW62" s="35">
        <v>66</v>
      </c>
      <c r="AX62" s="35">
        <v>70</v>
      </c>
      <c r="AY62" s="35">
        <v>67</v>
      </c>
      <c r="AZ62" s="35">
        <v>65</v>
      </c>
      <c r="BA62" s="35">
        <v>66</v>
      </c>
      <c r="BB62" s="35">
        <v>63</v>
      </c>
      <c r="BC62" s="35">
        <v>67</v>
      </c>
      <c r="BD62" s="35">
        <v>63</v>
      </c>
      <c r="BE62" s="35">
        <v>67</v>
      </c>
      <c r="BF62" s="35">
        <v>65</v>
      </c>
      <c r="BG62" s="35">
        <v>65</v>
      </c>
      <c r="BH62" s="35">
        <v>72</v>
      </c>
      <c r="BI62" s="35">
        <v>73</v>
      </c>
      <c r="BJ62" s="35">
        <v>89</v>
      </c>
      <c r="BK62" s="35">
        <v>77</v>
      </c>
      <c r="BL62" s="35">
        <v>84</v>
      </c>
      <c r="BM62" s="35">
        <v>60</v>
      </c>
      <c r="BN62" s="35">
        <v>75</v>
      </c>
      <c r="BO62" s="35">
        <v>77</v>
      </c>
      <c r="BP62" s="35">
        <v>71</v>
      </c>
      <c r="BQ62" s="35">
        <v>73</v>
      </c>
      <c r="BR62" s="35">
        <v>80</v>
      </c>
      <c r="BS62" s="35">
        <v>84</v>
      </c>
      <c r="BT62" s="35">
        <v>88</v>
      </c>
      <c r="BU62" s="35">
        <v>101</v>
      </c>
      <c r="BV62" s="35">
        <v>111</v>
      </c>
      <c r="BW62" s="35">
        <v>111</v>
      </c>
      <c r="BX62" s="35">
        <v>116</v>
      </c>
      <c r="BY62" s="35">
        <v>110</v>
      </c>
      <c r="BZ62" s="35">
        <v>128</v>
      </c>
      <c r="CA62" s="35">
        <v>109</v>
      </c>
      <c r="CB62" s="35">
        <v>123</v>
      </c>
      <c r="CC62" s="35">
        <v>126</v>
      </c>
      <c r="CD62" s="35">
        <v>116</v>
      </c>
      <c r="CE62" s="35">
        <v>127</v>
      </c>
      <c r="CF62" s="35">
        <v>124</v>
      </c>
      <c r="CG62" s="35">
        <v>123</v>
      </c>
      <c r="CH62" s="35">
        <v>116</v>
      </c>
      <c r="CI62" s="35">
        <v>134</v>
      </c>
      <c r="CJ62" s="35">
        <v>128</v>
      </c>
      <c r="CK62" s="35">
        <v>133</v>
      </c>
      <c r="CL62" s="35">
        <v>141</v>
      </c>
      <c r="CM62" s="35">
        <v>141</v>
      </c>
      <c r="CN62" s="35">
        <v>148</v>
      </c>
      <c r="CO62" s="35">
        <v>180</v>
      </c>
      <c r="CP62" s="35">
        <v>140</v>
      </c>
      <c r="CQ62" s="35">
        <v>134</v>
      </c>
      <c r="CR62" s="35">
        <v>138</v>
      </c>
      <c r="CS62" s="35">
        <v>140</v>
      </c>
      <c r="CT62" s="35">
        <v>155</v>
      </c>
      <c r="CU62" s="46">
        <v>155</v>
      </c>
      <c r="CV62" s="46">
        <v>163</v>
      </c>
      <c r="CW62" s="46">
        <v>161</v>
      </c>
      <c r="CX62" s="46">
        <v>172</v>
      </c>
    </row>
    <row r="63" spans="1:102">
      <c r="A63" s="9" t="s">
        <v>117</v>
      </c>
      <c r="B63" s="23" t="s">
        <v>435</v>
      </c>
      <c r="C63" s="46">
        <v>286</v>
      </c>
      <c r="D63" s="46">
        <v>295</v>
      </c>
      <c r="E63" s="46">
        <v>295</v>
      </c>
      <c r="F63" s="46">
        <v>296</v>
      </c>
      <c r="G63" s="46">
        <v>294</v>
      </c>
      <c r="H63" s="46">
        <v>338</v>
      </c>
      <c r="I63" s="46">
        <v>344</v>
      </c>
      <c r="J63" s="46">
        <v>402</v>
      </c>
      <c r="K63" s="46">
        <v>438</v>
      </c>
      <c r="L63" s="46">
        <v>457</v>
      </c>
      <c r="M63" s="46">
        <v>530</v>
      </c>
      <c r="N63" s="46">
        <v>618</v>
      </c>
      <c r="O63" s="46">
        <v>738</v>
      </c>
      <c r="P63" s="46">
        <v>797</v>
      </c>
      <c r="Q63" s="46">
        <v>809</v>
      </c>
      <c r="R63" s="46">
        <v>1012</v>
      </c>
      <c r="S63" s="46">
        <v>1173</v>
      </c>
      <c r="T63" s="46">
        <v>1288</v>
      </c>
      <c r="U63" s="46">
        <v>1433</v>
      </c>
      <c r="V63" s="44">
        <v>1497</v>
      </c>
      <c r="W63" s="58">
        <v>68</v>
      </c>
      <c r="X63" s="35">
        <v>70</v>
      </c>
      <c r="Y63" s="35">
        <v>68</v>
      </c>
      <c r="Z63" s="35">
        <v>80</v>
      </c>
      <c r="AA63" s="35">
        <v>73</v>
      </c>
      <c r="AB63" s="35">
        <v>71</v>
      </c>
      <c r="AC63" s="35">
        <v>77</v>
      </c>
      <c r="AD63" s="35">
        <v>74</v>
      </c>
      <c r="AE63" s="35">
        <v>71</v>
      </c>
      <c r="AF63" s="35">
        <v>72</v>
      </c>
      <c r="AG63" s="35">
        <v>75</v>
      </c>
      <c r="AH63" s="35">
        <v>77</v>
      </c>
      <c r="AI63" s="35">
        <v>87</v>
      </c>
      <c r="AJ63" s="35">
        <v>78</v>
      </c>
      <c r="AK63" s="35">
        <v>59</v>
      </c>
      <c r="AL63" s="35">
        <v>72</v>
      </c>
      <c r="AM63" s="35">
        <v>65</v>
      </c>
      <c r="AN63" s="35">
        <v>78</v>
      </c>
      <c r="AO63" s="35">
        <v>77</v>
      </c>
      <c r="AP63" s="35">
        <v>74</v>
      </c>
      <c r="AQ63" s="35">
        <v>82</v>
      </c>
      <c r="AR63" s="35">
        <v>83</v>
      </c>
      <c r="AS63" s="35">
        <v>88</v>
      </c>
      <c r="AT63" s="35">
        <v>85</v>
      </c>
      <c r="AU63" s="35">
        <v>88</v>
      </c>
      <c r="AV63" s="35">
        <v>80</v>
      </c>
      <c r="AW63" s="35">
        <v>85</v>
      </c>
      <c r="AX63" s="35">
        <v>91</v>
      </c>
      <c r="AY63" s="35">
        <v>93</v>
      </c>
      <c r="AZ63" s="35">
        <v>98</v>
      </c>
      <c r="BA63" s="35">
        <v>97</v>
      </c>
      <c r="BB63" s="35">
        <v>114</v>
      </c>
      <c r="BC63" s="35">
        <v>97</v>
      </c>
      <c r="BD63" s="35">
        <v>105</v>
      </c>
      <c r="BE63" s="35">
        <v>113</v>
      </c>
      <c r="BF63" s="35">
        <v>123</v>
      </c>
      <c r="BG63" s="35">
        <v>113</v>
      </c>
      <c r="BH63" s="35">
        <v>119</v>
      </c>
      <c r="BI63" s="35">
        <v>115</v>
      </c>
      <c r="BJ63" s="35">
        <v>110</v>
      </c>
      <c r="BK63" s="35">
        <v>125</v>
      </c>
      <c r="BL63" s="35">
        <v>130</v>
      </c>
      <c r="BM63" s="35">
        <v>68</v>
      </c>
      <c r="BN63" s="35">
        <v>137</v>
      </c>
      <c r="BO63" s="35">
        <v>145</v>
      </c>
      <c r="BP63" s="35">
        <v>159</v>
      </c>
      <c r="BQ63" s="35">
        <v>150</v>
      </c>
      <c r="BR63" s="35">
        <v>164</v>
      </c>
      <c r="BS63" s="35">
        <v>183</v>
      </c>
      <c r="BT63" s="35">
        <v>172</v>
      </c>
      <c r="BU63" s="35">
        <v>183</v>
      </c>
      <c r="BV63" s="35">
        <v>200</v>
      </c>
      <c r="BW63" s="35">
        <v>185</v>
      </c>
      <c r="BX63" s="35">
        <v>194</v>
      </c>
      <c r="BY63" s="35">
        <v>208</v>
      </c>
      <c r="BZ63" s="35">
        <v>210</v>
      </c>
      <c r="CA63" s="35">
        <v>193</v>
      </c>
      <c r="CB63" s="35">
        <v>194</v>
      </c>
      <c r="CC63" s="35">
        <v>211</v>
      </c>
      <c r="CD63" s="35">
        <v>211</v>
      </c>
      <c r="CE63" s="35">
        <v>259</v>
      </c>
      <c r="CF63" s="35">
        <v>246</v>
      </c>
      <c r="CG63" s="35">
        <v>253</v>
      </c>
      <c r="CH63" s="35">
        <v>254</v>
      </c>
      <c r="CI63" s="35">
        <v>314</v>
      </c>
      <c r="CJ63" s="35">
        <v>285</v>
      </c>
      <c r="CK63" s="35">
        <v>287</v>
      </c>
      <c r="CL63" s="35">
        <v>287</v>
      </c>
      <c r="CM63" s="35">
        <v>311</v>
      </c>
      <c r="CN63" s="35">
        <v>333</v>
      </c>
      <c r="CO63" s="35">
        <v>317</v>
      </c>
      <c r="CP63" s="35">
        <v>327</v>
      </c>
      <c r="CQ63" s="35">
        <v>315</v>
      </c>
      <c r="CR63" s="35">
        <v>358</v>
      </c>
      <c r="CS63" s="35">
        <v>374</v>
      </c>
      <c r="CT63" s="35">
        <v>386</v>
      </c>
      <c r="CU63" s="46">
        <v>347</v>
      </c>
      <c r="CV63" s="46">
        <v>369</v>
      </c>
      <c r="CW63" s="46">
        <v>375</v>
      </c>
      <c r="CX63" s="46">
        <v>406</v>
      </c>
    </row>
    <row r="64" spans="1:102">
      <c r="A64" s="1" t="s">
        <v>119</v>
      </c>
      <c r="B64" s="23" t="s">
        <v>436</v>
      </c>
      <c r="C64" s="46">
        <v>240</v>
      </c>
      <c r="D64" s="46">
        <v>283</v>
      </c>
      <c r="E64" s="46">
        <v>263</v>
      </c>
      <c r="F64" s="46">
        <v>280</v>
      </c>
      <c r="G64" s="46">
        <v>298</v>
      </c>
      <c r="H64" s="46">
        <v>368</v>
      </c>
      <c r="I64" s="46">
        <v>347</v>
      </c>
      <c r="J64" s="46">
        <v>299</v>
      </c>
      <c r="K64" s="46">
        <v>338</v>
      </c>
      <c r="L64" s="46">
        <v>355</v>
      </c>
      <c r="M64" s="46">
        <v>293</v>
      </c>
      <c r="N64" s="46">
        <v>243</v>
      </c>
      <c r="O64" s="46">
        <v>255</v>
      </c>
      <c r="P64" s="46">
        <v>258</v>
      </c>
      <c r="Q64" s="46">
        <v>242</v>
      </c>
      <c r="R64" s="46">
        <v>237</v>
      </c>
      <c r="S64" s="46">
        <v>284</v>
      </c>
      <c r="T64" s="46">
        <v>265</v>
      </c>
      <c r="U64" s="46">
        <v>293</v>
      </c>
      <c r="V64" s="44">
        <v>335</v>
      </c>
      <c r="W64" s="58">
        <v>56</v>
      </c>
      <c r="X64" s="35">
        <v>57</v>
      </c>
      <c r="Y64" s="35">
        <v>57</v>
      </c>
      <c r="Z64" s="35">
        <v>70</v>
      </c>
      <c r="AA64" s="35">
        <v>78</v>
      </c>
      <c r="AB64" s="35">
        <v>73</v>
      </c>
      <c r="AC64" s="35">
        <v>70</v>
      </c>
      <c r="AD64" s="35">
        <v>62</v>
      </c>
      <c r="AE64" s="35">
        <v>66</v>
      </c>
      <c r="AF64" s="35">
        <v>71</v>
      </c>
      <c r="AG64" s="35">
        <v>61</v>
      </c>
      <c r="AH64" s="35">
        <v>65</v>
      </c>
      <c r="AI64" s="35">
        <v>71</v>
      </c>
      <c r="AJ64" s="35">
        <v>69</v>
      </c>
      <c r="AK64" s="35">
        <v>69</v>
      </c>
      <c r="AL64" s="35">
        <v>71</v>
      </c>
      <c r="AM64" s="35">
        <v>77</v>
      </c>
      <c r="AN64" s="35">
        <v>74</v>
      </c>
      <c r="AO64" s="35">
        <v>70</v>
      </c>
      <c r="AP64" s="35">
        <v>77</v>
      </c>
      <c r="AQ64" s="35">
        <v>95</v>
      </c>
      <c r="AR64" s="35">
        <v>98</v>
      </c>
      <c r="AS64" s="35">
        <v>82</v>
      </c>
      <c r="AT64" s="35">
        <v>93</v>
      </c>
      <c r="AU64" s="35">
        <v>83</v>
      </c>
      <c r="AV64" s="35">
        <v>88</v>
      </c>
      <c r="AW64" s="35">
        <v>90</v>
      </c>
      <c r="AX64" s="35">
        <v>86</v>
      </c>
      <c r="AY64" s="35">
        <v>71</v>
      </c>
      <c r="AZ64" s="35">
        <v>73</v>
      </c>
      <c r="BA64" s="35">
        <v>75</v>
      </c>
      <c r="BB64" s="35">
        <v>80</v>
      </c>
      <c r="BC64" s="35">
        <v>84</v>
      </c>
      <c r="BD64" s="35">
        <v>84</v>
      </c>
      <c r="BE64" s="35">
        <v>82</v>
      </c>
      <c r="BF64" s="35">
        <v>88</v>
      </c>
      <c r="BG64" s="35">
        <v>93</v>
      </c>
      <c r="BH64" s="35">
        <v>92</v>
      </c>
      <c r="BI64" s="35">
        <v>88</v>
      </c>
      <c r="BJ64" s="35">
        <v>82</v>
      </c>
      <c r="BK64" s="35">
        <v>78</v>
      </c>
      <c r="BL64" s="35">
        <v>80</v>
      </c>
      <c r="BM64" s="35">
        <v>57</v>
      </c>
      <c r="BN64" s="35">
        <v>62</v>
      </c>
      <c r="BO64" s="35">
        <v>68</v>
      </c>
      <c r="BP64" s="35">
        <v>60</v>
      </c>
      <c r="BQ64" s="35">
        <v>59</v>
      </c>
      <c r="BR64" s="35">
        <v>56</v>
      </c>
      <c r="BS64" s="35">
        <v>62</v>
      </c>
      <c r="BT64" s="35">
        <v>68</v>
      </c>
      <c r="BU64" s="35">
        <v>61</v>
      </c>
      <c r="BV64" s="35">
        <v>64</v>
      </c>
      <c r="BW64" s="35">
        <v>65</v>
      </c>
      <c r="BX64" s="35">
        <v>64</v>
      </c>
      <c r="BY64" s="35">
        <v>62</v>
      </c>
      <c r="BZ64" s="35">
        <v>67</v>
      </c>
      <c r="CA64" s="35">
        <v>68</v>
      </c>
      <c r="CB64" s="35">
        <v>63</v>
      </c>
      <c r="CC64" s="35">
        <v>60</v>
      </c>
      <c r="CD64" s="35">
        <v>51</v>
      </c>
      <c r="CE64" s="35">
        <v>58</v>
      </c>
      <c r="CF64" s="35">
        <v>60</v>
      </c>
      <c r="CG64" s="35">
        <v>59</v>
      </c>
      <c r="CH64" s="35">
        <v>60</v>
      </c>
      <c r="CI64" s="35">
        <v>71</v>
      </c>
      <c r="CJ64" s="35">
        <v>71</v>
      </c>
      <c r="CK64" s="35">
        <v>71</v>
      </c>
      <c r="CL64" s="35">
        <v>71</v>
      </c>
      <c r="CM64" s="35">
        <v>63</v>
      </c>
      <c r="CN64" s="35">
        <v>67</v>
      </c>
      <c r="CO64" s="35">
        <v>66</v>
      </c>
      <c r="CP64" s="35">
        <v>69</v>
      </c>
      <c r="CQ64" s="35">
        <v>66</v>
      </c>
      <c r="CR64" s="35">
        <v>73</v>
      </c>
      <c r="CS64" s="35">
        <v>75</v>
      </c>
      <c r="CT64" s="35">
        <v>79</v>
      </c>
      <c r="CU64" s="46">
        <v>84</v>
      </c>
      <c r="CV64" s="46">
        <v>84</v>
      </c>
      <c r="CW64" s="46">
        <v>88</v>
      </c>
      <c r="CX64" s="46">
        <v>79</v>
      </c>
    </row>
    <row r="65" spans="1:102">
      <c r="A65" s="9" t="s">
        <v>121</v>
      </c>
      <c r="B65" s="23" t="s">
        <v>437</v>
      </c>
      <c r="C65" s="46">
        <v>35</v>
      </c>
      <c r="D65" s="46">
        <v>47</v>
      </c>
      <c r="E65" s="46">
        <v>46</v>
      </c>
      <c r="F65" s="46">
        <v>53</v>
      </c>
      <c r="G65" s="46">
        <v>62</v>
      </c>
      <c r="H65" s="46">
        <v>75</v>
      </c>
      <c r="I65" s="46">
        <v>86</v>
      </c>
      <c r="J65" s="46">
        <v>95</v>
      </c>
      <c r="K65" s="46">
        <v>100</v>
      </c>
      <c r="L65" s="46">
        <v>99</v>
      </c>
      <c r="M65" s="46">
        <v>74</v>
      </c>
      <c r="N65" s="46">
        <v>56</v>
      </c>
      <c r="O65" s="46">
        <v>65</v>
      </c>
      <c r="P65" s="46">
        <v>57</v>
      </c>
      <c r="Q65" s="46">
        <v>47</v>
      </c>
      <c r="R65" s="46">
        <v>48</v>
      </c>
      <c r="S65" s="46">
        <v>63</v>
      </c>
      <c r="T65" s="46">
        <v>65</v>
      </c>
      <c r="U65" s="46">
        <v>70</v>
      </c>
      <c r="V65" s="44">
        <v>82</v>
      </c>
      <c r="W65" s="58">
        <v>9</v>
      </c>
      <c r="X65" s="35">
        <v>7</v>
      </c>
      <c r="Y65" s="35">
        <v>8</v>
      </c>
      <c r="Z65" s="35">
        <v>11</v>
      </c>
      <c r="AA65" s="35">
        <v>11</v>
      </c>
      <c r="AB65" s="35">
        <v>11</v>
      </c>
      <c r="AC65" s="35">
        <v>13</v>
      </c>
      <c r="AD65" s="35">
        <v>12</v>
      </c>
      <c r="AE65" s="35">
        <v>11</v>
      </c>
      <c r="AF65" s="35">
        <v>12</v>
      </c>
      <c r="AG65" s="35">
        <v>11</v>
      </c>
      <c r="AH65" s="35">
        <v>12</v>
      </c>
      <c r="AI65" s="35">
        <v>12</v>
      </c>
      <c r="AJ65" s="35">
        <v>13</v>
      </c>
      <c r="AK65" s="35">
        <v>14</v>
      </c>
      <c r="AL65" s="35">
        <v>14</v>
      </c>
      <c r="AM65" s="35">
        <v>16</v>
      </c>
      <c r="AN65" s="35">
        <v>16</v>
      </c>
      <c r="AO65" s="35">
        <v>14</v>
      </c>
      <c r="AP65" s="35">
        <v>16</v>
      </c>
      <c r="AQ65" s="35">
        <v>17</v>
      </c>
      <c r="AR65" s="35">
        <v>18</v>
      </c>
      <c r="AS65" s="35">
        <v>20</v>
      </c>
      <c r="AT65" s="35">
        <v>20</v>
      </c>
      <c r="AU65" s="35">
        <v>21</v>
      </c>
      <c r="AV65" s="35">
        <v>21</v>
      </c>
      <c r="AW65" s="35">
        <v>21</v>
      </c>
      <c r="AX65" s="35">
        <v>23</v>
      </c>
      <c r="AY65" s="35">
        <v>22</v>
      </c>
      <c r="AZ65" s="35">
        <v>24</v>
      </c>
      <c r="BA65" s="35">
        <v>25</v>
      </c>
      <c r="BB65" s="35">
        <v>24</v>
      </c>
      <c r="BC65" s="35">
        <v>23</v>
      </c>
      <c r="BD65" s="35">
        <v>24</v>
      </c>
      <c r="BE65" s="35">
        <v>26</v>
      </c>
      <c r="BF65" s="35">
        <v>27</v>
      </c>
      <c r="BG65" s="35">
        <v>27</v>
      </c>
      <c r="BH65" s="35">
        <v>25</v>
      </c>
      <c r="BI65" s="35">
        <v>24</v>
      </c>
      <c r="BJ65" s="35">
        <v>23</v>
      </c>
      <c r="BK65" s="35">
        <v>21</v>
      </c>
      <c r="BL65" s="35">
        <v>20</v>
      </c>
      <c r="BM65" s="35">
        <v>8</v>
      </c>
      <c r="BN65" s="35">
        <v>15</v>
      </c>
      <c r="BO65" s="35">
        <v>15</v>
      </c>
      <c r="BP65" s="35">
        <v>14</v>
      </c>
      <c r="BQ65" s="35">
        <v>14</v>
      </c>
      <c r="BR65" s="35">
        <v>13</v>
      </c>
      <c r="BS65" s="35">
        <v>15</v>
      </c>
      <c r="BT65" s="35">
        <v>18</v>
      </c>
      <c r="BU65" s="35">
        <v>16</v>
      </c>
      <c r="BV65" s="35">
        <v>16</v>
      </c>
      <c r="BW65" s="35">
        <v>14</v>
      </c>
      <c r="BX65" s="35">
        <v>14</v>
      </c>
      <c r="BY65" s="35">
        <v>12</v>
      </c>
      <c r="BZ65" s="35">
        <v>17</v>
      </c>
      <c r="CA65" s="35">
        <v>13</v>
      </c>
      <c r="CB65" s="35">
        <v>12</v>
      </c>
      <c r="CC65" s="35">
        <v>12</v>
      </c>
      <c r="CD65" s="35">
        <v>10</v>
      </c>
      <c r="CE65" s="35">
        <v>12</v>
      </c>
      <c r="CF65" s="35">
        <v>12</v>
      </c>
      <c r="CG65" s="35">
        <v>12</v>
      </c>
      <c r="CH65" s="35">
        <v>12</v>
      </c>
      <c r="CI65" s="35">
        <v>15</v>
      </c>
      <c r="CJ65" s="35">
        <v>15</v>
      </c>
      <c r="CK65" s="35">
        <v>16</v>
      </c>
      <c r="CL65" s="35">
        <v>17</v>
      </c>
      <c r="CM65" s="35">
        <v>15</v>
      </c>
      <c r="CN65" s="35">
        <v>16</v>
      </c>
      <c r="CO65" s="35">
        <v>16</v>
      </c>
      <c r="CP65" s="35">
        <v>18</v>
      </c>
      <c r="CQ65" s="35">
        <v>16</v>
      </c>
      <c r="CR65" s="35">
        <v>17</v>
      </c>
      <c r="CS65" s="35">
        <v>18</v>
      </c>
      <c r="CT65" s="35">
        <v>19</v>
      </c>
      <c r="CU65" s="46">
        <v>21</v>
      </c>
      <c r="CV65" s="46">
        <v>20</v>
      </c>
      <c r="CW65" s="46">
        <v>21</v>
      </c>
      <c r="CX65" s="46">
        <v>20</v>
      </c>
    </row>
    <row r="66" spans="1:102">
      <c r="A66" s="9" t="s">
        <v>123</v>
      </c>
      <c r="B66" s="23" t="s">
        <v>438</v>
      </c>
      <c r="C66" s="46">
        <v>205</v>
      </c>
      <c r="D66" s="46">
        <v>236</v>
      </c>
      <c r="E66" s="46">
        <v>217</v>
      </c>
      <c r="F66" s="46">
        <v>227</v>
      </c>
      <c r="G66" s="46">
        <v>236</v>
      </c>
      <c r="H66" s="46">
        <v>293</v>
      </c>
      <c r="I66" s="46">
        <v>261</v>
      </c>
      <c r="J66" s="46">
        <v>204</v>
      </c>
      <c r="K66" s="46">
        <v>238</v>
      </c>
      <c r="L66" s="46">
        <v>256</v>
      </c>
      <c r="M66" s="46">
        <v>219</v>
      </c>
      <c r="N66" s="46">
        <v>187</v>
      </c>
      <c r="O66" s="46">
        <v>190</v>
      </c>
      <c r="P66" s="46">
        <v>201</v>
      </c>
      <c r="Q66" s="46">
        <v>195</v>
      </c>
      <c r="R66" s="46">
        <v>189</v>
      </c>
      <c r="S66" s="46">
        <v>221</v>
      </c>
      <c r="T66" s="46">
        <v>200</v>
      </c>
      <c r="U66" s="46">
        <v>223</v>
      </c>
      <c r="V66" s="44">
        <v>253</v>
      </c>
      <c r="W66" s="58">
        <v>47</v>
      </c>
      <c r="X66" s="35">
        <v>50</v>
      </c>
      <c r="Y66" s="35">
        <v>49</v>
      </c>
      <c r="Z66" s="35">
        <v>59</v>
      </c>
      <c r="AA66" s="35">
        <v>67</v>
      </c>
      <c r="AB66" s="35">
        <v>62</v>
      </c>
      <c r="AC66" s="35">
        <v>57</v>
      </c>
      <c r="AD66" s="35">
        <v>50</v>
      </c>
      <c r="AE66" s="35">
        <v>55</v>
      </c>
      <c r="AF66" s="35">
        <v>59</v>
      </c>
      <c r="AG66" s="35">
        <v>50</v>
      </c>
      <c r="AH66" s="35">
        <v>53</v>
      </c>
      <c r="AI66" s="35">
        <v>59</v>
      </c>
      <c r="AJ66" s="35">
        <v>56</v>
      </c>
      <c r="AK66" s="35">
        <v>55</v>
      </c>
      <c r="AL66" s="35">
        <v>57</v>
      </c>
      <c r="AM66" s="35">
        <v>61</v>
      </c>
      <c r="AN66" s="35">
        <v>58</v>
      </c>
      <c r="AO66" s="35">
        <v>56</v>
      </c>
      <c r="AP66" s="35">
        <v>61</v>
      </c>
      <c r="AQ66" s="35">
        <v>78</v>
      </c>
      <c r="AR66" s="35">
        <v>80</v>
      </c>
      <c r="AS66" s="35">
        <v>62</v>
      </c>
      <c r="AT66" s="35">
        <v>73</v>
      </c>
      <c r="AU66" s="35">
        <v>62</v>
      </c>
      <c r="AV66" s="35">
        <v>67</v>
      </c>
      <c r="AW66" s="35">
        <v>69</v>
      </c>
      <c r="AX66" s="35">
        <v>63</v>
      </c>
      <c r="AY66" s="35">
        <v>49</v>
      </c>
      <c r="AZ66" s="35">
        <v>49</v>
      </c>
      <c r="BA66" s="35">
        <v>51</v>
      </c>
      <c r="BB66" s="35">
        <v>55</v>
      </c>
      <c r="BC66" s="35">
        <v>60</v>
      </c>
      <c r="BD66" s="35">
        <v>60</v>
      </c>
      <c r="BE66" s="35">
        <v>57</v>
      </c>
      <c r="BF66" s="35">
        <v>61</v>
      </c>
      <c r="BG66" s="35">
        <v>66</v>
      </c>
      <c r="BH66" s="35">
        <v>67</v>
      </c>
      <c r="BI66" s="35">
        <v>64</v>
      </c>
      <c r="BJ66" s="35">
        <v>59</v>
      </c>
      <c r="BK66" s="35">
        <v>57</v>
      </c>
      <c r="BL66" s="35">
        <v>60</v>
      </c>
      <c r="BM66" s="35">
        <v>49</v>
      </c>
      <c r="BN66" s="35">
        <v>47</v>
      </c>
      <c r="BO66" s="35">
        <v>53</v>
      </c>
      <c r="BP66" s="35">
        <v>45</v>
      </c>
      <c r="BQ66" s="35">
        <v>46</v>
      </c>
      <c r="BR66" s="35">
        <v>43</v>
      </c>
      <c r="BS66" s="35">
        <v>47</v>
      </c>
      <c r="BT66" s="35">
        <v>50</v>
      </c>
      <c r="BU66" s="35">
        <v>45</v>
      </c>
      <c r="BV66" s="35">
        <v>48</v>
      </c>
      <c r="BW66" s="35">
        <v>51</v>
      </c>
      <c r="BX66" s="35">
        <v>50</v>
      </c>
      <c r="BY66" s="35">
        <v>50</v>
      </c>
      <c r="BZ66" s="35">
        <v>50</v>
      </c>
      <c r="CA66" s="35">
        <v>55</v>
      </c>
      <c r="CB66" s="35">
        <v>51</v>
      </c>
      <c r="CC66" s="35">
        <v>48</v>
      </c>
      <c r="CD66" s="35">
        <v>41</v>
      </c>
      <c r="CE66" s="35">
        <v>46</v>
      </c>
      <c r="CF66" s="35">
        <v>48</v>
      </c>
      <c r="CG66" s="35">
        <v>47</v>
      </c>
      <c r="CH66" s="35">
        <v>48</v>
      </c>
      <c r="CI66" s="35">
        <v>56</v>
      </c>
      <c r="CJ66" s="35">
        <v>56</v>
      </c>
      <c r="CK66" s="35">
        <v>55</v>
      </c>
      <c r="CL66" s="35">
        <v>54</v>
      </c>
      <c r="CM66" s="35">
        <v>48</v>
      </c>
      <c r="CN66" s="35">
        <v>51</v>
      </c>
      <c r="CO66" s="35">
        <v>50</v>
      </c>
      <c r="CP66" s="35">
        <v>51</v>
      </c>
      <c r="CQ66" s="35">
        <v>50</v>
      </c>
      <c r="CR66" s="35">
        <v>56</v>
      </c>
      <c r="CS66" s="35">
        <v>57</v>
      </c>
      <c r="CT66" s="35">
        <v>60</v>
      </c>
      <c r="CU66" s="46">
        <v>63</v>
      </c>
      <c r="CV66" s="46">
        <v>64</v>
      </c>
      <c r="CW66" s="46">
        <v>67</v>
      </c>
      <c r="CX66" s="46">
        <v>59</v>
      </c>
    </row>
    <row r="67" spans="1:102">
      <c r="A67" s="1" t="s">
        <v>125</v>
      </c>
      <c r="B67" s="23" t="s">
        <v>439</v>
      </c>
      <c r="C67" s="46">
        <v>1563</v>
      </c>
      <c r="D67" s="46">
        <v>1469</v>
      </c>
      <c r="E67" s="46">
        <v>1498</v>
      </c>
      <c r="F67" s="46">
        <v>1552</v>
      </c>
      <c r="G67" s="46">
        <v>1554</v>
      </c>
      <c r="H67" s="46">
        <v>1584</v>
      </c>
      <c r="I67" s="46">
        <v>1520</v>
      </c>
      <c r="J67" s="46">
        <v>1569</v>
      </c>
      <c r="K67" s="46">
        <v>1563</v>
      </c>
      <c r="L67" s="46">
        <v>1645</v>
      </c>
      <c r="M67" s="46">
        <v>1792</v>
      </c>
      <c r="N67" s="46">
        <v>1728</v>
      </c>
      <c r="O67" s="46">
        <v>1744</v>
      </c>
      <c r="P67" s="46">
        <v>1859</v>
      </c>
      <c r="Q67" s="46">
        <v>1697</v>
      </c>
      <c r="R67" s="46">
        <v>1690</v>
      </c>
      <c r="S67" s="46">
        <v>1760</v>
      </c>
      <c r="T67" s="46">
        <v>1549</v>
      </c>
      <c r="U67" s="46">
        <v>1613</v>
      </c>
      <c r="V67" s="44">
        <v>1696</v>
      </c>
      <c r="W67" s="58">
        <v>413</v>
      </c>
      <c r="X67" s="35">
        <v>381</v>
      </c>
      <c r="Y67" s="35">
        <v>380</v>
      </c>
      <c r="Z67" s="35">
        <v>389</v>
      </c>
      <c r="AA67" s="35">
        <v>362</v>
      </c>
      <c r="AB67" s="35">
        <v>356</v>
      </c>
      <c r="AC67" s="35">
        <v>369</v>
      </c>
      <c r="AD67" s="35">
        <v>382</v>
      </c>
      <c r="AE67" s="35">
        <v>374</v>
      </c>
      <c r="AF67" s="35">
        <v>382</v>
      </c>
      <c r="AG67" s="35">
        <v>377</v>
      </c>
      <c r="AH67" s="35">
        <v>365</v>
      </c>
      <c r="AI67" s="35">
        <v>405</v>
      </c>
      <c r="AJ67" s="35">
        <v>391</v>
      </c>
      <c r="AK67" s="35">
        <v>395</v>
      </c>
      <c r="AL67" s="35">
        <v>361</v>
      </c>
      <c r="AM67" s="35">
        <v>386</v>
      </c>
      <c r="AN67" s="35">
        <v>385</v>
      </c>
      <c r="AO67" s="35">
        <v>394</v>
      </c>
      <c r="AP67" s="35">
        <v>389</v>
      </c>
      <c r="AQ67" s="35">
        <v>382</v>
      </c>
      <c r="AR67" s="35">
        <v>392</v>
      </c>
      <c r="AS67" s="35">
        <v>405</v>
      </c>
      <c r="AT67" s="35">
        <v>405</v>
      </c>
      <c r="AU67" s="35">
        <v>384</v>
      </c>
      <c r="AV67" s="35">
        <v>383</v>
      </c>
      <c r="AW67" s="35">
        <v>368</v>
      </c>
      <c r="AX67" s="35">
        <v>385</v>
      </c>
      <c r="AY67" s="35">
        <v>394</v>
      </c>
      <c r="AZ67" s="35">
        <v>381</v>
      </c>
      <c r="BA67" s="35">
        <v>398</v>
      </c>
      <c r="BB67" s="35">
        <v>396</v>
      </c>
      <c r="BC67" s="35">
        <v>368</v>
      </c>
      <c r="BD67" s="35">
        <v>402</v>
      </c>
      <c r="BE67" s="35">
        <v>390</v>
      </c>
      <c r="BF67" s="35">
        <v>403</v>
      </c>
      <c r="BG67" s="35">
        <v>395</v>
      </c>
      <c r="BH67" s="35">
        <v>399</v>
      </c>
      <c r="BI67" s="35">
        <v>434</v>
      </c>
      <c r="BJ67" s="35">
        <v>417</v>
      </c>
      <c r="BK67" s="35">
        <v>420</v>
      </c>
      <c r="BL67" s="35">
        <v>455</v>
      </c>
      <c r="BM67" s="35">
        <v>380</v>
      </c>
      <c r="BN67" s="35">
        <v>462</v>
      </c>
      <c r="BO67" s="35">
        <v>455</v>
      </c>
      <c r="BP67" s="35">
        <v>418</v>
      </c>
      <c r="BQ67" s="35">
        <v>413</v>
      </c>
      <c r="BR67" s="35">
        <v>442</v>
      </c>
      <c r="BS67" s="35">
        <v>423</v>
      </c>
      <c r="BT67" s="35">
        <v>432</v>
      </c>
      <c r="BU67" s="35">
        <v>438</v>
      </c>
      <c r="BV67" s="35">
        <v>451</v>
      </c>
      <c r="BW67" s="35">
        <v>465</v>
      </c>
      <c r="BX67" s="35">
        <v>486</v>
      </c>
      <c r="BY67" s="35">
        <v>466</v>
      </c>
      <c r="BZ67" s="35">
        <v>442</v>
      </c>
      <c r="CA67" s="35">
        <v>427</v>
      </c>
      <c r="CB67" s="35">
        <v>409</v>
      </c>
      <c r="CC67" s="35">
        <v>442</v>
      </c>
      <c r="CD67" s="35">
        <v>419</v>
      </c>
      <c r="CE67" s="35">
        <v>418</v>
      </c>
      <c r="CF67" s="35">
        <v>429</v>
      </c>
      <c r="CG67" s="35">
        <v>425</v>
      </c>
      <c r="CH67" s="35">
        <v>418</v>
      </c>
      <c r="CI67" s="35">
        <v>433</v>
      </c>
      <c r="CJ67" s="35">
        <v>423</v>
      </c>
      <c r="CK67" s="35">
        <v>449</v>
      </c>
      <c r="CL67" s="35">
        <v>455</v>
      </c>
      <c r="CM67" s="35">
        <v>413</v>
      </c>
      <c r="CN67" s="35">
        <v>389</v>
      </c>
      <c r="CO67" s="35">
        <v>376</v>
      </c>
      <c r="CP67" s="35">
        <v>371</v>
      </c>
      <c r="CQ67" s="35">
        <v>370</v>
      </c>
      <c r="CR67" s="35">
        <v>398</v>
      </c>
      <c r="CS67" s="35">
        <v>416</v>
      </c>
      <c r="CT67" s="35">
        <v>429</v>
      </c>
      <c r="CU67" s="46">
        <v>415</v>
      </c>
      <c r="CV67" s="46">
        <v>423</v>
      </c>
      <c r="CW67" s="46">
        <v>429</v>
      </c>
      <c r="CX67" s="46">
        <v>429</v>
      </c>
    </row>
    <row r="68" spans="1:102">
      <c r="A68" s="9" t="s">
        <v>127</v>
      </c>
      <c r="B68" s="23" t="s">
        <v>440</v>
      </c>
      <c r="C68" s="46">
        <v>758</v>
      </c>
      <c r="D68" s="46">
        <v>676</v>
      </c>
      <c r="E68" s="46">
        <v>723</v>
      </c>
      <c r="F68" s="46">
        <v>718</v>
      </c>
      <c r="G68" s="46">
        <v>795</v>
      </c>
      <c r="H68" s="46">
        <v>832</v>
      </c>
      <c r="I68" s="46">
        <v>791</v>
      </c>
      <c r="J68" s="46">
        <v>826</v>
      </c>
      <c r="K68" s="46">
        <v>794</v>
      </c>
      <c r="L68" s="46">
        <v>865</v>
      </c>
      <c r="M68" s="46">
        <v>955</v>
      </c>
      <c r="N68" s="46">
        <v>844</v>
      </c>
      <c r="O68" s="46">
        <v>845</v>
      </c>
      <c r="P68" s="46">
        <v>876</v>
      </c>
      <c r="Q68" s="46">
        <v>792</v>
      </c>
      <c r="R68" s="46">
        <v>787</v>
      </c>
      <c r="S68" s="46">
        <v>819</v>
      </c>
      <c r="T68" s="46">
        <v>676</v>
      </c>
      <c r="U68" s="46">
        <v>715</v>
      </c>
      <c r="V68" s="44">
        <v>787</v>
      </c>
      <c r="W68" s="58">
        <v>202</v>
      </c>
      <c r="X68" s="35">
        <v>188</v>
      </c>
      <c r="Y68" s="35">
        <v>186</v>
      </c>
      <c r="Z68" s="35">
        <v>182</v>
      </c>
      <c r="AA68" s="35">
        <v>172</v>
      </c>
      <c r="AB68" s="35">
        <v>168</v>
      </c>
      <c r="AC68" s="35">
        <v>164</v>
      </c>
      <c r="AD68" s="35">
        <v>172</v>
      </c>
      <c r="AE68" s="35">
        <v>176</v>
      </c>
      <c r="AF68" s="35">
        <v>184</v>
      </c>
      <c r="AG68" s="35">
        <v>185</v>
      </c>
      <c r="AH68" s="35">
        <v>178</v>
      </c>
      <c r="AI68" s="35">
        <v>183</v>
      </c>
      <c r="AJ68" s="35">
        <v>174</v>
      </c>
      <c r="AK68" s="35">
        <v>180</v>
      </c>
      <c r="AL68" s="35">
        <v>181</v>
      </c>
      <c r="AM68" s="35">
        <v>196</v>
      </c>
      <c r="AN68" s="35">
        <v>197</v>
      </c>
      <c r="AO68" s="35">
        <v>201</v>
      </c>
      <c r="AP68" s="35">
        <v>201</v>
      </c>
      <c r="AQ68" s="35">
        <v>205</v>
      </c>
      <c r="AR68" s="35">
        <v>211</v>
      </c>
      <c r="AS68" s="35">
        <v>212</v>
      </c>
      <c r="AT68" s="35">
        <v>204</v>
      </c>
      <c r="AU68" s="35">
        <v>202</v>
      </c>
      <c r="AV68" s="35">
        <v>198</v>
      </c>
      <c r="AW68" s="35">
        <v>190</v>
      </c>
      <c r="AX68" s="35">
        <v>201</v>
      </c>
      <c r="AY68" s="35">
        <v>207</v>
      </c>
      <c r="AZ68" s="35">
        <v>205</v>
      </c>
      <c r="BA68" s="35">
        <v>209</v>
      </c>
      <c r="BB68" s="35">
        <v>205</v>
      </c>
      <c r="BC68" s="35">
        <v>187</v>
      </c>
      <c r="BD68" s="35">
        <v>203</v>
      </c>
      <c r="BE68" s="35">
        <v>199</v>
      </c>
      <c r="BF68" s="35">
        <v>205</v>
      </c>
      <c r="BG68" s="35">
        <v>205</v>
      </c>
      <c r="BH68" s="35">
        <v>210</v>
      </c>
      <c r="BI68" s="35">
        <v>225</v>
      </c>
      <c r="BJ68" s="35">
        <v>225</v>
      </c>
      <c r="BK68" s="35">
        <v>230</v>
      </c>
      <c r="BL68" s="35">
        <v>241</v>
      </c>
      <c r="BM68" s="35">
        <v>186</v>
      </c>
      <c r="BN68" s="35">
        <v>244</v>
      </c>
      <c r="BO68" s="35">
        <v>231</v>
      </c>
      <c r="BP68" s="35">
        <v>198</v>
      </c>
      <c r="BQ68" s="35">
        <v>198</v>
      </c>
      <c r="BR68" s="35">
        <v>217</v>
      </c>
      <c r="BS68" s="35">
        <v>204</v>
      </c>
      <c r="BT68" s="35">
        <v>216</v>
      </c>
      <c r="BU68" s="35">
        <v>209</v>
      </c>
      <c r="BV68" s="35">
        <v>216</v>
      </c>
      <c r="BW68" s="35">
        <v>226</v>
      </c>
      <c r="BX68" s="35">
        <v>235</v>
      </c>
      <c r="BY68" s="35">
        <v>212</v>
      </c>
      <c r="BZ68" s="35">
        <v>203</v>
      </c>
      <c r="CA68" s="35">
        <v>204</v>
      </c>
      <c r="CB68" s="35">
        <v>187</v>
      </c>
      <c r="CC68" s="35">
        <v>206</v>
      </c>
      <c r="CD68" s="35">
        <v>195</v>
      </c>
      <c r="CE68" s="35">
        <v>193</v>
      </c>
      <c r="CF68" s="35">
        <v>208</v>
      </c>
      <c r="CG68" s="35">
        <v>195</v>
      </c>
      <c r="CH68" s="35">
        <v>191</v>
      </c>
      <c r="CI68" s="35">
        <v>197</v>
      </c>
      <c r="CJ68" s="35">
        <v>193</v>
      </c>
      <c r="CK68" s="35">
        <v>212</v>
      </c>
      <c r="CL68" s="35">
        <v>217</v>
      </c>
      <c r="CM68" s="35">
        <v>190</v>
      </c>
      <c r="CN68" s="35">
        <v>169</v>
      </c>
      <c r="CO68" s="35">
        <v>160</v>
      </c>
      <c r="CP68" s="35">
        <v>157</v>
      </c>
      <c r="CQ68" s="35">
        <v>169</v>
      </c>
      <c r="CR68" s="35">
        <v>179</v>
      </c>
      <c r="CS68" s="35">
        <v>182</v>
      </c>
      <c r="CT68" s="35">
        <v>185</v>
      </c>
      <c r="CU68" s="46">
        <v>192</v>
      </c>
      <c r="CV68" s="46">
        <v>198</v>
      </c>
      <c r="CW68" s="46">
        <v>197</v>
      </c>
      <c r="CX68" s="46">
        <v>200</v>
      </c>
    </row>
    <row r="69" spans="1:102">
      <c r="A69" s="9" t="s">
        <v>129</v>
      </c>
      <c r="B69" s="23" t="s">
        <v>441</v>
      </c>
      <c r="C69" s="46">
        <v>805</v>
      </c>
      <c r="D69" s="46">
        <v>793</v>
      </c>
      <c r="E69" s="46">
        <v>775</v>
      </c>
      <c r="F69" s="46">
        <v>834</v>
      </c>
      <c r="G69" s="46">
        <v>759</v>
      </c>
      <c r="H69" s="46">
        <v>752</v>
      </c>
      <c r="I69" s="46">
        <v>729</v>
      </c>
      <c r="J69" s="46">
        <v>743</v>
      </c>
      <c r="K69" s="46">
        <v>769</v>
      </c>
      <c r="L69" s="46">
        <v>780</v>
      </c>
      <c r="M69" s="46">
        <v>837</v>
      </c>
      <c r="N69" s="46">
        <v>884</v>
      </c>
      <c r="O69" s="46">
        <v>899</v>
      </c>
      <c r="P69" s="46">
        <v>983</v>
      </c>
      <c r="Q69" s="46">
        <v>905</v>
      </c>
      <c r="R69" s="46">
        <v>903</v>
      </c>
      <c r="S69" s="46">
        <v>941</v>
      </c>
      <c r="T69" s="46">
        <v>873</v>
      </c>
      <c r="U69" s="46">
        <v>898</v>
      </c>
      <c r="V69" s="44">
        <v>909</v>
      </c>
      <c r="W69" s="58">
        <v>211</v>
      </c>
      <c r="X69" s="35">
        <v>193</v>
      </c>
      <c r="Y69" s="35">
        <v>194</v>
      </c>
      <c r="Z69" s="35">
        <v>207</v>
      </c>
      <c r="AA69" s="35">
        <v>190</v>
      </c>
      <c r="AB69" s="35">
        <v>188</v>
      </c>
      <c r="AC69" s="35">
        <v>205</v>
      </c>
      <c r="AD69" s="35">
        <v>210</v>
      </c>
      <c r="AE69" s="35">
        <v>198</v>
      </c>
      <c r="AF69" s="35">
        <v>198</v>
      </c>
      <c r="AG69" s="35">
        <v>192</v>
      </c>
      <c r="AH69" s="35">
        <v>187</v>
      </c>
      <c r="AI69" s="35">
        <v>222</v>
      </c>
      <c r="AJ69" s="35">
        <v>217</v>
      </c>
      <c r="AK69" s="35">
        <v>215</v>
      </c>
      <c r="AL69" s="35">
        <v>180</v>
      </c>
      <c r="AM69" s="35">
        <v>190</v>
      </c>
      <c r="AN69" s="35">
        <v>188</v>
      </c>
      <c r="AO69" s="35">
        <v>193</v>
      </c>
      <c r="AP69" s="35">
        <v>188</v>
      </c>
      <c r="AQ69" s="35">
        <v>177</v>
      </c>
      <c r="AR69" s="35">
        <v>182</v>
      </c>
      <c r="AS69" s="35">
        <v>192</v>
      </c>
      <c r="AT69" s="35">
        <v>201</v>
      </c>
      <c r="AU69" s="35">
        <v>182</v>
      </c>
      <c r="AV69" s="35">
        <v>185</v>
      </c>
      <c r="AW69" s="35">
        <v>178</v>
      </c>
      <c r="AX69" s="35">
        <v>184</v>
      </c>
      <c r="AY69" s="35">
        <v>187</v>
      </c>
      <c r="AZ69" s="35">
        <v>176</v>
      </c>
      <c r="BA69" s="35">
        <v>189</v>
      </c>
      <c r="BB69" s="35">
        <v>191</v>
      </c>
      <c r="BC69" s="35">
        <v>181</v>
      </c>
      <c r="BD69" s="35">
        <v>198</v>
      </c>
      <c r="BE69" s="35">
        <v>192</v>
      </c>
      <c r="BF69" s="35">
        <v>198</v>
      </c>
      <c r="BG69" s="35">
        <v>190</v>
      </c>
      <c r="BH69" s="35">
        <v>189</v>
      </c>
      <c r="BI69" s="35">
        <v>209</v>
      </c>
      <c r="BJ69" s="35">
        <v>192</v>
      </c>
      <c r="BK69" s="35">
        <v>190</v>
      </c>
      <c r="BL69" s="35">
        <v>214</v>
      </c>
      <c r="BM69" s="35">
        <v>194</v>
      </c>
      <c r="BN69" s="35">
        <v>218</v>
      </c>
      <c r="BO69" s="35">
        <v>224</v>
      </c>
      <c r="BP69" s="35">
        <v>220</v>
      </c>
      <c r="BQ69" s="35">
        <v>215</v>
      </c>
      <c r="BR69" s="35">
        <v>225</v>
      </c>
      <c r="BS69" s="35">
        <v>219</v>
      </c>
      <c r="BT69" s="35">
        <v>216</v>
      </c>
      <c r="BU69" s="35">
        <v>229</v>
      </c>
      <c r="BV69" s="35">
        <v>235</v>
      </c>
      <c r="BW69" s="35">
        <v>239</v>
      </c>
      <c r="BX69" s="35">
        <v>251</v>
      </c>
      <c r="BY69" s="35">
        <v>254</v>
      </c>
      <c r="BZ69" s="35">
        <v>239</v>
      </c>
      <c r="CA69" s="35">
        <v>224</v>
      </c>
      <c r="CB69" s="35">
        <v>222</v>
      </c>
      <c r="CC69" s="35">
        <v>235</v>
      </c>
      <c r="CD69" s="35">
        <v>224</v>
      </c>
      <c r="CE69" s="35">
        <v>225</v>
      </c>
      <c r="CF69" s="35">
        <v>221</v>
      </c>
      <c r="CG69" s="35">
        <v>230</v>
      </c>
      <c r="CH69" s="35">
        <v>227</v>
      </c>
      <c r="CI69" s="35">
        <v>236</v>
      </c>
      <c r="CJ69" s="35">
        <v>230</v>
      </c>
      <c r="CK69" s="35">
        <v>237</v>
      </c>
      <c r="CL69" s="35">
        <v>238</v>
      </c>
      <c r="CM69" s="35">
        <v>223</v>
      </c>
      <c r="CN69" s="35">
        <v>220</v>
      </c>
      <c r="CO69" s="35">
        <v>216</v>
      </c>
      <c r="CP69" s="35">
        <v>214</v>
      </c>
      <c r="CQ69" s="35">
        <v>201</v>
      </c>
      <c r="CR69" s="35">
        <v>218</v>
      </c>
      <c r="CS69" s="35">
        <v>234</v>
      </c>
      <c r="CT69" s="35">
        <v>245</v>
      </c>
      <c r="CU69" s="46">
        <v>223</v>
      </c>
      <c r="CV69" s="46">
        <v>226</v>
      </c>
      <c r="CW69" s="46">
        <v>231</v>
      </c>
      <c r="CX69" s="46">
        <v>229</v>
      </c>
    </row>
    <row r="70" spans="1:102">
      <c r="A70" s="1" t="s">
        <v>131</v>
      </c>
      <c r="B70" s="23" t="s">
        <v>442</v>
      </c>
      <c r="C70" s="46">
        <v>17</v>
      </c>
      <c r="D70" s="46">
        <v>13</v>
      </c>
      <c r="E70" s="46">
        <v>10</v>
      </c>
      <c r="F70" s="46">
        <v>9</v>
      </c>
      <c r="G70" s="46">
        <v>8</v>
      </c>
      <c r="H70" s="46">
        <v>10</v>
      </c>
      <c r="I70" s="46">
        <v>12</v>
      </c>
      <c r="J70" s="46">
        <v>15</v>
      </c>
      <c r="K70" s="46">
        <v>16</v>
      </c>
      <c r="L70" s="46">
        <v>13</v>
      </c>
      <c r="M70" s="46">
        <v>13</v>
      </c>
      <c r="N70" s="46">
        <v>14</v>
      </c>
      <c r="O70" s="46">
        <v>21</v>
      </c>
      <c r="P70" s="46">
        <v>33</v>
      </c>
      <c r="Q70" s="46">
        <v>36</v>
      </c>
      <c r="R70" s="46">
        <v>39</v>
      </c>
      <c r="S70" s="46">
        <v>46</v>
      </c>
      <c r="T70" s="46">
        <v>34</v>
      </c>
      <c r="U70" s="46">
        <v>19</v>
      </c>
      <c r="V70" s="44">
        <v>18</v>
      </c>
      <c r="W70" s="58">
        <v>4</v>
      </c>
      <c r="X70" s="35">
        <v>4</v>
      </c>
      <c r="Y70" s="35">
        <v>6</v>
      </c>
      <c r="Z70" s="35">
        <v>3</v>
      </c>
      <c r="AA70" s="35">
        <v>3</v>
      </c>
      <c r="AB70" s="35">
        <v>3</v>
      </c>
      <c r="AC70" s="35">
        <v>3</v>
      </c>
      <c r="AD70" s="35">
        <v>4</v>
      </c>
      <c r="AE70" s="35">
        <v>3</v>
      </c>
      <c r="AF70" s="35">
        <v>3</v>
      </c>
      <c r="AG70" s="35">
        <v>2</v>
      </c>
      <c r="AH70" s="35">
        <v>2</v>
      </c>
      <c r="AI70" s="35">
        <v>2</v>
      </c>
      <c r="AJ70" s="35">
        <v>2</v>
      </c>
      <c r="AK70" s="35">
        <v>2</v>
      </c>
      <c r="AL70" s="35">
        <v>3</v>
      </c>
      <c r="AM70" s="35">
        <v>2</v>
      </c>
      <c r="AN70" s="35">
        <v>2</v>
      </c>
      <c r="AO70" s="35">
        <v>2</v>
      </c>
      <c r="AP70" s="35">
        <v>2</v>
      </c>
      <c r="AQ70" s="35">
        <v>2</v>
      </c>
      <c r="AR70" s="35">
        <v>3</v>
      </c>
      <c r="AS70" s="35">
        <v>3</v>
      </c>
      <c r="AT70" s="35">
        <v>2</v>
      </c>
      <c r="AU70" s="35">
        <v>3</v>
      </c>
      <c r="AV70" s="35">
        <v>3</v>
      </c>
      <c r="AW70" s="35">
        <v>3</v>
      </c>
      <c r="AX70" s="35">
        <v>3</v>
      </c>
      <c r="AY70" s="35">
        <v>3</v>
      </c>
      <c r="AZ70" s="35">
        <v>4</v>
      </c>
      <c r="BA70" s="35">
        <v>4</v>
      </c>
      <c r="BB70" s="35">
        <v>4</v>
      </c>
      <c r="BC70" s="35">
        <v>4</v>
      </c>
      <c r="BD70" s="35">
        <v>4</v>
      </c>
      <c r="BE70" s="35">
        <v>4</v>
      </c>
      <c r="BF70" s="35">
        <v>4</v>
      </c>
      <c r="BG70" s="35">
        <v>4</v>
      </c>
      <c r="BH70" s="35">
        <v>3</v>
      </c>
      <c r="BI70" s="35">
        <v>4</v>
      </c>
      <c r="BJ70" s="35">
        <v>2</v>
      </c>
      <c r="BK70" s="35">
        <v>3</v>
      </c>
      <c r="BL70" s="35">
        <v>3</v>
      </c>
      <c r="BM70" s="35">
        <v>6</v>
      </c>
      <c r="BN70" s="35">
        <v>4</v>
      </c>
      <c r="BO70" s="35">
        <v>4</v>
      </c>
      <c r="BP70" s="35">
        <v>4</v>
      </c>
      <c r="BQ70" s="35">
        <v>3</v>
      </c>
      <c r="BR70" s="35">
        <v>3</v>
      </c>
      <c r="BS70" s="35">
        <v>4</v>
      </c>
      <c r="BT70" s="35">
        <v>6</v>
      </c>
      <c r="BU70" s="35">
        <v>4</v>
      </c>
      <c r="BV70" s="35">
        <v>7</v>
      </c>
      <c r="BW70" s="35">
        <v>7</v>
      </c>
      <c r="BX70" s="35">
        <v>8</v>
      </c>
      <c r="BY70" s="35">
        <v>8</v>
      </c>
      <c r="BZ70" s="35">
        <v>10</v>
      </c>
      <c r="CA70" s="35">
        <v>7</v>
      </c>
      <c r="CB70" s="35">
        <v>9</v>
      </c>
      <c r="CC70" s="35">
        <v>9</v>
      </c>
      <c r="CD70" s="35">
        <v>11</v>
      </c>
      <c r="CE70" s="35">
        <v>10</v>
      </c>
      <c r="CF70" s="35">
        <v>9</v>
      </c>
      <c r="CG70" s="35">
        <v>9</v>
      </c>
      <c r="CH70" s="35">
        <v>11</v>
      </c>
      <c r="CI70" s="35">
        <v>11</v>
      </c>
      <c r="CJ70" s="35">
        <v>14</v>
      </c>
      <c r="CK70" s="35">
        <v>11</v>
      </c>
      <c r="CL70" s="35">
        <v>10</v>
      </c>
      <c r="CM70" s="35">
        <v>10</v>
      </c>
      <c r="CN70" s="35">
        <v>10</v>
      </c>
      <c r="CO70" s="35">
        <v>8</v>
      </c>
      <c r="CP70" s="35">
        <v>6</v>
      </c>
      <c r="CQ70" s="35">
        <v>5</v>
      </c>
      <c r="CR70" s="35">
        <v>4</v>
      </c>
      <c r="CS70" s="35">
        <v>5</v>
      </c>
      <c r="CT70" s="35">
        <v>5</v>
      </c>
      <c r="CU70" s="46">
        <v>6</v>
      </c>
      <c r="CV70" s="46">
        <v>4</v>
      </c>
      <c r="CW70" s="46">
        <v>4</v>
      </c>
      <c r="CX70" s="46">
        <v>4</v>
      </c>
    </row>
    <row r="71" spans="1:102">
      <c r="A71" s="9" t="s">
        <v>133</v>
      </c>
      <c r="B71" s="23" t="s">
        <v>443</v>
      </c>
      <c r="C71" s="46">
        <v>17</v>
      </c>
      <c r="D71" s="46">
        <v>13</v>
      </c>
      <c r="E71" s="46">
        <v>10</v>
      </c>
      <c r="F71" s="46">
        <v>9</v>
      </c>
      <c r="G71" s="46">
        <v>8</v>
      </c>
      <c r="H71" s="46">
        <v>10</v>
      </c>
      <c r="I71" s="46">
        <v>12</v>
      </c>
      <c r="J71" s="46">
        <v>15</v>
      </c>
      <c r="K71" s="46">
        <v>16</v>
      </c>
      <c r="L71" s="46">
        <v>13</v>
      </c>
      <c r="M71" s="46">
        <v>13</v>
      </c>
      <c r="N71" s="46">
        <v>14</v>
      </c>
      <c r="O71" s="46">
        <v>21</v>
      </c>
      <c r="P71" s="46">
        <v>33</v>
      </c>
      <c r="Q71" s="46">
        <v>36</v>
      </c>
      <c r="R71" s="46">
        <v>39</v>
      </c>
      <c r="S71" s="46">
        <v>46</v>
      </c>
      <c r="T71" s="46">
        <v>34</v>
      </c>
      <c r="U71" s="46">
        <v>19</v>
      </c>
      <c r="V71" s="44">
        <v>18</v>
      </c>
      <c r="W71" s="58">
        <v>4</v>
      </c>
      <c r="X71" s="35">
        <v>4</v>
      </c>
      <c r="Y71" s="35">
        <v>6</v>
      </c>
      <c r="Z71" s="35">
        <v>3</v>
      </c>
      <c r="AA71" s="35">
        <v>3</v>
      </c>
      <c r="AB71" s="35">
        <v>3</v>
      </c>
      <c r="AC71" s="35">
        <v>3</v>
      </c>
      <c r="AD71" s="35">
        <v>4</v>
      </c>
      <c r="AE71" s="35">
        <v>3</v>
      </c>
      <c r="AF71" s="35">
        <v>3</v>
      </c>
      <c r="AG71" s="35">
        <v>2</v>
      </c>
      <c r="AH71" s="35">
        <v>2</v>
      </c>
      <c r="AI71" s="35">
        <v>2</v>
      </c>
      <c r="AJ71" s="35">
        <v>2</v>
      </c>
      <c r="AK71" s="35">
        <v>2</v>
      </c>
      <c r="AL71" s="35">
        <v>3</v>
      </c>
      <c r="AM71" s="35">
        <v>2</v>
      </c>
      <c r="AN71" s="35">
        <v>2</v>
      </c>
      <c r="AO71" s="35">
        <v>2</v>
      </c>
      <c r="AP71" s="35">
        <v>2</v>
      </c>
      <c r="AQ71" s="35">
        <v>2</v>
      </c>
      <c r="AR71" s="35">
        <v>3</v>
      </c>
      <c r="AS71" s="35">
        <v>3</v>
      </c>
      <c r="AT71" s="35">
        <v>2</v>
      </c>
      <c r="AU71" s="35">
        <v>3</v>
      </c>
      <c r="AV71" s="35">
        <v>3</v>
      </c>
      <c r="AW71" s="35">
        <v>3</v>
      </c>
      <c r="AX71" s="35">
        <v>3</v>
      </c>
      <c r="AY71" s="35">
        <v>3</v>
      </c>
      <c r="AZ71" s="35">
        <v>4</v>
      </c>
      <c r="BA71" s="35">
        <v>4</v>
      </c>
      <c r="BB71" s="35">
        <v>4</v>
      </c>
      <c r="BC71" s="35">
        <v>4</v>
      </c>
      <c r="BD71" s="35">
        <v>4</v>
      </c>
      <c r="BE71" s="35">
        <v>4</v>
      </c>
      <c r="BF71" s="35">
        <v>4</v>
      </c>
      <c r="BG71" s="35">
        <v>4</v>
      </c>
      <c r="BH71" s="35">
        <v>3</v>
      </c>
      <c r="BI71" s="35">
        <v>4</v>
      </c>
      <c r="BJ71" s="35">
        <v>2</v>
      </c>
      <c r="BK71" s="35">
        <v>3</v>
      </c>
      <c r="BL71" s="35">
        <v>3</v>
      </c>
      <c r="BM71" s="35">
        <v>6</v>
      </c>
      <c r="BN71" s="35">
        <v>4</v>
      </c>
      <c r="BO71" s="35">
        <v>4</v>
      </c>
      <c r="BP71" s="35">
        <v>4</v>
      </c>
      <c r="BQ71" s="35">
        <v>3</v>
      </c>
      <c r="BR71" s="35">
        <v>3</v>
      </c>
      <c r="BS71" s="35">
        <v>4</v>
      </c>
      <c r="BT71" s="35">
        <v>6</v>
      </c>
      <c r="BU71" s="35">
        <v>4</v>
      </c>
      <c r="BV71" s="35">
        <v>7</v>
      </c>
      <c r="BW71" s="35">
        <v>7</v>
      </c>
      <c r="BX71" s="35">
        <v>8</v>
      </c>
      <c r="BY71" s="35">
        <v>8</v>
      </c>
      <c r="BZ71" s="35">
        <v>10</v>
      </c>
      <c r="CA71" s="35">
        <v>7</v>
      </c>
      <c r="CB71" s="35">
        <v>9</v>
      </c>
      <c r="CC71" s="35">
        <v>9</v>
      </c>
      <c r="CD71" s="35">
        <v>11</v>
      </c>
      <c r="CE71" s="35">
        <v>10</v>
      </c>
      <c r="CF71" s="35">
        <v>9</v>
      </c>
      <c r="CG71" s="35">
        <v>9</v>
      </c>
      <c r="CH71" s="35">
        <v>11</v>
      </c>
      <c r="CI71" s="35">
        <v>11</v>
      </c>
      <c r="CJ71" s="35">
        <v>14</v>
      </c>
      <c r="CK71" s="35">
        <v>11</v>
      </c>
      <c r="CL71" s="35">
        <v>10</v>
      </c>
      <c r="CM71" s="35">
        <v>10</v>
      </c>
      <c r="CN71" s="35">
        <v>10</v>
      </c>
      <c r="CO71" s="35">
        <v>8</v>
      </c>
      <c r="CP71" s="35">
        <v>6</v>
      </c>
      <c r="CQ71" s="35">
        <v>5</v>
      </c>
      <c r="CR71" s="35">
        <v>4</v>
      </c>
      <c r="CS71" s="35">
        <v>5</v>
      </c>
      <c r="CT71" s="35">
        <v>5</v>
      </c>
      <c r="CU71" s="46">
        <v>6</v>
      </c>
      <c r="CV71" s="46">
        <v>4</v>
      </c>
      <c r="CW71" s="46">
        <v>4</v>
      </c>
      <c r="CX71" s="46">
        <v>4</v>
      </c>
    </row>
    <row r="72" spans="1:102">
      <c r="A72" s="1" t="s">
        <v>135</v>
      </c>
      <c r="B72" s="23" t="s">
        <v>444</v>
      </c>
      <c r="C72" s="46">
        <v>1855</v>
      </c>
      <c r="D72" s="46">
        <v>2252</v>
      </c>
      <c r="E72" s="46">
        <v>3956</v>
      </c>
      <c r="F72" s="46">
        <v>3302</v>
      </c>
      <c r="G72" s="46">
        <v>3696</v>
      </c>
      <c r="H72" s="46">
        <v>4103</v>
      </c>
      <c r="I72" s="46">
        <v>4810</v>
      </c>
      <c r="J72" s="46">
        <v>5937</v>
      </c>
      <c r="K72" s="46">
        <v>6956</v>
      </c>
      <c r="L72" s="46">
        <v>7051</v>
      </c>
      <c r="M72" s="46">
        <v>10287</v>
      </c>
      <c r="N72" s="46">
        <v>7922</v>
      </c>
      <c r="O72" s="46">
        <v>9913</v>
      </c>
      <c r="P72" s="46">
        <v>13918</v>
      </c>
      <c r="Q72" s="46">
        <v>12451</v>
      </c>
      <c r="R72" s="46">
        <v>13201</v>
      </c>
      <c r="S72" s="46">
        <v>9414</v>
      </c>
      <c r="T72" s="46">
        <v>6007</v>
      </c>
      <c r="U72" s="46">
        <v>5493</v>
      </c>
      <c r="V72" s="44">
        <v>6504</v>
      </c>
      <c r="W72" s="58">
        <v>500</v>
      </c>
      <c r="X72" s="35">
        <v>514</v>
      </c>
      <c r="Y72" s="35">
        <v>400</v>
      </c>
      <c r="Z72" s="35">
        <v>441</v>
      </c>
      <c r="AA72" s="35">
        <v>415</v>
      </c>
      <c r="AB72" s="35">
        <v>455</v>
      </c>
      <c r="AC72" s="35">
        <v>582</v>
      </c>
      <c r="AD72" s="35">
        <v>800</v>
      </c>
      <c r="AE72" s="35">
        <v>853</v>
      </c>
      <c r="AF72" s="35">
        <v>909</v>
      </c>
      <c r="AG72" s="35">
        <v>992</v>
      </c>
      <c r="AH72" s="35">
        <v>1202</v>
      </c>
      <c r="AI72" s="35">
        <v>887</v>
      </c>
      <c r="AJ72" s="35">
        <v>754</v>
      </c>
      <c r="AK72" s="35">
        <v>905</v>
      </c>
      <c r="AL72" s="35">
        <v>756</v>
      </c>
      <c r="AM72" s="35">
        <v>786</v>
      </c>
      <c r="AN72" s="35">
        <v>929</v>
      </c>
      <c r="AO72" s="35">
        <v>973</v>
      </c>
      <c r="AP72" s="35">
        <v>1008</v>
      </c>
      <c r="AQ72" s="35">
        <v>1219</v>
      </c>
      <c r="AR72" s="35">
        <v>1016</v>
      </c>
      <c r="AS72" s="35">
        <v>977</v>
      </c>
      <c r="AT72" s="35">
        <v>891</v>
      </c>
      <c r="AU72" s="35">
        <v>1010</v>
      </c>
      <c r="AV72" s="35">
        <v>1073</v>
      </c>
      <c r="AW72" s="35">
        <v>1338</v>
      </c>
      <c r="AX72" s="35">
        <v>1389</v>
      </c>
      <c r="AY72" s="35">
        <v>1422</v>
      </c>
      <c r="AZ72" s="35">
        <v>1250</v>
      </c>
      <c r="BA72" s="35">
        <v>1634</v>
      </c>
      <c r="BB72" s="35">
        <v>1631</v>
      </c>
      <c r="BC72" s="35">
        <v>1617</v>
      </c>
      <c r="BD72" s="35">
        <v>1909</v>
      </c>
      <c r="BE72" s="35">
        <v>1785</v>
      </c>
      <c r="BF72" s="35">
        <v>1645</v>
      </c>
      <c r="BG72" s="35">
        <v>1551</v>
      </c>
      <c r="BH72" s="35">
        <v>1791</v>
      </c>
      <c r="BI72" s="35">
        <v>1708</v>
      </c>
      <c r="BJ72" s="35">
        <v>2001</v>
      </c>
      <c r="BK72" s="35">
        <v>2160</v>
      </c>
      <c r="BL72" s="35">
        <v>2888</v>
      </c>
      <c r="BM72" s="35">
        <v>400</v>
      </c>
      <c r="BN72" s="35">
        <v>2030</v>
      </c>
      <c r="BO72" s="35">
        <v>1799</v>
      </c>
      <c r="BP72" s="35">
        <v>1720</v>
      </c>
      <c r="BQ72" s="35">
        <v>2058</v>
      </c>
      <c r="BR72" s="35">
        <v>2345</v>
      </c>
      <c r="BS72" s="35">
        <v>2240</v>
      </c>
      <c r="BT72" s="35">
        <v>2440</v>
      </c>
      <c r="BU72" s="35">
        <v>2491</v>
      </c>
      <c r="BV72" s="35">
        <v>2742</v>
      </c>
      <c r="BW72" s="35">
        <v>3720</v>
      </c>
      <c r="BX72" s="35">
        <v>3936</v>
      </c>
      <c r="BY72" s="35">
        <v>3088</v>
      </c>
      <c r="BZ72" s="35">
        <v>3174</v>
      </c>
      <c r="CA72" s="35">
        <v>3514</v>
      </c>
      <c r="CB72" s="35">
        <v>2994</v>
      </c>
      <c r="CC72" s="35">
        <v>3155</v>
      </c>
      <c r="CD72" s="35">
        <v>2788</v>
      </c>
      <c r="CE72" s="35">
        <v>4061</v>
      </c>
      <c r="CF72" s="35">
        <v>3333</v>
      </c>
      <c r="CG72" s="35">
        <v>3327</v>
      </c>
      <c r="CH72" s="35">
        <v>2480</v>
      </c>
      <c r="CI72" s="35">
        <v>2742</v>
      </c>
      <c r="CJ72" s="35">
        <v>2593</v>
      </c>
      <c r="CK72" s="35">
        <v>2144</v>
      </c>
      <c r="CL72" s="35">
        <v>1935</v>
      </c>
      <c r="CM72" s="35">
        <v>1394</v>
      </c>
      <c r="CN72" s="35">
        <v>1702</v>
      </c>
      <c r="CO72" s="35">
        <v>1649</v>
      </c>
      <c r="CP72" s="35">
        <v>1262</v>
      </c>
      <c r="CQ72" s="35">
        <v>1150</v>
      </c>
      <c r="CR72" s="35">
        <v>1313</v>
      </c>
      <c r="CS72" s="35">
        <v>1413</v>
      </c>
      <c r="CT72" s="35">
        <v>1617</v>
      </c>
      <c r="CU72" s="46">
        <v>1618</v>
      </c>
      <c r="CV72" s="46">
        <v>1592</v>
      </c>
      <c r="CW72" s="46">
        <v>1655</v>
      </c>
      <c r="CX72" s="46">
        <v>1639</v>
      </c>
    </row>
    <row r="73" spans="1:102">
      <c r="A73" s="9" t="s">
        <v>137</v>
      </c>
      <c r="B73" s="23" t="s">
        <v>445</v>
      </c>
      <c r="C73" s="46">
        <v>11</v>
      </c>
      <c r="D73" s="46">
        <v>12</v>
      </c>
      <c r="E73" s="46">
        <v>13</v>
      </c>
      <c r="F73" s="46">
        <v>15</v>
      </c>
      <c r="G73" s="46">
        <v>20</v>
      </c>
      <c r="H73" s="46">
        <v>13</v>
      </c>
      <c r="I73" s="46">
        <v>19</v>
      </c>
      <c r="J73" s="46">
        <v>24</v>
      </c>
      <c r="K73" s="46">
        <v>17</v>
      </c>
      <c r="L73" s="46">
        <v>31</v>
      </c>
      <c r="M73" s="46">
        <v>39</v>
      </c>
      <c r="N73" s="46">
        <v>22</v>
      </c>
      <c r="O73" s="46">
        <v>31</v>
      </c>
      <c r="P73" s="46">
        <v>75</v>
      </c>
      <c r="Q73" s="46">
        <v>38</v>
      </c>
      <c r="R73" s="46">
        <v>41</v>
      </c>
      <c r="S73" s="46">
        <v>35</v>
      </c>
      <c r="T73" s="46">
        <v>19</v>
      </c>
      <c r="U73" s="46">
        <v>21</v>
      </c>
      <c r="V73" s="44">
        <v>13</v>
      </c>
      <c r="W73" s="58">
        <v>3</v>
      </c>
      <c r="X73" s="35">
        <v>2</v>
      </c>
      <c r="Y73" s="35">
        <v>3</v>
      </c>
      <c r="Z73" s="35">
        <v>3</v>
      </c>
      <c r="AA73" s="35">
        <v>3</v>
      </c>
      <c r="AB73" s="35">
        <v>3</v>
      </c>
      <c r="AC73" s="35">
        <v>3</v>
      </c>
      <c r="AD73" s="35">
        <v>3</v>
      </c>
      <c r="AE73" s="35">
        <v>3</v>
      </c>
      <c r="AF73" s="35">
        <v>3</v>
      </c>
      <c r="AG73" s="35">
        <v>5</v>
      </c>
      <c r="AH73" s="35">
        <v>2</v>
      </c>
      <c r="AI73" s="35">
        <v>4</v>
      </c>
      <c r="AJ73" s="35">
        <v>3</v>
      </c>
      <c r="AK73" s="35">
        <v>4</v>
      </c>
      <c r="AL73" s="35">
        <v>4</v>
      </c>
      <c r="AM73" s="35">
        <v>4</v>
      </c>
      <c r="AN73" s="35">
        <v>8</v>
      </c>
      <c r="AO73" s="35">
        <v>3</v>
      </c>
      <c r="AP73" s="35">
        <v>5</v>
      </c>
      <c r="AQ73" s="35">
        <v>4</v>
      </c>
      <c r="AR73" s="35">
        <v>3</v>
      </c>
      <c r="AS73" s="35">
        <v>3</v>
      </c>
      <c r="AT73" s="35">
        <v>3</v>
      </c>
      <c r="AU73" s="35">
        <v>5</v>
      </c>
      <c r="AV73" s="35">
        <v>3</v>
      </c>
      <c r="AW73" s="35">
        <v>5</v>
      </c>
      <c r="AX73" s="35">
        <v>6</v>
      </c>
      <c r="AY73" s="35">
        <v>7</v>
      </c>
      <c r="AZ73" s="35">
        <v>6</v>
      </c>
      <c r="BA73" s="35">
        <v>6</v>
      </c>
      <c r="BB73" s="35">
        <v>5</v>
      </c>
      <c r="BC73" s="35">
        <v>7</v>
      </c>
      <c r="BD73" s="35">
        <v>3</v>
      </c>
      <c r="BE73" s="35">
        <v>3</v>
      </c>
      <c r="BF73" s="35">
        <v>4</v>
      </c>
      <c r="BG73" s="35">
        <v>4</v>
      </c>
      <c r="BH73" s="35">
        <v>4</v>
      </c>
      <c r="BI73" s="35">
        <v>11</v>
      </c>
      <c r="BJ73" s="35">
        <v>12</v>
      </c>
      <c r="BK73" s="35">
        <v>10</v>
      </c>
      <c r="BL73" s="35">
        <v>10</v>
      </c>
      <c r="BM73" s="35">
        <v>3</v>
      </c>
      <c r="BN73" s="35">
        <v>9</v>
      </c>
      <c r="BO73" s="35">
        <v>8</v>
      </c>
      <c r="BP73" s="35">
        <v>4</v>
      </c>
      <c r="BQ73" s="35">
        <v>4</v>
      </c>
      <c r="BR73" s="35">
        <v>6</v>
      </c>
      <c r="BS73" s="35">
        <v>7</v>
      </c>
      <c r="BT73" s="35">
        <v>5</v>
      </c>
      <c r="BU73" s="35">
        <v>6</v>
      </c>
      <c r="BV73" s="35">
        <v>13</v>
      </c>
      <c r="BW73" s="35">
        <v>27</v>
      </c>
      <c r="BX73" s="35">
        <v>25</v>
      </c>
      <c r="BY73" s="35">
        <v>11</v>
      </c>
      <c r="BZ73" s="35">
        <v>12</v>
      </c>
      <c r="CA73" s="35">
        <v>12</v>
      </c>
      <c r="CB73" s="35">
        <v>9</v>
      </c>
      <c r="CC73" s="35">
        <v>5</v>
      </c>
      <c r="CD73" s="35">
        <v>12</v>
      </c>
      <c r="CE73" s="35">
        <v>5</v>
      </c>
      <c r="CF73" s="35">
        <v>15</v>
      </c>
      <c r="CG73" s="35">
        <v>11</v>
      </c>
      <c r="CH73" s="35">
        <v>10</v>
      </c>
      <c r="CI73" s="35">
        <v>10</v>
      </c>
      <c r="CJ73" s="35">
        <v>8</v>
      </c>
      <c r="CK73" s="35">
        <v>9</v>
      </c>
      <c r="CL73" s="35">
        <v>8</v>
      </c>
      <c r="CM73" s="35">
        <v>6</v>
      </c>
      <c r="CN73" s="35">
        <v>4</v>
      </c>
      <c r="CO73" s="35">
        <v>3</v>
      </c>
      <c r="CP73" s="35">
        <v>6</v>
      </c>
      <c r="CQ73" s="35">
        <v>5</v>
      </c>
      <c r="CR73" s="35">
        <v>8</v>
      </c>
      <c r="CS73" s="35">
        <v>4</v>
      </c>
      <c r="CT73" s="35">
        <v>4</v>
      </c>
      <c r="CU73" s="46">
        <v>3</v>
      </c>
      <c r="CV73" s="46">
        <v>4</v>
      </c>
      <c r="CW73" s="46">
        <v>3</v>
      </c>
      <c r="CX73" s="46">
        <v>3</v>
      </c>
    </row>
    <row r="74" spans="1:102">
      <c r="A74" s="9" t="s">
        <v>139</v>
      </c>
      <c r="B74" s="23" t="s">
        <v>446</v>
      </c>
      <c r="C74" s="46">
        <v>1844</v>
      </c>
      <c r="D74" s="46">
        <v>2240</v>
      </c>
      <c r="E74" s="46">
        <v>3943</v>
      </c>
      <c r="F74" s="46">
        <v>3287</v>
      </c>
      <c r="G74" s="46">
        <v>3676</v>
      </c>
      <c r="H74" s="46">
        <v>4090</v>
      </c>
      <c r="I74" s="46">
        <v>4791</v>
      </c>
      <c r="J74" s="46">
        <v>5913</v>
      </c>
      <c r="K74" s="46">
        <v>6939</v>
      </c>
      <c r="L74" s="46">
        <v>7020</v>
      </c>
      <c r="M74" s="46">
        <v>10248</v>
      </c>
      <c r="N74" s="46">
        <v>7900</v>
      </c>
      <c r="O74" s="46">
        <v>9882</v>
      </c>
      <c r="P74" s="46">
        <v>13843</v>
      </c>
      <c r="Q74" s="46">
        <v>12413</v>
      </c>
      <c r="R74" s="46">
        <v>13160</v>
      </c>
      <c r="S74" s="46">
        <v>9379</v>
      </c>
      <c r="T74" s="46">
        <v>5988</v>
      </c>
      <c r="U74" s="46">
        <v>5472</v>
      </c>
      <c r="V74" s="44">
        <v>6491</v>
      </c>
      <c r="W74" s="58">
        <v>497</v>
      </c>
      <c r="X74" s="35">
        <v>512</v>
      </c>
      <c r="Y74" s="35">
        <v>397</v>
      </c>
      <c r="Z74" s="35">
        <v>438</v>
      </c>
      <c r="AA74" s="35">
        <v>412</v>
      </c>
      <c r="AB74" s="35">
        <v>452</v>
      </c>
      <c r="AC74" s="35">
        <v>579</v>
      </c>
      <c r="AD74" s="35">
        <v>797</v>
      </c>
      <c r="AE74" s="35">
        <v>850</v>
      </c>
      <c r="AF74" s="35">
        <v>906</v>
      </c>
      <c r="AG74" s="35">
        <v>987</v>
      </c>
      <c r="AH74" s="35">
        <v>1200</v>
      </c>
      <c r="AI74" s="35">
        <v>883</v>
      </c>
      <c r="AJ74" s="35">
        <v>751</v>
      </c>
      <c r="AK74" s="35">
        <v>901</v>
      </c>
      <c r="AL74" s="35">
        <v>752</v>
      </c>
      <c r="AM74" s="35">
        <v>782</v>
      </c>
      <c r="AN74" s="35">
        <v>921</v>
      </c>
      <c r="AO74" s="35">
        <v>970</v>
      </c>
      <c r="AP74" s="35">
        <v>1003</v>
      </c>
      <c r="AQ74" s="35">
        <v>1215</v>
      </c>
      <c r="AR74" s="35">
        <v>1013</v>
      </c>
      <c r="AS74" s="35">
        <v>974</v>
      </c>
      <c r="AT74" s="35">
        <v>888</v>
      </c>
      <c r="AU74" s="35">
        <v>1005</v>
      </c>
      <c r="AV74" s="35">
        <v>1070</v>
      </c>
      <c r="AW74" s="35">
        <v>1333</v>
      </c>
      <c r="AX74" s="35">
        <v>1383</v>
      </c>
      <c r="AY74" s="35">
        <v>1415</v>
      </c>
      <c r="AZ74" s="35">
        <v>1244</v>
      </c>
      <c r="BA74" s="35">
        <v>1628</v>
      </c>
      <c r="BB74" s="35">
        <v>1626</v>
      </c>
      <c r="BC74" s="35">
        <v>1610</v>
      </c>
      <c r="BD74" s="35">
        <v>1906</v>
      </c>
      <c r="BE74" s="35">
        <v>1782</v>
      </c>
      <c r="BF74" s="35">
        <v>1641</v>
      </c>
      <c r="BG74" s="35">
        <v>1547</v>
      </c>
      <c r="BH74" s="35">
        <v>1787</v>
      </c>
      <c r="BI74" s="35">
        <v>1697</v>
      </c>
      <c r="BJ74" s="35">
        <v>1989</v>
      </c>
      <c r="BK74" s="35">
        <v>2150</v>
      </c>
      <c r="BL74" s="35">
        <v>2878</v>
      </c>
      <c r="BM74" s="35">
        <v>397</v>
      </c>
      <c r="BN74" s="35">
        <v>2021</v>
      </c>
      <c r="BO74" s="35">
        <v>1791</v>
      </c>
      <c r="BP74" s="35">
        <v>1716</v>
      </c>
      <c r="BQ74" s="35">
        <v>2054</v>
      </c>
      <c r="BR74" s="35">
        <v>2339</v>
      </c>
      <c r="BS74" s="35">
        <v>2233</v>
      </c>
      <c r="BT74" s="35">
        <v>2435</v>
      </c>
      <c r="BU74" s="35">
        <v>2485</v>
      </c>
      <c r="BV74" s="35">
        <v>2729</v>
      </c>
      <c r="BW74" s="35">
        <v>3693</v>
      </c>
      <c r="BX74" s="35">
        <v>3911</v>
      </c>
      <c r="BY74" s="35">
        <v>3077</v>
      </c>
      <c r="BZ74" s="35">
        <v>3162</v>
      </c>
      <c r="CA74" s="35">
        <v>3502</v>
      </c>
      <c r="CB74" s="35">
        <v>2985</v>
      </c>
      <c r="CC74" s="35">
        <v>3150</v>
      </c>
      <c r="CD74" s="35">
        <v>2776</v>
      </c>
      <c r="CE74" s="35">
        <v>4056</v>
      </c>
      <c r="CF74" s="35">
        <v>3318</v>
      </c>
      <c r="CG74" s="35">
        <v>3316</v>
      </c>
      <c r="CH74" s="35">
        <v>2470</v>
      </c>
      <c r="CI74" s="35">
        <v>2732</v>
      </c>
      <c r="CJ74" s="35">
        <v>2585</v>
      </c>
      <c r="CK74" s="35">
        <v>2135</v>
      </c>
      <c r="CL74" s="35">
        <v>1927</v>
      </c>
      <c r="CM74" s="35">
        <v>1388</v>
      </c>
      <c r="CN74" s="35">
        <v>1698</v>
      </c>
      <c r="CO74" s="35">
        <v>1646</v>
      </c>
      <c r="CP74" s="35">
        <v>1256</v>
      </c>
      <c r="CQ74" s="35">
        <v>1145</v>
      </c>
      <c r="CR74" s="35">
        <v>1305</v>
      </c>
      <c r="CS74" s="35">
        <v>1409</v>
      </c>
      <c r="CT74" s="35">
        <v>1613</v>
      </c>
      <c r="CU74" s="46">
        <v>1615</v>
      </c>
      <c r="CV74" s="46">
        <v>1588</v>
      </c>
      <c r="CW74" s="46">
        <v>1652</v>
      </c>
      <c r="CX74" s="46">
        <v>1636</v>
      </c>
    </row>
    <row r="75" spans="1:102">
      <c r="A75" s="1" t="s">
        <v>141</v>
      </c>
      <c r="B75" s="23" t="s">
        <v>447</v>
      </c>
      <c r="C75" s="46">
        <v>10306</v>
      </c>
      <c r="D75" s="46">
        <v>10250</v>
      </c>
      <c r="E75" s="46">
        <v>11420</v>
      </c>
      <c r="F75" s="46">
        <v>11796</v>
      </c>
      <c r="G75" s="46">
        <v>11775</v>
      </c>
      <c r="H75" s="46">
        <v>12497</v>
      </c>
      <c r="I75" s="46">
        <v>12592</v>
      </c>
      <c r="J75" s="46">
        <v>13315</v>
      </c>
      <c r="K75" s="46">
        <v>14594</v>
      </c>
      <c r="L75" s="46">
        <v>15084</v>
      </c>
      <c r="M75" s="46">
        <v>16387</v>
      </c>
      <c r="N75" s="46">
        <v>14971</v>
      </c>
      <c r="O75" s="46">
        <v>16168</v>
      </c>
      <c r="P75" s="46">
        <v>17917</v>
      </c>
      <c r="Q75" s="46">
        <v>16702</v>
      </c>
      <c r="R75" s="46">
        <v>16594</v>
      </c>
      <c r="S75" s="46">
        <v>16004</v>
      </c>
      <c r="T75" s="46">
        <v>14945</v>
      </c>
      <c r="U75" s="46">
        <v>14812</v>
      </c>
      <c r="V75" s="44">
        <v>17046</v>
      </c>
      <c r="W75" s="58">
        <v>2643</v>
      </c>
      <c r="X75" s="35">
        <v>2601</v>
      </c>
      <c r="Y75" s="35">
        <v>2533</v>
      </c>
      <c r="Z75" s="35">
        <v>2529</v>
      </c>
      <c r="AA75" s="35">
        <v>2446</v>
      </c>
      <c r="AB75" s="35">
        <v>2440</v>
      </c>
      <c r="AC75" s="35">
        <v>2641</v>
      </c>
      <c r="AD75" s="35">
        <v>2723</v>
      </c>
      <c r="AE75" s="35">
        <v>2733</v>
      </c>
      <c r="AF75" s="35">
        <v>2818</v>
      </c>
      <c r="AG75" s="35">
        <v>2894</v>
      </c>
      <c r="AH75" s="35">
        <v>2975</v>
      </c>
      <c r="AI75" s="35">
        <v>3166</v>
      </c>
      <c r="AJ75" s="35">
        <v>2960</v>
      </c>
      <c r="AK75" s="35">
        <v>2860</v>
      </c>
      <c r="AL75" s="35">
        <v>2810</v>
      </c>
      <c r="AM75" s="35">
        <v>2825</v>
      </c>
      <c r="AN75" s="35">
        <v>2912</v>
      </c>
      <c r="AO75" s="35">
        <v>3010</v>
      </c>
      <c r="AP75" s="35">
        <v>3028</v>
      </c>
      <c r="AQ75" s="35">
        <v>3183</v>
      </c>
      <c r="AR75" s="35">
        <v>3144</v>
      </c>
      <c r="AS75" s="35">
        <v>3099</v>
      </c>
      <c r="AT75" s="35">
        <v>3071</v>
      </c>
      <c r="AU75" s="35">
        <v>3079</v>
      </c>
      <c r="AV75" s="35">
        <v>3112</v>
      </c>
      <c r="AW75" s="35">
        <v>3037</v>
      </c>
      <c r="AX75" s="35">
        <v>3364</v>
      </c>
      <c r="AY75" s="35">
        <v>3200</v>
      </c>
      <c r="AZ75" s="35">
        <v>3262</v>
      </c>
      <c r="BA75" s="35">
        <v>3381</v>
      </c>
      <c r="BB75" s="35">
        <v>3472</v>
      </c>
      <c r="BC75" s="35">
        <v>3414</v>
      </c>
      <c r="BD75" s="35">
        <v>3642</v>
      </c>
      <c r="BE75" s="35">
        <v>3689</v>
      </c>
      <c r="BF75" s="35">
        <v>3849</v>
      </c>
      <c r="BG75" s="35">
        <v>3776</v>
      </c>
      <c r="BH75" s="35">
        <v>3834</v>
      </c>
      <c r="BI75" s="35">
        <v>3653</v>
      </c>
      <c r="BJ75" s="35">
        <v>3821</v>
      </c>
      <c r="BK75" s="35">
        <v>4037</v>
      </c>
      <c r="BL75" s="35">
        <v>4169</v>
      </c>
      <c r="BM75" s="35">
        <v>2533</v>
      </c>
      <c r="BN75" s="35">
        <v>3784</v>
      </c>
      <c r="BO75" s="35">
        <v>3595</v>
      </c>
      <c r="BP75" s="35">
        <v>3667</v>
      </c>
      <c r="BQ75" s="35">
        <v>3812</v>
      </c>
      <c r="BR75" s="35">
        <v>3897</v>
      </c>
      <c r="BS75" s="35">
        <v>3956</v>
      </c>
      <c r="BT75" s="35">
        <v>3955</v>
      </c>
      <c r="BU75" s="35">
        <v>3971</v>
      </c>
      <c r="BV75" s="35">
        <v>4286</v>
      </c>
      <c r="BW75" s="35">
        <v>4376</v>
      </c>
      <c r="BX75" s="35">
        <v>4832</v>
      </c>
      <c r="BY75" s="35">
        <v>4514</v>
      </c>
      <c r="BZ75" s="35">
        <v>4195</v>
      </c>
      <c r="CA75" s="35">
        <v>4264</v>
      </c>
      <c r="CB75" s="35">
        <v>4253</v>
      </c>
      <c r="CC75" s="35">
        <v>4060</v>
      </c>
      <c r="CD75" s="35">
        <v>4125</v>
      </c>
      <c r="CE75" s="35">
        <v>4174</v>
      </c>
      <c r="CF75" s="35">
        <v>4175</v>
      </c>
      <c r="CG75" s="35">
        <v>4230</v>
      </c>
      <c r="CH75" s="35">
        <v>4015</v>
      </c>
      <c r="CI75" s="35">
        <v>4168</v>
      </c>
      <c r="CJ75" s="35">
        <v>3974</v>
      </c>
      <c r="CK75" s="35">
        <v>3893</v>
      </c>
      <c r="CL75" s="35">
        <v>3969</v>
      </c>
      <c r="CM75" s="35">
        <v>3735</v>
      </c>
      <c r="CN75" s="35">
        <v>3740</v>
      </c>
      <c r="CO75" s="35">
        <v>3734</v>
      </c>
      <c r="CP75" s="35">
        <v>3736</v>
      </c>
      <c r="CQ75" s="35">
        <v>3705</v>
      </c>
      <c r="CR75" s="35">
        <v>3614</v>
      </c>
      <c r="CS75" s="35">
        <v>3861</v>
      </c>
      <c r="CT75" s="35">
        <v>3632</v>
      </c>
      <c r="CU75" s="46">
        <v>4103</v>
      </c>
      <c r="CV75" s="46">
        <v>4312</v>
      </c>
      <c r="CW75" s="46">
        <v>4447</v>
      </c>
      <c r="CX75" s="46">
        <v>4184</v>
      </c>
    </row>
    <row r="76" spans="1:102">
      <c r="A76" s="9" t="s">
        <v>143</v>
      </c>
      <c r="B76" s="23"/>
      <c r="C76" s="46">
        <v>690</v>
      </c>
      <c r="D76" s="46">
        <v>684</v>
      </c>
      <c r="E76" s="46">
        <v>965</v>
      </c>
      <c r="F76" s="46">
        <v>1057</v>
      </c>
      <c r="G76" s="46">
        <v>897</v>
      </c>
      <c r="H76" s="46">
        <v>854</v>
      </c>
      <c r="I76" s="46">
        <v>900</v>
      </c>
      <c r="J76" s="46">
        <v>893</v>
      </c>
      <c r="K76" s="46">
        <v>1114</v>
      </c>
      <c r="L76" s="46">
        <v>1437</v>
      </c>
      <c r="M76" s="46">
        <v>1608</v>
      </c>
      <c r="N76" s="46">
        <v>1401</v>
      </c>
      <c r="O76" s="46">
        <v>1804</v>
      </c>
      <c r="P76" s="46">
        <v>1557</v>
      </c>
      <c r="Q76" s="46">
        <v>1358</v>
      </c>
      <c r="R76" s="46">
        <v>1341</v>
      </c>
      <c r="S76" s="46">
        <v>1038</v>
      </c>
      <c r="T76" s="46">
        <v>1038</v>
      </c>
      <c r="U76" s="46">
        <v>1124</v>
      </c>
      <c r="V76" s="44">
        <v>1229</v>
      </c>
      <c r="W76" s="58">
        <v>173</v>
      </c>
      <c r="X76" s="35">
        <v>173</v>
      </c>
      <c r="Y76" s="35">
        <v>179</v>
      </c>
      <c r="Z76" s="35">
        <v>165</v>
      </c>
      <c r="AA76" s="35">
        <v>151</v>
      </c>
      <c r="AB76" s="35">
        <v>169</v>
      </c>
      <c r="AC76" s="35">
        <v>167</v>
      </c>
      <c r="AD76" s="35">
        <v>197</v>
      </c>
      <c r="AE76" s="35">
        <v>214</v>
      </c>
      <c r="AF76" s="35">
        <v>238</v>
      </c>
      <c r="AG76" s="35">
        <v>242</v>
      </c>
      <c r="AH76" s="35">
        <v>271</v>
      </c>
      <c r="AI76" s="35">
        <v>305</v>
      </c>
      <c r="AJ76" s="35">
        <v>279</v>
      </c>
      <c r="AK76" s="35">
        <v>265</v>
      </c>
      <c r="AL76" s="35">
        <v>208</v>
      </c>
      <c r="AM76" s="35">
        <v>198</v>
      </c>
      <c r="AN76" s="35">
        <v>206</v>
      </c>
      <c r="AO76" s="35">
        <v>242</v>
      </c>
      <c r="AP76" s="35">
        <v>251</v>
      </c>
      <c r="AQ76" s="35">
        <v>224</v>
      </c>
      <c r="AR76" s="35">
        <v>198</v>
      </c>
      <c r="AS76" s="35">
        <v>204</v>
      </c>
      <c r="AT76" s="35">
        <v>228</v>
      </c>
      <c r="AU76" s="35">
        <v>256</v>
      </c>
      <c r="AV76" s="35">
        <v>227</v>
      </c>
      <c r="AW76" s="35">
        <v>202</v>
      </c>
      <c r="AX76" s="35">
        <v>215</v>
      </c>
      <c r="AY76" s="35">
        <v>197</v>
      </c>
      <c r="AZ76" s="35">
        <v>202</v>
      </c>
      <c r="BA76" s="35">
        <v>237</v>
      </c>
      <c r="BB76" s="35">
        <v>257</v>
      </c>
      <c r="BC76" s="35">
        <v>219</v>
      </c>
      <c r="BD76" s="35">
        <v>300</v>
      </c>
      <c r="BE76" s="35">
        <v>307</v>
      </c>
      <c r="BF76" s="35">
        <v>288</v>
      </c>
      <c r="BG76" s="35">
        <v>383</v>
      </c>
      <c r="BH76" s="35">
        <v>423</v>
      </c>
      <c r="BI76" s="35">
        <v>310</v>
      </c>
      <c r="BJ76" s="35">
        <v>321</v>
      </c>
      <c r="BK76" s="35">
        <v>347</v>
      </c>
      <c r="BL76" s="35">
        <v>369</v>
      </c>
      <c r="BM76" s="35">
        <v>179</v>
      </c>
      <c r="BN76" s="35">
        <v>307</v>
      </c>
      <c r="BO76" s="35">
        <v>394</v>
      </c>
      <c r="BP76" s="35">
        <v>322</v>
      </c>
      <c r="BQ76" s="35">
        <v>358</v>
      </c>
      <c r="BR76" s="35">
        <v>327</v>
      </c>
      <c r="BS76" s="35">
        <v>439</v>
      </c>
      <c r="BT76" s="35">
        <v>432</v>
      </c>
      <c r="BU76" s="35">
        <v>438</v>
      </c>
      <c r="BV76" s="35">
        <v>495</v>
      </c>
      <c r="BW76" s="35">
        <v>394</v>
      </c>
      <c r="BX76" s="35">
        <v>399</v>
      </c>
      <c r="BY76" s="35">
        <v>387</v>
      </c>
      <c r="BZ76" s="35">
        <v>377</v>
      </c>
      <c r="CA76" s="35">
        <v>339</v>
      </c>
      <c r="CB76" s="35">
        <v>347</v>
      </c>
      <c r="CC76" s="35">
        <v>289</v>
      </c>
      <c r="CD76" s="35">
        <v>383</v>
      </c>
      <c r="CE76" s="35">
        <v>429</v>
      </c>
      <c r="CF76" s="35">
        <v>349</v>
      </c>
      <c r="CG76" s="35">
        <v>307</v>
      </c>
      <c r="CH76" s="35">
        <v>256</v>
      </c>
      <c r="CI76" s="35">
        <v>226</v>
      </c>
      <c r="CJ76" s="35">
        <v>257</v>
      </c>
      <c r="CK76" s="35">
        <v>252</v>
      </c>
      <c r="CL76" s="35">
        <v>303</v>
      </c>
      <c r="CM76" s="35">
        <v>278</v>
      </c>
      <c r="CN76" s="35">
        <v>224</v>
      </c>
      <c r="CO76" s="35">
        <v>251</v>
      </c>
      <c r="CP76" s="35">
        <v>285</v>
      </c>
      <c r="CQ76" s="35">
        <v>281</v>
      </c>
      <c r="CR76" s="35">
        <v>274</v>
      </c>
      <c r="CS76" s="35">
        <v>302</v>
      </c>
      <c r="CT76" s="35">
        <v>267</v>
      </c>
      <c r="CU76" s="46">
        <v>162</v>
      </c>
      <c r="CV76" s="46">
        <v>388</v>
      </c>
      <c r="CW76" s="46">
        <v>386</v>
      </c>
      <c r="CX76" s="46">
        <v>293</v>
      </c>
    </row>
    <row r="77" spans="1:102">
      <c r="A77" s="13" t="s">
        <v>144</v>
      </c>
      <c r="B77" s="23" t="s">
        <v>448</v>
      </c>
      <c r="C77" s="46">
        <v>10</v>
      </c>
      <c r="D77" s="46">
        <v>8</v>
      </c>
      <c r="E77" s="46">
        <v>7</v>
      </c>
      <c r="F77" s="46">
        <v>7</v>
      </c>
      <c r="G77" s="46">
        <v>10</v>
      </c>
      <c r="H77" s="46">
        <v>10</v>
      </c>
      <c r="I77" s="46">
        <v>8</v>
      </c>
      <c r="J77" s="46">
        <v>9</v>
      </c>
      <c r="K77" s="46">
        <v>9</v>
      </c>
      <c r="L77" s="46">
        <v>9</v>
      </c>
      <c r="M77" s="46">
        <v>9</v>
      </c>
      <c r="N77" s="46">
        <v>11</v>
      </c>
      <c r="O77" s="46">
        <v>12</v>
      </c>
      <c r="P77" s="46">
        <v>12</v>
      </c>
      <c r="Q77" s="46">
        <v>11</v>
      </c>
      <c r="R77" s="46">
        <v>11</v>
      </c>
      <c r="S77" s="46">
        <v>19</v>
      </c>
      <c r="T77" s="46">
        <v>14</v>
      </c>
      <c r="U77" s="46">
        <v>18</v>
      </c>
      <c r="V77" s="44">
        <v>20</v>
      </c>
      <c r="W77" s="58">
        <v>2</v>
      </c>
      <c r="X77" s="35">
        <v>3</v>
      </c>
      <c r="Y77" s="35">
        <v>3</v>
      </c>
      <c r="Z77" s="35">
        <v>2</v>
      </c>
      <c r="AA77" s="35">
        <v>3</v>
      </c>
      <c r="AB77" s="35">
        <v>2</v>
      </c>
      <c r="AC77" s="35">
        <v>1</v>
      </c>
      <c r="AD77" s="35">
        <v>2</v>
      </c>
      <c r="AE77" s="35">
        <v>2</v>
      </c>
      <c r="AF77" s="35">
        <v>2</v>
      </c>
      <c r="AG77" s="35">
        <v>2</v>
      </c>
      <c r="AH77" s="35">
        <v>1</v>
      </c>
      <c r="AI77" s="35">
        <v>2</v>
      </c>
      <c r="AJ77" s="35">
        <v>2</v>
      </c>
      <c r="AK77" s="35">
        <v>1</v>
      </c>
      <c r="AL77" s="35">
        <v>2</v>
      </c>
      <c r="AM77" s="35">
        <v>2</v>
      </c>
      <c r="AN77" s="35">
        <v>2</v>
      </c>
      <c r="AO77" s="35">
        <v>3</v>
      </c>
      <c r="AP77" s="35">
        <v>3</v>
      </c>
      <c r="AQ77" s="35">
        <v>3</v>
      </c>
      <c r="AR77" s="35">
        <v>3</v>
      </c>
      <c r="AS77" s="35">
        <v>2</v>
      </c>
      <c r="AT77" s="35">
        <v>2</v>
      </c>
      <c r="AU77" s="35">
        <v>2</v>
      </c>
      <c r="AV77" s="35">
        <v>2</v>
      </c>
      <c r="AW77" s="35">
        <v>2</v>
      </c>
      <c r="AX77" s="35">
        <v>2</v>
      </c>
      <c r="AY77" s="35">
        <v>2</v>
      </c>
      <c r="AZ77" s="35">
        <v>2</v>
      </c>
      <c r="BA77" s="35">
        <v>2</v>
      </c>
      <c r="BB77" s="35">
        <v>3</v>
      </c>
      <c r="BC77" s="35">
        <v>2</v>
      </c>
      <c r="BD77" s="35">
        <v>2</v>
      </c>
      <c r="BE77" s="35">
        <v>2</v>
      </c>
      <c r="BF77" s="35">
        <v>3</v>
      </c>
      <c r="BG77" s="35">
        <v>2</v>
      </c>
      <c r="BH77" s="35">
        <v>2</v>
      </c>
      <c r="BI77" s="35">
        <v>3</v>
      </c>
      <c r="BJ77" s="35">
        <v>2</v>
      </c>
      <c r="BK77" s="35">
        <v>2</v>
      </c>
      <c r="BL77" s="35">
        <v>3</v>
      </c>
      <c r="BM77" s="35">
        <v>3</v>
      </c>
      <c r="BN77" s="35">
        <v>2</v>
      </c>
      <c r="BO77" s="35">
        <v>2</v>
      </c>
      <c r="BP77" s="35">
        <v>3</v>
      </c>
      <c r="BQ77" s="35">
        <v>3</v>
      </c>
      <c r="BR77" s="35">
        <v>3</v>
      </c>
      <c r="BS77" s="35">
        <v>3</v>
      </c>
      <c r="BT77" s="35">
        <v>3</v>
      </c>
      <c r="BU77" s="35">
        <v>3</v>
      </c>
      <c r="BV77" s="35">
        <v>3</v>
      </c>
      <c r="BW77" s="35">
        <v>3</v>
      </c>
      <c r="BX77" s="35">
        <v>4</v>
      </c>
      <c r="BY77" s="35">
        <v>2</v>
      </c>
      <c r="BZ77" s="35">
        <v>3</v>
      </c>
      <c r="CA77" s="35">
        <v>3</v>
      </c>
      <c r="CB77" s="35">
        <v>3</v>
      </c>
      <c r="CC77" s="35">
        <v>3</v>
      </c>
      <c r="CD77" s="35">
        <v>2</v>
      </c>
      <c r="CE77" s="35">
        <v>3</v>
      </c>
      <c r="CF77" s="35">
        <v>3</v>
      </c>
      <c r="CG77" s="35">
        <v>3</v>
      </c>
      <c r="CH77" s="35">
        <v>2</v>
      </c>
      <c r="CI77" s="35">
        <v>3</v>
      </c>
      <c r="CJ77" s="35">
        <v>4</v>
      </c>
      <c r="CK77" s="35">
        <v>4</v>
      </c>
      <c r="CL77" s="35">
        <v>8</v>
      </c>
      <c r="CM77" s="35">
        <v>3</v>
      </c>
      <c r="CN77" s="35">
        <v>4</v>
      </c>
      <c r="CO77" s="35">
        <v>3</v>
      </c>
      <c r="CP77" s="35">
        <v>4</v>
      </c>
      <c r="CQ77" s="35">
        <v>4</v>
      </c>
      <c r="CR77" s="35">
        <v>5</v>
      </c>
      <c r="CS77" s="35">
        <v>5</v>
      </c>
      <c r="CT77" s="35">
        <v>4</v>
      </c>
      <c r="CU77" s="46">
        <v>4</v>
      </c>
      <c r="CV77" s="46">
        <v>6</v>
      </c>
      <c r="CW77" s="46">
        <v>4</v>
      </c>
      <c r="CX77" s="46">
        <v>6</v>
      </c>
    </row>
    <row r="78" spans="1:102">
      <c r="A78" s="13" t="s">
        <v>146</v>
      </c>
      <c r="B78" s="23" t="s">
        <v>449</v>
      </c>
      <c r="C78" s="46">
        <v>553</v>
      </c>
      <c r="D78" s="46">
        <v>574</v>
      </c>
      <c r="E78" s="46">
        <v>842</v>
      </c>
      <c r="F78" s="46">
        <v>920</v>
      </c>
      <c r="G78" s="46">
        <v>773</v>
      </c>
      <c r="H78" s="46">
        <v>733</v>
      </c>
      <c r="I78" s="46">
        <v>776</v>
      </c>
      <c r="J78" s="46">
        <v>771</v>
      </c>
      <c r="K78" s="46">
        <v>985</v>
      </c>
      <c r="L78" s="46">
        <v>1283</v>
      </c>
      <c r="M78" s="46">
        <v>1341</v>
      </c>
      <c r="N78" s="46">
        <v>1236</v>
      </c>
      <c r="O78" s="46">
        <v>1626</v>
      </c>
      <c r="P78" s="46">
        <v>1374</v>
      </c>
      <c r="Q78" s="46">
        <v>1150</v>
      </c>
      <c r="R78" s="46">
        <v>1109</v>
      </c>
      <c r="S78" s="46">
        <v>779</v>
      </c>
      <c r="T78" s="46">
        <v>736</v>
      </c>
      <c r="U78" s="46">
        <v>915</v>
      </c>
      <c r="V78" s="44">
        <v>1015</v>
      </c>
      <c r="W78" s="58">
        <v>139</v>
      </c>
      <c r="X78" s="35">
        <v>135</v>
      </c>
      <c r="Y78" s="35">
        <v>145</v>
      </c>
      <c r="Z78" s="35">
        <v>134</v>
      </c>
      <c r="AA78" s="35">
        <v>123</v>
      </c>
      <c r="AB78" s="35">
        <v>146</v>
      </c>
      <c r="AC78" s="35">
        <v>141</v>
      </c>
      <c r="AD78" s="35">
        <v>164</v>
      </c>
      <c r="AE78" s="35">
        <v>181</v>
      </c>
      <c r="AF78" s="35">
        <v>206</v>
      </c>
      <c r="AG78" s="35">
        <v>212</v>
      </c>
      <c r="AH78" s="35">
        <v>243</v>
      </c>
      <c r="AI78" s="35">
        <v>270</v>
      </c>
      <c r="AJ78" s="35">
        <v>243</v>
      </c>
      <c r="AK78" s="35">
        <v>232</v>
      </c>
      <c r="AL78" s="35">
        <v>175</v>
      </c>
      <c r="AM78" s="35">
        <v>168</v>
      </c>
      <c r="AN78" s="35">
        <v>176</v>
      </c>
      <c r="AO78" s="35">
        <v>208</v>
      </c>
      <c r="AP78" s="35">
        <v>221</v>
      </c>
      <c r="AQ78" s="35">
        <v>195</v>
      </c>
      <c r="AR78" s="35">
        <v>169</v>
      </c>
      <c r="AS78" s="35">
        <v>173</v>
      </c>
      <c r="AT78" s="35">
        <v>196</v>
      </c>
      <c r="AU78" s="35">
        <v>223</v>
      </c>
      <c r="AV78" s="35">
        <v>199</v>
      </c>
      <c r="AW78" s="35">
        <v>172</v>
      </c>
      <c r="AX78" s="35">
        <v>182</v>
      </c>
      <c r="AY78" s="35">
        <v>166</v>
      </c>
      <c r="AZ78" s="35">
        <v>169</v>
      </c>
      <c r="BA78" s="35">
        <v>206</v>
      </c>
      <c r="BB78" s="35">
        <v>230</v>
      </c>
      <c r="BC78" s="35">
        <v>190</v>
      </c>
      <c r="BD78" s="35">
        <v>264</v>
      </c>
      <c r="BE78" s="35">
        <v>276</v>
      </c>
      <c r="BF78" s="35">
        <v>255</v>
      </c>
      <c r="BG78" s="35">
        <v>345</v>
      </c>
      <c r="BH78" s="35">
        <v>386</v>
      </c>
      <c r="BI78" s="35">
        <v>272</v>
      </c>
      <c r="BJ78" s="35">
        <v>280</v>
      </c>
      <c r="BK78" s="35">
        <v>292</v>
      </c>
      <c r="BL78" s="35">
        <v>318</v>
      </c>
      <c r="BM78" s="35">
        <v>145</v>
      </c>
      <c r="BN78" s="35">
        <v>241</v>
      </c>
      <c r="BO78" s="35">
        <v>352</v>
      </c>
      <c r="BP78" s="35">
        <v>283</v>
      </c>
      <c r="BQ78" s="35">
        <v>317</v>
      </c>
      <c r="BR78" s="35">
        <v>284</v>
      </c>
      <c r="BS78" s="35">
        <v>396</v>
      </c>
      <c r="BT78" s="35">
        <v>383</v>
      </c>
      <c r="BU78" s="35">
        <v>393</v>
      </c>
      <c r="BV78" s="35">
        <v>454</v>
      </c>
      <c r="BW78" s="35">
        <v>345</v>
      </c>
      <c r="BX78" s="35">
        <v>345</v>
      </c>
      <c r="BY78" s="35">
        <v>348</v>
      </c>
      <c r="BZ78" s="35">
        <v>336</v>
      </c>
      <c r="CA78" s="35">
        <v>298</v>
      </c>
      <c r="CB78" s="35">
        <v>309</v>
      </c>
      <c r="CC78" s="35">
        <v>246</v>
      </c>
      <c r="CD78" s="35">
        <v>297</v>
      </c>
      <c r="CE78" s="35">
        <v>370</v>
      </c>
      <c r="CF78" s="35">
        <v>289</v>
      </c>
      <c r="CG78" s="35">
        <v>243</v>
      </c>
      <c r="CH78" s="35">
        <v>207</v>
      </c>
      <c r="CI78" s="35">
        <v>171</v>
      </c>
      <c r="CJ78" s="35">
        <v>208</v>
      </c>
      <c r="CK78" s="35">
        <v>180</v>
      </c>
      <c r="CL78" s="35">
        <v>220</v>
      </c>
      <c r="CM78" s="35">
        <v>202</v>
      </c>
      <c r="CN78" s="35">
        <v>158</v>
      </c>
      <c r="CO78" s="35">
        <v>188</v>
      </c>
      <c r="CP78" s="35">
        <v>188</v>
      </c>
      <c r="CQ78" s="35">
        <v>230</v>
      </c>
      <c r="CR78" s="35">
        <v>217</v>
      </c>
      <c r="CS78" s="35">
        <v>243</v>
      </c>
      <c r="CT78" s="35">
        <v>225</v>
      </c>
      <c r="CU78" s="46">
        <v>112</v>
      </c>
      <c r="CV78" s="46">
        <v>328</v>
      </c>
      <c r="CW78" s="46">
        <v>341</v>
      </c>
      <c r="CX78" s="46">
        <v>234</v>
      </c>
    </row>
    <row r="79" spans="1:102">
      <c r="A79" s="13" t="s">
        <v>148</v>
      </c>
      <c r="B79" s="23" t="s">
        <v>450</v>
      </c>
      <c r="C79" s="46">
        <v>127</v>
      </c>
      <c r="D79" s="46">
        <v>102</v>
      </c>
      <c r="E79" s="46">
        <v>116</v>
      </c>
      <c r="F79" s="46">
        <v>130</v>
      </c>
      <c r="G79" s="46">
        <v>114</v>
      </c>
      <c r="H79" s="46">
        <v>111</v>
      </c>
      <c r="I79" s="46">
        <v>116</v>
      </c>
      <c r="J79" s="46">
        <v>113</v>
      </c>
      <c r="K79" s="46">
        <v>120</v>
      </c>
      <c r="L79" s="46">
        <v>145</v>
      </c>
      <c r="M79" s="46">
        <v>258</v>
      </c>
      <c r="N79" s="46">
        <v>154</v>
      </c>
      <c r="O79" s="46">
        <v>166</v>
      </c>
      <c r="P79" s="46">
        <v>171</v>
      </c>
      <c r="Q79" s="46">
        <v>197</v>
      </c>
      <c r="R79" s="46">
        <v>221</v>
      </c>
      <c r="S79" s="46">
        <v>240</v>
      </c>
      <c r="T79" s="46">
        <v>288</v>
      </c>
      <c r="U79" s="46">
        <v>191</v>
      </c>
      <c r="V79" s="44">
        <v>194</v>
      </c>
      <c r="W79" s="58">
        <v>32</v>
      </c>
      <c r="X79" s="35">
        <v>35</v>
      </c>
      <c r="Y79" s="35">
        <v>31</v>
      </c>
      <c r="Z79" s="35">
        <v>29</v>
      </c>
      <c r="AA79" s="35">
        <v>25</v>
      </c>
      <c r="AB79" s="35">
        <v>21</v>
      </c>
      <c r="AC79" s="35">
        <v>25</v>
      </c>
      <c r="AD79" s="35">
        <v>31</v>
      </c>
      <c r="AE79" s="35">
        <v>31</v>
      </c>
      <c r="AF79" s="35">
        <v>30</v>
      </c>
      <c r="AG79" s="35">
        <v>28</v>
      </c>
      <c r="AH79" s="35">
        <v>27</v>
      </c>
      <c r="AI79" s="35">
        <v>33</v>
      </c>
      <c r="AJ79" s="35">
        <v>34</v>
      </c>
      <c r="AK79" s="35">
        <v>32</v>
      </c>
      <c r="AL79" s="35">
        <v>31</v>
      </c>
      <c r="AM79" s="35">
        <v>28</v>
      </c>
      <c r="AN79" s="35">
        <v>28</v>
      </c>
      <c r="AO79" s="35">
        <v>31</v>
      </c>
      <c r="AP79" s="35">
        <v>27</v>
      </c>
      <c r="AQ79" s="35">
        <v>26</v>
      </c>
      <c r="AR79" s="35">
        <v>26</v>
      </c>
      <c r="AS79" s="35">
        <v>29</v>
      </c>
      <c r="AT79" s="35">
        <v>30</v>
      </c>
      <c r="AU79" s="35">
        <v>31</v>
      </c>
      <c r="AV79" s="35">
        <v>26</v>
      </c>
      <c r="AW79" s="35">
        <v>28</v>
      </c>
      <c r="AX79" s="35">
        <v>31</v>
      </c>
      <c r="AY79" s="35">
        <v>29</v>
      </c>
      <c r="AZ79" s="35">
        <v>31</v>
      </c>
      <c r="BA79" s="35">
        <v>29</v>
      </c>
      <c r="BB79" s="35">
        <v>24</v>
      </c>
      <c r="BC79" s="35">
        <v>27</v>
      </c>
      <c r="BD79" s="35">
        <v>35</v>
      </c>
      <c r="BE79" s="35">
        <v>28</v>
      </c>
      <c r="BF79" s="35">
        <v>30</v>
      </c>
      <c r="BG79" s="35">
        <v>36</v>
      </c>
      <c r="BH79" s="35">
        <v>35</v>
      </c>
      <c r="BI79" s="35">
        <v>35</v>
      </c>
      <c r="BJ79" s="35">
        <v>39</v>
      </c>
      <c r="BK79" s="35">
        <v>53</v>
      </c>
      <c r="BL79" s="35">
        <v>48</v>
      </c>
      <c r="BM79" s="35">
        <v>31</v>
      </c>
      <c r="BN79" s="35">
        <v>64</v>
      </c>
      <c r="BO79" s="35">
        <v>40</v>
      </c>
      <c r="BP79" s="35">
        <v>36</v>
      </c>
      <c r="BQ79" s="35">
        <v>38</v>
      </c>
      <c r="BR79" s="35">
        <v>40</v>
      </c>
      <c r="BS79" s="35">
        <v>40</v>
      </c>
      <c r="BT79" s="35">
        <v>46</v>
      </c>
      <c r="BU79" s="35">
        <v>42</v>
      </c>
      <c r="BV79" s="35">
        <v>38</v>
      </c>
      <c r="BW79" s="35">
        <v>46</v>
      </c>
      <c r="BX79" s="35">
        <v>50</v>
      </c>
      <c r="BY79" s="35">
        <v>37</v>
      </c>
      <c r="BZ79" s="35">
        <v>38</v>
      </c>
      <c r="CA79" s="35">
        <v>38</v>
      </c>
      <c r="CB79" s="35">
        <v>35</v>
      </c>
      <c r="CC79" s="35">
        <v>40</v>
      </c>
      <c r="CD79" s="35">
        <v>84</v>
      </c>
      <c r="CE79" s="35">
        <v>55</v>
      </c>
      <c r="CF79" s="35">
        <v>58</v>
      </c>
      <c r="CG79" s="35">
        <v>61</v>
      </c>
      <c r="CH79" s="35">
        <v>47</v>
      </c>
      <c r="CI79" s="35">
        <v>52</v>
      </c>
      <c r="CJ79" s="35">
        <v>45</v>
      </c>
      <c r="CK79" s="35">
        <v>68</v>
      </c>
      <c r="CL79" s="35">
        <v>75</v>
      </c>
      <c r="CM79" s="35">
        <v>73</v>
      </c>
      <c r="CN79" s="35">
        <v>62</v>
      </c>
      <c r="CO79" s="35">
        <v>60</v>
      </c>
      <c r="CP79" s="35">
        <v>93</v>
      </c>
      <c r="CQ79" s="35">
        <v>47</v>
      </c>
      <c r="CR79" s="35">
        <v>52</v>
      </c>
      <c r="CS79" s="35">
        <v>54</v>
      </c>
      <c r="CT79" s="35">
        <v>38</v>
      </c>
      <c r="CU79" s="46">
        <v>46</v>
      </c>
      <c r="CV79" s="46">
        <v>54</v>
      </c>
      <c r="CW79" s="46">
        <v>41</v>
      </c>
      <c r="CX79" s="46">
        <v>53</v>
      </c>
    </row>
    <row r="80" spans="1:102">
      <c r="A80" s="9" t="s">
        <v>150</v>
      </c>
      <c r="B80" s="23"/>
      <c r="C80" s="46">
        <v>4903</v>
      </c>
      <c r="D80" s="46">
        <v>4808</v>
      </c>
      <c r="E80" s="46">
        <v>5447</v>
      </c>
      <c r="F80" s="46">
        <v>5657</v>
      </c>
      <c r="G80" s="46">
        <v>5580</v>
      </c>
      <c r="H80" s="46">
        <v>6065</v>
      </c>
      <c r="I80" s="46">
        <v>6317</v>
      </c>
      <c r="J80" s="46">
        <v>6777</v>
      </c>
      <c r="K80" s="46">
        <v>7558</v>
      </c>
      <c r="L80" s="46">
        <v>7379</v>
      </c>
      <c r="M80" s="46">
        <v>7943</v>
      </c>
      <c r="N80" s="46">
        <v>6557</v>
      </c>
      <c r="O80" s="46">
        <v>7173</v>
      </c>
      <c r="P80" s="46">
        <v>8271</v>
      </c>
      <c r="Q80" s="46">
        <v>7866</v>
      </c>
      <c r="R80" s="46">
        <v>7377</v>
      </c>
      <c r="S80" s="46">
        <v>6453</v>
      </c>
      <c r="T80" s="46">
        <v>5948</v>
      </c>
      <c r="U80" s="46">
        <v>5636</v>
      </c>
      <c r="V80" s="44">
        <v>6922</v>
      </c>
      <c r="W80" s="58">
        <v>1286</v>
      </c>
      <c r="X80" s="35">
        <v>1242</v>
      </c>
      <c r="Y80" s="35">
        <v>1176</v>
      </c>
      <c r="Z80" s="35">
        <v>1199</v>
      </c>
      <c r="AA80" s="35">
        <v>1140</v>
      </c>
      <c r="AB80" s="35">
        <v>1102</v>
      </c>
      <c r="AC80" s="35">
        <v>1266</v>
      </c>
      <c r="AD80" s="35">
        <v>1300</v>
      </c>
      <c r="AE80" s="35">
        <v>1285</v>
      </c>
      <c r="AF80" s="35">
        <v>1351</v>
      </c>
      <c r="AG80" s="35">
        <v>1383</v>
      </c>
      <c r="AH80" s="35">
        <v>1428</v>
      </c>
      <c r="AI80" s="35">
        <v>1546</v>
      </c>
      <c r="AJ80" s="35">
        <v>1390</v>
      </c>
      <c r="AK80" s="35">
        <v>1360</v>
      </c>
      <c r="AL80" s="35">
        <v>1361</v>
      </c>
      <c r="AM80" s="35">
        <v>1384</v>
      </c>
      <c r="AN80" s="35">
        <v>1387</v>
      </c>
      <c r="AO80" s="35">
        <v>1422</v>
      </c>
      <c r="AP80" s="35">
        <v>1387</v>
      </c>
      <c r="AQ80" s="35">
        <v>1560</v>
      </c>
      <c r="AR80" s="35">
        <v>1525</v>
      </c>
      <c r="AS80" s="35">
        <v>1505</v>
      </c>
      <c r="AT80" s="35">
        <v>1475</v>
      </c>
      <c r="AU80" s="35">
        <v>1455</v>
      </c>
      <c r="AV80" s="35">
        <v>1541</v>
      </c>
      <c r="AW80" s="35">
        <v>1517</v>
      </c>
      <c r="AX80" s="35">
        <v>1804</v>
      </c>
      <c r="AY80" s="35">
        <v>1658</v>
      </c>
      <c r="AZ80" s="35">
        <v>1681</v>
      </c>
      <c r="BA80" s="35">
        <v>1684</v>
      </c>
      <c r="BB80" s="35">
        <v>1754</v>
      </c>
      <c r="BC80" s="35">
        <v>1775</v>
      </c>
      <c r="BD80" s="35">
        <v>1877</v>
      </c>
      <c r="BE80" s="35">
        <v>1900</v>
      </c>
      <c r="BF80" s="35">
        <v>2006</v>
      </c>
      <c r="BG80" s="35">
        <v>1850</v>
      </c>
      <c r="BH80" s="35">
        <v>1877</v>
      </c>
      <c r="BI80" s="35">
        <v>1769</v>
      </c>
      <c r="BJ80" s="35">
        <v>1883</v>
      </c>
      <c r="BK80" s="35">
        <v>2030</v>
      </c>
      <c r="BL80" s="35">
        <v>2018</v>
      </c>
      <c r="BM80" s="35">
        <v>1176</v>
      </c>
      <c r="BN80" s="35">
        <v>1835</v>
      </c>
      <c r="BO80" s="35">
        <v>1462</v>
      </c>
      <c r="BP80" s="35">
        <v>1664</v>
      </c>
      <c r="BQ80" s="35">
        <v>1734</v>
      </c>
      <c r="BR80" s="35">
        <v>1697</v>
      </c>
      <c r="BS80" s="35">
        <v>1721</v>
      </c>
      <c r="BT80" s="35">
        <v>1773</v>
      </c>
      <c r="BU80" s="35">
        <v>1748</v>
      </c>
      <c r="BV80" s="35">
        <v>1931</v>
      </c>
      <c r="BW80" s="35">
        <v>2017</v>
      </c>
      <c r="BX80" s="35">
        <v>2337</v>
      </c>
      <c r="BY80" s="35">
        <v>2078</v>
      </c>
      <c r="BZ80" s="35">
        <v>1839</v>
      </c>
      <c r="CA80" s="35">
        <v>2039</v>
      </c>
      <c r="CB80" s="35">
        <v>2037</v>
      </c>
      <c r="CC80" s="35">
        <v>1912</v>
      </c>
      <c r="CD80" s="35">
        <v>1878</v>
      </c>
      <c r="CE80" s="35">
        <v>1828</v>
      </c>
      <c r="CF80" s="35">
        <v>1869</v>
      </c>
      <c r="CG80" s="35">
        <v>1899</v>
      </c>
      <c r="CH80" s="35">
        <v>1781</v>
      </c>
      <c r="CI80" s="35">
        <v>1750</v>
      </c>
      <c r="CJ80" s="35">
        <v>1581</v>
      </c>
      <c r="CK80" s="35">
        <v>1568</v>
      </c>
      <c r="CL80" s="35">
        <v>1554</v>
      </c>
      <c r="CM80" s="35">
        <v>1466</v>
      </c>
      <c r="CN80" s="35">
        <v>1544</v>
      </c>
      <c r="CO80" s="35">
        <v>1464</v>
      </c>
      <c r="CP80" s="35">
        <v>1474</v>
      </c>
      <c r="CQ80" s="35">
        <v>1503</v>
      </c>
      <c r="CR80" s="35">
        <v>1351</v>
      </c>
      <c r="CS80" s="35">
        <v>1557</v>
      </c>
      <c r="CT80" s="35">
        <v>1225</v>
      </c>
      <c r="CU80" s="46">
        <v>1738</v>
      </c>
      <c r="CV80" s="46">
        <v>1694</v>
      </c>
      <c r="CW80" s="46">
        <v>1806</v>
      </c>
      <c r="CX80" s="46">
        <v>1684</v>
      </c>
    </row>
    <row r="81" spans="1:102">
      <c r="A81" s="13" t="s">
        <v>151</v>
      </c>
      <c r="B81" s="23" t="s">
        <v>451</v>
      </c>
      <c r="C81" s="46">
        <v>2779</v>
      </c>
      <c r="D81" s="46">
        <v>2870</v>
      </c>
      <c r="E81" s="46">
        <v>3300</v>
      </c>
      <c r="F81" s="46">
        <v>3485</v>
      </c>
      <c r="G81" s="46">
        <v>3407</v>
      </c>
      <c r="H81" s="46">
        <v>3906</v>
      </c>
      <c r="I81" s="46">
        <v>4126</v>
      </c>
      <c r="J81" s="46">
        <v>4450</v>
      </c>
      <c r="K81" s="46">
        <v>5107</v>
      </c>
      <c r="L81" s="46">
        <v>5005</v>
      </c>
      <c r="M81" s="46">
        <v>5544</v>
      </c>
      <c r="N81" s="46">
        <v>4419</v>
      </c>
      <c r="O81" s="46">
        <v>4444</v>
      </c>
      <c r="P81" s="46">
        <v>5116</v>
      </c>
      <c r="Q81" s="46">
        <v>4949</v>
      </c>
      <c r="R81" s="46">
        <v>4667</v>
      </c>
      <c r="S81" s="46">
        <v>3715</v>
      </c>
      <c r="T81" s="46">
        <v>3531</v>
      </c>
      <c r="U81" s="46">
        <v>3077</v>
      </c>
      <c r="V81" s="44">
        <v>3780</v>
      </c>
      <c r="W81" s="58">
        <v>711</v>
      </c>
      <c r="X81" s="35">
        <v>703</v>
      </c>
      <c r="Y81" s="35">
        <v>660</v>
      </c>
      <c r="Z81" s="35">
        <v>705</v>
      </c>
      <c r="AA81" s="35">
        <v>677</v>
      </c>
      <c r="AB81" s="35">
        <v>644</v>
      </c>
      <c r="AC81" s="35">
        <v>777</v>
      </c>
      <c r="AD81" s="35">
        <v>772</v>
      </c>
      <c r="AE81" s="35">
        <v>756</v>
      </c>
      <c r="AF81" s="35">
        <v>827</v>
      </c>
      <c r="AG81" s="35">
        <v>846</v>
      </c>
      <c r="AH81" s="35">
        <v>871</v>
      </c>
      <c r="AI81" s="35">
        <v>953</v>
      </c>
      <c r="AJ81" s="35">
        <v>832</v>
      </c>
      <c r="AK81" s="35">
        <v>844</v>
      </c>
      <c r="AL81" s="35">
        <v>856</v>
      </c>
      <c r="AM81" s="35">
        <v>863</v>
      </c>
      <c r="AN81" s="35">
        <v>829</v>
      </c>
      <c r="AO81" s="35">
        <v>852</v>
      </c>
      <c r="AP81" s="35">
        <v>863</v>
      </c>
      <c r="AQ81" s="35">
        <v>1021</v>
      </c>
      <c r="AR81" s="35">
        <v>981</v>
      </c>
      <c r="AS81" s="35">
        <v>969</v>
      </c>
      <c r="AT81" s="35">
        <v>935</v>
      </c>
      <c r="AU81" s="35">
        <v>921</v>
      </c>
      <c r="AV81" s="35">
        <v>1013</v>
      </c>
      <c r="AW81" s="35">
        <v>989</v>
      </c>
      <c r="AX81" s="35">
        <v>1203</v>
      </c>
      <c r="AY81" s="35">
        <v>1092</v>
      </c>
      <c r="AZ81" s="35">
        <v>1118</v>
      </c>
      <c r="BA81" s="35">
        <v>1090</v>
      </c>
      <c r="BB81" s="35">
        <v>1150</v>
      </c>
      <c r="BC81" s="35">
        <v>1181</v>
      </c>
      <c r="BD81" s="35">
        <v>1271</v>
      </c>
      <c r="BE81" s="35">
        <v>1313</v>
      </c>
      <c r="BF81" s="35">
        <v>1342</v>
      </c>
      <c r="BG81" s="35">
        <v>1238</v>
      </c>
      <c r="BH81" s="35">
        <v>1280</v>
      </c>
      <c r="BI81" s="35">
        <v>1186</v>
      </c>
      <c r="BJ81" s="35">
        <v>1301</v>
      </c>
      <c r="BK81" s="35">
        <v>1387</v>
      </c>
      <c r="BL81" s="35">
        <v>1393</v>
      </c>
      <c r="BM81" s="35">
        <v>660</v>
      </c>
      <c r="BN81" s="35">
        <v>1302</v>
      </c>
      <c r="BO81" s="35">
        <v>954</v>
      </c>
      <c r="BP81" s="35">
        <v>1149</v>
      </c>
      <c r="BQ81" s="35">
        <v>1199</v>
      </c>
      <c r="BR81" s="35">
        <v>1117</v>
      </c>
      <c r="BS81" s="35">
        <v>1140</v>
      </c>
      <c r="BT81" s="35">
        <v>1081</v>
      </c>
      <c r="BU81" s="35">
        <v>1055</v>
      </c>
      <c r="BV81" s="35">
        <v>1168</v>
      </c>
      <c r="BW81" s="35">
        <v>1238</v>
      </c>
      <c r="BX81" s="35">
        <v>1503</v>
      </c>
      <c r="BY81" s="35">
        <v>1276</v>
      </c>
      <c r="BZ81" s="35">
        <v>1099</v>
      </c>
      <c r="CA81" s="35">
        <v>1282</v>
      </c>
      <c r="CB81" s="35">
        <v>1297</v>
      </c>
      <c r="CC81" s="35">
        <v>1188</v>
      </c>
      <c r="CD81" s="35">
        <v>1182</v>
      </c>
      <c r="CE81" s="35">
        <v>1136</v>
      </c>
      <c r="CF81" s="35">
        <v>1198</v>
      </c>
      <c r="CG81" s="35">
        <v>1199</v>
      </c>
      <c r="CH81" s="35">
        <v>1134</v>
      </c>
      <c r="CI81" s="35">
        <v>1031</v>
      </c>
      <c r="CJ81" s="35">
        <v>885</v>
      </c>
      <c r="CK81" s="35">
        <v>915</v>
      </c>
      <c r="CL81" s="35">
        <v>884</v>
      </c>
      <c r="CM81" s="35">
        <v>836</v>
      </c>
      <c r="CN81" s="35">
        <v>951</v>
      </c>
      <c r="CO81" s="35">
        <v>862</v>
      </c>
      <c r="CP81" s="35">
        <v>882</v>
      </c>
      <c r="CQ81" s="35">
        <v>887</v>
      </c>
      <c r="CR81" s="35">
        <v>735</v>
      </c>
      <c r="CS81" s="35">
        <v>914</v>
      </c>
      <c r="CT81" s="35">
        <v>541</v>
      </c>
      <c r="CU81" s="46">
        <v>1021</v>
      </c>
      <c r="CV81" s="46">
        <v>876</v>
      </c>
      <c r="CW81" s="46">
        <v>950</v>
      </c>
      <c r="CX81" s="46">
        <v>933</v>
      </c>
    </row>
    <row r="82" spans="1:102">
      <c r="A82" s="13" t="s">
        <v>153</v>
      </c>
      <c r="B82" s="23" t="s">
        <v>452</v>
      </c>
      <c r="C82" s="46">
        <v>1349</v>
      </c>
      <c r="D82" s="46">
        <v>1291</v>
      </c>
      <c r="E82" s="46">
        <v>1423</v>
      </c>
      <c r="F82" s="46">
        <v>1443</v>
      </c>
      <c r="G82" s="46">
        <v>1516</v>
      </c>
      <c r="H82" s="46">
        <v>1508</v>
      </c>
      <c r="I82" s="46">
        <v>1589</v>
      </c>
      <c r="J82" s="46">
        <v>1774</v>
      </c>
      <c r="K82" s="46">
        <v>1854</v>
      </c>
      <c r="L82" s="46">
        <v>1829</v>
      </c>
      <c r="M82" s="46">
        <v>1809</v>
      </c>
      <c r="N82" s="46">
        <v>1538</v>
      </c>
      <c r="O82" s="46">
        <v>2001</v>
      </c>
      <c r="P82" s="46">
        <v>2358</v>
      </c>
      <c r="Q82" s="46">
        <v>2168</v>
      </c>
      <c r="R82" s="46">
        <v>2070</v>
      </c>
      <c r="S82" s="46">
        <v>2100</v>
      </c>
      <c r="T82" s="46">
        <v>1924</v>
      </c>
      <c r="U82" s="46">
        <v>2076</v>
      </c>
      <c r="V82" s="44">
        <v>2575</v>
      </c>
      <c r="W82" s="58">
        <v>364</v>
      </c>
      <c r="X82" s="35">
        <v>341</v>
      </c>
      <c r="Y82" s="35">
        <v>328</v>
      </c>
      <c r="Z82" s="35">
        <v>316</v>
      </c>
      <c r="AA82" s="35">
        <v>314</v>
      </c>
      <c r="AB82" s="35">
        <v>305</v>
      </c>
      <c r="AC82" s="35">
        <v>324</v>
      </c>
      <c r="AD82" s="35">
        <v>348</v>
      </c>
      <c r="AE82" s="35">
        <v>348</v>
      </c>
      <c r="AF82" s="35">
        <v>346</v>
      </c>
      <c r="AG82" s="35">
        <v>363</v>
      </c>
      <c r="AH82" s="35">
        <v>366</v>
      </c>
      <c r="AI82" s="35">
        <v>376</v>
      </c>
      <c r="AJ82" s="35">
        <v>373</v>
      </c>
      <c r="AK82" s="35">
        <v>354</v>
      </c>
      <c r="AL82" s="35">
        <v>340</v>
      </c>
      <c r="AM82" s="35">
        <v>356</v>
      </c>
      <c r="AN82" s="35">
        <v>389</v>
      </c>
      <c r="AO82" s="35">
        <v>394</v>
      </c>
      <c r="AP82" s="35">
        <v>377</v>
      </c>
      <c r="AQ82" s="35">
        <v>378</v>
      </c>
      <c r="AR82" s="35">
        <v>372</v>
      </c>
      <c r="AS82" s="35">
        <v>374</v>
      </c>
      <c r="AT82" s="35">
        <v>384</v>
      </c>
      <c r="AU82" s="35">
        <v>375</v>
      </c>
      <c r="AV82" s="35">
        <v>374</v>
      </c>
      <c r="AW82" s="35">
        <v>387</v>
      </c>
      <c r="AX82" s="35">
        <v>453</v>
      </c>
      <c r="AY82" s="35">
        <v>425</v>
      </c>
      <c r="AZ82" s="35">
        <v>433</v>
      </c>
      <c r="BA82" s="35">
        <v>458</v>
      </c>
      <c r="BB82" s="35">
        <v>458</v>
      </c>
      <c r="BC82" s="35">
        <v>454</v>
      </c>
      <c r="BD82" s="35">
        <v>458</v>
      </c>
      <c r="BE82" s="35">
        <v>444</v>
      </c>
      <c r="BF82" s="35">
        <v>498</v>
      </c>
      <c r="BG82" s="35">
        <v>456</v>
      </c>
      <c r="BH82" s="35">
        <v>456</v>
      </c>
      <c r="BI82" s="35">
        <v>459</v>
      </c>
      <c r="BJ82" s="35">
        <v>458</v>
      </c>
      <c r="BK82" s="35">
        <v>498</v>
      </c>
      <c r="BL82" s="35">
        <v>472</v>
      </c>
      <c r="BM82" s="35">
        <v>328</v>
      </c>
      <c r="BN82" s="35">
        <v>391</v>
      </c>
      <c r="BO82" s="35">
        <v>376</v>
      </c>
      <c r="BP82" s="35">
        <v>365</v>
      </c>
      <c r="BQ82" s="35">
        <v>381</v>
      </c>
      <c r="BR82" s="35">
        <v>416</v>
      </c>
      <c r="BS82" s="35">
        <v>403</v>
      </c>
      <c r="BT82" s="35">
        <v>499</v>
      </c>
      <c r="BU82" s="35">
        <v>515</v>
      </c>
      <c r="BV82" s="35">
        <v>584</v>
      </c>
      <c r="BW82" s="35">
        <v>583</v>
      </c>
      <c r="BX82" s="35">
        <v>634</v>
      </c>
      <c r="BY82" s="35">
        <v>598</v>
      </c>
      <c r="BZ82" s="35">
        <v>543</v>
      </c>
      <c r="CA82" s="35">
        <v>557</v>
      </c>
      <c r="CB82" s="35">
        <v>541</v>
      </c>
      <c r="CC82" s="35">
        <v>540</v>
      </c>
      <c r="CD82" s="35">
        <v>530</v>
      </c>
      <c r="CE82" s="35">
        <v>521</v>
      </c>
      <c r="CF82" s="35">
        <v>509</v>
      </c>
      <c r="CG82" s="35">
        <v>546</v>
      </c>
      <c r="CH82" s="35">
        <v>494</v>
      </c>
      <c r="CI82" s="35">
        <v>555</v>
      </c>
      <c r="CJ82" s="35">
        <v>532</v>
      </c>
      <c r="CK82" s="35">
        <v>497</v>
      </c>
      <c r="CL82" s="35">
        <v>516</v>
      </c>
      <c r="CM82" s="35">
        <v>490</v>
      </c>
      <c r="CN82" s="35">
        <v>482</v>
      </c>
      <c r="CO82" s="35">
        <v>478</v>
      </c>
      <c r="CP82" s="35">
        <v>474</v>
      </c>
      <c r="CQ82" s="35">
        <v>492</v>
      </c>
      <c r="CR82" s="35">
        <v>499</v>
      </c>
      <c r="CS82" s="35">
        <v>522</v>
      </c>
      <c r="CT82" s="35">
        <v>563</v>
      </c>
      <c r="CU82" s="46">
        <v>587</v>
      </c>
      <c r="CV82" s="46">
        <v>671</v>
      </c>
      <c r="CW82" s="46">
        <v>713</v>
      </c>
      <c r="CX82" s="46">
        <v>604</v>
      </c>
    </row>
    <row r="83" spans="1:102">
      <c r="A83" s="13" t="s">
        <v>155</v>
      </c>
      <c r="B83" s="23" t="s">
        <v>453</v>
      </c>
      <c r="C83" s="46">
        <v>180</v>
      </c>
      <c r="D83" s="46">
        <v>152</v>
      </c>
      <c r="E83" s="46">
        <v>167</v>
      </c>
      <c r="F83" s="46">
        <v>179</v>
      </c>
      <c r="G83" s="46">
        <v>147</v>
      </c>
      <c r="H83" s="46">
        <v>142</v>
      </c>
      <c r="I83" s="46">
        <v>160</v>
      </c>
      <c r="J83" s="46">
        <v>184</v>
      </c>
      <c r="K83" s="46">
        <v>217</v>
      </c>
      <c r="L83" s="46">
        <v>215</v>
      </c>
      <c r="M83" s="46">
        <v>254</v>
      </c>
      <c r="N83" s="46">
        <v>231</v>
      </c>
      <c r="O83" s="46">
        <v>276</v>
      </c>
      <c r="P83" s="46">
        <v>346</v>
      </c>
      <c r="Q83" s="46">
        <v>335</v>
      </c>
      <c r="R83" s="46">
        <v>249</v>
      </c>
      <c r="S83" s="46">
        <v>211</v>
      </c>
      <c r="T83" s="46">
        <v>151</v>
      </c>
      <c r="U83" s="46">
        <v>144</v>
      </c>
      <c r="V83" s="44">
        <v>205</v>
      </c>
      <c r="W83" s="58">
        <v>46</v>
      </c>
      <c r="X83" s="35">
        <v>48</v>
      </c>
      <c r="Y83" s="35">
        <v>40</v>
      </c>
      <c r="Z83" s="35">
        <v>46</v>
      </c>
      <c r="AA83" s="35">
        <v>39</v>
      </c>
      <c r="AB83" s="35">
        <v>38</v>
      </c>
      <c r="AC83" s="35">
        <v>36</v>
      </c>
      <c r="AD83" s="35">
        <v>39</v>
      </c>
      <c r="AE83" s="35">
        <v>43</v>
      </c>
      <c r="AF83" s="35">
        <v>41</v>
      </c>
      <c r="AG83" s="35">
        <v>39</v>
      </c>
      <c r="AH83" s="35">
        <v>44</v>
      </c>
      <c r="AI83" s="35">
        <v>49</v>
      </c>
      <c r="AJ83" s="35">
        <v>46</v>
      </c>
      <c r="AK83" s="35">
        <v>40</v>
      </c>
      <c r="AL83" s="35">
        <v>44</v>
      </c>
      <c r="AM83" s="35">
        <v>37</v>
      </c>
      <c r="AN83" s="35">
        <v>34</v>
      </c>
      <c r="AO83" s="35">
        <v>41</v>
      </c>
      <c r="AP83" s="35">
        <v>35</v>
      </c>
      <c r="AQ83" s="35">
        <v>36</v>
      </c>
      <c r="AR83" s="35">
        <v>39</v>
      </c>
      <c r="AS83" s="35">
        <v>33</v>
      </c>
      <c r="AT83" s="35">
        <v>34</v>
      </c>
      <c r="AU83" s="35">
        <v>39</v>
      </c>
      <c r="AV83" s="35">
        <v>40</v>
      </c>
      <c r="AW83" s="35">
        <v>36</v>
      </c>
      <c r="AX83" s="35">
        <v>45</v>
      </c>
      <c r="AY83" s="35">
        <v>43</v>
      </c>
      <c r="AZ83" s="35">
        <v>43</v>
      </c>
      <c r="BA83" s="35">
        <v>47</v>
      </c>
      <c r="BB83" s="35">
        <v>51</v>
      </c>
      <c r="BC83" s="35">
        <v>51</v>
      </c>
      <c r="BD83" s="35">
        <v>52</v>
      </c>
      <c r="BE83" s="35">
        <v>43</v>
      </c>
      <c r="BF83" s="35">
        <v>71</v>
      </c>
      <c r="BG83" s="35">
        <v>59</v>
      </c>
      <c r="BH83" s="35">
        <v>63</v>
      </c>
      <c r="BI83" s="35">
        <v>47</v>
      </c>
      <c r="BJ83" s="35">
        <v>46</v>
      </c>
      <c r="BK83" s="35">
        <v>61</v>
      </c>
      <c r="BL83" s="35">
        <v>63</v>
      </c>
      <c r="BM83" s="35">
        <v>40</v>
      </c>
      <c r="BN83" s="35">
        <v>65</v>
      </c>
      <c r="BO83" s="35">
        <v>57</v>
      </c>
      <c r="BP83" s="35">
        <v>53</v>
      </c>
      <c r="BQ83" s="35">
        <v>59</v>
      </c>
      <c r="BR83" s="35">
        <v>62</v>
      </c>
      <c r="BS83" s="35">
        <v>71</v>
      </c>
      <c r="BT83" s="35">
        <v>82</v>
      </c>
      <c r="BU83" s="35">
        <v>68</v>
      </c>
      <c r="BV83" s="35">
        <v>55</v>
      </c>
      <c r="BW83" s="35">
        <v>83</v>
      </c>
      <c r="BX83" s="35">
        <v>87</v>
      </c>
      <c r="BY83" s="35">
        <v>90</v>
      </c>
      <c r="BZ83" s="35">
        <v>86</v>
      </c>
      <c r="CA83" s="35">
        <v>97</v>
      </c>
      <c r="CB83" s="35">
        <v>88</v>
      </c>
      <c r="CC83" s="35">
        <v>80</v>
      </c>
      <c r="CD83" s="35">
        <v>70</v>
      </c>
      <c r="CE83" s="35">
        <v>73</v>
      </c>
      <c r="CF83" s="35">
        <v>68</v>
      </c>
      <c r="CG83" s="35">
        <v>53</v>
      </c>
      <c r="CH83" s="35">
        <v>55</v>
      </c>
      <c r="CI83" s="35">
        <v>50</v>
      </c>
      <c r="CJ83" s="35">
        <v>54</v>
      </c>
      <c r="CK83" s="35">
        <v>56</v>
      </c>
      <c r="CL83" s="35">
        <v>51</v>
      </c>
      <c r="CM83" s="35">
        <v>46</v>
      </c>
      <c r="CN83" s="35">
        <v>27</v>
      </c>
      <c r="CO83" s="35">
        <v>40</v>
      </c>
      <c r="CP83" s="35">
        <v>38</v>
      </c>
      <c r="CQ83" s="35">
        <v>38</v>
      </c>
      <c r="CR83" s="35">
        <v>34</v>
      </c>
      <c r="CS83" s="35">
        <v>35</v>
      </c>
      <c r="CT83" s="35">
        <v>37</v>
      </c>
      <c r="CU83" s="46">
        <v>51</v>
      </c>
      <c r="CV83" s="46">
        <v>54</v>
      </c>
      <c r="CW83" s="46">
        <v>49</v>
      </c>
      <c r="CX83" s="46">
        <v>51</v>
      </c>
    </row>
    <row r="84" spans="1:102">
      <c r="A84" s="13" t="s">
        <v>157</v>
      </c>
      <c r="B84" s="23" t="s">
        <v>454</v>
      </c>
      <c r="C84" s="46">
        <v>595</v>
      </c>
      <c r="D84" s="46">
        <v>495</v>
      </c>
      <c r="E84" s="46">
        <v>557</v>
      </c>
      <c r="F84" s="46">
        <v>550</v>
      </c>
      <c r="G84" s="46">
        <v>510</v>
      </c>
      <c r="H84" s="46">
        <v>509</v>
      </c>
      <c r="I84" s="46">
        <v>442</v>
      </c>
      <c r="J84" s="46">
        <v>369</v>
      </c>
      <c r="K84" s="46">
        <v>380</v>
      </c>
      <c r="L84" s="46">
        <v>330</v>
      </c>
      <c r="M84" s="46">
        <v>336</v>
      </c>
      <c r="N84" s="46">
        <v>369</v>
      </c>
      <c r="O84" s="46">
        <v>452</v>
      </c>
      <c r="P84" s="46">
        <v>451</v>
      </c>
      <c r="Q84" s="46">
        <v>414</v>
      </c>
      <c r="R84" s="46">
        <v>391</v>
      </c>
      <c r="S84" s="46">
        <v>427</v>
      </c>
      <c r="T84" s="46">
        <v>342</v>
      </c>
      <c r="U84" s="46">
        <v>339</v>
      </c>
      <c r="V84" s="44">
        <v>362</v>
      </c>
      <c r="W84" s="58">
        <v>165</v>
      </c>
      <c r="X84" s="35">
        <v>150</v>
      </c>
      <c r="Y84" s="35">
        <v>148</v>
      </c>
      <c r="Z84" s="35">
        <v>132</v>
      </c>
      <c r="AA84" s="35">
        <v>110</v>
      </c>
      <c r="AB84" s="35">
        <v>114</v>
      </c>
      <c r="AC84" s="35">
        <v>130</v>
      </c>
      <c r="AD84" s="35">
        <v>141</v>
      </c>
      <c r="AE84" s="35">
        <v>138</v>
      </c>
      <c r="AF84" s="35">
        <v>137</v>
      </c>
      <c r="AG84" s="35">
        <v>135</v>
      </c>
      <c r="AH84" s="35">
        <v>147</v>
      </c>
      <c r="AI84" s="35">
        <v>168</v>
      </c>
      <c r="AJ84" s="35">
        <v>139</v>
      </c>
      <c r="AK84" s="35">
        <v>122</v>
      </c>
      <c r="AL84" s="35">
        <v>121</v>
      </c>
      <c r="AM84" s="35">
        <v>128</v>
      </c>
      <c r="AN84" s="35">
        <v>135</v>
      </c>
      <c r="AO84" s="35">
        <v>135</v>
      </c>
      <c r="AP84" s="35">
        <v>112</v>
      </c>
      <c r="AQ84" s="35">
        <v>124</v>
      </c>
      <c r="AR84" s="35">
        <v>133</v>
      </c>
      <c r="AS84" s="35">
        <v>130</v>
      </c>
      <c r="AT84" s="35">
        <v>122</v>
      </c>
      <c r="AU84" s="35">
        <v>120</v>
      </c>
      <c r="AV84" s="35">
        <v>113</v>
      </c>
      <c r="AW84" s="35">
        <v>106</v>
      </c>
      <c r="AX84" s="35">
        <v>103</v>
      </c>
      <c r="AY84" s="35">
        <v>97</v>
      </c>
      <c r="AZ84" s="35">
        <v>88</v>
      </c>
      <c r="BA84" s="35">
        <v>89</v>
      </c>
      <c r="BB84" s="35">
        <v>95</v>
      </c>
      <c r="BC84" s="35">
        <v>90</v>
      </c>
      <c r="BD84" s="35">
        <v>95</v>
      </c>
      <c r="BE84" s="35">
        <v>100</v>
      </c>
      <c r="BF84" s="35">
        <v>95</v>
      </c>
      <c r="BG84" s="35">
        <v>96</v>
      </c>
      <c r="BH84" s="35">
        <v>79</v>
      </c>
      <c r="BI84" s="35">
        <v>77</v>
      </c>
      <c r="BJ84" s="35">
        <v>78</v>
      </c>
      <c r="BK84" s="35">
        <v>84</v>
      </c>
      <c r="BL84" s="35">
        <v>89</v>
      </c>
      <c r="BM84" s="35">
        <v>148</v>
      </c>
      <c r="BN84" s="35">
        <v>77</v>
      </c>
      <c r="BO84" s="35">
        <v>75</v>
      </c>
      <c r="BP84" s="35">
        <v>97</v>
      </c>
      <c r="BQ84" s="35">
        <v>94</v>
      </c>
      <c r="BR84" s="35">
        <v>103</v>
      </c>
      <c r="BS84" s="35">
        <v>107</v>
      </c>
      <c r="BT84" s="35">
        <v>111</v>
      </c>
      <c r="BU84" s="35">
        <v>110</v>
      </c>
      <c r="BV84" s="35">
        <v>124</v>
      </c>
      <c r="BW84" s="35">
        <v>113</v>
      </c>
      <c r="BX84" s="35">
        <v>113</v>
      </c>
      <c r="BY84" s="35">
        <v>114</v>
      </c>
      <c r="BZ84" s="35">
        <v>111</v>
      </c>
      <c r="CA84" s="35">
        <v>103</v>
      </c>
      <c r="CB84" s="35">
        <v>110</v>
      </c>
      <c r="CC84" s="35">
        <v>105</v>
      </c>
      <c r="CD84" s="35">
        <v>96</v>
      </c>
      <c r="CE84" s="35">
        <v>98</v>
      </c>
      <c r="CF84" s="35">
        <v>93</v>
      </c>
      <c r="CG84" s="35">
        <v>102</v>
      </c>
      <c r="CH84" s="35">
        <v>98</v>
      </c>
      <c r="CI84" s="35">
        <v>114</v>
      </c>
      <c r="CJ84" s="35">
        <v>110</v>
      </c>
      <c r="CK84" s="35">
        <v>100</v>
      </c>
      <c r="CL84" s="35">
        <v>103</v>
      </c>
      <c r="CM84" s="35">
        <v>94</v>
      </c>
      <c r="CN84" s="35">
        <v>84</v>
      </c>
      <c r="CO84" s="35">
        <v>84</v>
      </c>
      <c r="CP84" s="35">
        <v>80</v>
      </c>
      <c r="CQ84" s="35">
        <v>86</v>
      </c>
      <c r="CR84" s="35">
        <v>83</v>
      </c>
      <c r="CS84" s="35">
        <v>86</v>
      </c>
      <c r="CT84" s="35">
        <v>84</v>
      </c>
      <c r="CU84" s="46">
        <v>79</v>
      </c>
      <c r="CV84" s="46">
        <v>93</v>
      </c>
      <c r="CW84" s="46">
        <v>94</v>
      </c>
      <c r="CX84" s="46">
        <v>96</v>
      </c>
    </row>
    <row r="85" spans="1:102">
      <c r="A85" s="9" t="s">
        <v>159</v>
      </c>
      <c r="B85" s="23"/>
      <c r="C85" s="46">
        <v>1016</v>
      </c>
      <c r="D85" s="46">
        <v>983</v>
      </c>
      <c r="E85" s="46">
        <v>981</v>
      </c>
      <c r="F85" s="46">
        <v>939</v>
      </c>
      <c r="G85" s="46">
        <v>915</v>
      </c>
      <c r="H85" s="46">
        <v>841</v>
      </c>
      <c r="I85" s="46">
        <v>786</v>
      </c>
      <c r="J85" s="46">
        <v>773</v>
      </c>
      <c r="K85" s="46">
        <v>758</v>
      </c>
      <c r="L85" s="46">
        <v>795</v>
      </c>
      <c r="M85" s="46">
        <v>897</v>
      </c>
      <c r="N85" s="46">
        <v>899</v>
      </c>
      <c r="O85" s="46">
        <v>914</v>
      </c>
      <c r="P85" s="46">
        <v>1053</v>
      </c>
      <c r="Q85" s="46">
        <v>888</v>
      </c>
      <c r="R85" s="46">
        <v>1005</v>
      </c>
      <c r="S85" s="46">
        <v>1088</v>
      </c>
      <c r="T85" s="46">
        <v>1008</v>
      </c>
      <c r="U85" s="46">
        <v>1069</v>
      </c>
      <c r="V85" s="44">
        <v>1220</v>
      </c>
      <c r="W85" s="58">
        <v>251</v>
      </c>
      <c r="X85" s="35">
        <v>263</v>
      </c>
      <c r="Y85" s="35">
        <v>256</v>
      </c>
      <c r="Z85" s="35">
        <v>246</v>
      </c>
      <c r="AA85" s="35">
        <v>250</v>
      </c>
      <c r="AB85" s="35">
        <v>248</v>
      </c>
      <c r="AC85" s="35">
        <v>257</v>
      </c>
      <c r="AD85" s="35">
        <v>228</v>
      </c>
      <c r="AE85" s="35">
        <v>243</v>
      </c>
      <c r="AF85" s="35">
        <v>240</v>
      </c>
      <c r="AG85" s="35">
        <v>248</v>
      </c>
      <c r="AH85" s="35">
        <v>250</v>
      </c>
      <c r="AI85" s="35">
        <v>249</v>
      </c>
      <c r="AJ85" s="35">
        <v>236</v>
      </c>
      <c r="AK85" s="35">
        <v>230</v>
      </c>
      <c r="AL85" s="35">
        <v>224</v>
      </c>
      <c r="AM85" s="35">
        <v>232</v>
      </c>
      <c r="AN85" s="35">
        <v>230</v>
      </c>
      <c r="AO85" s="35">
        <v>211</v>
      </c>
      <c r="AP85" s="35">
        <v>242</v>
      </c>
      <c r="AQ85" s="35">
        <v>226</v>
      </c>
      <c r="AR85" s="35">
        <v>212</v>
      </c>
      <c r="AS85" s="35">
        <v>204</v>
      </c>
      <c r="AT85" s="35">
        <v>199</v>
      </c>
      <c r="AU85" s="35">
        <v>200</v>
      </c>
      <c r="AV85" s="35">
        <v>198</v>
      </c>
      <c r="AW85" s="35">
        <v>194</v>
      </c>
      <c r="AX85" s="35">
        <v>194</v>
      </c>
      <c r="AY85" s="35">
        <v>184</v>
      </c>
      <c r="AZ85" s="35">
        <v>187</v>
      </c>
      <c r="BA85" s="35">
        <v>201</v>
      </c>
      <c r="BB85" s="35">
        <v>201</v>
      </c>
      <c r="BC85" s="35">
        <v>202</v>
      </c>
      <c r="BD85" s="35">
        <v>198</v>
      </c>
      <c r="BE85" s="35">
        <v>183</v>
      </c>
      <c r="BF85" s="35">
        <v>175</v>
      </c>
      <c r="BG85" s="35">
        <v>187</v>
      </c>
      <c r="BH85" s="35">
        <v>197</v>
      </c>
      <c r="BI85" s="35">
        <v>205</v>
      </c>
      <c r="BJ85" s="35">
        <v>206</v>
      </c>
      <c r="BK85" s="35">
        <v>227</v>
      </c>
      <c r="BL85" s="35">
        <v>234</v>
      </c>
      <c r="BM85" s="35">
        <v>256</v>
      </c>
      <c r="BN85" s="35">
        <v>216</v>
      </c>
      <c r="BO85" s="35">
        <v>223</v>
      </c>
      <c r="BP85" s="35">
        <v>220</v>
      </c>
      <c r="BQ85" s="35">
        <v>216</v>
      </c>
      <c r="BR85" s="35">
        <v>240</v>
      </c>
      <c r="BS85" s="35">
        <v>227</v>
      </c>
      <c r="BT85" s="35">
        <v>218</v>
      </c>
      <c r="BU85" s="35">
        <v>236</v>
      </c>
      <c r="BV85" s="35">
        <v>233</v>
      </c>
      <c r="BW85" s="35">
        <v>241</v>
      </c>
      <c r="BX85" s="35">
        <v>270</v>
      </c>
      <c r="BY85" s="35">
        <v>279</v>
      </c>
      <c r="BZ85" s="35">
        <v>263</v>
      </c>
      <c r="CA85" s="35">
        <v>224</v>
      </c>
      <c r="CB85" s="35">
        <v>225</v>
      </c>
      <c r="CC85" s="35">
        <v>206</v>
      </c>
      <c r="CD85" s="35">
        <v>233</v>
      </c>
      <c r="CE85" s="35">
        <v>237</v>
      </c>
      <c r="CF85" s="35">
        <v>239</v>
      </c>
      <c r="CG85" s="35">
        <v>275</v>
      </c>
      <c r="CH85" s="35">
        <v>254</v>
      </c>
      <c r="CI85" s="35">
        <v>292</v>
      </c>
      <c r="CJ85" s="35">
        <v>269</v>
      </c>
      <c r="CK85" s="35">
        <v>265</v>
      </c>
      <c r="CL85" s="35">
        <v>262</v>
      </c>
      <c r="CM85" s="35">
        <v>252</v>
      </c>
      <c r="CN85" s="35">
        <v>268</v>
      </c>
      <c r="CO85" s="35">
        <v>255</v>
      </c>
      <c r="CP85" s="35">
        <v>233</v>
      </c>
      <c r="CQ85" s="35">
        <v>242</v>
      </c>
      <c r="CR85" s="35">
        <v>257</v>
      </c>
      <c r="CS85" s="35">
        <v>267</v>
      </c>
      <c r="CT85" s="35">
        <v>303</v>
      </c>
      <c r="CU85" s="46">
        <v>295</v>
      </c>
      <c r="CV85" s="46">
        <v>289</v>
      </c>
      <c r="CW85" s="46">
        <v>317</v>
      </c>
      <c r="CX85" s="46">
        <v>319</v>
      </c>
    </row>
    <row r="86" spans="1:102">
      <c r="A86" s="13" t="s">
        <v>160</v>
      </c>
      <c r="B86" s="23" t="s">
        <v>455</v>
      </c>
      <c r="C86" s="46">
        <v>565</v>
      </c>
      <c r="D86" s="46">
        <v>517</v>
      </c>
      <c r="E86" s="46">
        <v>515</v>
      </c>
      <c r="F86" s="46">
        <v>506</v>
      </c>
      <c r="G86" s="46">
        <v>495</v>
      </c>
      <c r="H86" s="46">
        <v>480</v>
      </c>
      <c r="I86" s="46">
        <v>463</v>
      </c>
      <c r="J86" s="46">
        <v>442</v>
      </c>
      <c r="K86" s="46">
        <v>454</v>
      </c>
      <c r="L86" s="46">
        <v>495</v>
      </c>
      <c r="M86" s="46">
        <v>517</v>
      </c>
      <c r="N86" s="46">
        <v>461</v>
      </c>
      <c r="O86" s="46">
        <v>502</v>
      </c>
      <c r="P86" s="46">
        <v>581</v>
      </c>
      <c r="Q86" s="46">
        <v>446</v>
      </c>
      <c r="R86" s="46">
        <v>510</v>
      </c>
      <c r="S86" s="46">
        <v>540</v>
      </c>
      <c r="T86" s="46">
        <v>466</v>
      </c>
      <c r="U86" s="46">
        <v>523</v>
      </c>
      <c r="V86" s="44">
        <v>640</v>
      </c>
      <c r="W86" s="58">
        <v>144</v>
      </c>
      <c r="X86" s="35">
        <v>149</v>
      </c>
      <c r="Y86" s="35">
        <v>142</v>
      </c>
      <c r="Z86" s="35">
        <v>130</v>
      </c>
      <c r="AA86" s="35">
        <v>130</v>
      </c>
      <c r="AB86" s="35">
        <v>122</v>
      </c>
      <c r="AC86" s="35">
        <v>130</v>
      </c>
      <c r="AD86" s="35">
        <v>135</v>
      </c>
      <c r="AE86" s="35">
        <v>121</v>
      </c>
      <c r="AF86" s="35">
        <v>129</v>
      </c>
      <c r="AG86" s="35">
        <v>138</v>
      </c>
      <c r="AH86" s="35">
        <v>127</v>
      </c>
      <c r="AI86" s="35">
        <v>142</v>
      </c>
      <c r="AJ86" s="35">
        <v>129</v>
      </c>
      <c r="AK86" s="35">
        <v>118</v>
      </c>
      <c r="AL86" s="35">
        <v>117</v>
      </c>
      <c r="AM86" s="35">
        <v>119</v>
      </c>
      <c r="AN86" s="35">
        <v>126</v>
      </c>
      <c r="AO86" s="35">
        <v>123</v>
      </c>
      <c r="AP86" s="35">
        <v>127</v>
      </c>
      <c r="AQ86" s="35">
        <v>127</v>
      </c>
      <c r="AR86" s="35">
        <v>116</v>
      </c>
      <c r="AS86" s="35">
        <v>118</v>
      </c>
      <c r="AT86" s="35">
        <v>119</v>
      </c>
      <c r="AU86" s="35">
        <v>116</v>
      </c>
      <c r="AV86" s="35">
        <v>118</v>
      </c>
      <c r="AW86" s="35">
        <v>116</v>
      </c>
      <c r="AX86" s="35">
        <v>113</v>
      </c>
      <c r="AY86" s="35">
        <v>107</v>
      </c>
      <c r="AZ86" s="35">
        <v>103</v>
      </c>
      <c r="BA86" s="35">
        <v>116</v>
      </c>
      <c r="BB86" s="35">
        <v>116</v>
      </c>
      <c r="BC86" s="35">
        <v>117</v>
      </c>
      <c r="BD86" s="35">
        <v>122</v>
      </c>
      <c r="BE86" s="35">
        <v>110</v>
      </c>
      <c r="BF86" s="35">
        <v>105</v>
      </c>
      <c r="BG86" s="35">
        <v>117</v>
      </c>
      <c r="BH86" s="35">
        <v>128</v>
      </c>
      <c r="BI86" s="35">
        <v>125</v>
      </c>
      <c r="BJ86" s="35">
        <v>125</v>
      </c>
      <c r="BK86" s="35">
        <v>141</v>
      </c>
      <c r="BL86" s="35">
        <v>137</v>
      </c>
      <c r="BM86" s="35">
        <v>142</v>
      </c>
      <c r="BN86" s="35">
        <v>114</v>
      </c>
      <c r="BO86" s="35">
        <v>108</v>
      </c>
      <c r="BP86" s="35">
        <v>107</v>
      </c>
      <c r="BQ86" s="35">
        <v>118</v>
      </c>
      <c r="BR86" s="35">
        <v>128</v>
      </c>
      <c r="BS86" s="35">
        <v>119</v>
      </c>
      <c r="BT86" s="35">
        <v>115</v>
      </c>
      <c r="BU86" s="35">
        <v>131</v>
      </c>
      <c r="BV86" s="35">
        <v>137</v>
      </c>
      <c r="BW86" s="35">
        <v>139</v>
      </c>
      <c r="BX86" s="35">
        <v>148</v>
      </c>
      <c r="BY86" s="35">
        <v>149</v>
      </c>
      <c r="BZ86" s="35">
        <v>145</v>
      </c>
      <c r="CA86" s="35">
        <v>106</v>
      </c>
      <c r="CB86" s="35">
        <v>119</v>
      </c>
      <c r="CC86" s="35">
        <v>107</v>
      </c>
      <c r="CD86" s="35">
        <v>114</v>
      </c>
      <c r="CE86" s="35">
        <v>122</v>
      </c>
      <c r="CF86" s="35">
        <v>125</v>
      </c>
      <c r="CG86" s="35">
        <v>128</v>
      </c>
      <c r="CH86" s="35">
        <v>135</v>
      </c>
      <c r="CI86" s="35">
        <v>156</v>
      </c>
      <c r="CJ86" s="35">
        <v>130</v>
      </c>
      <c r="CK86" s="35">
        <v>137</v>
      </c>
      <c r="CL86" s="35">
        <v>117</v>
      </c>
      <c r="CM86" s="35">
        <v>117</v>
      </c>
      <c r="CN86" s="35">
        <v>127</v>
      </c>
      <c r="CO86" s="35">
        <v>109</v>
      </c>
      <c r="CP86" s="35">
        <v>113</v>
      </c>
      <c r="CQ86" s="35">
        <v>118</v>
      </c>
      <c r="CR86" s="35">
        <v>126</v>
      </c>
      <c r="CS86" s="35">
        <v>136</v>
      </c>
      <c r="CT86" s="35">
        <v>143</v>
      </c>
      <c r="CU86" s="46">
        <v>147</v>
      </c>
      <c r="CV86" s="46">
        <v>148</v>
      </c>
      <c r="CW86" s="46">
        <v>165</v>
      </c>
      <c r="CX86" s="46">
        <v>180</v>
      </c>
    </row>
    <row r="87" spans="1:102">
      <c r="A87" s="13" t="s">
        <v>162</v>
      </c>
      <c r="B87" s="23" t="s">
        <v>456</v>
      </c>
      <c r="C87" s="46">
        <v>451</v>
      </c>
      <c r="D87" s="46">
        <v>466</v>
      </c>
      <c r="E87" s="46">
        <v>466</v>
      </c>
      <c r="F87" s="46">
        <v>433</v>
      </c>
      <c r="G87" s="46">
        <v>420</v>
      </c>
      <c r="H87" s="46">
        <v>361</v>
      </c>
      <c r="I87" s="46">
        <v>323</v>
      </c>
      <c r="J87" s="46">
        <v>331</v>
      </c>
      <c r="K87" s="46">
        <v>304</v>
      </c>
      <c r="L87" s="46">
        <v>300</v>
      </c>
      <c r="M87" s="46">
        <v>380</v>
      </c>
      <c r="N87" s="46">
        <v>438</v>
      </c>
      <c r="O87" s="46">
        <v>412</v>
      </c>
      <c r="P87" s="46">
        <v>472</v>
      </c>
      <c r="Q87" s="46">
        <v>442</v>
      </c>
      <c r="R87" s="46">
        <v>495</v>
      </c>
      <c r="S87" s="46">
        <v>548</v>
      </c>
      <c r="T87" s="46">
        <v>542</v>
      </c>
      <c r="U87" s="46">
        <v>546</v>
      </c>
      <c r="V87" s="44">
        <v>580</v>
      </c>
      <c r="W87" s="58">
        <v>107</v>
      </c>
      <c r="X87" s="35">
        <v>114</v>
      </c>
      <c r="Y87" s="35">
        <v>113</v>
      </c>
      <c r="Z87" s="35">
        <v>117</v>
      </c>
      <c r="AA87" s="35">
        <v>119</v>
      </c>
      <c r="AB87" s="35">
        <v>126</v>
      </c>
      <c r="AC87" s="35">
        <v>128</v>
      </c>
      <c r="AD87" s="35">
        <v>93</v>
      </c>
      <c r="AE87" s="35">
        <v>123</v>
      </c>
      <c r="AF87" s="35">
        <v>110</v>
      </c>
      <c r="AG87" s="35">
        <v>110</v>
      </c>
      <c r="AH87" s="35">
        <v>123</v>
      </c>
      <c r="AI87" s="35">
        <v>107</v>
      </c>
      <c r="AJ87" s="35">
        <v>107</v>
      </c>
      <c r="AK87" s="35">
        <v>112</v>
      </c>
      <c r="AL87" s="35">
        <v>107</v>
      </c>
      <c r="AM87" s="35">
        <v>113</v>
      </c>
      <c r="AN87" s="35">
        <v>104</v>
      </c>
      <c r="AO87" s="35">
        <v>88</v>
      </c>
      <c r="AP87" s="35">
        <v>115</v>
      </c>
      <c r="AQ87" s="35">
        <v>99</v>
      </c>
      <c r="AR87" s="35">
        <v>96</v>
      </c>
      <c r="AS87" s="35">
        <v>86</v>
      </c>
      <c r="AT87" s="35">
        <v>80</v>
      </c>
      <c r="AU87" s="35">
        <v>84</v>
      </c>
      <c r="AV87" s="35">
        <v>80</v>
      </c>
      <c r="AW87" s="35">
        <v>78</v>
      </c>
      <c r="AX87" s="35">
        <v>81</v>
      </c>
      <c r="AY87" s="35">
        <v>77</v>
      </c>
      <c r="AZ87" s="35">
        <v>84</v>
      </c>
      <c r="BA87" s="35">
        <v>85</v>
      </c>
      <c r="BB87" s="35">
        <v>85</v>
      </c>
      <c r="BC87" s="35">
        <v>85</v>
      </c>
      <c r="BD87" s="35">
        <v>76</v>
      </c>
      <c r="BE87" s="35">
        <v>73</v>
      </c>
      <c r="BF87" s="35">
        <v>70</v>
      </c>
      <c r="BG87" s="35">
        <v>70</v>
      </c>
      <c r="BH87" s="35">
        <v>69</v>
      </c>
      <c r="BI87" s="35">
        <v>80</v>
      </c>
      <c r="BJ87" s="35">
        <v>81</v>
      </c>
      <c r="BK87" s="35">
        <v>86</v>
      </c>
      <c r="BL87" s="35">
        <v>97</v>
      </c>
      <c r="BM87" s="35">
        <v>113</v>
      </c>
      <c r="BN87" s="35">
        <v>102</v>
      </c>
      <c r="BO87" s="35">
        <v>115</v>
      </c>
      <c r="BP87" s="35">
        <v>113</v>
      </c>
      <c r="BQ87" s="35">
        <v>98</v>
      </c>
      <c r="BR87" s="35">
        <v>112</v>
      </c>
      <c r="BS87" s="35">
        <v>108</v>
      </c>
      <c r="BT87" s="35">
        <v>103</v>
      </c>
      <c r="BU87" s="35">
        <v>105</v>
      </c>
      <c r="BV87" s="35">
        <v>96</v>
      </c>
      <c r="BW87" s="35">
        <v>102</v>
      </c>
      <c r="BX87" s="35">
        <v>123</v>
      </c>
      <c r="BY87" s="35">
        <v>129</v>
      </c>
      <c r="BZ87" s="35">
        <v>118</v>
      </c>
      <c r="CA87" s="35">
        <v>118</v>
      </c>
      <c r="CB87" s="35">
        <v>107</v>
      </c>
      <c r="CC87" s="35">
        <v>99</v>
      </c>
      <c r="CD87" s="35">
        <v>118</v>
      </c>
      <c r="CE87" s="35">
        <v>115</v>
      </c>
      <c r="CF87" s="35">
        <v>114</v>
      </c>
      <c r="CG87" s="35">
        <v>147</v>
      </c>
      <c r="CH87" s="35">
        <v>119</v>
      </c>
      <c r="CI87" s="35">
        <v>135</v>
      </c>
      <c r="CJ87" s="35">
        <v>140</v>
      </c>
      <c r="CK87" s="35">
        <v>128</v>
      </c>
      <c r="CL87" s="35">
        <v>145</v>
      </c>
      <c r="CM87" s="35">
        <v>135</v>
      </c>
      <c r="CN87" s="35">
        <v>141</v>
      </c>
      <c r="CO87" s="35">
        <v>146</v>
      </c>
      <c r="CP87" s="35">
        <v>120</v>
      </c>
      <c r="CQ87" s="35">
        <v>124</v>
      </c>
      <c r="CR87" s="35">
        <v>131</v>
      </c>
      <c r="CS87" s="35">
        <v>131</v>
      </c>
      <c r="CT87" s="35">
        <v>160</v>
      </c>
      <c r="CU87" s="46">
        <v>148</v>
      </c>
      <c r="CV87" s="46">
        <v>141</v>
      </c>
      <c r="CW87" s="46">
        <v>152</v>
      </c>
      <c r="CX87" s="46">
        <v>139</v>
      </c>
    </row>
    <row r="88" spans="1:102">
      <c r="A88" s="9" t="s">
        <v>164</v>
      </c>
      <c r="B88" s="23" t="s">
        <v>457</v>
      </c>
      <c r="C88" s="46">
        <v>496</v>
      </c>
      <c r="D88" s="46">
        <v>497</v>
      </c>
      <c r="E88" s="46">
        <v>517</v>
      </c>
      <c r="F88" s="46">
        <v>533</v>
      </c>
      <c r="G88" s="46">
        <v>585</v>
      </c>
      <c r="H88" s="46">
        <v>618</v>
      </c>
      <c r="I88" s="46">
        <v>643</v>
      </c>
      <c r="J88" s="46">
        <v>652</v>
      </c>
      <c r="K88" s="46">
        <v>627</v>
      </c>
      <c r="L88" s="46">
        <v>680</v>
      </c>
      <c r="M88" s="46">
        <v>782</v>
      </c>
      <c r="N88" s="46">
        <v>701</v>
      </c>
      <c r="O88" s="46">
        <v>761</v>
      </c>
      <c r="P88" s="46">
        <v>848</v>
      </c>
      <c r="Q88" s="46">
        <v>792</v>
      </c>
      <c r="R88" s="46">
        <v>786</v>
      </c>
      <c r="S88" s="46">
        <v>846</v>
      </c>
      <c r="T88" s="46">
        <v>785</v>
      </c>
      <c r="U88" s="46">
        <v>804</v>
      </c>
      <c r="V88" s="44">
        <v>880</v>
      </c>
      <c r="W88" s="58">
        <v>125</v>
      </c>
      <c r="X88" s="35">
        <v>120</v>
      </c>
      <c r="Y88" s="35">
        <v>127</v>
      </c>
      <c r="Z88" s="35">
        <v>124</v>
      </c>
      <c r="AA88" s="35">
        <v>120</v>
      </c>
      <c r="AB88" s="35">
        <v>125</v>
      </c>
      <c r="AC88" s="35">
        <v>121</v>
      </c>
      <c r="AD88" s="35">
        <v>131</v>
      </c>
      <c r="AE88" s="35">
        <v>127</v>
      </c>
      <c r="AF88" s="35">
        <v>130</v>
      </c>
      <c r="AG88" s="35">
        <v>132</v>
      </c>
      <c r="AH88" s="35">
        <v>128</v>
      </c>
      <c r="AI88" s="35">
        <v>141</v>
      </c>
      <c r="AJ88" s="35">
        <v>132</v>
      </c>
      <c r="AK88" s="35">
        <v>128</v>
      </c>
      <c r="AL88" s="35">
        <v>132</v>
      </c>
      <c r="AM88" s="35">
        <v>150</v>
      </c>
      <c r="AN88" s="35">
        <v>140</v>
      </c>
      <c r="AO88" s="35">
        <v>149</v>
      </c>
      <c r="AP88" s="35">
        <v>146</v>
      </c>
      <c r="AQ88" s="35">
        <v>142</v>
      </c>
      <c r="AR88" s="35">
        <v>152</v>
      </c>
      <c r="AS88" s="35">
        <v>163</v>
      </c>
      <c r="AT88" s="35">
        <v>161</v>
      </c>
      <c r="AU88" s="35">
        <v>160</v>
      </c>
      <c r="AV88" s="35">
        <v>163</v>
      </c>
      <c r="AW88" s="35">
        <v>155</v>
      </c>
      <c r="AX88" s="35">
        <v>165</v>
      </c>
      <c r="AY88" s="35">
        <v>161</v>
      </c>
      <c r="AZ88" s="35">
        <v>164</v>
      </c>
      <c r="BA88" s="35">
        <v>163</v>
      </c>
      <c r="BB88" s="35">
        <v>164</v>
      </c>
      <c r="BC88" s="35">
        <v>158</v>
      </c>
      <c r="BD88" s="35">
        <v>155</v>
      </c>
      <c r="BE88" s="35">
        <v>153</v>
      </c>
      <c r="BF88" s="35">
        <v>161</v>
      </c>
      <c r="BG88" s="35">
        <v>166</v>
      </c>
      <c r="BH88" s="35">
        <v>165</v>
      </c>
      <c r="BI88" s="35">
        <v>174</v>
      </c>
      <c r="BJ88" s="35">
        <v>175</v>
      </c>
      <c r="BK88" s="35">
        <v>187</v>
      </c>
      <c r="BL88" s="35">
        <v>206</v>
      </c>
      <c r="BM88" s="35">
        <v>127</v>
      </c>
      <c r="BN88" s="35">
        <v>182</v>
      </c>
      <c r="BO88" s="35">
        <v>175</v>
      </c>
      <c r="BP88" s="35">
        <v>166</v>
      </c>
      <c r="BQ88" s="35">
        <v>173</v>
      </c>
      <c r="BR88" s="35">
        <v>187</v>
      </c>
      <c r="BS88" s="35">
        <v>176</v>
      </c>
      <c r="BT88" s="35">
        <v>191</v>
      </c>
      <c r="BU88" s="35">
        <v>192</v>
      </c>
      <c r="BV88" s="35">
        <v>202</v>
      </c>
      <c r="BW88" s="35">
        <v>203</v>
      </c>
      <c r="BX88" s="35">
        <v>225</v>
      </c>
      <c r="BY88" s="35">
        <v>212</v>
      </c>
      <c r="BZ88" s="35">
        <v>208</v>
      </c>
      <c r="CA88" s="35">
        <v>205</v>
      </c>
      <c r="CB88" s="35">
        <v>198</v>
      </c>
      <c r="CC88" s="35">
        <v>196</v>
      </c>
      <c r="CD88" s="35">
        <v>193</v>
      </c>
      <c r="CE88" s="35">
        <v>198</v>
      </c>
      <c r="CF88" s="35">
        <v>188</v>
      </c>
      <c r="CG88" s="35">
        <v>203</v>
      </c>
      <c r="CH88" s="35">
        <v>197</v>
      </c>
      <c r="CI88" s="35">
        <v>225</v>
      </c>
      <c r="CJ88" s="35">
        <v>210</v>
      </c>
      <c r="CK88" s="35">
        <v>206</v>
      </c>
      <c r="CL88" s="35">
        <v>205</v>
      </c>
      <c r="CM88" s="35">
        <v>205</v>
      </c>
      <c r="CN88" s="35">
        <v>196</v>
      </c>
      <c r="CO88" s="35">
        <v>191</v>
      </c>
      <c r="CP88" s="35">
        <v>193</v>
      </c>
      <c r="CQ88" s="35">
        <v>191</v>
      </c>
      <c r="CR88" s="35">
        <v>198</v>
      </c>
      <c r="CS88" s="35">
        <v>206</v>
      </c>
      <c r="CT88" s="35">
        <v>209</v>
      </c>
      <c r="CU88" s="46">
        <v>212</v>
      </c>
      <c r="CV88" s="46">
        <v>222</v>
      </c>
      <c r="CW88" s="46">
        <v>217</v>
      </c>
      <c r="CX88" s="46">
        <v>229</v>
      </c>
    </row>
    <row r="89" spans="1:102">
      <c r="A89" s="9" t="s">
        <v>166</v>
      </c>
      <c r="B89" s="23" t="s">
        <v>458</v>
      </c>
      <c r="C89" s="46">
        <v>1479</v>
      </c>
      <c r="D89" s="46">
        <v>1501</v>
      </c>
      <c r="E89" s="46">
        <v>1564</v>
      </c>
      <c r="F89" s="46">
        <v>1648</v>
      </c>
      <c r="G89" s="46">
        <v>1728</v>
      </c>
      <c r="H89" s="46">
        <v>1874</v>
      </c>
      <c r="I89" s="46">
        <v>1876</v>
      </c>
      <c r="J89" s="46">
        <v>1950</v>
      </c>
      <c r="K89" s="46">
        <v>2047</v>
      </c>
      <c r="L89" s="46">
        <v>2240</v>
      </c>
      <c r="M89" s="46">
        <v>2326</v>
      </c>
      <c r="N89" s="46">
        <v>2567</v>
      </c>
      <c r="O89" s="46">
        <v>2519</v>
      </c>
      <c r="P89" s="46">
        <v>2932</v>
      </c>
      <c r="Q89" s="46">
        <v>2793</v>
      </c>
      <c r="R89" s="46">
        <v>2962</v>
      </c>
      <c r="S89" s="46">
        <v>3017</v>
      </c>
      <c r="T89" s="46">
        <v>2841</v>
      </c>
      <c r="U89" s="46">
        <v>3201</v>
      </c>
      <c r="V89" s="44">
        <v>3510</v>
      </c>
      <c r="W89" s="58">
        <v>377</v>
      </c>
      <c r="X89" s="35">
        <v>379</v>
      </c>
      <c r="Y89" s="35">
        <v>367</v>
      </c>
      <c r="Z89" s="35">
        <v>356</v>
      </c>
      <c r="AA89" s="35">
        <v>359</v>
      </c>
      <c r="AB89" s="35">
        <v>367</v>
      </c>
      <c r="AC89" s="35">
        <v>383</v>
      </c>
      <c r="AD89" s="35">
        <v>392</v>
      </c>
      <c r="AE89" s="35">
        <v>384</v>
      </c>
      <c r="AF89" s="35">
        <v>381</v>
      </c>
      <c r="AG89" s="35">
        <v>392</v>
      </c>
      <c r="AH89" s="35">
        <v>407</v>
      </c>
      <c r="AI89" s="35">
        <v>423</v>
      </c>
      <c r="AJ89" s="35">
        <v>421</v>
      </c>
      <c r="AK89" s="35">
        <v>399</v>
      </c>
      <c r="AL89" s="35">
        <v>405</v>
      </c>
      <c r="AM89" s="35">
        <v>419</v>
      </c>
      <c r="AN89" s="35">
        <v>426</v>
      </c>
      <c r="AO89" s="35">
        <v>441</v>
      </c>
      <c r="AP89" s="35">
        <v>442</v>
      </c>
      <c r="AQ89" s="35">
        <v>451</v>
      </c>
      <c r="AR89" s="35">
        <v>480</v>
      </c>
      <c r="AS89" s="35">
        <v>465</v>
      </c>
      <c r="AT89" s="35">
        <v>478</v>
      </c>
      <c r="AU89" s="35">
        <v>479</v>
      </c>
      <c r="AV89" s="35">
        <v>462</v>
      </c>
      <c r="AW89" s="35">
        <v>464</v>
      </c>
      <c r="AX89" s="35">
        <v>471</v>
      </c>
      <c r="AY89" s="35">
        <v>480</v>
      </c>
      <c r="AZ89" s="35">
        <v>489</v>
      </c>
      <c r="BA89" s="35">
        <v>501</v>
      </c>
      <c r="BB89" s="35">
        <v>480</v>
      </c>
      <c r="BC89" s="35">
        <v>475</v>
      </c>
      <c r="BD89" s="35">
        <v>513</v>
      </c>
      <c r="BE89" s="35">
        <v>520</v>
      </c>
      <c r="BF89" s="35">
        <v>539</v>
      </c>
      <c r="BG89" s="35">
        <v>544</v>
      </c>
      <c r="BH89" s="35">
        <v>545</v>
      </c>
      <c r="BI89" s="35">
        <v>570</v>
      </c>
      <c r="BJ89" s="35">
        <v>581</v>
      </c>
      <c r="BK89" s="35">
        <v>549</v>
      </c>
      <c r="BL89" s="35">
        <v>603</v>
      </c>
      <c r="BM89" s="35">
        <v>367</v>
      </c>
      <c r="BN89" s="35">
        <v>586</v>
      </c>
      <c r="BO89" s="35">
        <v>643</v>
      </c>
      <c r="BP89" s="35">
        <v>611</v>
      </c>
      <c r="BQ89" s="35">
        <v>642</v>
      </c>
      <c r="BR89" s="35">
        <v>671</v>
      </c>
      <c r="BS89" s="35">
        <v>647</v>
      </c>
      <c r="BT89" s="35">
        <v>622</v>
      </c>
      <c r="BU89" s="35">
        <v>612</v>
      </c>
      <c r="BV89" s="35">
        <v>638</v>
      </c>
      <c r="BW89" s="35">
        <v>699</v>
      </c>
      <c r="BX89" s="35">
        <v>736</v>
      </c>
      <c r="BY89" s="35">
        <v>758</v>
      </c>
      <c r="BZ89" s="35">
        <v>739</v>
      </c>
      <c r="CA89" s="35">
        <v>699</v>
      </c>
      <c r="CB89" s="35">
        <v>703</v>
      </c>
      <c r="CC89" s="35">
        <v>694</v>
      </c>
      <c r="CD89" s="35">
        <v>697</v>
      </c>
      <c r="CE89" s="35">
        <v>723</v>
      </c>
      <c r="CF89" s="35">
        <v>745</v>
      </c>
      <c r="CG89" s="35">
        <v>767</v>
      </c>
      <c r="CH89" s="35">
        <v>727</v>
      </c>
      <c r="CI89" s="35">
        <v>795</v>
      </c>
      <c r="CJ89" s="35">
        <v>754</v>
      </c>
      <c r="CK89" s="35">
        <v>724</v>
      </c>
      <c r="CL89" s="35">
        <v>744</v>
      </c>
      <c r="CM89" s="35">
        <v>707</v>
      </c>
      <c r="CN89" s="35">
        <v>713</v>
      </c>
      <c r="CO89" s="35">
        <v>718</v>
      </c>
      <c r="CP89" s="35">
        <v>703</v>
      </c>
      <c r="CQ89" s="35">
        <v>734</v>
      </c>
      <c r="CR89" s="35">
        <v>800</v>
      </c>
      <c r="CS89" s="35">
        <v>805</v>
      </c>
      <c r="CT89" s="35">
        <v>862</v>
      </c>
      <c r="CU89" s="46">
        <v>859</v>
      </c>
      <c r="CV89" s="46">
        <v>869</v>
      </c>
      <c r="CW89" s="46">
        <v>889</v>
      </c>
      <c r="CX89" s="46">
        <v>893</v>
      </c>
    </row>
    <row r="90" spans="1:102">
      <c r="A90" s="9" t="s">
        <v>168</v>
      </c>
      <c r="B90" s="23" t="s">
        <v>459</v>
      </c>
      <c r="C90" s="46">
        <v>1722</v>
      </c>
      <c r="D90" s="46">
        <v>1777</v>
      </c>
      <c r="E90" s="46">
        <v>1946</v>
      </c>
      <c r="F90" s="46">
        <v>1962</v>
      </c>
      <c r="G90" s="46">
        <v>2070</v>
      </c>
      <c r="H90" s="46">
        <v>2245</v>
      </c>
      <c r="I90" s="46">
        <v>2070</v>
      </c>
      <c r="J90" s="46">
        <v>2270</v>
      </c>
      <c r="K90" s="46">
        <v>2490</v>
      </c>
      <c r="L90" s="46">
        <v>2553</v>
      </c>
      <c r="M90" s="46">
        <v>2831</v>
      </c>
      <c r="N90" s="46">
        <v>2846</v>
      </c>
      <c r="O90" s="46">
        <v>2997</v>
      </c>
      <c r="P90" s="46">
        <v>3256</v>
      </c>
      <c r="Q90" s="46">
        <v>3005</v>
      </c>
      <c r="R90" s="46">
        <v>3123</v>
      </c>
      <c r="S90" s="46">
        <v>3562</v>
      </c>
      <c r="T90" s="46">
        <v>3325</v>
      </c>
      <c r="U90" s="46">
        <v>2978</v>
      </c>
      <c r="V90" s="44">
        <v>3285</v>
      </c>
      <c r="W90" s="58">
        <v>431</v>
      </c>
      <c r="X90" s="35">
        <v>424</v>
      </c>
      <c r="Y90" s="35">
        <v>428</v>
      </c>
      <c r="Z90" s="35">
        <v>439</v>
      </c>
      <c r="AA90" s="35">
        <v>426</v>
      </c>
      <c r="AB90" s="35">
        <v>430</v>
      </c>
      <c r="AC90" s="35">
        <v>446</v>
      </c>
      <c r="AD90" s="35">
        <v>475</v>
      </c>
      <c r="AE90" s="35">
        <v>480</v>
      </c>
      <c r="AF90" s="35">
        <v>479</v>
      </c>
      <c r="AG90" s="35">
        <v>496</v>
      </c>
      <c r="AH90" s="35">
        <v>491</v>
      </c>
      <c r="AI90" s="35">
        <v>503</v>
      </c>
      <c r="AJ90" s="35">
        <v>501</v>
      </c>
      <c r="AK90" s="35">
        <v>478</v>
      </c>
      <c r="AL90" s="35">
        <v>480</v>
      </c>
      <c r="AM90" s="35">
        <v>441</v>
      </c>
      <c r="AN90" s="35">
        <v>524</v>
      </c>
      <c r="AO90" s="35">
        <v>546</v>
      </c>
      <c r="AP90" s="35">
        <v>559</v>
      </c>
      <c r="AQ90" s="35">
        <v>579</v>
      </c>
      <c r="AR90" s="35">
        <v>578</v>
      </c>
      <c r="AS90" s="35">
        <v>558</v>
      </c>
      <c r="AT90" s="35">
        <v>530</v>
      </c>
      <c r="AU90" s="35">
        <v>529</v>
      </c>
      <c r="AV90" s="35">
        <v>521</v>
      </c>
      <c r="AW90" s="35">
        <v>505</v>
      </c>
      <c r="AX90" s="35">
        <v>515</v>
      </c>
      <c r="AY90" s="35">
        <v>520</v>
      </c>
      <c r="AZ90" s="35">
        <v>541</v>
      </c>
      <c r="BA90" s="35">
        <v>595</v>
      </c>
      <c r="BB90" s="35">
        <v>614</v>
      </c>
      <c r="BC90" s="35">
        <v>584</v>
      </c>
      <c r="BD90" s="35">
        <v>599</v>
      </c>
      <c r="BE90" s="35">
        <v>626</v>
      </c>
      <c r="BF90" s="35">
        <v>681</v>
      </c>
      <c r="BG90" s="35">
        <v>647</v>
      </c>
      <c r="BH90" s="35">
        <v>627</v>
      </c>
      <c r="BI90" s="35">
        <v>624</v>
      </c>
      <c r="BJ90" s="35">
        <v>655</v>
      </c>
      <c r="BK90" s="35">
        <v>698</v>
      </c>
      <c r="BL90" s="35">
        <v>739</v>
      </c>
      <c r="BM90" s="35">
        <v>428</v>
      </c>
      <c r="BN90" s="35">
        <v>658</v>
      </c>
      <c r="BO90" s="35">
        <v>698</v>
      </c>
      <c r="BP90" s="35">
        <v>685</v>
      </c>
      <c r="BQ90" s="35">
        <v>688</v>
      </c>
      <c r="BR90" s="35">
        <v>775</v>
      </c>
      <c r="BS90" s="35">
        <v>746</v>
      </c>
      <c r="BT90" s="35">
        <v>719</v>
      </c>
      <c r="BU90" s="35">
        <v>745</v>
      </c>
      <c r="BV90" s="35">
        <v>787</v>
      </c>
      <c r="BW90" s="35">
        <v>822</v>
      </c>
      <c r="BX90" s="35">
        <v>865</v>
      </c>
      <c r="BY90" s="35">
        <v>800</v>
      </c>
      <c r="BZ90" s="35">
        <v>769</v>
      </c>
      <c r="CA90" s="35">
        <v>758</v>
      </c>
      <c r="CB90" s="35">
        <v>743</v>
      </c>
      <c r="CC90" s="35">
        <v>763</v>
      </c>
      <c r="CD90" s="35">
        <v>741</v>
      </c>
      <c r="CE90" s="35">
        <v>759</v>
      </c>
      <c r="CF90" s="35">
        <v>785</v>
      </c>
      <c r="CG90" s="35">
        <v>779</v>
      </c>
      <c r="CH90" s="35">
        <v>800</v>
      </c>
      <c r="CI90" s="35">
        <v>879</v>
      </c>
      <c r="CJ90" s="35">
        <v>903</v>
      </c>
      <c r="CK90" s="35">
        <v>878</v>
      </c>
      <c r="CL90" s="35">
        <v>902</v>
      </c>
      <c r="CM90" s="35">
        <v>828</v>
      </c>
      <c r="CN90" s="35">
        <v>794</v>
      </c>
      <c r="CO90" s="35">
        <v>855</v>
      </c>
      <c r="CP90" s="35">
        <v>848</v>
      </c>
      <c r="CQ90" s="35">
        <v>754</v>
      </c>
      <c r="CR90" s="35">
        <v>734</v>
      </c>
      <c r="CS90" s="35">
        <v>724</v>
      </c>
      <c r="CT90" s="35">
        <v>766</v>
      </c>
      <c r="CU90" s="46">
        <v>837</v>
      </c>
      <c r="CV90" s="46">
        <v>849</v>
      </c>
      <c r="CW90" s="46">
        <v>833</v>
      </c>
      <c r="CX90" s="46">
        <v>766</v>
      </c>
    </row>
    <row r="91" spans="1:102">
      <c r="A91" s="1" t="s">
        <v>170</v>
      </c>
      <c r="B91" s="18" t="s">
        <v>460</v>
      </c>
      <c r="C91" s="46">
        <v>3554</v>
      </c>
      <c r="D91" s="46">
        <v>3662</v>
      </c>
      <c r="E91" s="46">
        <v>4081</v>
      </c>
      <c r="F91" s="46">
        <v>5157</v>
      </c>
      <c r="G91" s="46">
        <v>5604</v>
      </c>
      <c r="H91" s="46">
        <v>6351</v>
      </c>
      <c r="I91" s="46">
        <v>7055</v>
      </c>
      <c r="J91" s="46">
        <v>7443</v>
      </c>
      <c r="K91" s="46">
        <v>7605</v>
      </c>
      <c r="L91" s="46">
        <v>7849</v>
      </c>
      <c r="M91" s="46">
        <v>9920</v>
      </c>
      <c r="N91" s="46">
        <v>11320</v>
      </c>
      <c r="O91" s="46">
        <v>11762</v>
      </c>
      <c r="P91" s="46">
        <v>12164</v>
      </c>
      <c r="Q91" s="46">
        <v>12449</v>
      </c>
      <c r="R91" s="46">
        <v>10492</v>
      </c>
      <c r="S91" s="46">
        <v>11336</v>
      </c>
      <c r="T91" s="46">
        <v>10676</v>
      </c>
      <c r="U91" s="46">
        <v>12160</v>
      </c>
      <c r="V91" s="44">
        <v>13164</v>
      </c>
      <c r="W91" s="58">
        <v>863</v>
      </c>
      <c r="X91" s="35">
        <v>865</v>
      </c>
      <c r="Y91" s="35">
        <v>872</v>
      </c>
      <c r="Z91" s="35">
        <v>954</v>
      </c>
      <c r="AA91" s="35">
        <v>905</v>
      </c>
      <c r="AB91" s="35">
        <v>874</v>
      </c>
      <c r="AC91" s="35">
        <v>921</v>
      </c>
      <c r="AD91" s="35">
        <v>962</v>
      </c>
      <c r="AE91" s="35">
        <v>932</v>
      </c>
      <c r="AF91" s="35">
        <v>950</v>
      </c>
      <c r="AG91" s="35">
        <v>1056</v>
      </c>
      <c r="AH91" s="35">
        <v>1143</v>
      </c>
      <c r="AI91" s="35">
        <v>1256</v>
      </c>
      <c r="AJ91" s="35">
        <v>1263</v>
      </c>
      <c r="AK91" s="35">
        <v>1289</v>
      </c>
      <c r="AL91" s="35">
        <v>1349</v>
      </c>
      <c r="AM91" s="35">
        <v>1464</v>
      </c>
      <c r="AN91" s="35">
        <v>1355</v>
      </c>
      <c r="AO91" s="35">
        <v>1398</v>
      </c>
      <c r="AP91" s="35">
        <v>1387</v>
      </c>
      <c r="AQ91" s="35">
        <v>1540</v>
      </c>
      <c r="AR91" s="35">
        <v>1622</v>
      </c>
      <c r="AS91" s="35">
        <v>1527</v>
      </c>
      <c r="AT91" s="35">
        <v>1662</v>
      </c>
      <c r="AU91" s="35">
        <v>1730</v>
      </c>
      <c r="AV91" s="35">
        <v>1695</v>
      </c>
      <c r="AW91" s="35">
        <v>1739</v>
      </c>
      <c r="AX91" s="35">
        <v>1891</v>
      </c>
      <c r="AY91" s="35">
        <v>1784</v>
      </c>
      <c r="AZ91" s="35">
        <v>1868</v>
      </c>
      <c r="BA91" s="35">
        <v>1902</v>
      </c>
      <c r="BB91" s="35">
        <v>1889</v>
      </c>
      <c r="BC91" s="35">
        <v>1994</v>
      </c>
      <c r="BD91" s="35">
        <v>1915</v>
      </c>
      <c r="BE91" s="35">
        <v>1874</v>
      </c>
      <c r="BF91" s="35">
        <v>1822</v>
      </c>
      <c r="BG91" s="35">
        <v>1869</v>
      </c>
      <c r="BH91" s="35">
        <v>1958</v>
      </c>
      <c r="BI91" s="35">
        <v>2117</v>
      </c>
      <c r="BJ91" s="35">
        <v>1905</v>
      </c>
      <c r="BK91" s="35">
        <v>2162</v>
      </c>
      <c r="BL91" s="35">
        <v>2464</v>
      </c>
      <c r="BM91" s="35">
        <v>872</v>
      </c>
      <c r="BN91" s="35">
        <v>2629</v>
      </c>
      <c r="BO91" s="35">
        <v>2963</v>
      </c>
      <c r="BP91" s="35">
        <v>2801</v>
      </c>
      <c r="BQ91" s="35">
        <v>2769</v>
      </c>
      <c r="BR91" s="35">
        <v>2787</v>
      </c>
      <c r="BS91" s="35">
        <v>3141</v>
      </c>
      <c r="BT91" s="35">
        <v>3203</v>
      </c>
      <c r="BU91" s="35">
        <v>2759</v>
      </c>
      <c r="BV91" s="35">
        <v>2659</v>
      </c>
      <c r="BW91" s="35">
        <v>2854</v>
      </c>
      <c r="BX91" s="35">
        <v>2785</v>
      </c>
      <c r="BY91" s="35">
        <v>3202</v>
      </c>
      <c r="BZ91" s="35">
        <v>3323</v>
      </c>
      <c r="CA91" s="35">
        <v>3335</v>
      </c>
      <c r="CB91" s="35">
        <v>2761</v>
      </c>
      <c r="CC91" s="35">
        <v>2922</v>
      </c>
      <c r="CD91" s="35">
        <v>3431</v>
      </c>
      <c r="CE91" s="35">
        <v>2566</v>
      </c>
      <c r="CF91" s="35">
        <v>2717</v>
      </c>
      <c r="CG91" s="35">
        <v>2500</v>
      </c>
      <c r="CH91" s="35">
        <v>2709</v>
      </c>
      <c r="CI91" s="35">
        <v>2843</v>
      </c>
      <c r="CJ91" s="35">
        <v>2821</v>
      </c>
      <c r="CK91" s="35">
        <v>2777</v>
      </c>
      <c r="CL91" s="35">
        <v>2895</v>
      </c>
      <c r="CM91" s="35">
        <v>2691</v>
      </c>
      <c r="CN91" s="35">
        <v>2651</v>
      </c>
      <c r="CO91" s="35">
        <v>2789</v>
      </c>
      <c r="CP91" s="35">
        <v>2545</v>
      </c>
      <c r="CQ91" s="35">
        <v>2751</v>
      </c>
      <c r="CR91" s="35">
        <v>3035</v>
      </c>
      <c r="CS91" s="35">
        <v>3131</v>
      </c>
      <c r="CT91" s="35">
        <v>3243</v>
      </c>
      <c r="CU91" s="46">
        <v>3209</v>
      </c>
      <c r="CV91" s="46">
        <v>3600</v>
      </c>
      <c r="CW91" s="46">
        <v>3150</v>
      </c>
      <c r="CX91" s="46">
        <v>3205</v>
      </c>
    </row>
    <row r="92" spans="1:102">
      <c r="A92" s="9" t="s">
        <v>172</v>
      </c>
      <c r="B92" s="18" t="s">
        <v>461</v>
      </c>
      <c r="C92" s="46">
        <v>642</v>
      </c>
      <c r="D92" s="46">
        <v>598</v>
      </c>
      <c r="E92" s="46">
        <v>603</v>
      </c>
      <c r="F92" s="46">
        <v>614</v>
      </c>
      <c r="G92" s="46">
        <v>715</v>
      </c>
      <c r="H92" s="46">
        <v>611</v>
      </c>
      <c r="I92" s="46">
        <v>637</v>
      </c>
      <c r="J92" s="46">
        <v>779</v>
      </c>
      <c r="K92" s="46">
        <v>601</v>
      </c>
      <c r="L92" s="46">
        <v>709</v>
      </c>
      <c r="M92" s="46">
        <v>796</v>
      </c>
      <c r="N92" s="46">
        <v>994</v>
      </c>
      <c r="O92" s="46">
        <v>1118</v>
      </c>
      <c r="P92" s="46">
        <v>1926</v>
      </c>
      <c r="Q92" s="46">
        <v>2244</v>
      </c>
      <c r="R92" s="46">
        <v>714</v>
      </c>
      <c r="S92" s="46">
        <v>594</v>
      </c>
      <c r="T92" s="46">
        <v>648</v>
      </c>
      <c r="U92" s="46">
        <v>735</v>
      </c>
      <c r="V92" s="44">
        <v>935</v>
      </c>
      <c r="W92" s="58">
        <v>161</v>
      </c>
      <c r="X92" s="35">
        <v>144</v>
      </c>
      <c r="Y92" s="35">
        <v>165</v>
      </c>
      <c r="Z92" s="35">
        <v>172</v>
      </c>
      <c r="AA92" s="35">
        <v>158</v>
      </c>
      <c r="AB92" s="35">
        <v>144</v>
      </c>
      <c r="AC92" s="35">
        <v>153</v>
      </c>
      <c r="AD92" s="35">
        <v>143</v>
      </c>
      <c r="AE92" s="35">
        <v>133</v>
      </c>
      <c r="AF92" s="35">
        <v>155</v>
      </c>
      <c r="AG92" s="35">
        <v>147</v>
      </c>
      <c r="AH92" s="35">
        <v>168</v>
      </c>
      <c r="AI92" s="35">
        <v>161</v>
      </c>
      <c r="AJ92" s="35">
        <v>159</v>
      </c>
      <c r="AK92" s="35">
        <v>148</v>
      </c>
      <c r="AL92" s="35">
        <v>146</v>
      </c>
      <c r="AM92" s="35">
        <v>202</v>
      </c>
      <c r="AN92" s="35">
        <v>173</v>
      </c>
      <c r="AO92" s="35">
        <v>183</v>
      </c>
      <c r="AP92" s="35">
        <v>157</v>
      </c>
      <c r="AQ92" s="35">
        <v>151</v>
      </c>
      <c r="AR92" s="35">
        <v>147</v>
      </c>
      <c r="AS92" s="35">
        <v>138</v>
      </c>
      <c r="AT92" s="35">
        <v>175</v>
      </c>
      <c r="AU92" s="35">
        <v>157</v>
      </c>
      <c r="AV92" s="35">
        <v>147</v>
      </c>
      <c r="AW92" s="35">
        <v>155</v>
      </c>
      <c r="AX92" s="35">
        <v>178</v>
      </c>
      <c r="AY92" s="35">
        <v>201</v>
      </c>
      <c r="AZ92" s="35">
        <v>191</v>
      </c>
      <c r="BA92" s="35">
        <v>205</v>
      </c>
      <c r="BB92" s="35">
        <v>182</v>
      </c>
      <c r="BC92" s="35">
        <v>162</v>
      </c>
      <c r="BD92" s="35">
        <v>179</v>
      </c>
      <c r="BE92" s="35">
        <v>146</v>
      </c>
      <c r="BF92" s="35">
        <v>114</v>
      </c>
      <c r="BG92" s="35">
        <v>145</v>
      </c>
      <c r="BH92" s="35">
        <v>194</v>
      </c>
      <c r="BI92" s="35">
        <v>193</v>
      </c>
      <c r="BJ92" s="35">
        <v>177</v>
      </c>
      <c r="BK92" s="35">
        <v>190</v>
      </c>
      <c r="BL92" s="35">
        <v>177</v>
      </c>
      <c r="BM92" s="35">
        <v>165</v>
      </c>
      <c r="BN92" s="35">
        <v>213</v>
      </c>
      <c r="BO92" s="35">
        <v>249</v>
      </c>
      <c r="BP92" s="35">
        <v>226</v>
      </c>
      <c r="BQ92" s="35">
        <v>218</v>
      </c>
      <c r="BR92" s="35">
        <v>301</v>
      </c>
      <c r="BS92" s="35">
        <v>223</v>
      </c>
      <c r="BT92" s="35">
        <v>426</v>
      </c>
      <c r="BU92" s="35">
        <v>256</v>
      </c>
      <c r="BV92" s="35">
        <v>213</v>
      </c>
      <c r="BW92" s="35">
        <v>304</v>
      </c>
      <c r="BX92" s="35">
        <v>298</v>
      </c>
      <c r="BY92" s="35">
        <v>664</v>
      </c>
      <c r="BZ92" s="35">
        <v>660</v>
      </c>
      <c r="CA92" s="35">
        <v>610</v>
      </c>
      <c r="CB92" s="35">
        <v>344</v>
      </c>
      <c r="CC92" s="35">
        <v>415</v>
      </c>
      <c r="CD92" s="35">
        <v>875</v>
      </c>
      <c r="CE92" s="35">
        <v>214</v>
      </c>
      <c r="CF92" s="35">
        <v>191</v>
      </c>
      <c r="CG92" s="35">
        <v>160</v>
      </c>
      <c r="CH92" s="35">
        <v>149</v>
      </c>
      <c r="CI92" s="35">
        <v>115</v>
      </c>
      <c r="CJ92" s="35">
        <v>204</v>
      </c>
      <c r="CK92" s="35">
        <v>142</v>
      </c>
      <c r="CL92" s="35">
        <v>133</v>
      </c>
      <c r="CM92" s="35">
        <v>171</v>
      </c>
      <c r="CN92" s="35">
        <v>169</v>
      </c>
      <c r="CO92" s="35">
        <v>159</v>
      </c>
      <c r="CP92" s="35">
        <v>149</v>
      </c>
      <c r="CQ92" s="35">
        <v>164</v>
      </c>
      <c r="CR92" s="35">
        <v>209</v>
      </c>
      <c r="CS92" s="35">
        <v>188</v>
      </c>
      <c r="CT92" s="35">
        <v>174</v>
      </c>
      <c r="CU92" s="46">
        <v>252</v>
      </c>
      <c r="CV92" s="46">
        <v>207</v>
      </c>
      <c r="CW92" s="46">
        <v>258</v>
      </c>
      <c r="CX92" s="46">
        <v>218</v>
      </c>
    </row>
    <row r="93" spans="1:102">
      <c r="A93" s="9" t="s">
        <v>174</v>
      </c>
      <c r="B93" s="18" t="s">
        <v>462</v>
      </c>
      <c r="C93" s="46">
        <v>2912</v>
      </c>
      <c r="D93" s="46">
        <v>3064</v>
      </c>
      <c r="E93" s="46">
        <v>3478</v>
      </c>
      <c r="F93" s="46">
        <v>4543</v>
      </c>
      <c r="G93" s="46">
        <v>4889</v>
      </c>
      <c r="H93" s="46">
        <v>5740</v>
      </c>
      <c r="I93" s="46">
        <v>6418</v>
      </c>
      <c r="J93" s="46">
        <v>6664</v>
      </c>
      <c r="K93" s="46">
        <v>7004</v>
      </c>
      <c r="L93" s="46">
        <v>7140</v>
      </c>
      <c r="M93" s="46">
        <v>9124</v>
      </c>
      <c r="N93" s="46">
        <v>10326</v>
      </c>
      <c r="O93" s="46">
        <v>10644</v>
      </c>
      <c r="P93" s="46">
        <v>10238</v>
      </c>
      <c r="Q93" s="46">
        <v>10205</v>
      </c>
      <c r="R93" s="46">
        <v>9778</v>
      </c>
      <c r="S93" s="46">
        <v>10742</v>
      </c>
      <c r="T93" s="46">
        <v>10028</v>
      </c>
      <c r="U93" s="46">
        <v>11425</v>
      </c>
      <c r="V93" s="44">
        <v>12229</v>
      </c>
      <c r="W93" s="58">
        <v>702</v>
      </c>
      <c r="X93" s="35">
        <v>722</v>
      </c>
      <c r="Y93" s="35">
        <v>706</v>
      </c>
      <c r="Z93" s="35">
        <v>782</v>
      </c>
      <c r="AA93" s="35">
        <v>747</v>
      </c>
      <c r="AB93" s="35">
        <v>730</v>
      </c>
      <c r="AC93" s="35">
        <v>768</v>
      </c>
      <c r="AD93" s="35">
        <v>819</v>
      </c>
      <c r="AE93" s="35">
        <v>799</v>
      </c>
      <c r="AF93" s="35">
        <v>795</v>
      </c>
      <c r="AG93" s="35">
        <v>909</v>
      </c>
      <c r="AH93" s="35">
        <v>975</v>
      </c>
      <c r="AI93" s="35">
        <v>1095</v>
      </c>
      <c r="AJ93" s="35">
        <v>1104</v>
      </c>
      <c r="AK93" s="35">
        <v>1141</v>
      </c>
      <c r="AL93" s="35">
        <v>1203</v>
      </c>
      <c r="AM93" s="35">
        <v>1262</v>
      </c>
      <c r="AN93" s="35">
        <v>1182</v>
      </c>
      <c r="AO93" s="35">
        <v>1215</v>
      </c>
      <c r="AP93" s="35">
        <v>1230</v>
      </c>
      <c r="AQ93" s="35">
        <v>1389</v>
      </c>
      <c r="AR93" s="35">
        <v>1475</v>
      </c>
      <c r="AS93" s="35">
        <v>1389</v>
      </c>
      <c r="AT93" s="35">
        <v>1487</v>
      </c>
      <c r="AU93" s="35">
        <v>1573</v>
      </c>
      <c r="AV93" s="35">
        <v>1548</v>
      </c>
      <c r="AW93" s="35">
        <v>1584</v>
      </c>
      <c r="AX93" s="35">
        <v>1713</v>
      </c>
      <c r="AY93" s="35">
        <v>1583</v>
      </c>
      <c r="AZ93" s="35">
        <v>1677</v>
      </c>
      <c r="BA93" s="35">
        <v>1697</v>
      </c>
      <c r="BB93" s="35">
        <v>1707</v>
      </c>
      <c r="BC93" s="35">
        <v>1831</v>
      </c>
      <c r="BD93" s="35">
        <v>1736</v>
      </c>
      <c r="BE93" s="35">
        <v>1728</v>
      </c>
      <c r="BF93" s="35">
        <v>1709</v>
      </c>
      <c r="BG93" s="35">
        <v>1724</v>
      </c>
      <c r="BH93" s="35">
        <v>1764</v>
      </c>
      <c r="BI93" s="35">
        <v>1924</v>
      </c>
      <c r="BJ93" s="35">
        <v>1728</v>
      </c>
      <c r="BK93" s="35">
        <v>1972</v>
      </c>
      <c r="BL93" s="35">
        <v>2287</v>
      </c>
      <c r="BM93" s="35">
        <v>706</v>
      </c>
      <c r="BN93" s="35">
        <v>2416</v>
      </c>
      <c r="BO93" s="35">
        <v>2714</v>
      </c>
      <c r="BP93" s="35">
        <v>2575</v>
      </c>
      <c r="BQ93" s="35">
        <v>2551</v>
      </c>
      <c r="BR93" s="35">
        <v>2486</v>
      </c>
      <c r="BS93" s="35">
        <v>2918</v>
      </c>
      <c r="BT93" s="35">
        <v>2777</v>
      </c>
      <c r="BU93" s="35">
        <v>2503</v>
      </c>
      <c r="BV93" s="35">
        <v>2446</v>
      </c>
      <c r="BW93" s="35">
        <v>2550</v>
      </c>
      <c r="BX93" s="35">
        <v>2487</v>
      </c>
      <c r="BY93" s="35">
        <v>2538</v>
      </c>
      <c r="BZ93" s="35">
        <v>2663</v>
      </c>
      <c r="CA93" s="35">
        <v>2725</v>
      </c>
      <c r="CB93" s="35">
        <v>2417</v>
      </c>
      <c r="CC93" s="35">
        <v>2506</v>
      </c>
      <c r="CD93" s="35">
        <v>2557</v>
      </c>
      <c r="CE93" s="35">
        <v>2352</v>
      </c>
      <c r="CF93" s="35">
        <v>2526</v>
      </c>
      <c r="CG93" s="35">
        <v>2340</v>
      </c>
      <c r="CH93" s="35">
        <v>2560</v>
      </c>
      <c r="CI93" s="35">
        <v>2727</v>
      </c>
      <c r="CJ93" s="35">
        <v>2618</v>
      </c>
      <c r="CK93" s="35">
        <v>2635</v>
      </c>
      <c r="CL93" s="35">
        <v>2762</v>
      </c>
      <c r="CM93" s="35">
        <v>2520</v>
      </c>
      <c r="CN93" s="35">
        <v>2482</v>
      </c>
      <c r="CO93" s="35">
        <v>2630</v>
      </c>
      <c r="CP93" s="35">
        <v>2396</v>
      </c>
      <c r="CQ93" s="35">
        <v>2587</v>
      </c>
      <c r="CR93" s="35">
        <v>2827</v>
      </c>
      <c r="CS93" s="35">
        <v>2942</v>
      </c>
      <c r="CT93" s="35">
        <v>3069</v>
      </c>
      <c r="CU93" s="46">
        <v>2957</v>
      </c>
      <c r="CV93" s="46">
        <v>3393</v>
      </c>
      <c r="CW93" s="46">
        <v>2892</v>
      </c>
      <c r="CX93" s="46">
        <v>2987</v>
      </c>
    </row>
    <row r="94" spans="1:102">
      <c r="A94" s="1" t="s">
        <v>176</v>
      </c>
      <c r="B94" s="18" t="s">
        <v>463</v>
      </c>
      <c r="C94" s="46">
        <v>2997</v>
      </c>
      <c r="D94" s="46">
        <v>2863</v>
      </c>
      <c r="E94" s="46">
        <v>2837</v>
      </c>
      <c r="F94" s="46">
        <v>2830</v>
      </c>
      <c r="G94" s="46">
        <v>2915</v>
      </c>
      <c r="H94" s="46">
        <v>3173</v>
      </c>
      <c r="I94" s="46">
        <v>3227</v>
      </c>
      <c r="J94" s="46">
        <v>3378</v>
      </c>
      <c r="K94" s="46">
        <v>3488</v>
      </c>
      <c r="L94" s="46">
        <v>3744</v>
      </c>
      <c r="M94" s="46">
        <v>3920</v>
      </c>
      <c r="N94" s="46">
        <v>3588</v>
      </c>
      <c r="O94" s="46">
        <v>4102</v>
      </c>
      <c r="P94" s="46">
        <v>4767</v>
      </c>
      <c r="Q94" s="46">
        <v>4264</v>
      </c>
      <c r="R94" s="46">
        <v>4430</v>
      </c>
      <c r="S94" s="46">
        <v>4730</v>
      </c>
      <c r="T94" s="46">
        <v>4604</v>
      </c>
      <c r="U94" s="46">
        <v>4839</v>
      </c>
      <c r="V94" s="44">
        <v>5131</v>
      </c>
      <c r="W94" s="58">
        <v>747</v>
      </c>
      <c r="X94" s="35">
        <v>741</v>
      </c>
      <c r="Y94" s="35">
        <v>749</v>
      </c>
      <c r="Z94" s="35">
        <v>760</v>
      </c>
      <c r="AA94" s="35">
        <v>700</v>
      </c>
      <c r="AB94" s="35">
        <v>701</v>
      </c>
      <c r="AC94" s="35">
        <v>732</v>
      </c>
      <c r="AD94" s="35">
        <v>730</v>
      </c>
      <c r="AE94" s="35">
        <v>717</v>
      </c>
      <c r="AF94" s="35">
        <v>691</v>
      </c>
      <c r="AG94" s="35">
        <v>718</v>
      </c>
      <c r="AH94" s="35">
        <v>711</v>
      </c>
      <c r="AI94" s="35">
        <v>743</v>
      </c>
      <c r="AJ94" s="35">
        <v>712</v>
      </c>
      <c r="AK94" s="35">
        <v>686</v>
      </c>
      <c r="AL94" s="35">
        <v>689</v>
      </c>
      <c r="AM94" s="35">
        <v>705</v>
      </c>
      <c r="AN94" s="35">
        <v>728</v>
      </c>
      <c r="AO94" s="35">
        <v>734</v>
      </c>
      <c r="AP94" s="35">
        <v>748</v>
      </c>
      <c r="AQ94" s="35">
        <v>774</v>
      </c>
      <c r="AR94" s="35">
        <v>807</v>
      </c>
      <c r="AS94" s="35">
        <v>794</v>
      </c>
      <c r="AT94" s="35">
        <v>798</v>
      </c>
      <c r="AU94" s="35">
        <v>796</v>
      </c>
      <c r="AV94" s="35">
        <v>799</v>
      </c>
      <c r="AW94" s="35">
        <v>809</v>
      </c>
      <c r="AX94" s="35">
        <v>823</v>
      </c>
      <c r="AY94" s="35">
        <v>834</v>
      </c>
      <c r="AZ94" s="35">
        <v>840</v>
      </c>
      <c r="BA94" s="35">
        <v>848</v>
      </c>
      <c r="BB94" s="35">
        <v>856</v>
      </c>
      <c r="BC94" s="35">
        <v>843</v>
      </c>
      <c r="BD94" s="35">
        <v>860</v>
      </c>
      <c r="BE94" s="35">
        <v>879</v>
      </c>
      <c r="BF94" s="35">
        <v>906</v>
      </c>
      <c r="BG94" s="35">
        <v>929</v>
      </c>
      <c r="BH94" s="35">
        <v>917</v>
      </c>
      <c r="BI94" s="35">
        <v>934</v>
      </c>
      <c r="BJ94" s="35">
        <v>964</v>
      </c>
      <c r="BK94" s="35">
        <v>976</v>
      </c>
      <c r="BL94" s="35">
        <v>1014</v>
      </c>
      <c r="BM94" s="35">
        <v>749</v>
      </c>
      <c r="BN94" s="35">
        <v>935</v>
      </c>
      <c r="BO94" s="35">
        <v>897</v>
      </c>
      <c r="BP94" s="35">
        <v>857</v>
      </c>
      <c r="BQ94" s="35">
        <v>885</v>
      </c>
      <c r="BR94" s="35">
        <v>949</v>
      </c>
      <c r="BS94" s="35">
        <v>971</v>
      </c>
      <c r="BT94" s="35">
        <v>1033</v>
      </c>
      <c r="BU94" s="35">
        <v>1016</v>
      </c>
      <c r="BV94" s="35">
        <v>1082</v>
      </c>
      <c r="BW94" s="35">
        <v>1179</v>
      </c>
      <c r="BX94" s="35">
        <v>1225</v>
      </c>
      <c r="BY94" s="35">
        <v>1198</v>
      </c>
      <c r="BZ94" s="35">
        <v>1165</v>
      </c>
      <c r="CA94" s="35">
        <v>1102</v>
      </c>
      <c r="CB94" s="35">
        <v>1055</v>
      </c>
      <c r="CC94" s="35">
        <v>1080</v>
      </c>
      <c r="CD94" s="35">
        <v>1027</v>
      </c>
      <c r="CE94" s="35">
        <v>1060</v>
      </c>
      <c r="CF94" s="35">
        <v>1124</v>
      </c>
      <c r="CG94" s="35">
        <v>1141</v>
      </c>
      <c r="CH94" s="35">
        <v>1105</v>
      </c>
      <c r="CI94" s="35">
        <v>1207</v>
      </c>
      <c r="CJ94" s="35">
        <v>1188</v>
      </c>
      <c r="CK94" s="35">
        <v>1164</v>
      </c>
      <c r="CL94" s="35">
        <v>1171</v>
      </c>
      <c r="CM94" s="35">
        <v>1159</v>
      </c>
      <c r="CN94" s="35">
        <v>1150</v>
      </c>
      <c r="CO94" s="35">
        <v>1156</v>
      </c>
      <c r="CP94" s="35">
        <v>1139</v>
      </c>
      <c r="CQ94" s="35">
        <v>1142</v>
      </c>
      <c r="CR94" s="35">
        <v>1204</v>
      </c>
      <c r="CS94" s="35">
        <v>1225</v>
      </c>
      <c r="CT94" s="35">
        <v>1268</v>
      </c>
      <c r="CU94" s="46">
        <v>1273</v>
      </c>
      <c r="CV94" s="46">
        <v>1255</v>
      </c>
      <c r="CW94" s="46">
        <v>1289</v>
      </c>
      <c r="CX94" s="46">
        <v>1314</v>
      </c>
    </row>
    <row r="95" spans="1:102">
      <c r="A95" s="9" t="s">
        <v>178</v>
      </c>
      <c r="B95" s="18" t="s">
        <v>464</v>
      </c>
      <c r="C95" s="46">
        <v>1089</v>
      </c>
      <c r="D95" s="46">
        <v>927</v>
      </c>
      <c r="E95" s="46">
        <v>876</v>
      </c>
      <c r="F95" s="46">
        <v>858</v>
      </c>
      <c r="G95" s="46">
        <v>875</v>
      </c>
      <c r="H95" s="46">
        <v>952</v>
      </c>
      <c r="I95" s="46">
        <v>953</v>
      </c>
      <c r="J95" s="46">
        <v>947</v>
      </c>
      <c r="K95" s="46">
        <v>995</v>
      </c>
      <c r="L95" s="46">
        <v>1073</v>
      </c>
      <c r="M95" s="46">
        <v>1134</v>
      </c>
      <c r="N95" s="46">
        <v>1065</v>
      </c>
      <c r="O95" s="46">
        <v>1232</v>
      </c>
      <c r="P95" s="46">
        <v>1536</v>
      </c>
      <c r="Q95" s="46">
        <v>1290</v>
      </c>
      <c r="R95" s="46">
        <v>1333</v>
      </c>
      <c r="S95" s="46">
        <v>1297</v>
      </c>
      <c r="T95" s="46">
        <v>1214</v>
      </c>
      <c r="U95" s="46">
        <v>1144</v>
      </c>
      <c r="V95" s="44">
        <v>1193</v>
      </c>
      <c r="W95" s="58">
        <v>269</v>
      </c>
      <c r="X95" s="35">
        <v>262</v>
      </c>
      <c r="Y95" s="35">
        <v>271</v>
      </c>
      <c r="Z95" s="35">
        <v>287</v>
      </c>
      <c r="AA95" s="35">
        <v>230</v>
      </c>
      <c r="AB95" s="35">
        <v>229</v>
      </c>
      <c r="AC95" s="35">
        <v>240</v>
      </c>
      <c r="AD95" s="35">
        <v>228</v>
      </c>
      <c r="AE95" s="35">
        <v>224</v>
      </c>
      <c r="AF95" s="35">
        <v>206</v>
      </c>
      <c r="AG95" s="35">
        <v>221</v>
      </c>
      <c r="AH95" s="35">
        <v>225</v>
      </c>
      <c r="AI95" s="35">
        <v>222</v>
      </c>
      <c r="AJ95" s="35">
        <v>222</v>
      </c>
      <c r="AK95" s="35">
        <v>208</v>
      </c>
      <c r="AL95" s="35">
        <v>206</v>
      </c>
      <c r="AM95" s="35">
        <v>212</v>
      </c>
      <c r="AN95" s="35">
        <v>220</v>
      </c>
      <c r="AO95" s="35">
        <v>216</v>
      </c>
      <c r="AP95" s="35">
        <v>227</v>
      </c>
      <c r="AQ95" s="35">
        <v>226</v>
      </c>
      <c r="AR95" s="35">
        <v>255</v>
      </c>
      <c r="AS95" s="35">
        <v>235</v>
      </c>
      <c r="AT95" s="35">
        <v>236</v>
      </c>
      <c r="AU95" s="35">
        <v>242</v>
      </c>
      <c r="AV95" s="35">
        <v>235</v>
      </c>
      <c r="AW95" s="35">
        <v>238</v>
      </c>
      <c r="AX95" s="35">
        <v>238</v>
      </c>
      <c r="AY95" s="35">
        <v>236</v>
      </c>
      <c r="AZ95" s="35">
        <v>241</v>
      </c>
      <c r="BA95" s="35">
        <v>238</v>
      </c>
      <c r="BB95" s="35">
        <v>232</v>
      </c>
      <c r="BC95" s="35">
        <v>236</v>
      </c>
      <c r="BD95" s="35">
        <v>239</v>
      </c>
      <c r="BE95" s="35">
        <v>256</v>
      </c>
      <c r="BF95" s="35">
        <v>264</v>
      </c>
      <c r="BG95" s="35">
        <v>259</v>
      </c>
      <c r="BH95" s="35">
        <v>260</v>
      </c>
      <c r="BI95" s="35">
        <v>267</v>
      </c>
      <c r="BJ95" s="35">
        <v>287</v>
      </c>
      <c r="BK95" s="35">
        <v>277</v>
      </c>
      <c r="BL95" s="35">
        <v>302</v>
      </c>
      <c r="BM95" s="35">
        <v>271</v>
      </c>
      <c r="BN95" s="35">
        <v>267</v>
      </c>
      <c r="BO95" s="35">
        <v>271</v>
      </c>
      <c r="BP95" s="35">
        <v>251</v>
      </c>
      <c r="BQ95" s="35">
        <v>260</v>
      </c>
      <c r="BR95" s="35">
        <v>283</v>
      </c>
      <c r="BS95" s="35">
        <v>287</v>
      </c>
      <c r="BT95" s="35">
        <v>299</v>
      </c>
      <c r="BU95" s="35">
        <v>303</v>
      </c>
      <c r="BV95" s="35">
        <v>343</v>
      </c>
      <c r="BW95" s="35">
        <v>368</v>
      </c>
      <c r="BX95" s="35">
        <v>405</v>
      </c>
      <c r="BY95" s="35">
        <v>390</v>
      </c>
      <c r="BZ95" s="35">
        <v>373</v>
      </c>
      <c r="CA95" s="35">
        <v>343</v>
      </c>
      <c r="CB95" s="35">
        <v>312</v>
      </c>
      <c r="CC95" s="35">
        <v>328</v>
      </c>
      <c r="CD95" s="35">
        <v>307</v>
      </c>
      <c r="CE95" s="35">
        <v>314</v>
      </c>
      <c r="CF95" s="35">
        <v>345</v>
      </c>
      <c r="CG95" s="35">
        <v>352</v>
      </c>
      <c r="CH95" s="35">
        <v>322</v>
      </c>
      <c r="CI95" s="35">
        <v>332</v>
      </c>
      <c r="CJ95" s="35">
        <v>337</v>
      </c>
      <c r="CK95" s="35">
        <v>319</v>
      </c>
      <c r="CL95" s="35">
        <v>309</v>
      </c>
      <c r="CM95" s="35">
        <v>318</v>
      </c>
      <c r="CN95" s="35">
        <v>301</v>
      </c>
      <c r="CO95" s="35">
        <v>311</v>
      </c>
      <c r="CP95" s="35">
        <v>284</v>
      </c>
      <c r="CQ95" s="35">
        <v>284</v>
      </c>
      <c r="CR95" s="35">
        <v>284</v>
      </c>
      <c r="CS95" s="35">
        <v>278</v>
      </c>
      <c r="CT95" s="35">
        <v>298</v>
      </c>
      <c r="CU95" s="46">
        <v>288</v>
      </c>
      <c r="CV95" s="46">
        <v>281</v>
      </c>
      <c r="CW95" s="46">
        <v>303</v>
      </c>
      <c r="CX95" s="46">
        <v>321</v>
      </c>
    </row>
    <row r="96" spans="1:102">
      <c r="A96" s="9" t="s">
        <v>180</v>
      </c>
      <c r="B96" s="18" t="s">
        <v>465</v>
      </c>
      <c r="C96" s="46">
        <v>1908</v>
      </c>
      <c r="D96" s="46">
        <v>1936</v>
      </c>
      <c r="E96" s="46">
        <v>1961</v>
      </c>
      <c r="F96" s="46">
        <v>1972</v>
      </c>
      <c r="G96" s="46">
        <v>2040</v>
      </c>
      <c r="H96" s="46">
        <v>2221</v>
      </c>
      <c r="I96" s="46">
        <v>2274</v>
      </c>
      <c r="J96" s="46">
        <v>2431</v>
      </c>
      <c r="K96" s="46">
        <v>2493</v>
      </c>
      <c r="L96" s="46">
        <v>2671</v>
      </c>
      <c r="M96" s="46">
        <v>2786</v>
      </c>
      <c r="N96" s="46">
        <v>2523</v>
      </c>
      <c r="O96" s="46">
        <v>2870</v>
      </c>
      <c r="P96" s="46">
        <v>3231</v>
      </c>
      <c r="Q96" s="46">
        <v>2974</v>
      </c>
      <c r="R96" s="46">
        <v>3097</v>
      </c>
      <c r="S96" s="46">
        <v>3433</v>
      </c>
      <c r="T96" s="46">
        <v>3390</v>
      </c>
      <c r="U96" s="46">
        <v>3695</v>
      </c>
      <c r="V96" s="44">
        <v>3938</v>
      </c>
      <c r="W96" s="58">
        <v>478</v>
      </c>
      <c r="X96" s="35">
        <v>479</v>
      </c>
      <c r="Y96" s="35">
        <v>478</v>
      </c>
      <c r="Z96" s="35">
        <v>473</v>
      </c>
      <c r="AA96" s="35">
        <v>470</v>
      </c>
      <c r="AB96" s="35">
        <v>472</v>
      </c>
      <c r="AC96" s="35">
        <v>492</v>
      </c>
      <c r="AD96" s="35">
        <v>502</v>
      </c>
      <c r="AE96" s="35">
        <v>493</v>
      </c>
      <c r="AF96" s="35">
        <v>485</v>
      </c>
      <c r="AG96" s="35">
        <v>496</v>
      </c>
      <c r="AH96" s="35">
        <v>487</v>
      </c>
      <c r="AI96" s="35">
        <v>521</v>
      </c>
      <c r="AJ96" s="35">
        <v>490</v>
      </c>
      <c r="AK96" s="35">
        <v>478</v>
      </c>
      <c r="AL96" s="35">
        <v>483</v>
      </c>
      <c r="AM96" s="35">
        <v>493</v>
      </c>
      <c r="AN96" s="35">
        <v>508</v>
      </c>
      <c r="AO96" s="35">
        <v>518</v>
      </c>
      <c r="AP96" s="35">
        <v>521</v>
      </c>
      <c r="AQ96" s="35">
        <v>548</v>
      </c>
      <c r="AR96" s="35">
        <v>552</v>
      </c>
      <c r="AS96" s="35">
        <v>559</v>
      </c>
      <c r="AT96" s="35">
        <v>562</v>
      </c>
      <c r="AU96" s="35">
        <v>554</v>
      </c>
      <c r="AV96" s="35">
        <v>564</v>
      </c>
      <c r="AW96" s="35">
        <v>571</v>
      </c>
      <c r="AX96" s="35">
        <v>585</v>
      </c>
      <c r="AY96" s="35">
        <v>598</v>
      </c>
      <c r="AZ96" s="35">
        <v>599</v>
      </c>
      <c r="BA96" s="35">
        <v>610</v>
      </c>
      <c r="BB96" s="35">
        <v>624</v>
      </c>
      <c r="BC96" s="35">
        <v>608</v>
      </c>
      <c r="BD96" s="35">
        <v>621</v>
      </c>
      <c r="BE96" s="35">
        <v>622</v>
      </c>
      <c r="BF96" s="35">
        <v>642</v>
      </c>
      <c r="BG96" s="35">
        <v>670</v>
      </c>
      <c r="BH96" s="35">
        <v>657</v>
      </c>
      <c r="BI96" s="35">
        <v>667</v>
      </c>
      <c r="BJ96" s="35">
        <v>677</v>
      </c>
      <c r="BK96" s="35">
        <v>699</v>
      </c>
      <c r="BL96" s="35">
        <v>712</v>
      </c>
      <c r="BM96" s="35">
        <v>478</v>
      </c>
      <c r="BN96" s="35">
        <v>668</v>
      </c>
      <c r="BO96" s="35">
        <v>626</v>
      </c>
      <c r="BP96" s="35">
        <v>606</v>
      </c>
      <c r="BQ96" s="35">
        <v>625</v>
      </c>
      <c r="BR96" s="35">
        <v>666</v>
      </c>
      <c r="BS96" s="35">
        <v>683</v>
      </c>
      <c r="BT96" s="35">
        <v>735</v>
      </c>
      <c r="BU96" s="35">
        <v>714</v>
      </c>
      <c r="BV96" s="35">
        <v>738</v>
      </c>
      <c r="BW96" s="35">
        <v>811</v>
      </c>
      <c r="BX96" s="35">
        <v>820</v>
      </c>
      <c r="BY96" s="35">
        <v>808</v>
      </c>
      <c r="BZ96" s="35">
        <v>792</v>
      </c>
      <c r="CA96" s="35">
        <v>759</v>
      </c>
      <c r="CB96" s="35">
        <v>743</v>
      </c>
      <c r="CC96" s="35">
        <v>752</v>
      </c>
      <c r="CD96" s="35">
        <v>720</v>
      </c>
      <c r="CE96" s="35">
        <v>746</v>
      </c>
      <c r="CF96" s="35">
        <v>779</v>
      </c>
      <c r="CG96" s="35">
        <v>789</v>
      </c>
      <c r="CH96" s="35">
        <v>783</v>
      </c>
      <c r="CI96" s="35">
        <v>875</v>
      </c>
      <c r="CJ96" s="35">
        <v>850</v>
      </c>
      <c r="CK96" s="35">
        <v>846</v>
      </c>
      <c r="CL96" s="35">
        <v>862</v>
      </c>
      <c r="CM96" s="35">
        <v>841</v>
      </c>
      <c r="CN96" s="35">
        <v>849</v>
      </c>
      <c r="CO96" s="35">
        <v>845</v>
      </c>
      <c r="CP96" s="35">
        <v>855</v>
      </c>
      <c r="CQ96" s="35">
        <v>858</v>
      </c>
      <c r="CR96" s="35">
        <v>920</v>
      </c>
      <c r="CS96" s="35">
        <v>948</v>
      </c>
      <c r="CT96" s="35">
        <v>969</v>
      </c>
      <c r="CU96" s="46">
        <v>985</v>
      </c>
      <c r="CV96" s="46">
        <v>974</v>
      </c>
      <c r="CW96" s="46">
        <v>986</v>
      </c>
      <c r="CX96" s="46">
        <v>993</v>
      </c>
    </row>
    <row r="97" spans="1:102">
      <c r="A97" s="1" t="s">
        <v>182</v>
      </c>
      <c r="B97" s="18" t="s">
        <v>466</v>
      </c>
      <c r="C97" s="46">
        <v>1199</v>
      </c>
      <c r="D97" s="46">
        <v>1156</v>
      </c>
      <c r="E97" s="46">
        <v>1153</v>
      </c>
      <c r="F97" s="46">
        <v>1161</v>
      </c>
      <c r="G97" s="46">
        <v>1144</v>
      </c>
      <c r="H97" s="46">
        <v>1197</v>
      </c>
      <c r="I97" s="46">
        <v>1342</v>
      </c>
      <c r="J97" s="46">
        <v>1352</v>
      </c>
      <c r="K97" s="46">
        <v>1369</v>
      </c>
      <c r="L97" s="46">
        <v>1487</v>
      </c>
      <c r="M97" s="46">
        <v>1497</v>
      </c>
      <c r="N97" s="46">
        <v>1193</v>
      </c>
      <c r="O97" s="46">
        <v>1322</v>
      </c>
      <c r="P97" s="46">
        <v>1426</v>
      </c>
      <c r="Q97" s="46">
        <v>1280</v>
      </c>
      <c r="R97" s="46">
        <v>1302</v>
      </c>
      <c r="S97" s="46">
        <v>1457</v>
      </c>
      <c r="T97" s="46">
        <v>1378</v>
      </c>
      <c r="U97" s="46">
        <v>1470</v>
      </c>
      <c r="V97" s="44">
        <v>1624</v>
      </c>
      <c r="W97" s="58">
        <v>309</v>
      </c>
      <c r="X97" s="35">
        <v>298</v>
      </c>
      <c r="Y97" s="35">
        <v>291</v>
      </c>
      <c r="Z97" s="35">
        <v>301</v>
      </c>
      <c r="AA97" s="35">
        <v>287</v>
      </c>
      <c r="AB97" s="35">
        <v>281</v>
      </c>
      <c r="AC97" s="35">
        <v>294</v>
      </c>
      <c r="AD97" s="35">
        <v>294</v>
      </c>
      <c r="AE97" s="35">
        <v>285</v>
      </c>
      <c r="AF97" s="35">
        <v>291</v>
      </c>
      <c r="AG97" s="35">
        <v>281</v>
      </c>
      <c r="AH97" s="35">
        <v>296</v>
      </c>
      <c r="AI97" s="35">
        <v>312</v>
      </c>
      <c r="AJ97" s="35">
        <v>297</v>
      </c>
      <c r="AK97" s="35">
        <v>287</v>
      </c>
      <c r="AL97" s="35">
        <v>265</v>
      </c>
      <c r="AM97" s="35">
        <v>275</v>
      </c>
      <c r="AN97" s="35">
        <v>290</v>
      </c>
      <c r="AO97" s="35">
        <v>288</v>
      </c>
      <c r="AP97" s="35">
        <v>291</v>
      </c>
      <c r="AQ97" s="35">
        <v>289</v>
      </c>
      <c r="AR97" s="35">
        <v>298</v>
      </c>
      <c r="AS97" s="35">
        <v>299</v>
      </c>
      <c r="AT97" s="35">
        <v>311</v>
      </c>
      <c r="AU97" s="35">
        <v>331</v>
      </c>
      <c r="AV97" s="35">
        <v>343</v>
      </c>
      <c r="AW97" s="35">
        <v>329</v>
      </c>
      <c r="AX97" s="35">
        <v>339</v>
      </c>
      <c r="AY97" s="35">
        <v>333</v>
      </c>
      <c r="AZ97" s="35">
        <v>337</v>
      </c>
      <c r="BA97" s="35">
        <v>339</v>
      </c>
      <c r="BB97" s="35">
        <v>343</v>
      </c>
      <c r="BC97" s="35">
        <v>326</v>
      </c>
      <c r="BD97" s="35">
        <v>341</v>
      </c>
      <c r="BE97" s="35">
        <v>345</v>
      </c>
      <c r="BF97" s="35">
        <v>357</v>
      </c>
      <c r="BG97" s="35">
        <v>383</v>
      </c>
      <c r="BH97" s="35">
        <v>370</v>
      </c>
      <c r="BI97" s="35">
        <v>368</v>
      </c>
      <c r="BJ97" s="35">
        <v>366</v>
      </c>
      <c r="BK97" s="35">
        <v>374</v>
      </c>
      <c r="BL97" s="35">
        <v>399</v>
      </c>
      <c r="BM97" s="35">
        <v>291</v>
      </c>
      <c r="BN97" s="35">
        <v>347</v>
      </c>
      <c r="BO97" s="35">
        <v>304</v>
      </c>
      <c r="BP97" s="35">
        <v>280</v>
      </c>
      <c r="BQ97" s="35">
        <v>291</v>
      </c>
      <c r="BR97" s="35">
        <v>318</v>
      </c>
      <c r="BS97" s="35">
        <v>320</v>
      </c>
      <c r="BT97" s="35">
        <v>338</v>
      </c>
      <c r="BU97" s="35">
        <v>331</v>
      </c>
      <c r="BV97" s="35">
        <v>333</v>
      </c>
      <c r="BW97" s="35">
        <v>362</v>
      </c>
      <c r="BX97" s="35">
        <v>360</v>
      </c>
      <c r="BY97" s="35">
        <v>356</v>
      </c>
      <c r="BZ97" s="35">
        <v>348</v>
      </c>
      <c r="CA97" s="35">
        <v>342</v>
      </c>
      <c r="CB97" s="35">
        <v>330</v>
      </c>
      <c r="CC97" s="35">
        <v>312</v>
      </c>
      <c r="CD97" s="35">
        <v>296</v>
      </c>
      <c r="CE97" s="35">
        <v>320</v>
      </c>
      <c r="CF97" s="35">
        <v>328</v>
      </c>
      <c r="CG97" s="35">
        <v>331</v>
      </c>
      <c r="CH97" s="35">
        <v>323</v>
      </c>
      <c r="CI97" s="35">
        <v>355</v>
      </c>
      <c r="CJ97" s="35">
        <v>373</v>
      </c>
      <c r="CK97" s="35">
        <v>360</v>
      </c>
      <c r="CL97" s="35">
        <v>369</v>
      </c>
      <c r="CM97" s="35">
        <v>350</v>
      </c>
      <c r="CN97" s="35">
        <v>343</v>
      </c>
      <c r="CO97" s="35">
        <v>346</v>
      </c>
      <c r="CP97" s="35">
        <v>339</v>
      </c>
      <c r="CQ97" s="35">
        <v>340</v>
      </c>
      <c r="CR97" s="35">
        <v>369</v>
      </c>
      <c r="CS97" s="35">
        <v>377</v>
      </c>
      <c r="CT97" s="35">
        <v>384</v>
      </c>
      <c r="CU97" s="46">
        <v>402</v>
      </c>
      <c r="CV97" s="46">
        <v>395</v>
      </c>
      <c r="CW97" s="46">
        <v>402</v>
      </c>
      <c r="CX97" s="46">
        <v>425</v>
      </c>
    </row>
    <row r="98" spans="1:102">
      <c r="A98" s="9" t="s">
        <v>184</v>
      </c>
      <c r="B98" s="18"/>
      <c r="C98" s="45">
        <v>1019</v>
      </c>
      <c r="D98" s="45">
        <v>973</v>
      </c>
      <c r="E98" s="45">
        <v>986</v>
      </c>
      <c r="F98" s="45">
        <v>1004</v>
      </c>
      <c r="G98" s="45">
        <v>988</v>
      </c>
      <c r="H98" s="45">
        <v>1031</v>
      </c>
      <c r="I98" s="45">
        <v>1101</v>
      </c>
      <c r="J98" s="45">
        <v>1080</v>
      </c>
      <c r="K98" s="45">
        <v>1108</v>
      </c>
      <c r="L98" s="45">
        <v>1238</v>
      </c>
      <c r="M98" s="45">
        <v>1280</v>
      </c>
      <c r="N98" s="45">
        <v>1059</v>
      </c>
      <c r="O98" s="45">
        <v>1192</v>
      </c>
      <c r="P98" s="45">
        <v>1299</v>
      </c>
      <c r="Q98" s="45">
        <v>1156</v>
      </c>
      <c r="R98" s="45">
        <v>1175</v>
      </c>
      <c r="S98" s="45">
        <v>1316</v>
      </c>
      <c r="T98" s="45">
        <v>1248</v>
      </c>
      <c r="U98" s="45">
        <v>1318</v>
      </c>
      <c r="V98" s="44">
        <v>1454</v>
      </c>
      <c r="W98" s="58">
        <v>261</v>
      </c>
      <c r="X98" s="35">
        <v>258</v>
      </c>
      <c r="Y98" s="35">
        <v>243</v>
      </c>
      <c r="Z98" s="35">
        <v>257</v>
      </c>
      <c r="AA98" s="35">
        <v>242</v>
      </c>
      <c r="AB98" s="35">
        <v>235</v>
      </c>
      <c r="AC98" s="35">
        <v>247</v>
      </c>
      <c r="AD98" s="35">
        <v>249</v>
      </c>
      <c r="AE98" s="35">
        <v>241</v>
      </c>
      <c r="AF98" s="35">
        <v>249</v>
      </c>
      <c r="AG98" s="35">
        <v>241</v>
      </c>
      <c r="AH98" s="35">
        <v>255</v>
      </c>
      <c r="AI98" s="35">
        <v>270</v>
      </c>
      <c r="AJ98" s="35">
        <v>257</v>
      </c>
      <c r="AK98" s="35">
        <v>248</v>
      </c>
      <c r="AL98" s="35">
        <v>229</v>
      </c>
      <c r="AM98" s="35">
        <v>238</v>
      </c>
      <c r="AN98" s="35">
        <v>250</v>
      </c>
      <c r="AO98" s="35">
        <v>247</v>
      </c>
      <c r="AP98" s="35">
        <v>253</v>
      </c>
      <c r="AQ98" s="35">
        <v>249</v>
      </c>
      <c r="AR98" s="35">
        <v>254</v>
      </c>
      <c r="AS98" s="35">
        <v>259</v>
      </c>
      <c r="AT98" s="35">
        <v>269</v>
      </c>
      <c r="AU98" s="35">
        <v>270</v>
      </c>
      <c r="AV98" s="35">
        <v>282</v>
      </c>
      <c r="AW98" s="35">
        <v>268</v>
      </c>
      <c r="AX98" s="35">
        <v>281</v>
      </c>
      <c r="AY98" s="35">
        <v>270</v>
      </c>
      <c r="AZ98" s="35">
        <v>270</v>
      </c>
      <c r="BA98" s="35">
        <v>267</v>
      </c>
      <c r="BB98" s="35">
        <v>273</v>
      </c>
      <c r="BC98" s="35">
        <v>262</v>
      </c>
      <c r="BD98" s="35">
        <v>275</v>
      </c>
      <c r="BE98" s="35">
        <v>280</v>
      </c>
      <c r="BF98" s="35">
        <v>291</v>
      </c>
      <c r="BG98" s="35">
        <v>317</v>
      </c>
      <c r="BH98" s="35">
        <v>302</v>
      </c>
      <c r="BI98" s="35">
        <v>310</v>
      </c>
      <c r="BJ98" s="35">
        <v>309</v>
      </c>
      <c r="BK98" s="35">
        <v>320</v>
      </c>
      <c r="BL98" s="35">
        <v>338</v>
      </c>
      <c r="BM98" s="35">
        <v>243</v>
      </c>
      <c r="BN98" s="35">
        <v>301</v>
      </c>
      <c r="BO98" s="35">
        <v>268</v>
      </c>
      <c r="BP98" s="35">
        <v>248</v>
      </c>
      <c r="BQ98" s="35">
        <v>259</v>
      </c>
      <c r="BR98" s="35">
        <v>284</v>
      </c>
      <c r="BS98" s="35">
        <v>286</v>
      </c>
      <c r="BT98" s="35">
        <v>303</v>
      </c>
      <c r="BU98" s="35">
        <v>298</v>
      </c>
      <c r="BV98" s="35">
        <v>305</v>
      </c>
      <c r="BW98" s="35">
        <v>329</v>
      </c>
      <c r="BX98" s="35">
        <v>329</v>
      </c>
      <c r="BY98" s="35">
        <v>323</v>
      </c>
      <c r="BZ98" s="35">
        <v>318</v>
      </c>
      <c r="CA98" s="35">
        <v>306</v>
      </c>
      <c r="CB98" s="35">
        <v>298</v>
      </c>
      <c r="CC98" s="35">
        <v>284</v>
      </c>
      <c r="CD98" s="35">
        <v>268</v>
      </c>
      <c r="CE98" s="35">
        <v>291</v>
      </c>
      <c r="CF98" s="35">
        <v>294</v>
      </c>
      <c r="CG98" s="35">
        <v>298</v>
      </c>
      <c r="CH98" s="35">
        <v>292</v>
      </c>
      <c r="CI98" s="35">
        <v>323</v>
      </c>
      <c r="CJ98" s="35">
        <v>337</v>
      </c>
      <c r="CK98" s="35">
        <v>324</v>
      </c>
      <c r="CL98" s="35">
        <v>332</v>
      </c>
      <c r="CM98" s="35">
        <v>316</v>
      </c>
      <c r="CN98" s="35">
        <v>309</v>
      </c>
      <c r="CO98" s="35">
        <v>315</v>
      </c>
      <c r="CP98" s="35">
        <v>308</v>
      </c>
      <c r="CQ98" s="35">
        <v>306</v>
      </c>
      <c r="CR98" s="35">
        <v>333</v>
      </c>
      <c r="CS98" s="35">
        <v>336</v>
      </c>
      <c r="CT98" s="35">
        <v>343</v>
      </c>
      <c r="CU98" s="46">
        <v>356</v>
      </c>
      <c r="CV98" s="46">
        <v>353</v>
      </c>
      <c r="CW98" s="46">
        <v>362</v>
      </c>
      <c r="CX98" s="46">
        <v>383</v>
      </c>
    </row>
    <row r="99" spans="1:102">
      <c r="A99" s="13" t="s">
        <v>185</v>
      </c>
      <c r="B99" s="18" t="s">
        <v>467</v>
      </c>
      <c r="C99" s="46">
        <v>392</v>
      </c>
      <c r="D99" s="46">
        <v>386</v>
      </c>
      <c r="E99" s="46">
        <v>412</v>
      </c>
      <c r="F99" s="46">
        <v>466</v>
      </c>
      <c r="G99" s="46">
        <v>498</v>
      </c>
      <c r="H99" s="46">
        <v>518</v>
      </c>
      <c r="I99" s="46">
        <v>523</v>
      </c>
      <c r="J99" s="46">
        <v>453</v>
      </c>
      <c r="K99" s="46">
        <v>457</v>
      </c>
      <c r="L99" s="46">
        <v>537</v>
      </c>
      <c r="M99" s="46">
        <v>571</v>
      </c>
      <c r="N99" s="46">
        <v>498</v>
      </c>
      <c r="O99" s="46">
        <v>553</v>
      </c>
      <c r="P99" s="46">
        <v>600</v>
      </c>
      <c r="Q99" s="46">
        <v>528</v>
      </c>
      <c r="R99" s="46">
        <v>531</v>
      </c>
      <c r="S99" s="46">
        <v>550</v>
      </c>
      <c r="T99" s="46">
        <v>529</v>
      </c>
      <c r="U99" s="46">
        <v>592</v>
      </c>
      <c r="V99" s="44">
        <v>641</v>
      </c>
      <c r="W99" s="58">
        <v>97</v>
      </c>
      <c r="X99" s="35">
        <v>96</v>
      </c>
      <c r="Y99" s="35">
        <v>92</v>
      </c>
      <c r="Z99" s="35">
        <v>107</v>
      </c>
      <c r="AA99" s="35">
        <v>94</v>
      </c>
      <c r="AB99" s="35">
        <v>92</v>
      </c>
      <c r="AC99" s="35">
        <v>101</v>
      </c>
      <c r="AD99" s="35">
        <v>99</v>
      </c>
      <c r="AE99" s="35">
        <v>96</v>
      </c>
      <c r="AF99" s="35">
        <v>99</v>
      </c>
      <c r="AG99" s="35">
        <v>102</v>
      </c>
      <c r="AH99" s="35">
        <v>115</v>
      </c>
      <c r="AI99" s="35">
        <v>124</v>
      </c>
      <c r="AJ99" s="35">
        <v>118</v>
      </c>
      <c r="AK99" s="35">
        <v>117</v>
      </c>
      <c r="AL99" s="35">
        <v>107</v>
      </c>
      <c r="AM99" s="35">
        <v>119</v>
      </c>
      <c r="AN99" s="35">
        <v>125</v>
      </c>
      <c r="AO99" s="35">
        <v>123</v>
      </c>
      <c r="AP99" s="35">
        <v>131</v>
      </c>
      <c r="AQ99" s="35">
        <v>130</v>
      </c>
      <c r="AR99" s="35">
        <v>123</v>
      </c>
      <c r="AS99" s="35">
        <v>132</v>
      </c>
      <c r="AT99" s="35">
        <v>133</v>
      </c>
      <c r="AU99" s="35">
        <v>132</v>
      </c>
      <c r="AV99" s="35">
        <v>136</v>
      </c>
      <c r="AW99" s="35">
        <v>128</v>
      </c>
      <c r="AX99" s="35">
        <v>127</v>
      </c>
      <c r="AY99" s="35">
        <v>118</v>
      </c>
      <c r="AZ99" s="35">
        <v>118</v>
      </c>
      <c r="BA99" s="35">
        <v>111</v>
      </c>
      <c r="BB99" s="35">
        <v>106</v>
      </c>
      <c r="BC99" s="35">
        <v>101</v>
      </c>
      <c r="BD99" s="35">
        <v>111</v>
      </c>
      <c r="BE99" s="35">
        <v>120</v>
      </c>
      <c r="BF99" s="35">
        <v>125</v>
      </c>
      <c r="BG99" s="35">
        <v>133</v>
      </c>
      <c r="BH99" s="35">
        <v>130</v>
      </c>
      <c r="BI99" s="35">
        <v>134</v>
      </c>
      <c r="BJ99" s="35">
        <v>140</v>
      </c>
      <c r="BK99" s="35">
        <v>140</v>
      </c>
      <c r="BL99" s="35">
        <v>156</v>
      </c>
      <c r="BM99" s="35">
        <v>92</v>
      </c>
      <c r="BN99" s="35">
        <v>134</v>
      </c>
      <c r="BO99" s="35">
        <v>126</v>
      </c>
      <c r="BP99" s="35">
        <v>117</v>
      </c>
      <c r="BQ99" s="35">
        <v>123</v>
      </c>
      <c r="BR99" s="35">
        <v>132</v>
      </c>
      <c r="BS99" s="35">
        <v>136</v>
      </c>
      <c r="BT99" s="35">
        <v>141</v>
      </c>
      <c r="BU99" s="35">
        <v>138</v>
      </c>
      <c r="BV99" s="35">
        <v>138</v>
      </c>
      <c r="BW99" s="35">
        <v>155</v>
      </c>
      <c r="BX99" s="35">
        <v>150</v>
      </c>
      <c r="BY99" s="35">
        <v>145</v>
      </c>
      <c r="BZ99" s="35">
        <v>150</v>
      </c>
      <c r="CA99" s="35">
        <v>138</v>
      </c>
      <c r="CB99" s="35">
        <v>136</v>
      </c>
      <c r="CC99" s="35">
        <v>130</v>
      </c>
      <c r="CD99" s="35">
        <v>124</v>
      </c>
      <c r="CE99" s="35">
        <v>135</v>
      </c>
      <c r="CF99" s="35">
        <v>133</v>
      </c>
      <c r="CG99" s="35">
        <v>134</v>
      </c>
      <c r="CH99" s="35">
        <v>129</v>
      </c>
      <c r="CI99" s="35">
        <v>133</v>
      </c>
      <c r="CJ99" s="35">
        <v>139</v>
      </c>
      <c r="CK99" s="35">
        <v>135</v>
      </c>
      <c r="CL99" s="35">
        <v>143</v>
      </c>
      <c r="CM99" s="35">
        <v>129</v>
      </c>
      <c r="CN99" s="35">
        <v>130</v>
      </c>
      <c r="CO99" s="35">
        <v>136</v>
      </c>
      <c r="CP99" s="35">
        <v>134</v>
      </c>
      <c r="CQ99" s="35">
        <v>139</v>
      </c>
      <c r="CR99" s="35">
        <v>148</v>
      </c>
      <c r="CS99" s="35">
        <v>151</v>
      </c>
      <c r="CT99" s="35">
        <v>154</v>
      </c>
      <c r="CU99" s="46">
        <v>158</v>
      </c>
      <c r="CV99" s="46">
        <v>153</v>
      </c>
      <c r="CW99" s="46">
        <v>161</v>
      </c>
      <c r="CX99" s="46">
        <v>169</v>
      </c>
    </row>
    <row r="100" spans="1:102">
      <c r="A100" s="13" t="s">
        <v>187</v>
      </c>
      <c r="B100" s="18" t="s">
        <v>468</v>
      </c>
      <c r="C100" s="46">
        <v>137</v>
      </c>
      <c r="D100" s="46">
        <v>126</v>
      </c>
      <c r="E100" s="46">
        <v>133</v>
      </c>
      <c r="F100" s="46">
        <v>124</v>
      </c>
      <c r="G100" s="46">
        <v>97</v>
      </c>
      <c r="H100" s="46">
        <v>102</v>
      </c>
      <c r="I100" s="46">
        <v>106</v>
      </c>
      <c r="J100" s="46">
        <v>107</v>
      </c>
      <c r="K100" s="46">
        <v>110</v>
      </c>
      <c r="L100" s="46">
        <v>129</v>
      </c>
      <c r="M100" s="46">
        <v>127</v>
      </c>
      <c r="N100" s="46">
        <v>101</v>
      </c>
      <c r="O100" s="46">
        <v>107</v>
      </c>
      <c r="P100" s="46">
        <v>116</v>
      </c>
      <c r="Q100" s="46">
        <v>101</v>
      </c>
      <c r="R100" s="46">
        <v>103</v>
      </c>
      <c r="S100" s="46">
        <v>105</v>
      </c>
      <c r="T100" s="46">
        <v>94</v>
      </c>
      <c r="U100" s="46">
        <v>93</v>
      </c>
      <c r="V100" s="44">
        <v>113</v>
      </c>
      <c r="W100" s="58">
        <v>35</v>
      </c>
      <c r="X100" s="35">
        <v>37</v>
      </c>
      <c r="Y100" s="35">
        <v>33</v>
      </c>
      <c r="Z100" s="35">
        <v>32</v>
      </c>
      <c r="AA100" s="35">
        <v>31</v>
      </c>
      <c r="AB100" s="35">
        <v>30</v>
      </c>
      <c r="AC100" s="35">
        <v>32</v>
      </c>
      <c r="AD100" s="35">
        <v>33</v>
      </c>
      <c r="AE100" s="35">
        <v>34</v>
      </c>
      <c r="AF100" s="35">
        <v>36</v>
      </c>
      <c r="AG100" s="35">
        <v>33</v>
      </c>
      <c r="AH100" s="35">
        <v>30</v>
      </c>
      <c r="AI100" s="35">
        <v>38</v>
      </c>
      <c r="AJ100" s="35">
        <v>35</v>
      </c>
      <c r="AK100" s="35">
        <v>28</v>
      </c>
      <c r="AL100" s="35">
        <v>23</v>
      </c>
      <c r="AM100" s="35">
        <v>23</v>
      </c>
      <c r="AN100" s="35">
        <v>26</v>
      </c>
      <c r="AO100" s="35">
        <v>24</v>
      </c>
      <c r="AP100" s="35">
        <v>24</v>
      </c>
      <c r="AQ100" s="35">
        <v>23</v>
      </c>
      <c r="AR100" s="35">
        <v>27</v>
      </c>
      <c r="AS100" s="35">
        <v>23</v>
      </c>
      <c r="AT100" s="35">
        <v>29</v>
      </c>
      <c r="AU100" s="35">
        <v>28</v>
      </c>
      <c r="AV100" s="35">
        <v>26</v>
      </c>
      <c r="AW100" s="35">
        <v>25</v>
      </c>
      <c r="AX100" s="35">
        <v>27</v>
      </c>
      <c r="AY100" s="35">
        <v>27</v>
      </c>
      <c r="AZ100" s="35">
        <v>29</v>
      </c>
      <c r="BA100" s="35">
        <v>25</v>
      </c>
      <c r="BB100" s="35">
        <v>26</v>
      </c>
      <c r="BC100" s="35">
        <v>27</v>
      </c>
      <c r="BD100" s="35">
        <v>28</v>
      </c>
      <c r="BE100" s="35">
        <v>25</v>
      </c>
      <c r="BF100" s="35">
        <v>30</v>
      </c>
      <c r="BG100" s="35">
        <v>37</v>
      </c>
      <c r="BH100" s="35">
        <v>31</v>
      </c>
      <c r="BI100" s="35">
        <v>33</v>
      </c>
      <c r="BJ100" s="35">
        <v>28</v>
      </c>
      <c r="BK100" s="35">
        <v>33</v>
      </c>
      <c r="BL100" s="35">
        <v>34</v>
      </c>
      <c r="BM100" s="35">
        <v>33</v>
      </c>
      <c r="BN100" s="35">
        <v>28</v>
      </c>
      <c r="BO100" s="35">
        <v>24</v>
      </c>
      <c r="BP100" s="35">
        <v>23</v>
      </c>
      <c r="BQ100" s="35">
        <v>25</v>
      </c>
      <c r="BR100" s="35">
        <v>29</v>
      </c>
      <c r="BS100" s="35">
        <v>27</v>
      </c>
      <c r="BT100" s="35">
        <v>27</v>
      </c>
      <c r="BU100" s="35">
        <v>28</v>
      </c>
      <c r="BV100" s="35">
        <v>25</v>
      </c>
      <c r="BW100" s="35">
        <v>30</v>
      </c>
      <c r="BX100" s="35">
        <v>32</v>
      </c>
      <c r="BY100" s="35">
        <v>29</v>
      </c>
      <c r="BZ100" s="35">
        <v>25</v>
      </c>
      <c r="CA100" s="35">
        <v>28</v>
      </c>
      <c r="CB100" s="35">
        <v>27</v>
      </c>
      <c r="CC100" s="35">
        <v>24</v>
      </c>
      <c r="CD100" s="35">
        <v>22</v>
      </c>
      <c r="CE100" s="35">
        <v>25</v>
      </c>
      <c r="CF100" s="35">
        <v>27</v>
      </c>
      <c r="CG100" s="35">
        <v>26</v>
      </c>
      <c r="CH100" s="35">
        <v>25</v>
      </c>
      <c r="CI100" s="35">
        <v>26</v>
      </c>
      <c r="CJ100" s="35">
        <v>27</v>
      </c>
      <c r="CK100" s="35">
        <v>26</v>
      </c>
      <c r="CL100" s="35">
        <v>26</v>
      </c>
      <c r="CM100" s="35">
        <v>27</v>
      </c>
      <c r="CN100" s="35">
        <v>25</v>
      </c>
      <c r="CO100" s="35">
        <v>21</v>
      </c>
      <c r="CP100" s="35">
        <v>21</v>
      </c>
      <c r="CQ100" s="35">
        <v>23</v>
      </c>
      <c r="CR100" s="35">
        <v>24</v>
      </c>
      <c r="CS100" s="35">
        <v>23</v>
      </c>
      <c r="CT100" s="35">
        <v>23</v>
      </c>
      <c r="CU100" s="46">
        <v>27</v>
      </c>
      <c r="CV100" s="46">
        <v>30</v>
      </c>
      <c r="CW100" s="46">
        <v>29</v>
      </c>
      <c r="CX100" s="46">
        <v>27</v>
      </c>
    </row>
    <row r="101" spans="1:102">
      <c r="A101" s="13" t="s">
        <v>189</v>
      </c>
      <c r="B101" s="18" t="s">
        <v>469</v>
      </c>
      <c r="C101" s="46">
        <v>30</v>
      </c>
      <c r="D101" s="46">
        <v>30</v>
      </c>
      <c r="E101" s="46">
        <v>32</v>
      </c>
      <c r="F101" s="46">
        <v>25</v>
      </c>
      <c r="G101" s="46">
        <v>26</v>
      </c>
      <c r="H101" s="46">
        <v>27</v>
      </c>
      <c r="I101" s="46">
        <v>32</v>
      </c>
      <c r="J101" s="46">
        <v>35</v>
      </c>
      <c r="K101" s="46">
        <v>41</v>
      </c>
      <c r="L101" s="46">
        <v>37</v>
      </c>
      <c r="M101" s="46">
        <v>29</v>
      </c>
      <c r="N101" s="46">
        <v>21</v>
      </c>
      <c r="O101" s="46">
        <v>17</v>
      </c>
      <c r="P101" s="46">
        <v>21</v>
      </c>
      <c r="Q101" s="46">
        <v>20</v>
      </c>
      <c r="R101" s="46">
        <v>18</v>
      </c>
      <c r="S101" s="46">
        <v>19</v>
      </c>
      <c r="T101" s="46">
        <v>17</v>
      </c>
      <c r="U101" s="46">
        <v>22</v>
      </c>
      <c r="V101" s="44">
        <v>28</v>
      </c>
      <c r="W101" s="58">
        <v>8</v>
      </c>
      <c r="X101" s="35">
        <v>8</v>
      </c>
      <c r="Y101" s="35">
        <v>7</v>
      </c>
      <c r="Z101" s="35">
        <v>7</v>
      </c>
      <c r="AA101" s="35">
        <v>8</v>
      </c>
      <c r="AB101" s="35">
        <v>7</v>
      </c>
      <c r="AC101" s="35">
        <v>7</v>
      </c>
      <c r="AD101" s="35">
        <v>8</v>
      </c>
      <c r="AE101" s="35">
        <v>8</v>
      </c>
      <c r="AF101" s="35">
        <v>8</v>
      </c>
      <c r="AG101" s="35">
        <v>8</v>
      </c>
      <c r="AH101" s="35">
        <v>8</v>
      </c>
      <c r="AI101" s="35">
        <v>7</v>
      </c>
      <c r="AJ101" s="35">
        <v>6</v>
      </c>
      <c r="AK101" s="35">
        <v>6</v>
      </c>
      <c r="AL101" s="35">
        <v>6</v>
      </c>
      <c r="AM101" s="35">
        <v>6</v>
      </c>
      <c r="AN101" s="35">
        <v>6</v>
      </c>
      <c r="AO101" s="35">
        <v>7</v>
      </c>
      <c r="AP101" s="35">
        <v>7</v>
      </c>
      <c r="AQ101" s="35">
        <v>6</v>
      </c>
      <c r="AR101" s="35">
        <v>7</v>
      </c>
      <c r="AS101" s="35">
        <v>7</v>
      </c>
      <c r="AT101" s="35">
        <v>7</v>
      </c>
      <c r="AU101" s="35">
        <v>7</v>
      </c>
      <c r="AV101" s="35">
        <v>8</v>
      </c>
      <c r="AW101" s="35">
        <v>8</v>
      </c>
      <c r="AX101" s="35">
        <v>9</v>
      </c>
      <c r="AY101" s="35">
        <v>9</v>
      </c>
      <c r="AZ101" s="35">
        <v>8</v>
      </c>
      <c r="BA101" s="35">
        <v>9</v>
      </c>
      <c r="BB101" s="35">
        <v>9</v>
      </c>
      <c r="BC101" s="35">
        <v>10</v>
      </c>
      <c r="BD101" s="35">
        <v>11</v>
      </c>
      <c r="BE101" s="35">
        <v>10</v>
      </c>
      <c r="BF101" s="35">
        <v>10</v>
      </c>
      <c r="BG101" s="35">
        <v>10</v>
      </c>
      <c r="BH101" s="35">
        <v>9</v>
      </c>
      <c r="BI101" s="35">
        <v>9</v>
      </c>
      <c r="BJ101" s="35">
        <v>9</v>
      </c>
      <c r="BK101" s="35">
        <v>8</v>
      </c>
      <c r="BL101" s="35">
        <v>8</v>
      </c>
      <c r="BM101" s="35">
        <v>7</v>
      </c>
      <c r="BN101" s="35">
        <v>6</v>
      </c>
      <c r="BO101" s="35">
        <v>5</v>
      </c>
      <c r="BP101" s="35">
        <v>5</v>
      </c>
      <c r="BQ101" s="35">
        <v>5</v>
      </c>
      <c r="BR101" s="35">
        <v>6</v>
      </c>
      <c r="BS101" s="35">
        <v>4</v>
      </c>
      <c r="BT101" s="35">
        <v>5</v>
      </c>
      <c r="BU101" s="35">
        <v>4</v>
      </c>
      <c r="BV101" s="35">
        <v>4</v>
      </c>
      <c r="BW101" s="35">
        <v>6</v>
      </c>
      <c r="BX101" s="35">
        <v>4</v>
      </c>
      <c r="BY101" s="35">
        <v>5</v>
      </c>
      <c r="BZ101" s="35">
        <v>6</v>
      </c>
      <c r="CA101" s="35">
        <v>5</v>
      </c>
      <c r="CB101" s="35">
        <v>5</v>
      </c>
      <c r="CC101" s="35">
        <v>5</v>
      </c>
      <c r="CD101" s="35">
        <v>5</v>
      </c>
      <c r="CE101" s="35">
        <v>5</v>
      </c>
      <c r="CF101" s="35">
        <v>5</v>
      </c>
      <c r="CG101" s="35">
        <v>4</v>
      </c>
      <c r="CH101" s="35">
        <v>4</v>
      </c>
      <c r="CI101" s="35">
        <v>5</v>
      </c>
      <c r="CJ101" s="35">
        <v>6</v>
      </c>
      <c r="CK101" s="35">
        <v>4</v>
      </c>
      <c r="CL101" s="35">
        <v>4</v>
      </c>
      <c r="CM101" s="35">
        <v>5</v>
      </c>
      <c r="CN101" s="35">
        <v>4</v>
      </c>
      <c r="CO101" s="35">
        <v>4</v>
      </c>
      <c r="CP101" s="35">
        <v>4</v>
      </c>
      <c r="CQ101" s="35">
        <v>4</v>
      </c>
      <c r="CR101" s="35">
        <v>5</v>
      </c>
      <c r="CS101" s="35">
        <v>6</v>
      </c>
      <c r="CT101" s="35">
        <v>7</v>
      </c>
      <c r="CU101" s="46">
        <v>7</v>
      </c>
      <c r="CV101" s="46">
        <v>7</v>
      </c>
      <c r="CW101" s="46">
        <v>7</v>
      </c>
      <c r="CX101" s="46">
        <v>7</v>
      </c>
    </row>
    <row r="102" spans="1:102">
      <c r="A102" s="13" t="s">
        <v>191</v>
      </c>
      <c r="B102" s="18" t="s">
        <v>470</v>
      </c>
      <c r="C102" s="46">
        <v>170</v>
      </c>
      <c r="D102" s="46">
        <v>159</v>
      </c>
      <c r="E102" s="46">
        <v>148</v>
      </c>
      <c r="F102" s="46">
        <v>134</v>
      </c>
      <c r="G102" s="46">
        <v>125</v>
      </c>
      <c r="H102" s="46">
        <v>137</v>
      </c>
      <c r="I102" s="46">
        <v>146</v>
      </c>
      <c r="J102" s="46">
        <v>140</v>
      </c>
      <c r="K102" s="46">
        <v>148</v>
      </c>
      <c r="L102" s="46">
        <v>142</v>
      </c>
      <c r="M102" s="46">
        <v>144</v>
      </c>
      <c r="N102" s="46">
        <v>111</v>
      </c>
      <c r="O102" s="46">
        <v>129</v>
      </c>
      <c r="P102" s="46">
        <v>127</v>
      </c>
      <c r="Q102" s="46">
        <v>120</v>
      </c>
      <c r="R102" s="46">
        <v>126</v>
      </c>
      <c r="S102" s="46">
        <v>146</v>
      </c>
      <c r="T102" s="46">
        <v>145</v>
      </c>
      <c r="U102" s="46">
        <v>155</v>
      </c>
      <c r="V102" s="44">
        <v>183</v>
      </c>
      <c r="W102" s="58">
        <v>43</v>
      </c>
      <c r="X102" s="35">
        <v>45</v>
      </c>
      <c r="Y102" s="35">
        <v>41</v>
      </c>
      <c r="Z102" s="35">
        <v>41</v>
      </c>
      <c r="AA102" s="35">
        <v>40</v>
      </c>
      <c r="AB102" s="35">
        <v>39</v>
      </c>
      <c r="AC102" s="35">
        <v>40</v>
      </c>
      <c r="AD102" s="35">
        <v>40</v>
      </c>
      <c r="AE102" s="35">
        <v>38</v>
      </c>
      <c r="AF102" s="35">
        <v>37</v>
      </c>
      <c r="AG102" s="35">
        <v>38</v>
      </c>
      <c r="AH102" s="35">
        <v>35</v>
      </c>
      <c r="AI102" s="35">
        <v>35</v>
      </c>
      <c r="AJ102" s="35">
        <v>34</v>
      </c>
      <c r="AK102" s="35">
        <v>32</v>
      </c>
      <c r="AL102" s="35">
        <v>33</v>
      </c>
      <c r="AM102" s="35">
        <v>31</v>
      </c>
      <c r="AN102" s="35">
        <v>32</v>
      </c>
      <c r="AO102" s="35">
        <v>31</v>
      </c>
      <c r="AP102" s="35">
        <v>31</v>
      </c>
      <c r="AQ102" s="35">
        <v>34</v>
      </c>
      <c r="AR102" s="35">
        <v>35</v>
      </c>
      <c r="AS102" s="35">
        <v>35</v>
      </c>
      <c r="AT102" s="35">
        <v>33</v>
      </c>
      <c r="AU102" s="35">
        <v>34</v>
      </c>
      <c r="AV102" s="35">
        <v>38</v>
      </c>
      <c r="AW102" s="35">
        <v>36</v>
      </c>
      <c r="AX102" s="35">
        <v>38</v>
      </c>
      <c r="AY102" s="35">
        <v>36</v>
      </c>
      <c r="AZ102" s="35">
        <v>34</v>
      </c>
      <c r="BA102" s="35">
        <v>34</v>
      </c>
      <c r="BB102" s="35">
        <v>36</v>
      </c>
      <c r="BC102" s="35">
        <v>36</v>
      </c>
      <c r="BD102" s="35">
        <v>37</v>
      </c>
      <c r="BE102" s="35">
        <v>38</v>
      </c>
      <c r="BF102" s="35">
        <v>37</v>
      </c>
      <c r="BG102" s="35">
        <v>38</v>
      </c>
      <c r="BH102" s="35">
        <v>33</v>
      </c>
      <c r="BI102" s="35">
        <v>35</v>
      </c>
      <c r="BJ102" s="35">
        <v>36</v>
      </c>
      <c r="BK102" s="35">
        <v>37</v>
      </c>
      <c r="BL102" s="35">
        <v>36</v>
      </c>
      <c r="BM102" s="35">
        <v>41</v>
      </c>
      <c r="BN102" s="35">
        <v>34</v>
      </c>
      <c r="BO102" s="35">
        <v>28</v>
      </c>
      <c r="BP102" s="35">
        <v>28</v>
      </c>
      <c r="BQ102" s="35">
        <v>27</v>
      </c>
      <c r="BR102" s="35">
        <v>28</v>
      </c>
      <c r="BS102" s="35">
        <v>27</v>
      </c>
      <c r="BT102" s="35">
        <v>31</v>
      </c>
      <c r="BU102" s="35">
        <v>32</v>
      </c>
      <c r="BV102" s="35">
        <v>39</v>
      </c>
      <c r="BW102" s="35">
        <v>33</v>
      </c>
      <c r="BX102" s="35">
        <v>31</v>
      </c>
      <c r="BY102" s="35">
        <v>33</v>
      </c>
      <c r="BZ102" s="35">
        <v>30</v>
      </c>
      <c r="CA102" s="35">
        <v>32</v>
      </c>
      <c r="CB102" s="35">
        <v>30</v>
      </c>
      <c r="CC102" s="35">
        <v>30</v>
      </c>
      <c r="CD102" s="35">
        <v>28</v>
      </c>
      <c r="CE102" s="35">
        <v>32</v>
      </c>
      <c r="CF102" s="35">
        <v>33</v>
      </c>
      <c r="CG102" s="35">
        <v>32</v>
      </c>
      <c r="CH102" s="35">
        <v>29</v>
      </c>
      <c r="CI102" s="35">
        <v>37</v>
      </c>
      <c r="CJ102" s="35">
        <v>37</v>
      </c>
      <c r="CK102" s="35">
        <v>36</v>
      </c>
      <c r="CL102" s="35">
        <v>36</v>
      </c>
      <c r="CM102" s="35">
        <v>37</v>
      </c>
      <c r="CN102" s="35">
        <v>36</v>
      </c>
      <c r="CO102" s="35">
        <v>36</v>
      </c>
      <c r="CP102" s="35">
        <v>36</v>
      </c>
      <c r="CQ102" s="35">
        <v>36</v>
      </c>
      <c r="CR102" s="35">
        <v>39</v>
      </c>
      <c r="CS102" s="35">
        <v>38</v>
      </c>
      <c r="CT102" s="35">
        <v>42</v>
      </c>
      <c r="CU102" s="46">
        <v>43</v>
      </c>
      <c r="CV102" s="46">
        <v>44</v>
      </c>
      <c r="CW102" s="46">
        <v>47</v>
      </c>
      <c r="CX102" s="46">
        <v>49</v>
      </c>
    </row>
    <row r="103" spans="1:102">
      <c r="A103" s="13" t="s">
        <v>193</v>
      </c>
      <c r="B103" s="18" t="s">
        <v>471</v>
      </c>
      <c r="C103" s="46">
        <v>5</v>
      </c>
      <c r="D103" s="46">
        <v>6</v>
      </c>
      <c r="E103" s="46">
        <v>7</v>
      </c>
      <c r="F103" s="46">
        <v>6</v>
      </c>
      <c r="G103" s="46">
        <v>8</v>
      </c>
      <c r="H103" s="46">
        <v>13</v>
      </c>
      <c r="I103" s="46">
        <v>15</v>
      </c>
      <c r="J103" s="46">
        <v>19</v>
      </c>
      <c r="K103" s="46">
        <v>16</v>
      </c>
      <c r="L103" s="46">
        <v>18</v>
      </c>
      <c r="M103" s="46">
        <v>16</v>
      </c>
      <c r="N103" s="46">
        <v>16</v>
      </c>
      <c r="O103" s="46">
        <v>14</v>
      </c>
      <c r="P103" s="46">
        <v>11</v>
      </c>
      <c r="Q103" s="46">
        <v>10</v>
      </c>
      <c r="R103" s="46">
        <v>13</v>
      </c>
      <c r="S103" s="46">
        <v>17</v>
      </c>
      <c r="T103" s="46">
        <v>23</v>
      </c>
      <c r="U103" s="46">
        <v>10</v>
      </c>
      <c r="V103" s="44">
        <v>11</v>
      </c>
      <c r="W103" s="58">
        <v>1</v>
      </c>
      <c r="X103" s="35">
        <v>1</v>
      </c>
      <c r="Y103" s="35">
        <v>1</v>
      </c>
      <c r="Z103" s="35">
        <v>2</v>
      </c>
      <c r="AA103" s="35">
        <v>1</v>
      </c>
      <c r="AB103" s="35">
        <v>2</v>
      </c>
      <c r="AC103" s="35">
        <v>1</v>
      </c>
      <c r="AD103" s="35">
        <v>2</v>
      </c>
      <c r="AE103" s="35">
        <v>2</v>
      </c>
      <c r="AF103" s="35">
        <v>2</v>
      </c>
      <c r="AG103" s="35">
        <v>1</v>
      </c>
      <c r="AH103" s="35">
        <v>2</v>
      </c>
      <c r="AI103" s="35">
        <v>1</v>
      </c>
      <c r="AJ103" s="35">
        <v>1</v>
      </c>
      <c r="AK103" s="35">
        <v>2</v>
      </c>
      <c r="AL103" s="35">
        <v>2</v>
      </c>
      <c r="AM103" s="35">
        <v>2</v>
      </c>
      <c r="AN103" s="35">
        <v>2</v>
      </c>
      <c r="AO103" s="35">
        <v>2</v>
      </c>
      <c r="AP103" s="35">
        <v>2</v>
      </c>
      <c r="AQ103" s="35">
        <v>2</v>
      </c>
      <c r="AR103" s="35">
        <v>2</v>
      </c>
      <c r="AS103" s="35">
        <v>3</v>
      </c>
      <c r="AT103" s="35">
        <v>6</v>
      </c>
      <c r="AU103" s="35">
        <v>4</v>
      </c>
      <c r="AV103" s="35">
        <v>4</v>
      </c>
      <c r="AW103" s="35">
        <v>3</v>
      </c>
      <c r="AX103" s="35">
        <v>4</v>
      </c>
      <c r="AY103" s="35">
        <v>3</v>
      </c>
      <c r="AZ103" s="35">
        <v>5</v>
      </c>
      <c r="BA103" s="35">
        <v>4</v>
      </c>
      <c r="BB103" s="35">
        <v>7</v>
      </c>
      <c r="BC103" s="35">
        <v>4</v>
      </c>
      <c r="BD103" s="35">
        <v>4</v>
      </c>
      <c r="BE103" s="35">
        <v>4</v>
      </c>
      <c r="BF103" s="35">
        <v>4</v>
      </c>
      <c r="BG103" s="35">
        <v>3</v>
      </c>
      <c r="BH103" s="35">
        <v>5</v>
      </c>
      <c r="BI103" s="35">
        <v>6</v>
      </c>
      <c r="BJ103" s="35">
        <v>4</v>
      </c>
      <c r="BK103" s="35">
        <v>5</v>
      </c>
      <c r="BL103" s="35">
        <v>3</v>
      </c>
      <c r="BM103" s="35">
        <v>1</v>
      </c>
      <c r="BN103" s="35">
        <v>4</v>
      </c>
      <c r="BO103" s="35">
        <v>5</v>
      </c>
      <c r="BP103" s="35">
        <v>4</v>
      </c>
      <c r="BQ103" s="35">
        <v>3</v>
      </c>
      <c r="BR103" s="35">
        <v>4</v>
      </c>
      <c r="BS103" s="35">
        <v>3</v>
      </c>
      <c r="BT103" s="35">
        <v>5</v>
      </c>
      <c r="BU103" s="35">
        <v>3</v>
      </c>
      <c r="BV103" s="35">
        <v>3</v>
      </c>
      <c r="BW103" s="35">
        <v>2</v>
      </c>
      <c r="BX103" s="35">
        <v>3</v>
      </c>
      <c r="BY103" s="35">
        <v>3</v>
      </c>
      <c r="BZ103" s="35">
        <v>3</v>
      </c>
      <c r="CA103" s="35">
        <v>2</v>
      </c>
      <c r="CB103" s="35">
        <v>3</v>
      </c>
      <c r="CC103" s="35">
        <v>3</v>
      </c>
      <c r="CD103" s="35">
        <v>2</v>
      </c>
      <c r="CE103" s="35">
        <v>3</v>
      </c>
      <c r="CF103" s="35">
        <v>4</v>
      </c>
      <c r="CG103" s="35">
        <v>3</v>
      </c>
      <c r="CH103" s="35">
        <v>3</v>
      </c>
      <c r="CI103" s="35">
        <v>4</v>
      </c>
      <c r="CJ103" s="35">
        <v>4</v>
      </c>
      <c r="CK103" s="35">
        <v>5</v>
      </c>
      <c r="CL103" s="35">
        <v>4</v>
      </c>
      <c r="CM103" s="35">
        <v>6</v>
      </c>
      <c r="CN103" s="35">
        <v>5</v>
      </c>
      <c r="CO103" s="35">
        <v>6</v>
      </c>
      <c r="CP103" s="35">
        <v>6</v>
      </c>
      <c r="CQ103" s="35">
        <v>2</v>
      </c>
      <c r="CR103" s="35">
        <v>2</v>
      </c>
      <c r="CS103" s="35">
        <v>3</v>
      </c>
      <c r="CT103" s="35">
        <v>3</v>
      </c>
      <c r="CU103" s="46">
        <v>3</v>
      </c>
      <c r="CV103" s="46">
        <v>2</v>
      </c>
      <c r="CW103" s="46">
        <v>3</v>
      </c>
      <c r="CX103" s="46">
        <v>3</v>
      </c>
    </row>
    <row r="104" spans="1:102">
      <c r="A104" s="13" t="s">
        <v>195</v>
      </c>
      <c r="B104" s="18" t="s">
        <v>472</v>
      </c>
      <c r="C104" s="46">
        <v>285</v>
      </c>
      <c r="D104" s="46">
        <v>266</v>
      </c>
      <c r="E104" s="46">
        <v>254</v>
      </c>
      <c r="F104" s="46">
        <v>249</v>
      </c>
      <c r="G104" s="46">
        <v>234</v>
      </c>
      <c r="H104" s="46">
        <v>234</v>
      </c>
      <c r="I104" s="46">
        <v>279</v>
      </c>
      <c r="J104" s="46">
        <v>326</v>
      </c>
      <c r="K104" s="46">
        <v>336</v>
      </c>
      <c r="L104" s="46">
        <v>375</v>
      </c>
      <c r="M104" s="46">
        <v>393</v>
      </c>
      <c r="N104" s="46">
        <v>312</v>
      </c>
      <c r="O104" s="46">
        <v>372</v>
      </c>
      <c r="P104" s="46">
        <v>424</v>
      </c>
      <c r="Q104" s="46">
        <v>377</v>
      </c>
      <c r="R104" s="46">
        <v>384</v>
      </c>
      <c r="S104" s="46">
        <v>479</v>
      </c>
      <c r="T104" s="46">
        <v>440</v>
      </c>
      <c r="U104" s="46">
        <v>446</v>
      </c>
      <c r="V104" s="44">
        <v>478</v>
      </c>
      <c r="W104" s="58">
        <v>77</v>
      </c>
      <c r="X104" s="35">
        <v>71</v>
      </c>
      <c r="Y104" s="35">
        <v>69</v>
      </c>
      <c r="Z104" s="35">
        <v>68</v>
      </c>
      <c r="AA104" s="35">
        <v>68</v>
      </c>
      <c r="AB104" s="35">
        <v>65</v>
      </c>
      <c r="AC104" s="35">
        <v>66</v>
      </c>
      <c r="AD104" s="35">
        <v>67</v>
      </c>
      <c r="AE104" s="35">
        <v>63</v>
      </c>
      <c r="AF104" s="35">
        <v>67</v>
      </c>
      <c r="AG104" s="35">
        <v>59</v>
      </c>
      <c r="AH104" s="35">
        <v>65</v>
      </c>
      <c r="AI104" s="35">
        <v>65</v>
      </c>
      <c r="AJ104" s="35">
        <v>63</v>
      </c>
      <c r="AK104" s="35">
        <v>63</v>
      </c>
      <c r="AL104" s="35">
        <v>58</v>
      </c>
      <c r="AM104" s="35">
        <v>57</v>
      </c>
      <c r="AN104" s="35">
        <v>59</v>
      </c>
      <c r="AO104" s="35">
        <v>60</v>
      </c>
      <c r="AP104" s="35">
        <v>58</v>
      </c>
      <c r="AQ104" s="35">
        <v>54</v>
      </c>
      <c r="AR104" s="35">
        <v>60</v>
      </c>
      <c r="AS104" s="35">
        <v>59</v>
      </c>
      <c r="AT104" s="35">
        <v>61</v>
      </c>
      <c r="AU104" s="35">
        <v>65</v>
      </c>
      <c r="AV104" s="35">
        <v>69</v>
      </c>
      <c r="AW104" s="35">
        <v>69</v>
      </c>
      <c r="AX104" s="35">
        <v>76</v>
      </c>
      <c r="AY104" s="35">
        <v>77</v>
      </c>
      <c r="AZ104" s="35">
        <v>76</v>
      </c>
      <c r="BA104" s="35">
        <v>84</v>
      </c>
      <c r="BB104" s="35">
        <v>89</v>
      </c>
      <c r="BC104" s="35">
        <v>84</v>
      </c>
      <c r="BD104" s="35">
        <v>83</v>
      </c>
      <c r="BE104" s="35">
        <v>84</v>
      </c>
      <c r="BF104" s="35">
        <v>85</v>
      </c>
      <c r="BG104" s="35">
        <v>96</v>
      </c>
      <c r="BH104" s="35">
        <v>94</v>
      </c>
      <c r="BI104" s="35">
        <v>93</v>
      </c>
      <c r="BJ104" s="35">
        <v>92</v>
      </c>
      <c r="BK104" s="35">
        <v>97</v>
      </c>
      <c r="BL104" s="35">
        <v>101</v>
      </c>
      <c r="BM104" s="35">
        <v>69</v>
      </c>
      <c r="BN104" s="35">
        <v>95</v>
      </c>
      <c r="BO104" s="35">
        <v>80</v>
      </c>
      <c r="BP104" s="35">
        <v>71</v>
      </c>
      <c r="BQ104" s="35">
        <v>77</v>
      </c>
      <c r="BR104" s="35">
        <v>84</v>
      </c>
      <c r="BS104" s="35">
        <v>88</v>
      </c>
      <c r="BT104" s="35">
        <v>95</v>
      </c>
      <c r="BU104" s="35">
        <v>93</v>
      </c>
      <c r="BV104" s="35">
        <v>96</v>
      </c>
      <c r="BW104" s="35">
        <v>103</v>
      </c>
      <c r="BX104" s="35">
        <v>108</v>
      </c>
      <c r="BY104" s="35">
        <v>109</v>
      </c>
      <c r="BZ104" s="35">
        <v>104</v>
      </c>
      <c r="CA104" s="35">
        <v>101</v>
      </c>
      <c r="CB104" s="35">
        <v>97</v>
      </c>
      <c r="CC104" s="35">
        <v>92</v>
      </c>
      <c r="CD104" s="35">
        <v>87</v>
      </c>
      <c r="CE104" s="35">
        <v>91</v>
      </c>
      <c r="CF104" s="35">
        <v>92</v>
      </c>
      <c r="CG104" s="35">
        <v>99</v>
      </c>
      <c r="CH104" s="35">
        <v>102</v>
      </c>
      <c r="CI104" s="35">
        <v>118</v>
      </c>
      <c r="CJ104" s="35">
        <v>124</v>
      </c>
      <c r="CK104" s="35">
        <v>118</v>
      </c>
      <c r="CL104" s="35">
        <v>119</v>
      </c>
      <c r="CM104" s="35">
        <v>112</v>
      </c>
      <c r="CN104" s="35">
        <v>109</v>
      </c>
      <c r="CO104" s="35">
        <v>113</v>
      </c>
      <c r="CP104" s="35">
        <v>106</v>
      </c>
      <c r="CQ104" s="35">
        <v>102</v>
      </c>
      <c r="CR104" s="35">
        <v>114</v>
      </c>
      <c r="CS104" s="35">
        <v>116</v>
      </c>
      <c r="CT104" s="35">
        <v>114</v>
      </c>
      <c r="CU104" s="46">
        <v>118</v>
      </c>
      <c r="CV104" s="46">
        <v>117</v>
      </c>
      <c r="CW104" s="46">
        <v>115</v>
      </c>
      <c r="CX104" s="46">
        <v>128</v>
      </c>
    </row>
    <row r="105" spans="1:102">
      <c r="A105" s="9" t="s">
        <v>197</v>
      </c>
      <c r="B105" s="18"/>
      <c r="C105" s="45">
        <v>180</v>
      </c>
      <c r="D105" s="45">
        <v>183</v>
      </c>
      <c r="E105" s="45">
        <v>167</v>
      </c>
      <c r="F105" s="45">
        <v>157</v>
      </c>
      <c r="G105" s="45">
        <v>156</v>
      </c>
      <c r="H105" s="45">
        <v>166</v>
      </c>
      <c r="I105" s="45">
        <v>241</v>
      </c>
      <c r="J105" s="45">
        <v>272</v>
      </c>
      <c r="K105" s="45">
        <v>261</v>
      </c>
      <c r="L105" s="45">
        <v>249</v>
      </c>
      <c r="M105" s="45">
        <v>217</v>
      </c>
      <c r="N105" s="45">
        <v>134</v>
      </c>
      <c r="O105" s="45">
        <v>130</v>
      </c>
      <c r="P105" s="45">
        <v>127</v>
      </c>
      <c r="Q105" s="45">
        <v>124</v>
      </c>
      <c r="R105" s="45">
        <v>127</v>
      </c>
      <c r="S105" s="45">
        <v>141</v>
      </c>
      <c r="T105" s="45">
        <v>130</v>
      </c>
      <c r="U105" s="45">
        <v>152</v>
      </c>
      <c r="V105" s="44">
        <v>170</v>
      </c>
      <c r="W105" s="58">
        <v>48</v>
      </c>
      <c r="X105" s="35">
        <v>40</v>
      </c>
      <c r="Y105" s="35">
        <v>48</v>
      </c>
      <c r="Z105" s="35">
        <v>44</v>
      </c>
      <c r="AA105" s="35">
        <v>45</v>
      </c>
      <c r="AB105" s="35">
        <v>46</v>
      </c>
      <c r="AC105" s="35">
        <v>47</v>
      </c>
      <c r="AD105" s="35">
        <v>45</v>
      </c>
      <c r="AE105" s="35">
        <v>44</v>
      </c>
      <c r="AF105" s="35">
        <v>42</v>
      </c>
      <c r="AG105" s="35">
        <v>40</v>
      </c>
      <c r="AH105" s="35">
        <v>41</v>
      </c>
      <c r="AI105" s="35">
        <v>42</v>
      </c>
      <c r="AJ105" s="35">
        <v>40</v>
      </c>
      <c r="AK105" s="35">
        <v>39</v>
      </c>
      <c r="AL105" s="35">
        <v>36</v>
      </c>
      <c r="AM105" s="35">
        <v>37</v>
      </c>
      <c r="AN105" s="35">
        <v>39</v>
      </c>
      <c r="AO105" s="35">
        <v>42</v>
      </c>
      <c r="AP105" s="35">
        <v>38</v>
      </c>
      <c r="AQ105" s="35">
        <v>40</v>
      </c>
      <c r="AR105" s="35">
        <v>44</v>
      </c>
      <c r="AS105" s="35">
        <v>40</v>
      </c>
      <c r="AT105" s="35">
        <v>42</v>
      </c>
      <c r="AU105" s="35">
        <v>61</v>
      </c>
      <c r="AV105" s="35">
        <v>62</v>
      </c>
      <c r="AW105" s="35">
        <v>61</v>
      </c>
      <c r="AX105" s="35">
        <v>57</v>
      </c>
      <c r="AY105" s="35">
        <v>62</v>
      </c>
      <c r="AZ105" s="35">
        <v>67</v>
      </c>
      <c r="BA105" s="35">
        <v>73</v>
      </c>
      <c r="BB105" s="35">
        <v>70</v>
      </c>
      <c r="BC105" s="35">
        <v>64</v>
      </c>
      <c r="BD105" s="35">
        <v>66</v>
      </c>
      <c r="BE105" s="35">
        <v>65</v>
      </c>
      <c r="BF105" s="35">
        <v>66</v>
      </c>
      <c r="BG105" s="35">
        <v>66</v>
      </c>
      <c r="BH105" s="35">
        <v>68</v>
      </c>
      <c r="BI105" s="35">
        <v>58</v>
      </c>
      <c r="BJ105" s="35">
        <v>57</v>
      </c>
      <c r="BK105" s="35">
        <v>54</v>
      </c>
      <c r="BL105" s="35">
        <v>61</v>
      </c>
      <c r="BM105" s="35">
        <v>48</v>
      </c>
      <c r="BN105" s="35">
        <v>46</v>
      </c>
      <c r="BO105" s="35">
        <v>36</v>
      </c>
      <c r="BP105" s="35">
        <v>32</v>
      </c>
      <c r="BQ105" s="35">
        <v>32</v>
      </c>
      <c r="BR105" s="35">
        <v>34</v>
      </c>
      <c r="BS105" s="35">
        <v>34</v>
      </c>
      <c r="BT105" s="35">
        <v>35</v>
      </c>
      <c r="BU105" s="35">
        <v>33</v>
      </c>
      <c r="BV105" s="35">
        <v>28</v>
      </c>
      <c r="BW105" s="35">
        <v>33</v>
      </c>
      <c r="BX105" s="35">
        <v>31</v>
      </c>
      <c r="BY105" s="35">
        <v>33</v>
      </c>
      <c r="BZ105" s="35">
        <v>30</v>
      </c>
      <c r="CA105" s="35">
        <v>36</v>
      </c>
      <c r="CB105" s="35">
        <v>32</v>
      </c>
      <c r="CC105" s="35">
        <v>28</v>
      </c>
      <c r="CD105" s="35">
        <v>28</v>
      </c>
      <c r="CE105" s="35">
        <v>29</v>
      </c>
      <c r="CF105" s="35">
        <v>34</v>
      </c>
      <c r="CG105" s="35">
        <v>33</v>
      </c>
      <c r="CH105" s="35">
        <v>31</v>
      </c>
      <c r="CI105" s="35">
        <v>32</v>
      </c>
      <c r="CJ105" s="35">
        <v>36</v>
      </c>
      <c r="CK105" s="35">
        <v>36</v>
      </c>
      <c r="CL105" s="35">
        <v>37</v>
      </c>
      <c r="CM105" s="35">
        <v>34</v>
      </c>
      <c r="CN105" s="35">
        <v>34</v>
      </c>
      <c r="CO105" s="35">
        <v>31</v>
      </c>
      <c r="CP105" s="35">
        <v>31</v>
      </c>
      <c r="CQ105" s="35">
        <v>34</v>
      </c>
      <c r="CR105" s="35">
        <v>36</v>
      </c>
      <c r="CS105" s="35">
        <v>41</v>
      </c>
      <c r="CT105" s="35">
        <v>41</v>
      </c>
      <c r="CU105" s="46">
        <v>46</v>
      </c>
      <c r="CV105" s="46">
        <v>42</v>
      </c>
      <c r="CW105" s="46">
        <v>40</v>
      </c>
      <c r="CX105" s="46">
        <v>42</v>
      </c>
    </row>
    <row r="106" spans="1:102">
      <c r="A106" s="13" t="s">
        <v>198</v>
      </c>
      <c r="B106" s="18" t="s">
        <v>473</v>
      </c>
      <c r="C106" s="46">
        <v>54</v>
      </c>
      <c r="D106" s="46">
        <v>54</v>
      </c>
      <c r="E106" s="46">
        <v>42</v>
      </c>
      <c r="F106" s="46">
        <v>37</v>
      </c>
      <c r="G106" s="46">
        <v>38</v>
      </c>
      <c r="H106" s="46">
        <v>43</v>
      </c>
      <c r="I106" s="46">
        <v>44</v>
      </c>
      <c r="J106" s="46">
        <v>56</v>
      </c>
      <c r="K106" s="46">
        <v>74</v>
      </c>
      <c r="L106" s="46">
        <v>73</v>
      </c>
      <c r="M106" s="46">
        <v>62</v>
      </c>
      <c r="N106" s="46">
        <v>44</v>
      </c>
      <c r="O106" s="46">
        <v>51</v>
      </c>
      <c r="P106" s="46">
        <v>58</v>
      </c>
      <c r="Q106" s="46">
        <v>60</v>
      </c>
      <c r="R106" s="46">
        <v>60</v>
      </c>
      <c r="S106" s="46">
        <v>64</v>
      </c>
      <c r="T106" s="46">
        <v>58</v>
      </c>
      <c r="U106" s="46">
        <v>59</v>
      </c>
      <c r="V106" s="44">
        <v>69</v>
      </c>
      <c r="W106" s="58">
        <v>14</v>
      </c>
      <c r="X106" s="35">
        <v>13</v>
      </c>
      <c r="Y106" s="35">
        <v>15</v>
      </c>
      <c r="Z106" s="35">
        <v>12</v>
      </c>
      <c r="AA106" s="35">
        <v>14</v>
      </c>
      <c r="AB106" s="35">
        <v>13</v>
      </c>
      <c r="AC106" s="35">
        <v>14</v>
      </c>
      <c r="AD106" s="35">
        <v>13</v>
      </c>
      <c r="AE106" s="35">
        <v>13</v>
      </c>
      <c r="AF106" s="35">
        <v>11</v>
      </c>
      <c r="AG106" s="35">
        <v>9</v>
      </c>
      <c r="AH106" s="35">
        <v>9</v>
      </c>
      <c r="AI106" s="35">
        <v>9</v>
      </c>
      <c r="AJ106" s="35">
        <v>9</v>
      </c>
      <c r="AK106" s="35">
        <v>11</v>
      </c>
      <c r="AL106" s="35">
        <v>8</v>
      </c>
      <c r="AM106" s="35">
        <v>8</v>
      </c>
      <c r="AN106" s="35">
        <v>9</v>
      </c>
      <c r="AO106" s="35">
        <v>11</v>
      </c>
      <c r="AP106" s="35">
        <v>10</v>
      </c>
      <c r="AQ106" s="35">
        <v>9</v>
      </c>
      <c r="AR106" s="35">
        <v>13</v>
      </c>
      <c r="AS106" s="35">
        <v>10</v>
      </c>
      <c r="AT106" s="35">
        <v>11</v>
      </c>
      <c r="AU106" s="35">
        <v>11</v>
      </c>
      <c r="AV106" s="35">
        <v>12</v>
      </c>
      <c r="AW106" s="35">
        <v>11</v>
      </c>
      <c r="AX106" s="35">
        <v>10</v>
      </c>
      <c r="AY106" s="35">
        <v>10</v>
      </c>
      <c r="AZ106" s="35">
        <v>15</v>
      </c>
      <c r="BA106" s="35">
        <v>16</v>
      </c>
      <c r="BB106" s="35">
        <v>15</v>
      </c>
      <c r="BC106" s="35">
        <v>16</v>
      </c>
      <c r="BD106" s="35">
        <v>21</v>
      </c>
      <c r="BE106" s="35">
        <v>18</v>
      </c>
      <c r="BF106" s="35">
        <v>19</v>
      </c>
      <c r="BG106" s="35">
        <v>18</v>
      </c>
      <c r="BH106" s="35">
        <v>20</v>
      </c>
      <c r="BI106" s="35">
        <v>19</v>
      </c>
      <c r="BJ106" s="35">
        <v>16</v>
      </c>
      <c r="BK106" s="35">
        <v>15</v>
      </c>
      <c r="BL106" s="35">
        <v>20</v>
      </c>
      <c r="BM106" s="35">
        <v>15</v>
      </c>
      <c r="BN106" s="35">
        <v>12</v>
      </c>
      <c r="BO106" s="35">
        <v>10</v>
      </c>
      <c r="BP106" s="35">
        <v>9</v>
      </c>
      <c r="BQ106" s="35">
        <v>12</v>
      </c>
      <c r="BR106" s="35">
        <v>13</v>
      </c>
      <c r="BS106" s="35">
        <v>12</v>
      </c>
      <c r="BT106" s="35">
        <v>14</v>
      </c>
      <c r="BU106" s="35">
        <v>14</v>
      </c>
      <c r="BV106" s="35">
        <v>11</v>
      </c>
      <c r="BW106" s="35">
        <v>14</v>
      </c>
      <c r="BX106" s="35">
        <v>15</v>
      </c>
      <c r="BY106" s="35">
        <v>16</v>
      </c>
      <c r="BZ106" s="35">
        <v>13</v>
      </c>
      <c r="CA106" s="35">
        <v>15</v>
      </c>
      <c r="CB106" s="35">
        <v>17</v>
      </c>
      <c r="CC106" s="35">
        <v>14</v>
      </c>
      <c r="CD106" s="35">
        <v>14</v>
      </c>
      <c r="CE106" s="35">
        <v>15</v>
      </c>
      <c r="CF106" s="35">
        <v>16</v>
      </c>
      <c r="CG106" s="35">
        <v>16</v>
      </c>
      <c r="CH106" s="35">
        <v>13</v>
      </c>
      <c r="CI106" s="35">
        <v>13</v>
      </c>
      <c r="CJ106" s="35">
        <v>18</v>
      </c>
      <c r="CK106" s="35">
        <v>18</v>
      </c>
      <c r="CL106" s="35">
        <v>15</v>
      </c>
      <c r="CM106" s="35">
        <v>16</v>
      </c>
      <c r="CN106" s="35">
        <v>16</v>
      </c>
      <c r="CO106" s="35">
        <v>13</v>
      </c>
      <c r="CP106" s="35">
        <v>13</v>
      </c>
      <c r="CQ106" s="35">
        <v>14</v>
      </c>
      <c r="CR106" s="35">
        <v>14</v>
      </c>
      <c r="CS106" s="35">
        <v>15</v>
      </c>
      <c r="CT106" s="35">
        <v>16</v>
      </c>
      <c r="CU106" s="46">
        <v>18</v>
      </c>
      <c r="CV106" s="46">
        <v>19</v>
      </c>
      <c r="CW106" s="46">
        <v>16</v>
      </c>
      <c r="CX106" s="46">
        <v>16</v>
      </c>
    </row>
    <row r="107" spans="1:102">
      <c r="A107" s="13" t="s">
        <v>200</v>
      </c>
      <c r="B107" s="18" t="s">
        <v>474</v>
      </c>
      <c r="C107" s="46">
        <v>126</v>
      </c>
      <c r="D107" s="46">
        <v>129</v>
      </c>
      <c r="E107" s="46">
        <v>125</v>
      </c>
      <c r="F107" s="46">
        <v>120</v>
      </c>
      <c r="G107" s="46">
        <v>118</v>
      </c>
      <c r="H107" s="46">
        <v>123</v>
      </c>
      <c r="I107" s="46">
        <v>197</v>
      </c>
      <c r="J107" s="46">
        <v>216</v>
      </c>
      <c r="K107" s="46">
        <v>187</v>
      </c>
      <c r="L107" s="46">
        <v>176</v>
      </c>
      <c r="M107" s="46">
        <v>155</v>
      </c>
      <c r="N107" s="46">
        <v>90</v>
      </c>
      <c r="O107" s="46">
        <v>79</v>
      </c>
      <c r="P107" s="46">
        <v>69</v>
      </c>
      <c r="Q107" s="46">
        <v>64</v>
      </c>
      <c r="R107" s="46">
        <v>67</v>
      </c>
      <c r="S107" s="46">
        <v>77</v>
      </c>
      <c r="T107" s="46">
        <v>72</v>
      </c>
      <c r="U107" s="46">
        <v>93</v>
      </c>
      <c r="V107" s="44">
        <v>101</v>
      </c>
      <c r="W107" s="58">
        <v>34</v>
      </c>
      <c r="X107" s="35">
        <v>27</v>
      </c>
      <c r="Y107" s="35">
        <v>33</v>
      </c>
      <c r="Z107" s="35">
        <v>32</v>
      </c>
      <c r="AA107" s="35">
        <v>31</v>
      </c>
      <c r="AB107" s="35">
        <v>33</v>
      </c>
      <c r="AC107" s="35">
        <v>33</v>
      </c>
      <c r="AD107" s="35">
        <v>32</v>
      </c>
      <c r="AE107" s="35">
        <v>31</v>
      </c>
      <c r="AF107" s="35">
        <v>31</v>
      </c>
      <c r="AG107" s="35">
        <v>31</v>
      </c>
      <c r="AH107" s="35">
        <v>32</v>
      </c>
      <c r="AI107" s="35">
        <v>33</v>
      </c>
      <c r="AJ107" s="35">
        <v>31</v>
      </c>
      <c r="AK107" s="35">
        <v>28</v>
      </c>
      <c r="AL107" s="35">
        <v>28</v>
      </c>
      <c r="AM107" s="35">
        <v>29</v>
      </c>
      <c r="AN107" s="35">
        <v>30</v>
      </c>
      <c r="AO107" s="35">
        <v>31</v>
      </c>
      <c r="AP107" s="35">
        <v>28</v>
      </c>
      <c r="AQ107" s="35">
        <v>31</v>
      </c>
      <c r="AR107" s="35">
        <v>31</v>
      </c>
      <c r="AS107" s="35">
        <v>30</v>
      </c>
      <c r="AT107" s="35">
        <v>31</v>
      </c>
      <c r="AU107" s="35">
        <v>50</v>
      </c>
      <c r="AV107" s="35">
        <v>50</v>
      </c>
      <c r="AW107" s="35">
        <v>50</v>
      </c>
      <c r="AX107" s="35">
        <v>47</v>
      </c>
      <c r="AY107" s="35">
        <v>52</v>
      </c>
      <c r="AZ107" s="35">
        <v>52</v>
      </c>
      <c r="BA107" s="35">
        <v>57</v>
      </c>
      <c r="BB107" s="35">
        <v>55</v>
      </c>
      <c r="BC107" s="35">
        <v>48</v>
      </c>
      <c r="BD107" s="35">
        <v>45</v>
      </c>
      <c r="BE107" s="35">
        <v>47</v>
      </c>
      <c r="BF107" s="35">
        <v>47</v>
      </c>
      <c r="BG107" s="35">
        <v>48</v>
      </c>
      <c r="BH107" s="35">
        <v>48</v>
      </c>
      <c r="BI107" s="35">
        <v>39</v>
      </c>
      <c r="BJ107" s="35">
        <v>41</v>
      </c>
      <c r="BK107" s="35">
        <v>39</v>
      </c>
      <c r="BL107" s="35">
        <v>41</v>
      </c>
      <c r="BM107" s="35">
        <v>33</v>
      </c>
      <c r="BN107" s="35">
        <v>34</v>
      </c>
      <c r="BO107" s="35">
        <v>26</v>
      </c>
      <c r="BP107" s="35">
        <v>23</v>
      </c>
      <c r="BQ107" s="35">
        <v>20</v>
      </c>
      <c r="BR107" s="35">
        <v>21</v>
      </c>
      <c r="BS107" s="35">
        <v>22</v>
      </c>
      <c r="BT107" s="35">
        <v>21</v>
      </c>
      <c r="BU107" s="35">
        <v>19</v>
      </c>
      <c r="BV107" s="35">
        <v>17</v>
      </c>
      <c r="BW107" s="35">
        <v>19</v>
      </c>
      <c r="BX107" s="35">
        <v>16</v>
      </c>
      <c r="BY107" s="35">
        <v>17</v>
      </c>
      <c r="BZ107" s="35">
        <v>17</v>
      </c>
      <c r="CA107" s="35">
        <v>21</v>
      </c>
      <c r="CB107" s="35">
        <v>15</v>
      </c>
      <c r="CC107" s="35">
        <v>14</v>
      </c>
      <c r="CD107" s="35">
        <v>14</v>
      </c>
      <c r="CE107" s="35">
        <v>14</v>
      </c>
      <c r="CF107" s="35">
        <v>18</v>
      </c>
      <c r="CG107" s="35">
        <v>17</v>
      </c>
      <c r="CH107" s="35">
        <v>18</v>
      </c>
      <c r="CI107" s="35">
        <v>19</v>
      </c>
      <c r="CJ107" s="35">
        <v>18</v>
      </c>
      <c r="CK107" s="35">
        <v>18</v>
      </c>
      <c r="CL107" s="35">
        <v>22</v>
      </c>
      <c r="CM107" s="35">
        <v>18</v>
      </c>
      <c r="CN107" s="35">
        <v>18</v>
      </c>
      <c r="CO107" s="35">
        <v>18</v>
      </c>
      <c r="CP107" s="35">
        <v>18</v>
      </c>
      <c r="CQ107" s="35">
        <v>20</v>
      </c>
      <c r="CR107" s="35">
        <v>22</v>
      </c>
      <c r="CS107" s="35">
        <v>26</v>
      </c>
      <c r="CT107" s="35">
        <v>25</v>
      </c>
      <c r="CU107" s="46">
        <v>28</v>
      </c>
      <c r="CV107" s="46">
        <v>23</v>
      </c>
      <c r="CW107" s="46">
        <v>24</v>
      </c>
      <c r="CX107" s="46">
        <v>26</v>
      </c>
    </row>
    <row r="108" spans="1:102">
      <c r="A108" s="1" t="s">
        <v>202</v>
      </c>
      <c r="B108" s="18" t="s">
        <v>475</v>
      </c>
      <c r="C108" s="46">
        <v>3921</v>
      </c>
      <c r="D108" s="46">
        <v>3209</v>
      </c>
      <c r="E108" s="46">
        <v>3796</v>
      </c>
      <c r="F108" s="46">
        <v>3709</v>
      </c>
      <c r="G108" s="46">
        <v>3635</v>
      </c>
      <c r="H108" s="46">
        <v>3771</v>
      </c>
      <c r="I108" s="46">
        <v>4966</v>
      </c>
      <c r="J108" s="46">
        <v>5691</v>
      </c>
      <c r="K108" s="46">
        <v>6778</v>
      </c>
      <c r="L108" s="46">
        <v>7837</v>
      </c>
      <c r="M108" s="46">
        <v>8085</v>
      </c>
      <c r="N108" s="46">
        <v>5200</v>
      </c>
      <c r="O108" s="46">
        <v>6481</v>
      </c>
      <c r="P108" s="46">
        <v>8206</v>
      </c>
      <c r="Q108" s="46">
        <v>6693</v>
      </c>
      <c r="R108" s="46">
        <v>6527</v>
      </c>
      <c r="S108" s="46">
        <v>6571</v>
      </c>
      <c r="T108" s="46">
        <v>5690</v>
      </c>
      <c r="U108" s="46">
        <v>5111</v>
      </c>
      <c r="V108" s="44">
        <v>6866</v>
      </c>
      <c r="W108" s="58">
        <v>1060</v>
      </c>
      <c r="X108" s="35">
        <v>983</v>
      </c>
      <c r="Y108" s="35">
        <v>987</v>
      </c>
      <c r="Z108" s="35">
        <v>891</v>
      </c>
      <c r="AA108" s="35">
        <v>816</v>
      </c>
      <c r="AB108" s="35">
        <v>771</v>
      </c>
      <c r="AC108" s="35">
        <v>793</v>
      </c>
      <c r="AD108" s="35">
        <v>829</v>
      </c>
      <c r="AE108" s="35">
        <v>867</v>
      </c>
      <c r="AF108" s="35">
        <v>956</v>
      </c>
      <c r="AG108" s="35">
        <v>985</v>
      </c>
      <c r="AH108" s="35">
        <v>988</v>
      </c>
      <c r="AI108" s="35">
        <v>1020</v>
      </c>
      <c r="AJ108" s="35">
        <v>963</v>
      </c>
      <c r="AK108" s="35">
        <v>886</v>
      </c>
      <c r="AL108" s="35">
        <v>840</v>
      </c>
      <c r="AM108" s="35">
        <v>863</v>
      </c>
      <c r="AN108" s="35">
        <v>896</v>
      </c>
      <c r="AO108" s="35">
        <v>936</v>
      </c>
      <c r="AP108" s="35">
        <v>940</v>
      </c>
      <c r="AQ108" s="35">
        <v>885</v>
      </c>
      <c r="AR108" s="35">
        <v>935</v>
      </c>
      <c r="AS108" s="35">
        <v>944</v>
      </c>
      <c r="AT108" s="35">
        <v>1007</v>
      </c>
      <c r="AU108" s="35">
        <v>1091</v>
      </c>
      <c r="AV108" s="35">
        <v>1176</v>
      </c>
      <c r="AW108" s="35">
        <v>1297</v>
      </c>
      <c r="AX108" s="35">
        <v>1402</v>
      </c>
      <c r="AY108" s="35">
        <v>1463</v>
      </c>
      <c r="AZ108" s="35">
        <v>1420</v>
      </c>
      <c r="BA108" s="35">
        <v>1363</v>
      </c>
      <c r="BB108" s="35">
        <v>1445</v>
      </c>
      <c r="BC108" s="35">
        <v>1547</v>
      </c>
      <c r="BD108" s="35">
        <v>1599</v>
      </c>
      <c r="BE108" s="35">
        <v>1722</v>
      </c>
      <c r="BF108" s="35">
        <v>1910</v>
      </c>
      <c r="BG108" s="35">
        <v>1918</v>
      </c>
      <c r="BH108" s="35">
        <v>1975</v>
      </c>
      <c r="BI108" s="35">
        <v>1938</v>
      </c>
      <c r="BJ108" s="35">
        <v>2006</v>
      </c>
      <c r="BK108" s="35">
        <v>2021</v>
      </c>
      <c r="BL108" s="35">
        <v>2134</v>
      </c>
      <c r="BM108" s="35">
        <v>987</v>
      </c>
      <c r="BN108" s="35">
        <v>1778</v>
      </c>
      <c r="BO108" s="35">
        <v>1351</v>
      </c>
      <c r="BP108" s="35">
        <v>1207</v>
      </c>
      <c r="BQ108" s="35">
        <v>1338</v>
      </c>
      <c r="BR108" s="35">
        <v>1304</v>
      </c>
      <c r="BS108" s="35">
        <v>1423</v>
      </c>
      <c r="BT108" s="35">
        <v>1618</v>
      </c>
      <c r="BU108" s="35">
        <v>1644</v>
      </c>
      <c r="BV108" s="35">
        <v>1796</v>
      </c>
      <c r="BW108" s="35">
        <v>2101</v>
      </c>
      <c r="BX108" s="35">
        <v>2163</v>
      </c>
      <c r="BY108" s="35">
        <v>2025</v>
      </c>
      <c r="BZ108" s="35">
        <v>1917</v>
      </c>
      <c r="CA108" s="35">
        <v>1786</v>
      </c>
      <c r="CB108" s="35">
        <v>1688</v>
      </c>
      <c r="CC108" s="35">
        <v>1645</v>
      </c>
      <c r="CD108" s="35">
        <v>1574</v>
      </c>
      <c r="CE108" s="35">
        <v>1697</v>
      </c>
      <c r="CF108" s="35">
        <v>1643</v>
      </c>
      <c r="CG108" s="35">
        <v>1609</v>
      </c>
      <c r="CH108" s="35">
        <v>1578</v>
      </c>
      <c r="CI108" s="35">
        <v>1696</v>
      </c>
      <c r="CJ108" s="35">
        <v>1613</v>
      </c>
      <c r="CK108" s="35">
        <v>1645</v>
      </c>
      <c r="CL108" s="35">
        <v>1617</v>
      </c>
      <c r="CM108" s="35">
        <v>1571</v>
      </c>
      <c r="CN108" s="35">
        <v>1460</v>
      </c>
      <c r="CO108" s="35">
        <v>1375</v>
      </c>
      <c r="CP108" s="35">
        <v>1284</v>
      </c>
      <c r="CQ108" s="35">
        <v>1113</v>
      </c>
      <c r="CR108" s="35">
        <v>1216</v>
      </c>
      <c r="CS108" s="35">
        <v>1306</v>
      </c>
      <c r="CT108" s="35">
        <v>1476</v>
      </c>
      <c r="CU108" s="46">
        <v>1557</v>
      </c>
      <c r="CV108" s="46">
        <v>1628</v>
      </c>
      <c r="CW108" s="46">
        <v>1911</v>
      </c>
      <c r="CX108" s="46">
        <v>1770</v>
      </c>
    </row>
    <row r="109" spans="1:102">
      <c r="A109" s="9" t="s">
        <v>204</v>
      </c>
      <c r="B109" s="18"/>
      <c r="C109" s="45">
        <v>2142</v>
      </c>
      <c r="D109" s="45">
        <v>1682</v>
      </c>
      <c r="E109" s="45">
        <v>1895</v>
      </c>
      <c r="F109" s="45">
        <v>1832</v>
      </c>
      <c r="G109" s="45">
        <v>1912</v>
      </c>
      <c r="H109" s="45">
        <v>2100</v>
      </c>
      <c r="I109" s="45">
        <v>2896</v>
      </c>
      <c r="J109" s="45">
        <v>3529</v>
      </c>
      <c r="K109" s="45">
        <v>3464</v>
      </c>
      <c r="L109" s="45">
        <v>4215</v>
      </c>
      <c r="M109" s="45">
        <v>4721</v>
      </c>
      <c r="N109" s="45">
        <v>2692</v>
      </c>
      <c r="O109" s="45">
        <v>3274</v>
      </c>
      <c r="P109" s="45">
        <v>3979</v>
      </c>
      <c r="Q109" s="45">
        <v>2971</v>
      </c>
      <c r="R109" s="45">
        <v>3157</v>
      </c>
      <c r="S109" s="45">
        <v>3283</v>
      </c>
      <c r="T109" s="45">
        <v>2602</v>
      </c>
      <c r="U109" s="45">
        <v>2348</v>
      </c>
      <c r="V109" s="44">
        <v>2893</v>
      </c>
      <c r="W109" s="58">
        <v>593</v>
      </c>
      <c r="X109" s="35">
        <v>518</v>
      </c>
      <c r="Y109" s="35">
        <v>553</v>
      </c>
      <c r="Z109" s="35">
        <v>478</v>
      </c>
      <c r="AA109" s="35">
        <v>442</v>
      </c>
      <c r="AB109" s="35">
        <v>420</v>
      </c>
      <c r="AC109" s="35">
        <v>396</v>
      </c>
      <c r="AD109" s="35">
        <v>424</v>
      </c>
      <c r="AE109" s="35">
        <v>434</v>
      </c>
      <c r="AF109" s="35">
        <v>464</v>
      </c>
      <c r="AG109" s="35">
        <v>515</v>
      </c>
      <c r="AH109" s="35">
        <v>482</v>
      </c>
      <c r="AI109" s="35">
        <v>500</v>
      </c>
      <c r="AJ109" s="35">
        <v>473</v>
      </c>
      <c r="AK109" s="35">
        <v>434</v>
      </c>
      <c r="AL109" s="35">
        <v>425</v>
      </c>
      <c r="AM109" s="35">
        <v>424</v>
      </c>
      <c r="AN109" s="35">
        <v>483</v>
      </c>
      <c r="AO109" s="35">
        <v>498</v>
      </c>
      <c r="AP109" s="35">
        <v>507</v>
      </c>
      <c r="AQ109" s="35">
        <v>486</v>
      </c>
      <c r="AR109" s="35">
        <v>504</v>
      </c>
      <c r="AS109" s="35">
        <v>526</v>
      </c>
      <c r="AT109" s="35">
        <v>584</v>
      </c>
      <c r="AU109" s="35">
        <v>607</v>
      </c>
      <c r="AV109" s="35">
        <v>670</v>
      </c>
      <c r="AW109" s="35">
        <v>768</v>
      </c>
      <c r="AX109" s="35">
        <v>851</v>
      </c>
      <c r="AY109" s="35">
        <v>937</v>
      </c>
      <c r="AZ109" s="35">
        <v>903</v>
      </c>
      <c r="BA109" s="35">
        <v>816</v>
      </c>
      <c r="BB109" s="35">
        <v>873</v>
      </c>
      <c r="BC109" s="35">
        <v>834</v>
      </c>
      <c r="BD109" s="35">
        <v>810</v>
      </c>
      <c r="BE109" s="35">
        <v>862</v>
      </c>
      <c r="BF109" s="35">
        <v>958</v>
      </c>
      <c r="BG109" s="35">
        <v>1055</v>
      </c>
      <c r="BH109" s="35">
        <v>1079</v>
      </c>
      <c r="BI109" s="35">
        <v>1040</v>
      </c>
      <c r="BJ109" s="35">
        <v>1041</v>
      </c>
      <c r="BK109" s="35">
        <v>1088</v>
      </c>
      <c r="BL109" s="35">
        <v>1263</v>
      </c>
      <c r="BM109" s="35">
        <v>553</v>
      </c>
      <c r="BN109" s="35">
        <v>1087</v>
      </c>
      <c r="BO109" s="35">
        <v>750</v>
      </c>
      <c r="BP109" s="35">
        <v>585</v>
      </c>
      <c r="BQ109" s="35">
        <v>684</v>
      </c>
      <c r="BR109" s="35">
        <v>673</v>
      </c>
      <c r="BS109" s="35">
        <v>726</v>
      </c>
      <c r="BT109" s="35">
        <v>822</v>
      </c>
      <c r="BU109" s="35">
        <v>835</v>
      </c>
      <c r="BV109" s="35">
        <v>891</v>
      </c>
      <c r="BW109" s="35">
        <v>1050</v>
      </c>
      <c r="BX109" s="35">
        <v>1063</v>
      </c>
      <c r="BY109" s="35">
        <v>956</v>
      </c>
      <c r="BZ109" s="35">
        <v>910</v>
      </c>
      <c r="CA109" s="35">
        <v>804</v>
      </c>
      <c r="CB109" s="35">
        <v>721</v>
      </c>
      <c r="CC109" s="35">
        <v>757</v>
      </c>
      <c r="CD109" s="35">
        <v>689</v>
      </c>
      <c r="CE109" s="35">
        <v>783</v>
      </c>
      <c r="CF109" s="35">
        <v>780</v>
      </c>
      <c r="CG109" s="35">
        <v>785</v>
      </c>
      <c r="CH109" s="35">
        <v>809</v>
      </c>
      <c r="CI109" s="35">
        <v>843</v>
      </c>
      <c r="CJ109" s="35">
        <v>848</v>
      </c>
      <c r="CK109" s="35">
        <v>823</v>
      </c>
      <c r="CL109" s="35">
        <v>769</v>
      </c>
      <c r="CM109" s="35">
        <v>718</v>
      </c>
      <c r="CN109" s="35">
        <v>688</v>
      </c>
      <c r="CO109" s="35">
        <v>640</v>
      </c>
      <c r="CP109" s="35">
        <v>556</v>
      </c>
      <c r="CQ109" s="35">
        <v>486</v>
      </c>
      <c r="CR109" s="35">
        <v>560</v>
      </c>
      <c r="CS109" s="35">
        <v>630</v>
      </c>
      <c r="CT109" s="35">
        <v>672</v>
      </c>
      <c r="CU109" s="46">
        <v>722</v>
      </c>
      <c r="CV109" s="46">
        <v>716</v>
      </c>
      <c r="CW109" s="46">
        <v>706</v>
      </c>
      <c r="CX109" s="46">
        <v>749</v>
      </c>
    </row>
    <row r="110" spans="1:102">
      <c r="A110" s="13" t="s">
        <v>205</v>
      </c>
      <c r="B110" s="18" t="s">
        <v>476</v>
      </c>
      <c r="C110" s="46">
        <v>1635</v>
      </c>
      <c r="D110" s="46">
        <v>1246</v>
      </c>
      <c r="E110" s="46">
        <v>1422</v>
      </c>
      <c r="F110" s="46">
        <v>1323</v>
      </c>
      <c r="G110" s="46">
        <v>1406</v>
      </c>
      <c r="H110" s="46">
        <v>1562</v>
      </c>
      <c r="I110" s="46">
        <v>2254</v>
      </c>
      <c r="J110" s="46">
        <v>2832</v>
      </c>
      <c r="K110" s="46">
        <v>2712</v>
      </c>
      <c r="L110" s="46">
        <v>3329</v>
      </c>
      <c r="M110" s="46">
        <v>3755</v>
      </c>
      <c r="N110" s="46">
        <v>1995</v>
      </c>
      <c r="O110" s="46">
        <v>2514</v>
      </c>
      <c r="P110" s="46">
        <v>3038</v>
      </c>
      <c r="Q110" s="46">
        <v>2167</v>
      </c>
      <c r="R110" s="46">
        <v>2343</v>
      </c>
      <c r="S110" s="46">
        <v>2446</v>
      </c>
      <c r="T110" s="46">
        <v>1933</v>
      </c>
      <c r="U110" s="46">
        <v>1641</v>
      </c>
      <c r="V110" s="44">
        <v>2185</v>
      </c>
      <c r="W110" s="58">
        <v>467</v>
      </c>
      <c r="X110" s="35">
        <v>397</v>
      </c>
      <c r="Y110" s="35">
        <v>418</v>
      </c>
      <c r="Z110" s="35">
        <v>353</v>
      </c>
      <c r="AA110" s="35">
        <v>335</v>
      </c>
      <c r="AB110" s="35">
        <v>304</v>
      </c>
      <c r="AC110" s="35">
        <v>292</v>
      </c>
      <c r="AD110" s="35">
        <v>315</v>
      </c>
      <c r="AE110" s="35">
        <v>319</v>
      </c>
      <c r="AF110" s="35">
        <v>347</v>
      </c>
      <c r="AG110" s="35">
        <v>397</v>
      </c>
      <c r="AH110" s="35">
        <v>359</v>
      </c>
      <c r="AI110" s="35">
        <v>366</v>
      </c>
      <c r="AJ110" s="35">
        <v>343</v>
      </c>
      <c r="AK110" s="35">
        <v>309</v>
      </c>
      <c r="AL110" s="35">
        <v>305</v>
      </c>
      <c r="AM110" s="35">
        <v>301</v>
      </c>
      <c r="AN110" s="35">
        <v>358</v>
      </c>
      <c r="AO110" s="35">
        <v>366</v>
      </c>
      <c r="AP110" s="35">
        <v>381</v>
      </c>
      <c r="AQ110" s="35">
        <v>363</v>
      </c>
      <c r="AR110" s="35">
        <v>374</v>
      </c>
      <c r="AS110" s="35">
        <v>387</v>
      </c>
      <c r="AT110" s="35">
        <v>438</v>
      </c>
      <c r="AU110" s="35">
        <v>465</v>
      </c>
      <c r="AV110" s="35">
        <v>505</v>
      </c>
      <c r="AW110" s="35">
        <v>603</v>
      </c>
      <c r="AX110" s="35">
        <v>681</v>
      </c>
      <c r="AY110" s="35">
        <v>770</v>
      </c>
      <c r="AZ110" s="35">
        <v>740</v>
      </c>
      <c r="BA110" s="35">
        <v>650</v>
      </c>
      <c r="BB110" s="35">
        <v>672</v>
      </c>
      <c r="BC110" s="35">
        <v>648</v>
      </c>
      <c r="BD110" s="35">
        <v>629</v>
      </c>
      <c r="BE110" s="35">
        <v>676</v>
      </c>
      <c r="BF110" s="35">
        <v>759</v>
      </c>
      <c r="BG110" s="35">
        <v>828</v>
      </c>
      <c r="BH110" s="35">
        <v>863</v>
      </c>
      <c r="BI110" s="35">
        <v>822</v>
      </c>
      <c r="BJ110" s="35">
        <v>816</v>
      </c>
      <c r="BK110" s="35">
        <v>870</v>
      </c>
      <c r="BL110" s="35">
        <v>1003</v>
      </c>
      <c r="BM110" s="35">
        <v>418</v>
      </c>
      <c r="BN110" s="35">
        <v>860</v>
      </c>
      <c r="BO110" s="35">
        <v>554</v>
      </c>
      <c r="BP110" s="35">
        <v>418</v>
      </c>
      <c r="BQ110" s="35">
        <v>519</v>
      </c>
      <c r="BR110" s="35">
        <v>504</v>
      </c>
      <c r="BS110" s="35">
        <v>562</v>
      </c>
      <c r="BT110" s="35">
        <v>625</v>
      </c>
      <c r="BU110" s="35">
        <v>636</v>
      </c>
      <c r="BV110" s="35">
        <v>691</v>
      </c>
      <c r="BW110" s="35">
        <v>812</v>
      </c>
      <c r="BX110" s="35">
        <v>827</v>
      </c>
      <c r="BY110" s="35">
        <v>720</v>
      </c>
      <c r="BZ110" s="35">
        <v>679</v>
      </c>
      <c r="CA110" s="35">
        <v>584</v>
      </c>
      <c r="CB110" s="35">
        <v>520</v>
      </c>
      <c r="CC110" s="35">
        <v>565</v>
      </c>
      <c r="CD110" s="35">
        <v>498</v>
      </c>
      <c r="CE110" s="35">
        <v>578</v>
      </c>
      <c r="CF110" s="35">
        <v>568</v>
      </c>
      <c r="CG110" s="35">
        <v>597</v>
      </c>
      <c r="CH110" s="35">
        <v>600</v>
      </c>
      <c r="CI110" s="35">
        <v>632</v>
      </c>
      <c r="CJ110" s="35">
        <v>647</v>
      </c>
      <c r="CK110" s="35">
        <v>603</v>
      </c>
      <c r="CL110" s="35">
        <v>564</v>
      </c>
      <c r="CM110" s="35">
        <v>536</v>
      </c>
      <c r="CN110" s="35">
        <v>506</v>
      </c>
      <c r="CO110" s="35">
        <v>486</v>
      </c>
      <c r="CP110" s="35">
        <v>405</v>
      </c>
      <c r="CQ110" s="35">
        <v>344</v>
      </c>
      <c r="CR110" s="35">
        <v>394</v>
      </c>
      <c r="CS110" s="35">
        <v>413</v>
      </c>
      <c r="CT110" s="35">
        <v>490</v>
      </c>
      <c r="CU110" s="46">
        <v>541</v>
      </c>
      <c r="CV110" s="46">
        <v>540</v>
      </c>
      <c r="CW110" s="46">
        <v>533</v>
      </c>
      <c r="CX110" s="46">
        <v>571</v>
      </c>
    </row>
    <row r="111" spans="1:102">
      <c r="A111" s="13" t="s">
        <v>207</v>
      </c>
      <c r="B111" s="18" t="s">
        <v>477</v>
      </c>
      <c r="C111" s="46">
        <v>256</v>
      </c>
      <c r="D111" s="46">
        <v>207</v>
      </c>
      <c r="E111" s="46">
        <v>200</v>
      </c>
      <c r="F111" s="46">
        <v>229</v>
      </c>
      <c r="G111" s="46">
        <v>254</v>
      </c>
      <c r="H111" s="46">
        <v>273</v>
      </c>
      <c r="I111" s="46">
        <v>300</v>
      </c>
      <c r="J111" s="46">
        <v>366</v>
      </c>
      <c r="K111" s="46">
        <v>395</v>
      </c>
      <c r="L111" s="46">
        <v>447</v>
      </c>
      <c r="M111" s="46">
        <v>502</v>
      </c>
      <c r="N111" s="46">
        <v>377</v>
      </c>
      <c r="O111" s="46">
        <v>377</v>
      </c>
      <c r="P111" s="46">
        <v>477</v>
      </c>
      <c r="Q111" s="46">
        <v>415</v>
      </c>
      <c r="R111" s="46">
        <v>438</v>
      </c>
      <c r="S111" s="46">
        <v>472</v>
      </c>
      <c r="T111" s="46">
        <v>391</v>
      </c>
      <c r="U111" s="46">
        <v>451</v>
      </c>
      <c r="V111" s="44">
        <v>416</v>
      </c>
      <c r="W111" s="58">
        <v>63</v>
      </c>
      <c r="X111" s="35">
        <v>61</v>
      </c>
      <c r="Y111" s="35">
        <v>68</v>
      </c>
      <c r="Z111" s="35">
        <v>64</v>
      </c>
      <c r="AA111" s="35">
        <v>50</v>
      </c>
      <c r="AB111" s="35">
        <v>59</v>
      </c>
      <c r="AC111" s="35">
        <v>49</v>
      </c>
      <c r="AD111" s="35">
        <v>49</v>
      </c>
      <c r="AE111" s="35">
        <v>50</v>
      </c>
      <c r="AF111" s="35">
        <v>51</v>
      </c>
      <c r="AG111" s="35">
        <v>50</v>
      </c>
      <c r="AH111" s="35">
        <v>49</v>
      </c>
      <c r="AI111" s="35">
        <v>55</v>
      </c>
      <c r="AJ111" s="35">
        <v>58</v>
      </c>
      <c r="AK111" s="35">
        <v>57</v>
      </c>
      <c r="AL111" s="35">
        <v>59</v>
      </c>
      <c r="AM111" s="35">
        <v>63</v>
      </c>
      <c r="AN111" s="35">
        <v>64</v>
      </c>
      <c r="AO111" s="35">
        <v>65</v>
      </c>
      <c r="AP111" s="35">
        <v>62</v>
      </c>
      <c r="AQ111" s="35">
        <v>61</v>
      </c>
      <c r="AR111" s="35">
        <v>65</v>
      </c>
      <c r="AS111" s="35">
        <v>71</v>
      </c>
      <c r="AT111" s="35">
        <v>76</v>
      </c>
      <c r="AU111" s="35">
        <v>69</v>
      </c>
      <c r="AV111" s="35">
        <v>80</v>
      </c>
      <c r="AW111" s="35">
        <v>76</v>
      </c>
      <c r="AX111" s="35">
        <v>75</v>
      </c>
      <c r="AY111" s="35">
        <v>78</v>
      </c>
      <c r="AZ111" s="35">
        <v>79</v>
      </c>
      <c r="BA111" s="35">
        <v>89</v>
      </c>
      <c r="BB111" s="35">
        <v>120</v>
      </c>
      <c r="BC111" s="35">
        <v>101</v>
      </c>
      <c r="BD111" s="35">
        <v>95</v>
      </c>
      <c r="BE111" s="35">
        <v>98</v>
      </c>
      <c r="BF111" s="35">
        <v>101</v>
      </c>
      <c r="BG111" s="35">
        <v>118</v>
      </c>
      <c r="BH111" s="35">
        <v>107</v>
      </c>
      <c r="BI111" s="35">
        <v>110</v>
      </c>
      <c r="BJ111" s="35">
        <v>112</v>
      </c>
      <c r="BK111" s="35">
        <v>106</v>
      </c>
      <c r="BL111" s="35">
        <v>135</v>
      </c>
      <c r="BM111" s="35">
        <v>68</v>
      </c>
      <c r="BN111" s="35">
        <v>126</v>
      </c>
      <c r="BO111" s="35">
        <v>106</v>
      </c>
      <c r="BP111" s="35">
        <v>97</v>
      </c>
      <c r="BQ111" s="35">
        <v>92</v>
      </c>
      <c r="BR111" s="35">
        <v>82</v>
      </c>
      <c r="BS111" s="35">
        <v>85</v>
      </c>
      <c r="BT111" s="35">
        <v>92</v>
      </c>
      <c r="BU111" s="35">
        <v>97</v>
      </c>
      <c r="BV111" s="35">
        <v>103</v>
      </c>
      <c r="BW111" s="35">
        <v>120</v>
      </c>
      <c r="BX111" s="35">
        <v>122</v>
      </c>
      <c r="BY111" s="35">
        <v>119</v>
      </c>
      <c r="BZ111" s="35">
        <v>116</v>
      </c>
      <c r="CA111" s="35">
        <v>114</v>
      </c>
      <c r="CB111" s="35">
        <v>104</v>
      </c>
      <c r="CC111" s="35">
        <v>97</v>
      </c>
      <c r="CD111" s="35">
        <v>100</v>
      </c>
      <c r="CE111" s="35">
        <v>111</v>
      </c>
      <c r="CF111" s="35">
        <v>115</v>
      </c>
      <c r="CG111" s="35">
        <v>97</v>
      </c>
      <c r="CH111" s="35">
        <v>115</v>
      </c>
      <c r="CI111" s="35">
        <v>114</v>
      </c>
      <c r="CJ111" s="35">
        <v>105</v>
      </c>
      <c r="CK111" s="35">
        <v>136</v>
      </c>
      <c r="CL111" s="35">
        <v>117</v>
      </c>
      <c r="CM111" s="35">
        <v>110</v>
      </c>
      <c r="CN111" s="35">
        <v>113</v>
      </c>
      <c r="CO111" s="35">
        <v>85</v>
      </c>
      <c r="CP111" s="35">
        <v>83</v>
      </c>
      <c r="CQ111" s="35">
        <v>83</v>
      </c>
      <c r="CR111" s="35">
        <v>103</v>
      </c>
      <c r="CS111" s="35">
        <v>150</v>
      </c>
      <c r="CT111" s="35">
        <v>115</v>
      </c>
      <c r="CU111" s="46">
        <v>109</v>
      </c>
      <c r="CV111" s="46">
        <v>102</v>
      </c>
      <c r="CW111" s="46">
        <v>98</v>
      </c>
      <c r="CX111" s="46">
        <v>107</v>
      </c>
    </row>
    <row r="112" spans="1:102">
      <c r="A112" s="13" t="s">
        <v>209</v>
      </c>
      <c r="B112" s="18" t="s">
        <v>478</v>
      </c>
      <c r="C112" s="46">
        <v>251</v>
      </c>
      <c r="D112" s="46">
        <v>229</v>
      </c>
      <c r="E112" s="46">
        <v>273</v>
      </c>
      <c r="F112" s="46">
        <v>280</v>
      </c>
      <c r="G112" s="46">
        <v>252</v>
      </c>
      <c r="H112" s="46">
        <v>265</v>
      </c>
      <c r="I112" s="46">
        <v>342</v>
      </c>
      <c r="J112" s="46">
        <v>331</v>
      </c>
      <c r="K112" s="46">
        <v>357</v>
      </c>
      <c r="L112" s="46">
        <v>439</v>
      </c>
      <c r="M112" s="46">
        <v>464</v>
      </c>
      <c r="N112" s="46">
        <v>320</v>
      </c>
      <c r="O112" s="46">
        <v>383</v>
      </c>
      <c r="P112" s="46">
        <v>464</v>
      </c>
      <c r="Q112" s="46">
        <v>389</v>
      </c>
      <c r="R112" s="46">
        <v>376</v>
      </c>
      <c r="S112" s="46">
        <v>365</v>
      </c>
      <c r="T112" s="46">
        <v>278</v>
      </c>
      <c r="U112" s="46">
        <v>256</v>
      </c>
      <c r="V112" s="44">
        <v>292</v>
      </c>
      <c r="W112" s="58">
        <v>63</v>
      </c>
      <c r="X112" s="35">
        <v>60</v>
      </c>
      <c r="Y112" s="35">
        <v>67</v>
      </c>
      <c r="Z112" s="35">
        <v>61</v>
      </c>
      <c r="AA112" s="35">
        <v>57</v>
      </c>
      <c r="AB112" s="35">
        <v>57</v>
      </c>
      <c r="AC112" s="35">
        <v>55</v>
      </c>
      <c r="AD112" s="35">
        <v>60</v>
      </c>
      <c r="AE112" s="35">
        <v>65</v>
      </c>
      <c r="AF112" s="35">
        <v>66</v>
      </c>
      <c r="AG112" s="35">
        <v>68</v>
      </c>
      <c r="AH112" s="35">
        <v>74</v>
      </c>
      <c r="AI112" s="35">
        <v>79</v>
      </c>
      <c r="AJ112" s="35">
        <v>73</v>
      </c>
      <c r="AK112" s="35">
        <v>68</v>
      </c>
      <c r="AL112" s="35">
        <v>60</v>
      </c>
      <c r="AM112" s="35">
        <v>60</v>
      </c>
      <c r="AN112" s="35">
        <v>60</v>
      </c>
      <c r="AO112" s="35">
        <v>68</v>
      </c>
      <c r="AP112" s="35">
        <v>64</v>
      </c>
      <c r="AQ112" s="35">
        <v>62</v>
      </c>
      <c r="AR112" s="35">
        <v>65</v>
      </c>
      <c r="AS112" s="35">
        <v>68</v>
      </c>
      <c r="AT112" s="35">
        <v>70</v>
      </c>
      <c r="AU112" s="35">
        <v>73</v>
      </c>
      <c r="AV112" s="35">
        <v>85</v>
      </c>
      <c r="AW112" s="35">
        <v>89</v>
      </c>
      <c r="AX112" s="35">
        <v>95</v>
      </c>
      <c r="AY112" s="35">
        <v>89</v>
      </c>
      <c r="AZ112" s="35">
        <v>83</v>
      </c>
      <c r="BA112" s="35">
        <v>77</v>
      </c>
      <c r="BB112" s="35">
        <v>82</v>
      </c>
      <c r="BC112" s="35">
        <v>86</v>
      </c>
      <c r="BD112" s="35">
        <v>85</v>
      </c>
      <c r="BE112" s="35">
        <v>88</v>
      </c>
      <c r="BF112" s="35">
        <v>98</v>
      </c>
      <c r="BG112" s="35">
        <v>108</v>
      </c>
      <c r="BH112" s="35">
        <v>109</v>
      </c>
      <c r="BI112" s="35">
        <v>109</v>
      </c>
      <c r="BJ112" s="35">
        <v>113</v>
      </c>
      <c r="BK112" s="35">
        <v>112</v>
      </c>
      <c r="BL112" s="35">
        <v>125</v>
      </c>
      <c r="BM112" s="35">
        <v>67</v>
      </c>
      <c r="BN112" s="35">
        <v>101</v>
      </c>
      <c r="BO112" s="35">
        <v>90</v>
      </c>
      <c r="BP112" s="35">
        <v>70</v>
      </c>
      <c r="BQ112" s="35">
        <v>74</v>
      </c>
      <c r="BR112" s="35">
        <v>86</v>
      </c>
      <c r="BS112" s="35">
        <v>78</v>
      </c>
      <c r="BT112" s="35">
        <v>106</v>
      </c>
      <c r="BU112" s="35">
        <v>102</v>
      </c>
      <c r="BV112" s="35">
        <v>97</v>
      </c>
      <c r="BW112" s="35">
        <v>118</v>
      </c>
      <c r="BX112" s="35">
        <v>114</v>
      </c>
      <c r="BY112" s="35">
        <v>117</v>
      </c>
      <c r="BZ112" s="35">
        <v>115</v>
      </c>
      <c r="CA112" s="35">
        <v>106</v>
      </c>
      <c r="CB112" s="35">
        <v>97</v>
      </c>
      <c r="CC112" s="35">
        <v>95</v>
      </c>
      <c r="CD112" s="35">
        <v>91</v>
      </c>
      <c r="CE112" s="35">
        <v>94</v>
      </c>
      <c r="CF112" s="35">
        <v>96</v>
      </c>
      <c r="CG112" s="35">
        <v>92</v>
      </c>
      <c r="CH112" s="35">
        <v>94</v>
      </c>
      <c r="CI112" s="35">
        <v>97</v>
      </c>
      <c r="CJ112" s="35">
        <v>95</v>
      </c>
      <c r="CK112" s="35">
        <v>85</v>
      </c>
      <c r="CL112" s="35">
        <v>88</v>
      </c>
      <c r="CM112" s="35">
        <v>72</v>
      </c>
      <c r="CN112" s="35">
        <v>68</v>
      </c>
      <c r="CO112" s="35">
        <v>70</v>
      </c>
      <c r="CP112" s="35">
        <v>68</v>
      </c>
      <c r="CQ112" s="35">
        <v>59</v>
      </c>
      <c r="CR112" s="35">
        <v>63</v>
      </c>
      <c r="CS112" s="35">
        <v>67</v>
      </c>
      <c r="CT112" s="35">
        <v>67</v>
      </c>
      <c r="CU112" s="46">
        <v>72</v>
      </c>
      <c r="CV112" s="46">
        <v>74</v>
      </c>
      <c r="CW112" s="46">
        <v>75</v>
      </c>
      <c r="CX112" s="46">
        <v>71</v>
      </c>
    </row>
    <row r="113" spans="1:102">
      <c r="A113" s="9" t="s">
        <v>211</v>
      </c>
      <c r="B113" s="18"/>
      <c r="C113" s="45">
        <v>1779</v>
      </c>
      <c r="D113" s="45">
        <v>1527</v>
      </c>
      <c r="E113" s="45">
        <v>1901</v>
      </c>
      <c r="F113" s="45">
        <v>1877</v>
      </c>
      <c r="G113" s="45">
        <v>1723</v>
      </c>
      <c r="H113" s="45">
        <v>1671</v>
      </c>
      <c r="I113" s="45">
        <v>2070</v>
      </c>
      <c r="J113" s="45">
        <v>2162</v>
      </c>
      <c r="K113" s="45">
        <v>3314</v>
      </c>
      <c r="L113" s="45">
        <v>3622</v>
      </c>
      <c r="M113" s="45">
        <v>3364</v>
      </c>
      <c r="N113" s="45">
        <v>2508</v>
      </c>
      <c r="O113" s="45">
        <v>3207</v>
      </c>
      <c r="P113" s="45">
        <v>4227</v>
      </c>
      <c r="Q113" s="45">
        <v>3722</v>
      </c>
      <c r="R113" s="45">
        <v>3370</v>
      </c>
      <c r="S113" s="45">
        <v>3288</v>
      </c>
      <c r="T113" s="45">
        <v>3088</v>
      </c>
      <c r="U113" s="45">
        <v>2763</v>
      </c>
      <c r="V113" s="44">
        <v>3973</v>
      </c>
      <c r="W113" s="58">
        <v>467</v>
      </c>
      <c r="X113" s="35">
        <v>465</v>
      </c>
      <c r="Y113" s="35">
        <v>434</v>
      </c>
      <c r="Z113" s="35">
        <v>413</v>
      </c>
      <c r="AA113" s="35">
        <v>374</v>
      </c>
      <c r="AB113" s="35">
        <v>352</v>
      </c>
      <c r="AC113" s="35">
        <v>396</v>
      </c>
      <c r="AD113" s="35">
        <v>405</v>
      </c>
      <c r="AE113" s="35">
        <v>433</v>
      </c>
      <c r="AF113" s="35">
        <v>492</v>
      </c>
      <c r="AG113" s="35">
        <v>470</v>
      </c>
      <c r="AH113" s="35">
        <v>506</v>
      </c>
      <c r="AI113" s="35">
        <v>520</v>
      </c>
      <c r="AJ113" s="35">
        <v>490</v>
      </c>
      <c r="AK113" s="35">
        <v>451</v>
      </c>
      <c r="AL113" s="35">
        <v>416</v>
      </c>
      <c r="AM113" s="35">
        <v>439</v>
      </c>
      <c r="AN113" s="35">
        <v>414</v>
      </c>
      <c r="AO113" s="35">
        <v>438</v>
      </c>
      <c r="AP113" s="35">
        <v>432</v>
      </c>
      <c r="AQ113" s="35">
        <v>399</v>
      </c>
      <c r="AR113" s="35">
        <v>430</v>
      </c>
      <c r="AS113" s="35">
        <v>418</v>
      </c>
      <c r="AT113" s="35">
        <v>424</v>
      </c>
      <c r="AU113" s="35">
        <v>485</v>
      </c>
      <c r="AV113" s="35">
        <v>506</v>
      </c>
      <c r="AW113" s="35">
        <v>528</v>
      </c>
      <c r="AX113" s="35">
        <v>551</v>
      </c>
      <c r="AY113" s="35">
        <v>526</v>
      </c>
      <c r="AZ113" s="35">
        <v>517</v>
      </c>
      <c r="BA113" s="35">
        <v>547</v>
      </c>
      <c r="BB113" s="35">
        <v>572</v>
      </c>
      <c r="BC113" s="35">
        <v>713</v>
      </c>
      <c r="BD113" s="35">
        <v>789</v>
      </c>
      <c r="BE113" s="35">
        <v>860</v>
      </c>
      <c r="BF113" s="35">
        <v>952</v>
      </c>
      <c r="BG113" s="35">
        <v>864</v>
      </c>
      <c r="BH113" s="35">
        <v>896</v>
      </c>
      <c r="BI113" s="35">
        <v>898</v>
      </c>
      <c r="BJ113" s="35">
        <v>964</v>
      </c>
      <c r="BK113" s="35">
        <v>932</v>
      </c>
      <c r="BL113" s="35">
        <v>872</v>
      </c>
      <c r="BM113" s="35">
        <v>434</v>
      </c>
      <c r="BN113" s="35">
        <v>691</v>
      </c>
      <c r="BO113" s="35">
        <v>601</v>
      </c>
      <c r="BP113" s="35">
        <v>622</v>
      </c>
      <c r="BQ113" s="35">
        <v>654</v>
      </c>
      <c r="BR113" s="35">
        <v>631</v>
      </c>
      <c r="BS113" s="35">
        <v>697</v>
      </c>
      <c r="BT113" s="35">
        <v>797</v>
      </c>
      <c r="BU113" s="35">
        <v>808</v>
      </c>
      <c r="BV113" s="35">
        <v>905</v>
      </c>
      <c r="BW113" s="35">
        <v>1051</v>
      </c>
      <c r="BX113" s="35">
        <v>1101</v>
      </c>
      <c r="BY113" s="35">
        <v>1069</v>
      </c>
      <c r="BZ113" s="35">
        <v>1006</v>
      </c>
      <c r="CA113" s="35">
        <v>981</v>
      </c>
      <c r="CB113" s="35">
        <v>968</v>
      </c>
      <c r="CC113" s="35">
        <v>888</v>
      </c>
      <c r="CD113" s="35">
        <v>885</v>
      </c>
      <c r="CE113" s="35">
        <v>914</v>
      </c>
      <c r="CF113" s="35">
        <v>863</v>
      </c>
      <c r="CG113" s="35">
        <v>824</v>
      </c>
      <c r="CH113" s="35">
        <v>769</v>
      </c>
      <c r="CI113" s="35">
        <v>853</v>
      </c>
      <c r="CJ113" s="35">
        <v>765</v>
      </c>
      <c r="CK113" s="35">
        <v>822</v>
      </c>
      <c r="CL113" s="35">
        <v>848</v>
      </c>
      <c r="CM113" s="35">
        <v>853</v>
      </c>
      <c r="CN113" s="35">
        <v>772</v>
      </c>
      <c r="CO113" s="35">
        <v>735</v>
      </c>
      <c r="CP113" s="35">
        <v>728</v>
      </c>
      <c r="CQ113" s="35">
        <v>627</v>
      </c>
      <c r="CR113" s="35">
        <v>656</v>
      </c>
      <c r="CS113" s="35">
        <v>676</v>
      </c>
      <c r="CT113" s="35">
        <v>804</v>
      </c>
      <c r="CU113" s="46">
        <v>835</v>
      </c>
      <c r="CV113" s="46">
        <v>912</v>
      </c>
      <c r="CW113" s="46">
        <v>1205</v>
      </c>
      <c r="CX113" s="46">
        <v>1021</v>
      </c>
    </row>
    <row r="114" spans="1:102">
      <c r="A114" s="13" t="s">
        <v>212</v>
      </c>
      <c r="B114" s="18" t="s">
        <v>479</v>
      </c>
      <c r="C114" s="46">
        <v>1716</v>
      </c>
      <c r="D114" s="46">
        <v>1473</v>
      </c>
      <c r="E114" s="46">
        <v>1848</v>
      </c>
      <c r="F114" s="46">
        <v>1817</v>
      </c>
      <c r="G114" s="46">
        <v>1680</v>
      </c>
      <c r="H114" s="46">
        <v>1623</v>
      </c>
      <c r="I114" s="46">
        <v>2021</v>
      </c>
      <c r="J114" s="46">
        <v>2105</v>
      </c>
      <c r="K114" s="46">
        <v>3258</v>
      </c>
      <c r="L114" s="46">
        <v>3573</v>
      </c>
      <c r="M114" s="46">
        <v>3324</v>
      </c>
      <c r="N114" s="46">
        <v>2472</v>
      </c>
      <c r="O114" s="46">
        <v>3166</v>
      </c>
      <c r="P114" s="46">
        <v>4184</v>
      </c>
      <c r="Q114" s="46">
        <v>3683</v>
      </c>
      <c r="R114" s="46">
        <v>3321</v>
      </c>
      <c r="S114" s="46">
        <v>3239</v>
      </c>
      <c r="T114" s="46">
        <v>3047</v>
      </c>
      <c r="U114" s="46">
        <v>2720</v>
      </c>
      <c r="V114" s="44">
        <v>3928</v>
      </c>
      <c r="W114" s="58">
        <v>448</v>
      </c>
      <c r="X114" s="35">
        <v>450</v>
      </c>
      <c r="Y114" s="35">
        <v>419</v>
      </c>
      <c r="Z114" s="35">
        <v>399</v>
      </c>
      <c r="AA114" s="35">
        <v>359</v>
      </c>
      <c r="AB114" s="35">
        <v>339</v>
      </c>
      <c r="AC114" s="35">
        <v>381</v>
      </c>
      <c r="AD114" s="35">
        <v>394</v>
      </c>
      <c r="AE114" s="35">
        <v>420</v>
      </c>
      <c r="AF114" s="35">
        <v>479</v>
      </c>
      <c r="AG114" s="35">
        <v>457</v>
      </c>
      <c r="AH114" s="35">
        <v>492</v>
      </c>
      <c r="AI114" s="35">
        <v>506</v>
      </c>
      <c r="AJ114" s="35">
        <v>473</v>
      </c>
      <c r="AK114" s="35">
        <v>434</v>
      </c>
      <c r="AL114" s="35">
        <v>404</v>
      </c>
      <c r="AM114" s="35">
        <v>428</v>
      </c>
      <c r="AN114" s="35">
        <v>403</v>
      </c>
      <c r="AO114" s="35">
        <v>426</v>
      </c>
      <c r="AP114" s="35">
        <v>423</v>
      </c>
      <c r="AQ114" s="35">
        <v>388</v>
      </c>
      <c r="AR114" s="35">
        <v>418</v>
      </c>
      <c r="AS114" s="35">
        <v>406</v>
      </c>
      <c r="AT114" s="35">
        <v>411</v>
      </c>
      <c r="AU114" s="35">
        <v>473</v>
      </c>
      <c r="AV114" s="35">
        <v>494</v>
      </c>
      <c r="AW114" s="35">
        <v>516</v>
      </c>
      <c r="AX114" s="35">
        <v>538</v>
      </c>
      <c r="AY114" s="35">
        <v>511</v>
      </c>
      <c r="AZ114" s="35">
        <v>501</v>
      </c>
      <c r="BA114" s="35">
        <v>535</v>
      </c>
      <c r="BB114" s="35">
        <v>558</v>
      </c>
      <c r="BC114" s="35">
        <v>700</v>
      </c>
      <c r="BD114" s="35">
        <v>775</v>
      </c>
      <c r="BE114" s="35">
        <v>846</v>
      </c>
      <c r="BF114" s="35">
        <v>937</v>
      </c>
      <c r="BG114" s="35">
        <v>851</v>
      </c>
      <c r="BH114" s="35">
        <v>884</v>
      </c>
      <c r="BI114" s="35">
        <v>885</v>
      </c>
      <c r="BJ114" s="35">
        <v>953</v>
      </c>
      <c r="BK114" s="35">
        <v>920</v>
      </c>
      <c r="BL114" s="35">
        <v>863</v>
      </c>
      <c r="BM114" s="35">
        <v>419</v>
      </c>
      <c r="BN114" s="35">
        <v>682</v>
      </c>
      <c r="BO114" s="35">
        <v>592</v>
      </c>
      <c r="BP114" s="35">
        <v>614</v>
      </c>
      <c r="BQ114" s="35">
        <v>644</v>
      </c>
      <c r="BR114" s="35">
        <v>622</v>
      </c>
      <c r="BS114" s="35">
        <v>686</v>
      </c>
      <c r="BT114" s="35">
        <v>786</v>
      </c>
      <c r="BU114" s="35">
        <v>798</v>
      </c>
      <c r="BV114" s="35">
        <v>896</v>
      </c>
      <c r="BW114" s="35">
        <v>1041</v>
      </c>
      <c r="BX114" s="35">
        <v>1091</v>
      </c>
      <c r="BY114" s="35">
        <v>1058</v>
      </c>
      <c r="BZ114" s="35">
        <v>994</v>
      </c>
      <c r="CA114" s="35">
        <v>970</v>
      </c>
      <c r="CB114" s="35">
        <v>959</v>
      </c>
      <c r="CC114" s="35">
        <v>878</v>
      </c>
      <c r="CD114" s="35">
        <v>876</v>
      </c>
      <c r="CE114" s="35">
        <v>902</v>
      </c>
      <c r="CF114" s="35">
        <v>851</v>
      </c>
      <c r="CG114" s="35">
        <v>811</v>
      </c>
      <c r="CH114" s="35">
        <v>757</v>
      </c>
      <c r="CI114" s="35">
        <v>840</v>
      </c>
      <c r="CJ114" s="35">
        <v>752</v>
      </c>
      <c r="CK114" s="35">
        <v>810</v>
      </c>
      <c r="CL114" s="35">
        <v>837</v>
      </c>
      <c r="CM114" s="35">
        <v>843</v>
      </c>
      <c r="CN114" s="35">
        <v>761</v>
      </c>
      <c r="CO114" s="35">
        <v>724</v>
      </c>
      <c r="CP114" s="35">
        <v>719</v>
      </c>
      <c r="CQ114" s="35">
        <v>616</v>
      </c>
      <c r="CR114" s="35">
        <v>645</v>
      </c>
      <c r="CS114" s="35">
        <v>664</v>
      </c>
      <c r="CT114" s="35">
        <v>795</v>
      </c>
      <c r="CU114" s="46">
        <v>823</v>
      </c>
      <c r="CV114" s="46">
        <v>901</v>
      </c>
      <c r="CW114" s="46">
        <v>1193</v>
      </c>
      <c r="CX114" s="46">
        <v>1011</v>
      </c>
    </row>
    <row r="115" spans="1:102">
      <c r="A115" s="13" t="s">
        <v>214</v>
      </c>
      <c r="B115" s="18" t="s">
        <v>480</v>
      </c>
      <c r="C115" s="46">
        <v>63</v>
      </c>
      <c r="D115" s="46">
        <v>54</v>
      </c>
      <c r="E115" s="46">
        <v>53</v>
      </c>
      <c r="F115" s="46">
        <v>60</v>
      </c>
      <c r="G115" s="46">
        <v>43</v>
      </c>
      <c r="H115" s="46">
        <v>48</v>
      </c>
      <c r="I115" s="46">
        <v>49</v>
      </c>
      <c r="J115" s="46">
        <v>57</v>
      </c>
      <c r="K115" s="46">
        <v>56</v>
      </c>
      <c r="L115" s="46">
        <v>49</v>
      </c>
      <c r="M115" s="46">
        <v>40</v>
      </c>
      <c r="N115" s="46">
        <v>36</v>
      </c>
      <c r="O115" s="46">
        <v>41</v>
      </c>
      <c r="P115" s="46">
        <v>43</v>
      </c>
      <c r="Q115" s="46">
        <v>39</v>
      </c>
      <c r="R115" s="46">
        <v>49</v>
      </c>
      <c r="S115" s="46">
        <v>49</v>
      </c>
      <c r="T115" s="46">
        <v>41</v>
      </c>
      <c r="U115" s="46">
        <v>43</v>
      </c>
      <c r="V115" s="44">
        <v>45</v>
      </c>
      <c r="W115" s="58">
        <v>19</v>
      </c>
      <c r="X115" s="35">
        <v>15</v>
      </c>
      <c r="Y115" s="35">
        <v>15</v>
      </c>
      <c r="Z115" s="35">
        <v>14</v>
      </c>
      <c r="AA115" s="35">
        <v>15</v>
      </c>
      <c r="AB115" s="35">
        <v>13</v>
      </c>
      <c r="AC115" s="35">
        <v>15</v>
      </c>
      <c r="AD115" s="35">
        <v>11</v>
      </c>
      <c r="AE115" s="35">
        <v>13</v>
      </c>
      <c r="AF115" s="35">
        <v>13</v>
      </c>
      <c r="AG115" s="35">
        <v>13</v>
      </c>
      <c r="AH115" s="35">
        <v>14</v>
      </c>
      <c r="AI115" s="35">
        <v>14</v>
      </c>
      <c r="AJ115" s="35">
        <v>17</v>
      </c>
      <c r="AK115" s="35">
        <v>17</v>
      </c>
      <c r="AL115" s="35">
        <v>12</v>
      </c>
      <c r="AM115" s="35">
        <v>11</v>
      </c>
      <c r="AN115" s="35">
        <v>11</v>
      </c>
      <c r="AO115" s="35">
        <v>12</v>
      </c>
      <c r="AP115" s="35">
        <v>9</v>
      </c>
      <c r="AQ115" s="35">
        <v>11</v>
      </c>
      <c r="AR115" s="35">
        <v>12</v>
      </c>
      <c r="AS115" s="35">
        <v>12</v>
      </c>
      <c r="AT115" s="35">
        <v>13</v>
      </c>
      <c r="AU115" s="35">
        <v>12</v>
      </c>
      <c r="AV115" s="35">
        <v>12</v>
      </c>
      <c r="AW115" s="35">
        <v>12</v>
      </c>
      <c r="AX115" s="35">
        <v>13</v>
      </c>
      <c r="AY115" s="35">
        <v>15</v>
      </c>
      <c r="AZ115" s="35">
        <v>16</v>
      </c>
      <c r="BA115" s="35">
        <v>12</v>
      </c>
      <c r="BB115" s="35">
        <v>14</v>
      </c>
      <c r="BC115" s="35">
        <v>13</v>
      </c>
      <c r="BD115" s="35">
        <v>14</v>
      </c>
      <c r="BE115" s="35">
        <v>14</v>
      </c>
      <c r="BF115" s="35">
        <v>15</v>
      </c>
      <c r="BG115" s="35">
        <v>13</v>
      </c>
      <c r="BH115" s="35">
        <v>12</v>
      </c>
      <c r="BI115" s="35">
        <v>13</v>
      </c>
      <c r="BJ115" s="35">
        <v>11</v>
      </c>
      <c r="BK115" s="35">
        <v>12</v>
      </c>
      <c r="BL115" s="35">
        <v>9</v>
      </c>
      <c r="BM115" s="35">
        <v>15</v>
      </c>
      <c r="BN115" s="35">
        <v>9</v>
      </c>
      <c r="BO115" s="35">
        <v>9</v>
      </c>
      <c r="BP115" s="35">
        <v>8</v>
      </c>
      <c r="BQ115" s="35">
        <v>10</v>
      </c>
      <c r="BR115" s="35">
        <v>9</v>
      </c>
      <c r="BS115" s="35">
        <v>11</v>
      </c>
      <c r="BT115" s="35">
        <v>11</v>
      </c>
      <c r="BU115" s="35">
        <v>10</v>
      </c>
      <c r="BV115" s="35">
        <v>9</v>
      </c>
      <c r="BW115" s="35">
        <v>10</v>
      </c>
      <c r="BX115" s="35">
        <v>10</v>
      </c>
      <c r="BY115" s="35">
        <v>11</v>
      </c>
      <c r="BZ115" s="35">
        <v>12</v>
      </c>
      <c r="CA115" s="35">
        <v>11</v>
      </c>
      <c r="CB115" s="35">
        <v>9</v>
      </c>
      <c r="CC115" s="35">
        <v>10</v>
      </c>
      <c r="CD115" s="35">
        <v>9</v>
      </c>
      <c r="CE115" s="35">
        <v>12</v>
      </c>
      <c r="CF115" s="35">
        <v>12</v>
      </c>
      <c r="CG115" s="35">
        <v>13</v>
      </c>
      <c r="CH115" s="35">
        <v>12</v>
      </c>
      <c r="CI115" s="35">
        <v>13</v>
      </c>
      <c r="CJ115" s="35">
        <v>13</v>
      </c>
      <c r="CK115" s="35">
        <v>12</v>
      </c>
      <c r="CL115" s="35">
        <v>11</v>
      </c>
      <c r="CM115" s="35">
        <v>10</v>
      </c>
      <c r="CN115" s="35">
        <v>11</v>
      </c>
      <c r="CO115" s="35">
        <v>11</v>
      </c>
      <c r="CP115" s="35">
        <v>9</v>
      </c>
      <c r="CQ115" s="35">
        <v>11</v>
      </c>
      <c r="CR115" s="35">
        <v>11</v>
      </c>
      <c r="CS115" s="35">
        <v>12</v>
      </c>
      <c r="CT115" s="35">
        <v>9</v>
      </c>
      <c r="CU115" s="46">
        <v>12</v>
      </c>
      <c r="CV115" s="46">
        <v>11</v>
      </c>
      <c r="CW115" s="46">
        <v>12</v>
      </c>
      <c r="CX115" s="46">
        <v>10</v>
      </c>
    </row>
    <row r="116" spans="1:102">
      <c r="A116" s="1" t="s">
        <v>216</v>
      </c>
      <c r="B116" s="18" t="s">
        <v>481</v>
      </c>
      <c r="C116" s="46">
        <v>2287</v>
      </c>
      <c r="D116" s="46">
        <v>2420</v>
      </c>
      <c r="E116" s="46">
        <v>2472</v>
      </c>
      <c r="F116" s="46">
        <v>2549</v>
      </c>
      <c r="G116" s="46">
        <v>2500</v>
      </c>
      <c r="H116" s="46">
        <v>2451</v>
      </c>
      <c r="I116" s="46">
        <v>2482</v>
      </c>
      <c r="J116" s="46">
        <v>2605</v>
      </c>
      <c r="K116" s="46">
        <v>2918</v>
      </c>
      <c r="L116" s="46">
        <v>2850</v>
      </c>
      <c r="M116" s="46">
        <v>2904</v>
      </c>
      <c r="N116" s="46">
        <v>2388</v>
      </c>
      <c r="O116" s="46">
        <v>2572</v>
      </c>
      <c r="P116" s="46">
        <v>2838</v>
      </c>
      <c r="Q116" s="46">
        <v>2564</v>
      </c>
      <c r="R116" s="46">
        <v>2526</v>
      </c>
      <c r="S116" s="46">
        <v>2967</v>
      </c>
      <c r="T116" s="46">
        <v>2840</v>
      </c>
      <c r="U116" s="46">
        <v>2965</v>
      </c>
      <c r="V116" s="44">
        <v>3381</v>
      </c>
      <c r="W116" s="58">
        <v>552</v>
      </c>
      <c r="X116" s="35">
        <v>551</v>
      </c>
      <c r="Y116" s="35">
        <v>579</v>
      </c>
      <c r="Z116" s="35">
        <v>605</v>
      </c>
      <c r="AA116" s="35">
        <v>596</v>
      </c>
      <c r="AB116" s="35">
        <v>584</v>
      </c>
      <c r="AC116" s="35">
        <v>606</v>
      </c>
      <c r="AD116" s="35">
        <v>634</v>
      </c>
      <c r="AE116" s="35">
        <v>608</v>
      </c>
      <c r="AF116" s="35">
        <v>596</v>
      </c>
      <c r="AG116" s="35">
        <v>624</v>
      </c>
      <c r="AH116" s="35">
        <v>644</v>
      </c>
      <c r="AI116" s="35">
        <v>657</v>
      </c>
      <c r="AJ116" s="35">
        <v>668</v>
      </c>
      <c r="AK116" s="35">
        <v>635</v>
      </c>
      <c r="AL116" s="35">
        <v>589</v>
      </c>
      <c r="AM116" s="35">
        <v>605</v>
      </c>
      <c r="AN116" s="35">
        <v>620</v>
      </c>
      <c r="AO116" s="35">
        <v>636</v>
      </c>
      <c r="AP116" s="35">
        <v>639</v>
      </c>
      <c r="AQ116" s="35">
        <v>630</v>
      </c>
      <c r="AR116" s="35">
        <v>630</v>
      </c>
      <c r="AS116" s="35">
        <v>575</v>
      </c>
      <c r="AT116" s="35">
        <v>616</v>
      </c>
      <c r="AU116" s="35">
        <v>629</v>
      </c>
      <c r="AV116" s="35">
        <v>605</v>
      </c>
      <c r="AW116" s="35">
        <v>612</v>
      </c>
      <c r="AX116" s="35">
        <v>636</v>
      </c>
      <c r="AY116" s="35">
        <v>640</v>
      </c>
      <c r="AZ116" s="35">
        <v>635</v>
      </c>
      <c r="BA116" s="35">
        <v>640</v>
      </c>
      <c r="BB116" s="35">
        <v>690</v>
      </c>
      <c r="BC116" s="35">
        <v>677</v>
      </c>
      <c r="BD116" s="35">
        <v>709</v>
      </c>
      <c r="BE116" s="35">
        <v>827</v>
      </c>
      <c r="BF116" s="35">
        <v>705</v>
      </c>
      <c r="BG116" s="35">
        <v>775</v>
      </c>
      <c r="BH116" s="35">
        <v>683</v>
      </c>
      <c r="BI116" s="35">
        <v>691</v>
      </c>
      <c r="BJ116" s="35">
        <v>701</v>
      </c>
      <c r="BK116" s="35">
        <v>731</v>
      </c>
      <c r="BL116" s="35">
        <v>766</v>
      </c>
      <c r="BM116" s="35">
        <v>579</v>
      </c>
      <c r="BN116" s="35">
        <v>669</v>
      </c>
      <c r="BO116" s="35">
        <v>614</v>
      </c>
      <c r="BP116" s="35">
        <v>549</v>
      </c>
      <c r="BQ116" s="35">
        <v>580</v>
      </c>
      <c r="BR116" s="35">
        <v>645</v>
      </c>
      <c r="BS116" s="35">
        <v>623</v>
      </c>
      <c r="BT116" s="35">
        <v>655</v>
      </c>
      <c r="BU116" s="35">
        <v>626</v>
      </c>
      <c r="BV116" s="35">
        <v>668</v>
      </c>
      <c r="BW116" s="35">
        <v>700</v>
      </c>
      <c r="BX116" s="35">
        <v>688</v>
      </c>
      <c r="BY116" s="35">
        <v>710</v>
      </c>
      <c r="BZ116" s="35">
        <v>740</v>
      </c>
      <c r="CA116" s="35">
        <v>671</v>
      </c>
      <c r="CB116" s="35">
        <v>653</v>
      </c>
      <c r="CC116" s="35">
        <v>629</v>
      </c>
      <c r="CD116" s="35">
        <v>611</v>
      </c>
      <c r="CE116" s="35">
        <v>582</v>
      </c>
      <c r="CF116" s="35">
        <v>639</v>
      </c>
      <c r="CG116" s="35">
        <v>663</v>
      </c>
      <c r="CH116" s="35">
        <v>642</v>
      </c>
      <c r="CI116" s="35">
        <v>759</v>
      </c>
      <c r="CJ116" s="35">
        <v>727</v>
      </c>
      <c r="CK116" s="35">
        <v>736</v>
      </c>
      <c r="CL116" s="35">
        <v>745</v>
      </c>
      <c r="CM116" s="35">
        <v>729</v>
      </c>
      <c r="CN116" s="35">
        <v>694</v>
      </c>
      <c r="CO116" s="35">
        <v>695</v>
      </c>
      <c r="CP116" s="35">
        <v>722</v>
      </c>
      <c r="CQ116" s="35">
        <v>689</v>
      </c>
      <c r="CR116" s="35">
        <v>744</v>
      </c>
      <c r="CS116" s="35">
        <v>749</v>
      </c>
      <c r="CT116" s="35">
        <v>783</v>
      </c>
      <c r="CU116" s="46">
        <v>806</v>
      </c>
      <c r="CV116" s="46">
        <v>813</v>
      </c>
      <c r="CW116" s="46">
        <v>826</v>
      </c>
      <c r="CX116" s="46">
        <v>936</v>
      </c>
    </row>
    <row r="117" spans="1:102">
      <c r="A117" s="9" t="s">
        <v>218</v>
      </c>
      <c r="B117" s="18"/>
      <c r="C117" s="45">
        <v>2218</v>
      </c>
      <c r="D117" s="45">
        <v>2342</v>
      </c>
      <c r="E117" s="45">
        <v>2395</v>
      </c>
      <c r="F117" s="45">
        <v>2480</v>
      </c>
      <c r="G117" s="45">
        <v>2414</v>
      </c>
      <c r="H117" s="45">
        <v>2358</v>
      </c>
      <c r="I117" s="45">
        <v>2353</v>
      </c>
      <c r="J117" s="45">
        <v>2445</v>
      </c>
      <c r="K117" s="45">
        <v>2753</v>
      </c>
      <c r="L117" s="45">
        <v>2700</v>
      </c>
      <c r="M117" s="45">
        <v>2839</v>
      </c>
      <c r="N117" s="45">
        <v>2265</v>
      </c>
      <c r="O117" s="45">
        <v>2482</v>
      </c>
      <c r="P117" s="45">
        <v>2677</v>
      </c>
      <c r="Q117" s="45">
        <v>2469</v>
      </c>
      <c r="R117" s="45">
        <v>2427</v>
      </c>
      <c r="S117" s="45">
        <v>2830</v>
      </c>
      <c r="T117" s="45">
        <v>2696</v>
      </c>
      <c r="U117" s="45">
        <v>2809</v>
      </c>
      <c r="V117" s="44">
        <v>3177</v>
      </c>
      <c r="W117" s="58">
        <v>531</v>
      </c>
      <c r="X117" s="35">
        <v>536</v>
      </c>
      <c r="Y117" s="35">
        <v>565</v>
      </c>
      <c r="Z117" s="35">
        <v>586</v>
      </c>
      <c r="AA117" s="35">
        <v>571</v>
      </c>
      <c r="AB117" s="35">
        <v>572</v>
      </c>
      <c r="AC117" s="35">
        <v>582</v>
      </c>
      <c r="AD117" s="35">
        <v>617</v>
      </c>
      <c r="AE117" s="35">
        <v>591</v>
      </c>
      <c r="AF117" s="35">
        <v>575</v>
      </c>
      <c r="AG117" s="35">
        <v>607</v>
      </c>
      <c r="AH117" s="35">
        <v>622</v>
      </c>
      <c r="AI117" s="35">
        <v>644</v>
      </c>
      <c r="AJ117" s="35">
        <v>649</v>
      </c>
      <c r="AK117" s="35">
        <v>617</v>
      </c>
      <c r="AL117" s="35">
        <v>570</v>
      </c>
      <c r="AM117" s="35">
        <v>587</v>
      </c>
      <c r="AN117" s="35">
        <v>595</v>
      </c>
      <c r="AO117" s="35">
        <v>614</v>
      </c>
      <c r="AP117" s="35">
        <v>618</v>
      </c>
      <c r="AQ117" s="35">
        <v>614</v>
      </c>
      <c r="AR117" s="35">
        <v>603</v>
      </c>
      <c r="AS117" s="35">
        <v>549</v>
      </c>
      <c r="AT117" s="35">
        <v>592</v>
      </c>
      <c r="AU117" s="35">
        <v>602</v>
      </c>
      <c r="AV117" s="35">
        <v>579</v>
      </c>
      <c r="AW117" s="35">
        <v>587</v>
      </c>
      <c r="AX117" s="35">
        <v>585</v>
      </c>
      <c r="AY117" s="35">
        <v>601</v>
      </c>
      <c r="AZ117" s="35">
        <v>612</v>
      </c>
      <c r="BA117" s="35">
        <v>613</v>
      </c>
      <c r="BB117" s="35">
        <v>619</v>
      </c>
      <c r="BC117" s="35">
        <v>601</v>
      </c>
      <c r="BD117" s="35">
        <v>680</v>
      </c>
      <c r="BE117" s="35">
        <v>797</v>
      </c>
      <c r="BF117" s="35">
        <v>675</v>
      </c>
      <c r="BG117" s="35">
        <v>682</v>
      </c>
      <c r="BH117" s="35">
        <v>663</v>
      </c>
      <c r="BI117" s="35">
        <v>670</v>
      </c>
      <c r="BJ117" s="35">
        <v>685</v>
      </c>
      <c r="BK117" s="35">
        <v>717</v>
      </c>
      <c r="BL117" s="35">
        <v>750</v>
      </c>
      <c r="BM117" s="35">
        <v>565</v>
      </c>
      <c r="BN117" s="35">
        <v>652</v>
      </c>
      <c r="BO117" s="35">
        <v>599</v>
      </c>
      <c r="BP117" s="35">
        <v>532</v>
      </c>
      <c r="BQ117" s="35">
        <v>532</v>
      </c>
      <c r="BR117" s="35">
        <v>602</v>
      </c>
      <c r="BS117" s="35">
        <v>588</v>
      </c>
      <c r="BT117" s="35">
        <v>638</v>
      </c>
      <c r="BU117" s="35">
        <v>609</v>
      </c>
      <c r="BV117" s="35">
        <v>647</v>
      </c>
      <c r="BW117" s="35">
        <v>671</v>
      </c>
      <c r="BX117" s="35">
        <v>665</v>
      </c>
      <c r="BY117" s="35">
        <v>670</v>
      </c>
      <c r="BZ117" s="35">
        <v>671</v>
      </c>
      <c r="CA117" s="35">
        <v>650</v>
      </c>
      <c r="CB117" s="35">
        <v>625</v>
      </c>
      <c r="CC117" s="35">
        <v>611</v>
      </c>
      <c r="CD117" s="35">
        <v>583</v>
      </c>
      <c r="CE117" s="35">
        <v>554</v>
      </c>
      <c r="CF117" s="35">
        <v>612</v>
      </c>
      <c r="CG117" s="35">
        <v>640</v>
      </c>
      <c r="CH117" s="35">
        <v>621</v>
      </c>
      <c r="CI117" s="35">
        <v>739</v>
      </c>
      <c r="CJ117" s="35">
        <v>694</v>
      </c>
      <c r="CK117" s="35">
        <v>706</v>
      </c>
      <c r="CL117" s="35">
        <v>691</v>
      </c>
      <c r="CM117" s="35">
        <v>699</v>
      </c>
      <c r="CN117" s="35">
        <v>666</v>
      </c>
      <c r="CO117" s="35">
        <v>659</v>
      </c>
      <c r="CP117" s="35">
        <v>672</v>
      </c>
      <c r="CQ117" s="35">
        <v>665</v>
      </c>
      <c r="CR117" s="35">
        <v>699</v>
      </c>
      <c r="CS117" s="35">
        <v>711</v>
      </c>
      <c r="CT117" s="35">
        <v>734</v>
      </c>
      <c r="CU117" s="46">
        <v>770</v>
      </c>
      <c r="CV117" s="46">
        <v>766</v>
      </c>
      <c r="CW117" s="46">
        <v>808</v>
      </c>
      <c r="CX117" s="46">
        <v>833</v>
      </c>
    </row>
    <row r="118" spans="1:102">
      <c r="A118" s="9" t="s">
        <v>219</v>
      </c>
      <c r="B118" s="18" t="s">
        <v>482</v>
      </c>
      <c r="C118" s="46">
        <v>227</v>
      </c>
      <c r="D118" s="46">
        <v>234</v>
      </c>
      <c r="E118" s="46">
        <v>225</v>
      </c>
      <c r="F118" s="46">
        <v>245</v>
      </c>
      <c r="G118" s="46">
        <v>249</v>
      </c>
      <c r="H118" s="46">
        <v>270</v>
      </c>
      <c r="I118" s="46">
        <v>249</v>
      </c>
      <c r="J118" s="46">
        <v>272</v>
      </c>
      <c r="K118" s="46">
        <v>317</v>
      </c>
      <c r="L118" s="46">
        <v>315</v>
      </c>
      <c r="M118" s="46">
        <v>421</v>
      </c>
      <c r="N118" s="46">
        <v>249</v>
      </c>
      <c r="O118" s="46">
        <v>245</v>
      </c>
      <c r="P118" s="46">
        <v>217</v>
      </c>
      <c r="Q118" s="46">
        <v>221</v>
      </c>
      <c r="R118" s="46">
        <v>216</v>
      </c>
      <c r="S118" s="46">
        <v>229</v>
      </c>
      <c r="T118" s="46">
        <v>226</v>
      </c>
      <c r="U118" s="46">
        <v>256</v>
      </c>
      <c r="V118" s="44">
        <v>288</v>
      </c>
      <c r="W118" s="58">
        <v>57</v>
      </c>
      <c r="X118" s="35">
        <v>54</v>
      </c>
      <c r="Y118" s="35">
        <v>57</v>
      </c>
      <c r="Z118" s="35">
        <v>59</v>
      </c>
      <c r="AA118" s="35">
        <v>57</v>
      </c>
      <c r="AB118" s="35">
        <v>59</v>
      </c>
      <c r="AC118" s="35">
        <v>57</v>
      </c>
      <c r="AD118" s="35">
        <v>61</v>
      </c>
      <c r="AE118" s="35">
        <v>56</v>
      </c>
      <c r="AF118" s="35">
        <v>54</v>
      </c>
      <c r="AG118" s="35">
        <v>57</v>
      </c>
      <c r="AH118" s="35">
        <v>58</v>
      </c>
      <c r="AI118" s="35">
        <v>67</v>
      </c>
      <c r="AJ118" s="35">
        <v>65</v>
      </c>
      <c r="AK118" s="35">
        <v>61</v>
      </c>
      <c r="AL118" s="35">
        <v>52</v>
      </c>
      <c r="AM118" s="35">
        <v>62</v>
      </c>
      <c r="AN118" s="35">
        <v>56</v>
      </c>
      <c r="AO118" s="35">
        <v>63</v>
      </c>
      <c r="AP118" s="35">
        <v>68</v>
      </c>
      <c r="AQ118" s="35">
        <v>67</v>
      </c>
      <c r="AR118" s="35">
        <v>68</v>
      </c>
      <c r="AS118" s="35">
        <v>69</v>
      </c>
      <c r="AT118" s="35">
        <v>66</v>
      </c>
      <c r="AU118" s="35">
        <v>62</v>
      </c>
      <c r="AV118" s="35">
        <v>63</v>
      </c>
      <c r="AW118" s="35">
        <v>61</v>
      </c>
      <c r="AX118" s="35">
        <v>63</v>
      </c>
      <c r="AY118" s="35">
        <v>67</v>
      </c>
      <c r="AZ118" s="35">
        <v>71</v>
      </c>
      <c r="BA118" s="35">
        <v>68</v>
      </c>
      <c r="BB118" s="35">
        <v>66</v>
      </c>
      <c r="BC118" s="35">
        <v>71</v>
      </c>
      <c r="BD118" s="35">
        <v>75</v>
      </c>
      <c r="BE118" s="35">
        <v>81</v>
      </c>
      <c r="BF118" s="35">
        <v>90</v>
      </c>
      <c r="BG118" s="35">
        <v>76</v>
      </c>
      <c r="BH118" s="35">
        <v>76</v>
      </c>
      <c r="BI118" s="35">
        <v>81</v>
      </c>
      <c r="BJ118" s="35">
        <v>82</v>
      </c>
      <c r="BK118" s="35">
        <v>106</v>
      </c>
      <c r="BL118" s="35">
        <v>112</v>
      </c>
      <c r="BM118" s="35">
        <v>57</v>
      </c>
      <c r="BN118" s="35">
        <v>96</v>
      </c>
      <c r="BO118" s="35">
        <v>70</v>
      </c>
      <c r="BP118" s="35">
        <v>56</v>
      </c>
      <c r="BQ118" s="35">
        <v>46</v>
      </c>
      <c r="BR118" s="35">
        <v>77</v>
      </c>
      <c r="BS118" s="35">
        <v>57</v>
      </c>
      <c r="BT118" s="35">
        <v>65</v>
      </c>
      <c r="BU118" s="35">
        <v>66</v>
      </c>
      <c r="BV118" s="35">
        <v>57</v>
      </c>
      <c r="BW118" s="35">
        <v>57</v>
      </c>
      <c r="BX118" s="35">
        <v>57</v>
      </c>
      <c r="BY118" s="35">
        <v>51</v>
      </c>
      <c r="BZ118" s="35">
        <v>52</v>
      </c>
      <c r="CA118" s="35">
        <v>55</v>
      </c>
      <c r="CB118" s="35">
        <v>55</v>
      </c>
      <c r="CC118" s="35">
        <v>53</v>
      </c>
      <c r="CD118" s="35">
        <v>58</v>
      </c>
      <c r="CE118" s="35">
        <v>56</v>
      </c>
      <c r="CF118" s="35">
        <v>51</v>
      </c>
      <c r="CG118" s="35">
        <v>56</v>
      </c>
      <c r="CH118" s="35">
        <v>53</v>
      </c>
      <c r="CI118" s="35">
        <v>57</v>
      </c>
      <c r="CJ118" s="35">
        <v>62</v>
      </c>
      <c r="CK118" s="35">
        <v>58</v>
      </c>
      <c r="CL118" s="35">
        <v>52</v>
      </c>
      <c r="CM118" s="35">
        <v>63</v>
      </c>
      <c r="CN118" s="35">
        <v>51</v>
      </c>
      <c r="CO118" s="35">
        <v>54</v>
      </c>
      <c r="CP118" s="35">
        <v>58</v>
      </c>
      <c r="CQ118" s="35">
        <v>56</v>
      </c>
      <c r="CR118" s="35">
        <v>67</v>
      </c>
      <c r="CS118" s="35">
        <v>66</v>
      </c>
      <c r="CT118" s="35">
        <v>67</v>
      </c>
      <c r="CU118" s="46">
        <v>72</v>
      </c>
      <c r="CV118" s="46">
        <v>66</v>
      </c>
      <c r="CW118" s="46">
        <v>75</v>
      </c>
      <c r="CX118" s="46">
        <v>75</v>
      </c>
    </row>
    <row r="119" spans="1:102">
      <c r="A119" s="9" t="s">
        <v>221</v>
      </c>
      <c r="B119" s="18" t="s">
        <v>483</v>
      </c>
      <c r="C119" s="46">
        <v>108</v>
      </c>
      <c r="D119" s="46">
        <v>112</v>
      </c>
      <c r="E119" s="46">
        <v>105</v>
      </c>
      <c r="F119" s="46">
        <v>110</v>
      </c>
      <c r="G119" s="46">
        <v>129</v>
      </c>
      <c r="H119" s="46">
        <v>137</v>
      </c>
      <c r="I119" s="46">
        <v>140</v>
      </c>
      <c r="J119" s="46">
        <v>153</v>
      </c>
      <c r="K119" s="46">
        <v>172</v>
      </c>
      <c r="L119" s="46">
        <v>195</v>
      </c>
      <c r="M119" s="46">
        <v>209</v>
      </c>
      <c r="N119" s="46">
        <v>165</v>
      </c>
      <c r="O119" s="46">
        <v>138</v>
      </c>
      <c r="P119" s="46">
        <v>147</v>
      </c>
      <c r="Q119" s="46">
        <v>131</v>
      </c>
      <c r="R119" s="46">
        <v>138</v>
      </c>
      <c r="S119" s="46">
        <v>153</v>
      </c>
      <c r="T119" s="46">
        <v>162</v>
      </c>
      <c r="U119" s="46">
        <v>207</v>
      </c>
      <c r="V119" s="44">
        <v>256</v>
      </c>
      <c r="W119" s="58">
        <v>30</v>
      </c>
      <c r="X119" s="35">
        <v>28</v>
      </c>
      <c r="Y119" s="35">
        <v>24</v>
      </c>
      <c r="Z119" s="35">
        <v>26</v>
      </c>
      <c r="AA119" s="35">
        <v>27</v>
      </c>
      <c r="AB119" s="35">
        <v>33</v>
      </c>
      <c r="AC119" s="35">
        <v>25</v>
      </c>
      <c r="AD119" s="35">
        <v>27</v>
      </c>
      <c r="AE119" s="35">
        <v>36</v>
      </c>
      <c r="AF119" s="35">
        <v>21</v>
      </c>
      <c r="AG119" s="35">
        <v>23</v>
      </c>
      <c r="AH119" s="35">
        <v>25</v>
      </c>
      <c r="AI119" s="35">
        <v>33</v>
      </c>
      <c r="AJ119" s="35">
        <v>28</v>
      </c>
      <c r="AK119" s="35">
        <v>22</v>
      </c>
      <c r="AL119" s="35">
        <v>27</v>
      </c>
      <c r="AM119" s="35">
        <v>29</v>
      </c>
      <c r="AN119" s="35">
        <v>31</v>
      </c>
      <c r="AO119" s="35">
        <v>34</v>
      </c>
      <c r="AP119" s="35">
        <v>35</v>
      </c>
      <c r="AQ119" s="35">
        <v>33</v>
      </c>
      <c r="AR119" s="35">
        <v>37</v>
      </c>
      <c r="AS119" s="35">
        <v>33</v>
      </c>
      <c r="AT119" s="35">
        <v>34</v>
      </c>
      <c r="AU119" s="35">
        <v>36</v>
      </c>
      <c r="AV119" s="35">
        <v>33</v>
      </c>
      <c r="AW119" s="35">
        <v>35</v>
      </c>
      <c r="AX119" s="35">
        <v>36</v>
      </c>
      <c r="AY119" s="35">
        <v>37</v>
      </c>
      <c r="AZ119" s="35">
        <v>39</v>
      </c>
      <c r="BA119" s="35">
        <v>39</v>
      </c>
      <c r="BB119" s="35">
        <v>38</v>
      </c>
      <c r="BC119" s="35">
        <v>44</v>
      </c>
      <c r="BD119" s="35">
        <v>40</v>
      </c>
      <c r="BE119" s="35">
        <v>43</v>
      </c>
      <c r="BF119" s="35">
        <v>45</v>
      </c>
      <c r="BG119" s="35">
        <v>49</v>
      </c>
      <c r="BH119" s="35">
        <v>46</v>
      </c>
      <c r="BI119" s="35">
        <v>50</v>
      </c>
      <c r="BJ119" s="35">
        <v>50</v>
      </c>
      <c r="BK119" s="35">
        <v>54</v>
      </c>
      <c r="BL119" s="35">
        <v>59</v>
      </c>
      <c r="BM119" s="35">
        <v>24</v>
      </c>
      <c r="BN119" s="35">
        <v>46</v>
      </c>
      <c r="BO119" s="35">
        <v>46</v>
      </c>
      <c r="BP119" s="35">
        <v>39</v>
      </c>
      <c r="BQ119" s="35">
        <v>38</v>
      </c>
      <c r="BR119" s="35">
        <v>42</v>
      </c>
      <c r="BS119" s="35">
        <v>39</v>
      </c>
      <c r="BT119" s="35">
        <v>33</v>
      </c>
      <c r="BU119" s="35">
        <v>30</v>
      </c>
      <c r="BV119" s="35">
        <v>36</v>
      </c>
      <c r="BW119" s="35">
        <v>35</v>
      </c>
      <c r="BX119" s="35">
        <v>34</v>
      </c>
      <c r="BY119" s="35">
        <v>42</v>
      </c>
      <c r="BZ119" s="35">
        <v>36</v>
      </c>
      <c r="CA119" s="35">
        <v>34</v>
      </c>
      <c r="CB119" s="35">
        <v>32</v>
      </c>
      <c r="CC119" s="35">
        <v>32</v>
      </c>
      <c r="CD119" s="35">
        <v>33</v>
      </c>
      <c r="CE119" s="35">
        <v>32</v>
      </c>
      <c r="CF119" s="35">
        <v>35</v>
      </c>
      <c r="CG119" s="35">
        <v>36</v>
      </c>
      <c r="CH119" s="35">
        <v>35</v>
      </c>
      <c r="CI119" s="35">
        <v>38</v>
      </c>
      <c r="CJ119" s="35">
        <v>33</v>
      </c>
      <c r="CK119" s="35">
        <v>39</v>
      </c>
      <c r="CL119" s="35">
        <v>43</v>
      </c>
      <c r="CM119" s="35">
        <v>39</v>
      </c>
      <c r="CN119" s="35">
        <v>39</v>
      </c>
      <c r="CO119" s="35">
        <v>43</v>
      </c>
      <c r="CP119" s="35">
        <v>41</v>
      </c>
      <c r="CQ119" s="35">
        <v>50</v>
      </c>
      <c r="CR119" s="35">
        <v>50</v>
      </c>
      <c r="CS119" s="35">
        <v>53</v>
      </c>
      <c r="CT119" s="35">
        <v>54</v>
      </c>
      <c r="CU119" s="46">
        <v>64</v>
      </c>
      <c r="CV119" s="46">
        <v>54</v>
      </c>
      <c r="CW119" s="46">
        <v>68</v>
      </c>
      <c r="CX119" s="46">
        <v>70</v>
      </c>
    </row>
    <row r="120" spans="1:102">
      <c r="A120" s="9" t="s">
        <v>223</v>
      </c>
      <c r="B120" s="18" t="s">
        <v>484</v>
      </c>
      <c r="C120" s="46">
        <v>30</v>
      </c>
      <c r="D120" s="46">
        <v>30</v>
      </c>
      <c r="E120" s="46">
        <v>36</v>
      </c>
      <c r="F120" s="46">
        <v>19</v>
      </c>
      <c r="G120" s="46">
        <v>20</v>
      </c>
      <c r="H120" s="46">
        <v>23</v>
      </c>
      <c r="I120" s="46">
        <v>26</v>
      </c>
      <c r="J120" s="46">
        <v>20</v>
      </c>
      <c r="K120" s="46">
        <v>14</v>
      </c>
      <c r="L120" s="46">
        <v>21</v>
      </c>
      <c r="M120" s="46">
        <v>24</v>
      </c>
      <c r="N120" s="46">
        <v>29</v>
      </c>
      <c r="O120" s="46">
        <v>20</v>
      </c>
      <c r="P120" s="46">
        <v>30</v>
      </c>
      <c r="Q120" s="46">
        <v>21</v>
      </c>
      <c r="R120" s="46">
        <v>18</v>
      </c>
      <c r="S120" s="46">
        <v>22</v>
      </c>
      <c r="T120" s="46">
        <v>18</v>
      </c>
      <c r="U120" s="46">
        <v>20</v>
      </c>
      <c r="V120" s="44">
        <v>30</v>
      </c>
      <c r="W120" s="58">
        <v>10</v>
      </c>
      <c r="X120" s="35">
        <v>7</v>
      </c>
      <c r="Y120" s="35">
        <v>6</v>
      </c>
      <c r="Z120" s="35">
        <v>7</v>
      </c>
      <c r="AA120" s="35">
        <v>8</v>
      </c>
      <c r="AB120" s="35">
        <v>10</v>
      </c>
      <c r="AC120" s="35">
        <v>7</v>
      </c>
      <c r="AD120" s="35">
        <v>5</v>
      </c>
      <c r="AE120" s="35">
        <v>8</v>
      </c>
      <c r="AF120" s="35">
        <v>6</v>
      </c>
      <c r="AG120" s="35">
        <v>12</v>
      </c>
      <c r="AH120" s="35">
        <v>10</v>
      </c>
      <c r="AI120" s="35">
        <v>3</v>
      </c>
      <c r="AJ120" s="35">
        <v>6</v>
      </c>
      <c r="AK120" s="35">
        <v>5</v>
      </c>
      <c r="AL120" s="35">
        <v>5</v>
      </c>
      <c r="AM120" s="35">
        <v>3</v>
      </c>
      <c r="AN120" s="35">
        <v>4</v>
      </c>
      <c r="AO120" s="35">
        <v>7</v>
      </c>
      <c r="AP120" s="35">
        <v>6</v>
      </c>
      <c r="AQ120" s="35">
        <v>7</v>
      </c>
      <c r="AR120" s="35">
        <v>5</v>
      </c>
      <c r="AS120" s="35">
        <v>6</v>
      </c>
      <c r="AT120" s="35">
        <v>5</v>
      </c>
      <c r="AU120" s="35">
        <v>6</v>
      </c>
      <c r="AV120" s="35">
        <v>8</v>
      </c>
      <c r="AW120" s="35">
        <v>7</v>
      </c>
      <c r="AX120" s="35">
        <v>5</v>
      </c>
      <c r="AY120" s="35">
        <v>6</v>
      </c>
      <c r="AZ120" s="35">
        <v>7</v>
      </c>
      <c r="BA120" s="35">
        <v>3</v>
      </c>
      <c r="BB120" s="35">
        <v>4</v>
      </c>
      <c r="BC120" s="35">
        <v>3</v>
      </c>
      <c r="BD120" s="35">
        <v>3</v>
      </c>
      <c r="BE120" s="35">
        <v>3</v>
      </c>
      <c r="BF120" s="35">
        <v>5</v>
      </c>
      <c r="BG120" s="35">
        <v>6</v>
      </c>
      <c r="BH120" s="35">
        <v>5</v>
      </c>
      <c r="BI120" s="35">
        <v>5</v>
      </c>
      <c r="BJ120" s="35">
        <v>5</v>
      </c>
      <c r="BK120" s="35">
        <v>6</v>
      </c>
      <c r="BL120" s="35">
        <v>6</v>
      </c>
      <c r="BM120" s="35">
        <v>6</v>
      </c>
      <c r="BN120" s="35">
        <v>6</v>
      </c>
      <c r="BO120" s="35">
        <v>8</v>
      </c>
      <c r="BP120" s="35">
        <v>5</v>
      </c>
      <c r="BQ120" s="35">
        <v>8</v>
      </c>
      <c r="BR120" s="35">
        <v>8</v>
      </c>
      <c r="BS120" s="35">
        <v>5</v>
      </c>
      <c r="BT120" s="35">
        <v>5</v>
      </c>
      <c r="BU120" s="35">
        <v>4</v>
      </c>
      <c r="BV120" s="35">
        <v>6</v>
      </c>
      <c r="BW120" s="35">
        <v>7</v>
      </c>
      <c r="BX120" s="35">
        <v>7</v>
      </c>
      <c r="BY120" s="35">
        <v>7</v>
      </c>
      <c r="BZ120" s="35">
        <v>9</v>
      </c>
      <c r="CA120" s="35">
        <v>8</v>
      </c>
      <c r="CB120" s="35">
        <v>5</v>
      </c>
      <c r="CC120" s="35">
        <v>5</v>
      </c>
      <c r="CD120" s="35">
        <v>3</v>
      </c>
      <c r="CE120" s="35">
        <v>4</v>
      </c>
      <c r="CF120" s="35">
        <v>5</v>
      </c>
      <c r="CG120" s="35">
        <v>5</v>
      </c>
      <c r="CH120" s="35">
        <v>4</v>
      </c>
      <c r="CI120" s="35">
        <v>4</v>
      </c>
      <c r="CJ120" s="35">
        <v>5</v>
      </c>
      <c r="CK120" s="35">
        <v>4</v>
      </c>
      <c r="CL120" s="35">
        <v>9</v>
      </c>
      <c r="CM120" s="35">
        <v>4</v>
      </c>
      <c r="CN120" s="35">
        <v>5</v>
      </c>
      <c r="CO120" s="35">
        <v>5</v>
      </c>
      <c r="CP120" s="35">
        <v>4</v>
      </c>
      <c r="CQ120" s="35">
        <v>4</v>
      </c>
      <c r="CR120" s="35">
        <v>6</v>
      </c>
      <c r="CS120" s="35">
        <v>5</v>
      </c>
      <c r="CT120" s="35">
        <v>5</v>
      </c>
      <c r="CU120" s="46">
        <v>5</v>
      </c>
      <c r="CV120" s="46">
        <v>6</v>
      </c>
      <c r="CW120" s="46">
        <v>5</v>
      </c>
      <c r="CX120" s="46">
        <v>14</v>
      </c>
    </row>
    <row r="121" spans="1:102">
      <c r="A121" s="9" t="s">
        <v>225</v>
      </c>
      <c r="B121" s="18" t="s">
        <v>485</v>
      </c>
      <c r="C121" s="46">
        <v>69</v>
      </c>
      <c r="D121" s="46">
        <v>78</v>
      </c>
      <c r="E121" s="46">
        <v>77</v>
      </c>
      <c r="F121" s="46">
        <v>69</v>
      </c>
      <c r="G121" s="46">
        <v>86</v>
      </c>
      <c r="H121" s="46">
        <v>93</v>
      </c>
      <c r="I121" s="46">
        <v>129</v>
      </c>
      <c r="J121" s="46">
        <v>160</v>
      </c>
      <c r="K121" s="46">
        <v>165</v>
      </c>
      <c r="L121" s="46">
        <v>150</v>
      </c>
      <c r="M121" s="46">
        <v>65</v>
      </c>
      <c r="N121" s="46">
        <v>123</v>
      </c>
      <c r="O121" s="46">
        <v>90</v>
      </c>
      <c r="P121" s="46">
        <v>161</v>
      </c>
      <c r="Q121" s="46">
        <v>95</v>
      </c>
      <c r="R121" s="46">
        <v>99</v>
      </c>
      <c r="S121" s="46">
        <v>137</v>
      </c>
      <c r="T121" s="46">
        <v>144</v>
      </c>
      <c r="U121" s="46">
        <v>156</v>
      </c>
      <c r="V121" s="44">
        <v>204</v>
      </c>
      <c r="W121" s="58">
        <v>21</v>
      </c>
      <c r="X121" s="35">
        <v>15</v>
      </c>
      <c r="Y121" s="35">
        <v>14</v>
      </c>
      <c r="Z121" s="35">
        <v>19</v>
      </c>
      <c r="AA121" s="35">
        <v>25</v>
      </c>
      <c r="AB121" s="35">
        <v>12</v>
      </c>
      <c r="AC121" s="35">
        <v>24</v>
      </c>
      <c r="AD121" s="35">
        <v>17</v>
      </c>
      <c r="AE121" s="35">
        <v>17</v>
      </c>
      <c r="AF121" s="35">
        <v>21</v>
      </c>
      <c r="AG121" s="35">
        <v>17</v>
      </c>
      <c r="AH121" s="35">
        <v>22</v>
      </c>
      <c r="AI121" s="35">
        <v>13</v>
      </c>
      <c r="AJ121" s="35">
        <v>19</v>
      </c>
      <c r="AK121" s="35">
        <v>18</v>
      </c>
      <c r="AL121" s="35">
        <v>19</v>
      </c>
      <c r="AM121" s="35">
        <v>18</v>
      </c>
      <c r="AN121" s="35">
        <v>25</v>
      </c>
      <c r="AO121" s="35">
        <v>22</v>
      </c>
      <c r="AP121" s="35">
        <v>21</v>
      </c>
      <c r="AQ121" s="35">
        <v>16</v>
      </c>
      <c r="AR121" s="35">
        <v>27</v>
      </c>
      <c r="AS121" s="35">
        <v>26</v>
      </c>
      <c r="AT121" s="35">
        <v>24</v>
      </c>
      <c r="AU121" s="35">
        <v>27</v>
      </c>
      <c r="AV121" s="35">
        <v>26</v>
      </c>
      <c r="AW121" s="35">
        <v>25</v>
      </c>
      <c r="AX121" s="35">
        <v>51</v>
      </c>
      <c r="AY121" s="35">
        <v>39</v>
      </c>
      <c r="AZ121" s="35">
        <v>23</v>
      </c>
      <c r="BA121" s="35">
        <v>27</v>
      </c>
      <c r="BB121" s="35">
        <v>71</v>
      </c>
      <c r="BC121" s="35">
        <v>77</v>
      </c>
      <c r="BD121" s="35">
        <v>29</v>
      </c>
      <c r="BE121" s="35">
        <v>30</v>
      </c>
      <c r="BF121" s="35">
        <v>29</v>
      </c>
      <c r="BG121" s="35">
        <v>93</v>
      </c>
      <c r="BH121" s="35">
        <v>20</v>
      </c>
      <c r="BI121" s="35">
        <v>21</v>
      </c>
      <c r="BJ121" s="35">
        <v>16</v>
      </c>
      <c r="BK121" s="35">
        <v>14</v>
      </c>
      <c r="BL121" s="35">
        <v>16</v>
      </c>
      <c r="BM121" s="35">
        <v>14</v>
      </c>
      <c r="BN121" s="35">
        <v>17</v>
      </c>
      <c r="BO121" s="35">
        <v>15</v>
      </c>
      <c r="BP121" s="35">
        <v>17</v>
      </c>
      <c r="BQ121" s="35">
        <v>48</v>
      </c>
      <c r="BR121" s="35">
        <v>43</v>
      </c>
      <c r="BS121" s="35">
        <v>35</v>
      </c>
      <c r="BT121" s="35">
        <v>17</v>
      </c>
      <c r="BU121" s="35">
        <v>17</v>
      </c>
      <c r="BV121" s="35">
        <v>21</v>
      </c>
      <c r="BW121" s="35">
        <v>29</v>
      </c>
      <c r="BX121" s="35">
        <v>23</v>
      </c>
      <c r="BY121" s="35">
        <v>40</v>
      </c>
      <c r="BZ121" s="35">
        <v>69</v>
      </c>
      <c r="CA121" s="35">
        <v>21</v>
      </c>
      <c r="CB121" s="35">
        <v>28</v>
      </c>
      <c r="CC121" s="35">
        <v>18</v>
      </c>
      <c r="CD121" s="35">
        <v>28</v>
      </c>
      <c r="CE121" s="35">
        <v>28</v>
      </c>
      <c r="CF121" s="35">
        <v>27</v>
      </c>
      <c r="CG121" s="35">
        <v>23</v>
      </c>
      <c r="CH121" s="35">
        <v>21</v>
      </c>
      <c r="CI121" s="35">
        <v>20</v>
      </c>
      <c r="CJ121" s="35">
        <v>33</v>
      </c>
      <c r="CK121" s="35">
        <v>30</v>
      </c>
      <c r="CL121" s="35">
        <v>54</v>
      </c>
      <c r="CM121" s="35">
        <v>30</v>
      </c>
      <c r="CN121" s="35">
        <v>29</v>
      </c>
      <c r="CO121" s="35">
        <v>35</v>
      </c>
      <c r="CP121" s="35">
        <v>50</v>
      </c>
      <c r="CQ121" s="35">
        <v>24</v>
      </c>
      <c r="CR121" s="35">
        <v>45</v>
      </c>
      <c r="CS121" s="35">
        <v>38</v>
      </c>
      <c r="CT121" s="35">
        <v>49</v>
      </c>
      <c r="CU121" s="46">
        <v>36</v>
      </c>
      <c r="CV121" s="46">
        <v>47</v>
      </c>
      <c r="CW121" s="46">
        <v>19</v>
      </c>
      <c r="CX121" s="46">
        <v>102</v>
      </c>
    </row>
    <row r="122" spans="1:102">
      <c r="A122" s="9" t="s">
        <v>227</v>
      </c>
      <c r="B122" s="18" t="s">
        <v>486</v>
      </c>
      <c r="C122" s="46">
        <v>766</v>
      </c>
      <c r="D122" s="46">
        <v>938</v>
      </c>
      <c r="E122" s="46">
        <v>993</v>
      </c>
      <c r="F122" s="46">
        <v>1067</v>
      </c>
      <c r="G122" s="46">
        <v>1033</v>
      </c>
      <c r="H122" s="46">
        <v>934</v>
      </c>
      <c r="I122" s="46">
        <v>860</v>
      </c>
      <c r="J122" s="46">
        <v>826</v>
      </c>
      <c r="K122" s="46">
        <v>993</v>
      </c>
      <c r="L122" s="46">
        <v>745</v>
      </c>
      <c r="M122" s="46">
        <v>721</v>
      </c>
      <c r="N122" s="46">
        <v>577</v>
      </c>
      <c r="O122" s="46">
        <v>683</v>
      </c>
      <c r="P122" s="46">
        <v>712</v>
      </c>
      <c r="Q122" s="46">
        <v>638</v>
      </c>
      <c r="R122" s="46">
        <v>697</v>
      </c>
      <c r="S122" s="46">
        <v>722</v>
      </c>
      <c r="T122" s="46">
        <v>686</v>
      </c>
      <c r="U122" s="46">
        <v>714</v>
      </c>
      <c r="V122" s="44">
        <v>796</v>
      </c>
      <c r="W122" s="58">
        <v>171</v>
      </c>
      <c r="X122" s="35">
        <v>177</v>
      </c>
      <c r="Y122" s="35">
        <v>202</v>
      </c>
      <c r="Z122" s="35">
        <v>216</v>
      </c>
      <c r="AA122" s="35">
        <v>212</v>
      </c>
      <c r="AB122" s="35">
        <v>218</v>
      </c>
      <c r="AC122" s="35">
        <v>241</v>
      </c>
      <c r="AD122" s="35">
        <v>267</v>
      </c>
      <c r="AE122" s="35">
        <v>235</v>
      </c>
      <c r="AF122" s="35">
        <v>247</v>
      </c>
      <c r="AG122" s="35">
        <v>250</v>
      </c>
      <c r="AH122" s="35">
        <v>261</v>
      </c>
      <c r="AI122" s="35">
        <v>267</v>
      </c>
      <c r="AJ122" s="35">
        <v>282</v>
      </c>
      <c r="AK122" s="35">
        <v>274</v>
      </c>
      <c r="AL122" s="35">
        <v>244</v>
      </c>
      <c r="AM122" s="35">
        <v>257</v>
      </c>
      <c r="AN122" s="35">
        <v>256</v>
      </c>
      <c r="AO122" s="35">
        <v>254</v>
      </c>
      <c r="AP122" s="35">
        <v>266</v>
      </c>
      <c r="AQ122" s="35">
        <v>248</v>
      </c>
      <c r="AR122" s="35">
        <v>244</v>
      </c>
      <c r="AS122" s="35">
        <v>205</v>
      </c>
      <c r="AT122" s="35">
        <v>237</v>
      </c>
      <c r="AU122" s="35">
        <v>239</v>
      </c>
      <c r="AV122" s="35">
        <v>207</v>
      </c>
      <c r="AW122" s="35">
        <v>213</v>
      </c>
      <c r="AX122" s="35">
        <v>201</v>
      </c>
      <c r="AY122" s="35">
        <v>207</v>
      </c>
      <c r="AZ122" s="35">
        <v>204</v>
      </c>
      <c r="BA122" s="35">
        <v>210</v>
      </c>
      <c r="BB122" s="35">
        <v>205</v>
      </c>
      <c r="BC122" s="35">
        <v>189</v>
      </c>
      <c r="BD122" s="35">
        <v>255</v>
      </c>
      <c r="BE122" s="35">
        <v>344</v>
      </c>
      <c r="BF122" s="35">
        <v>205</v>
      </c>
      <c r="BG122" s="35">
        <v>192</v>
      </c>
      <c r="BH122" s="35">
        <v>188</v>
      </c>
      <c r="BI122" s="35">
        <v>182</v>
      </c>
      <c r="BJ122" s="35">
        <v>183</v>
      </c>
      <c r="BK122" s="35">
        <v>184</v>
      </c>
      <c r="BL122" s="35">
        <v>189</v>
      </c>
      <c r="BM122" s="35">
        <v>202</v>
      </c>
      <c r="BN122" s="35">
        <v>166</v>
      </c>
      <c r="BO122" s="35">
        <v>149</v>
      </c>
      <c r="BP122" s="35">
        <v>130</v>
      </c>
      <c r="BQ122" s="35">
        <v>137</v>
      </c>
      <c r="BR122" s="35">
        <v>161</v>
      </c>
      <c r="BS122" s="35">
        <v>166</v>
      </c>
      <c r="BT122" s="35">
        <v>181</v>
      </c>
      <c r="BU122" s="35">
        <v>169</v>
      </c>
      <c r="BV122" s="35">
        <v>167</v>
      </c>
      <c r="BW122" s="35">
        <v>180</v>
      </c>
      <c r="BX122" s="35">
        <v>174</v>
      </c>
      <c r="BY122" s="35">
        <v>178</v>
      </c>
      <c r="BZ122" s="35">
        <v>180</v>
      </c>
      <c r="CA122" s="35">
        <v>166</v>
      </c>
      <c r="CB122" s="35">
        <v>161</v>
      </c>
      <c r="CC122" s="35">
        <v>157</v>
      </c>
      <c r="CD122" s="35">
        <v>154</v>
      </c>
      <c r="CE122" s="35">
        <v>153</v>
      </c>
      <c r="CF122" s="35">
        <v>174</v>
      </c>
      <c r="CG122" s="35">
        <v>186</v>
      </c>
      <c r="CH122" s="35">
        <v>184</v>
      </c>
      <c r="CI122" s="35">
        <v>197</v>
      </c>
      <c r="CJ122" s="35">
        <v>171</v>
      </c>
      <c r="CK122" s="35">
        <v>184</v>
      </c>
      <c r="CL122" s="35">
        <v>170</v>
      </c>
      <c r="CM122" s="35">
        <v>176</v>
      </c>
      <c r="CN122" s="35">
        <v>170</v>
      </c>
      <c r="CO122" s="35">
        <v>169</v>
      </c>
      <c r="CP122" s="35">
        <v>171</v>
      </c>
      <c r="CQ122" s="35">
        <v>169</v>
      </c>
      <c r="CR122" s="35">
        <v>176</v>
      </c>
      <c r="CS122" s="35">
        <v>174</v>
      </c>
      <c r="CT122" s="35">
        <v>195</v>
      </c>
      <c r="CU122" s="46">
        <v>190</v>
      </c>
      <c r="CV122" s="46">
        <v>197</v>
      </c>
      <c r="CW122" s="46">
        <v>206</v>
      </c>
      <c r="CX122" s="46">
        <v>203</v>
      </c>
    </row>
    <row r="123" spans="1:102">
      <c r="A123" s="9" t="s">
        <v>229</v>
      </c>
      <c r="B123" s="18" t="s">
        <v>487</v>
      </c>
      <c r="C123" s="46">
        <v>1087</v>
      </c>
      <c r="D123" s="46">
        <v>1028</v>
      </c>
      <c r="E123" s="46">
        <v>1036</v>
      </c>
      <c r="F123" s="46">
        <v>1039</v>
      </c>
      <c r="G123" s="46">
        <v>983</v>
      </c>
      <c r="H123" s="46">
        <v>994</v>
      </c>
      <c r="I123" s="46">
        <v>1078</v>
      </c>
      <c r="J123" s="46">
        <v>1174</v>
      </c>
      <c r="K123" s="46">
        <v>1257</v>
      </c>
      <c r="L123" s="46">
        <v>1424</v>
      </c>
      <c r="M123" s="46">
        <v>1464</v>
      </c>
      <c r="N123" s="46">
        <v>1245</v>
      </c>
      <c r="O123" s="46">
        <v>1396</v>
      </c>
      <c r="P123" s="46">
        <v>1571</v>
      </c>
      <c r="Q123" s="46">
        <v>1458</v>
      </c>
      <c r="R123" s="46">
        <v>1358</v>
      </c>
      <c r="S123" s="46">
        <v>1704</v>
      </c>
      <c r="T123" s="46">
        <v>1604</v>
      </c>
      <c r="U123" s="46">
        <v>1612</v>
      </c>
      <c r="V123" s="44">
        <v>1807</v>
      </c>
      <c r="W123" s="58">
        <v>263</v>
      </c>
      <c r="X123" s="35">
        <v>270</v>
      </c>
      <c r="Y123" s="35">
        <v>276</v>
      </c>
      <c r="Z123" s="35">
        <v>278</v>
      </c>
      <c r="AA123" s="35">
        <v>267</v>
      </c>
      <c r="AB123" s="35">
        <v>253</v>
      </c>
      <c r="AC123" s="35">
        <v>251</v>
      </c>
      <c r="AD123" s="35">
        <v>257</v>
      </c>
      <c r="AE123" s="35">
        <v>256</v>
      </c>
      <c r="AF123" s="35">
        <v>247</v>
      </c>
      <c r="AG123" s="35">
        <v>266</v>
      </c>
      <c r="AH123" s="35">
        <v>267</v>
      </c>
      <c r="AI123" s="35">
        <v>273</v>
      </c>
      <c r="AJ123" s="35">
        <v>268</v>
      </c>
      <c r="AK123" s="35">
        <v>256</v>
      </c>
      <c r="AL123" s="35">
        <v>242</v>
      </c>
      <c r="AM123" s="35">
        <v>237</v>
      </c>
      <c r="AN123" s="35">
        <v>247</v>
      </c>
      <c r="AO123" s="35">
        <v>256</v>
      </c>
      <c r="AP123" s="35">
        <v>243</v>
      </c>
      <c r="AQ123" s="35">
        <v>259</v>
      </c>
      <c r="AR123" s="35">
        <v>249</v>
      </c>
      <c r="AS123" s="35">
        <v>236</v>
      </c>
      <c r="AT123" s="35">
        <v>250</v>
      </c>
      <c r="AU123" s="35">
        <v>259</v>
      </c>
      <c r="AV123" s="35">
        <v>268</v>
      </c>
      <c r="AW123" s="35">
        <v>271</v>
      </c>
      <c r="AX123" s="35">
        <v>280</v>
      </c>
      <c r="AY123" s="35">
        <v>284</v>
      </c>
      <c r="AZ123" s="35">
        <v>292</v>
      </c>
      <c r="BA123" s="35">
        <v>293</v>
      </c>
      <c r="BB123" s="35">
        <v>305</v>
      </c>
      <c r="BC123" s="35">
        <v>295</v>
      </c>
      <c r="BD123" s="35">
        <v>306</v>
      </c>
      <c r="BE123" s="35">
        <v>325</v>
      </c>
      <c r="BF123" s="35">
        <v>331</v>
      </c>
      <c r="BG123" s="35">
        <v>359</v>
      </c>
      <c r="BH123" s="35">
        <v>348</v>
      </c>
      <c r="BI123" s="35">
        <v>352</v>
      </c>
      <c r="BJ123" s="35">
        <v>365</v>
      </c>
      <c r="BK123" s="35">
        <v>367</v>
      </c>
      <c r="BL123" s="35">
        <v>383</v>
      </c>
      <c r="BM123" s="35">
        <v>276</v>
      </c>
      <c r="BN123" s="35">
        <v>338</v>
      </c>
      <c r="BO123" s="35">
        <v>326</v>
      </c>
      <c r="BP123" s="35">
        <v>303</v>
      </c>
      <c r="BQ123" s="35">
        <v>302</v>
      </c>
      <c r="BR123" s="35">
        <v>314</v>
      </c>
      <c r="BS123" s="35">
        <v>321</v>
      </c>
      <c r="BT123" s="35">
        <v>354</v>
      </c>
      <c r="BU123" s="35">
        <v>340</v>
      </c>
      <c r="BV123" s="35">
        <v>381</v>
      </c>
      <c r="BW123" s="35">
        <v>392</v>
      </c>
      <c r="BX123" s="35">
        <v>393</v>
      </c>
      <c r="BY123" s="35">
        <v>392</v>
      </c>
      <c r="BZ123" s="35">
        <v>394</v>
      </c>
      <c r="CA123" s="35">
        <v>387</v>
      </c>
      <c r="CB123" s="35">
        <v>372</v>
      </c>
      <c r="CC123" s="35">
        <v>364</v>
      </c>
      <c r="CD123" s="35">
        <v>335</v>
      </c>
      <c r="CE123" s="35">
        <v>309</v>
      </c>
      <c r="CF123" s="35">
        <v>346</v>
      </c>
      <c r="CG123" s="35">
        <v>358</v>
      </c>
      <c r="CH123" s="35">
        <v>345</v>
      </c>
      <c r="CI123" s="35">
        <v>443</v>
      </c>
      <c r="CJ123" s="35">
        <v>422</v>
      </c>
      <c r="CK123" s="35">
        <v>422</v>
      </c>
      <c r="CL123" s="35">
        <v>417</v>
      </c>
      <c r="CM123" s="35">
        <v>417</v>
      </c>
      <c r="CN123" s="35">
        <v>400</v>
      </c>
      <c r="CO123" s="35">
        <v>389</v>
      </c>
      <c r="CP123" s="35">
        <v>398</v>
      </c>
      <c r="CQ123" s="35">
        <v>386</v>
      </c>
      <c r="CR123" s="35">
        <v>399</v>
      </c>
      <c r="CS123" s="35">
        <v>414</v>
      </c>
      <c r="CT123" s="35">
        <v>413</v>
      </c>
      <c r="CU123" s="46">
        <v>439</v>
      </c>
      <c r="CV123" s="46">
        <v>443</v>
      </c>
      <c r="CW123" s="46">
        <v>454</v>
      </c>
      <c r="CX123" s="46">
        <v>471</v>
      </c>
    </row>
    <row r="124" spans="1:102">
      <c r="A124" s="1" t="s">
        <v>231</v>
      </c>
      <c r="B124" s="18" t="s">
        <v>488</v>
      </c>
      <c r="C124" s="46">
        <v>21220</v>
      </c>
      <c r="D124" s="46">
        <v>22416</v>
      </c>
      <c r="E124" s="46">
        <v>25587</v>
      </c>
      <c r="F124" s="46">
        <v>26862</v>
      </c>
      <c r="G124" s="46">
        <v>27211</v>
      </c>
      <c r="H124" s="46">
        <v>18771</v>
      </c>
      <c r="I124" s="46">
        <v>16404</v>
      </c>
      <c r="J124" s="46">
        <v>20105</v>
      </c>
      <c r="K124" s="46">
        <v>41083</v>
      </c>
      <c r="L124" s="46">
        <v>12384</v>
      </c>
      <c r="M124" s="46">
        <v>12646</v>
      </c>
      <c r="N124" s="46">
        <v>12265</v>
      </c>
      <c r="O124" s="46">
        <v>13070</v>
      </c>
      <c r="P124" s="46">
        <v>12435</v>
      </c>
      <c r="Q124" s="46">
        <v>10186</v>
      </c>
      <c r="R124" s="46">
        <v>10364</v>
      </c>
      <c r="S124" s="46">
        <v>11794</v>
      </c>
      <c r="T124" s="46">
        <v>11205</v>
      </c>
      <c r="U124" s="46">
        <v>11690</v>
      </c>
      <c r="V124" s="44">
        <v>12037</v>
      </c>
      <c r="W124" s="58">
        <v>5553</v>
      </c>
      <c r="X124" s="35">
        <v>5296</v>
      </c>
      <c r="Y124" s="35">
        <v>5133</v>
      </c>
      <c r="Z124" s="35">
        <v>5238</v>
      </c>
      <c r="AA124" s="35">
        <v>5280</v>
      </c>
      <c r="AB124" s="35">
        <v>5414</v>
      </c>
      <c r="AC124" s="35">
        <v>5678</v>
      </c>
      <c r="AD124" s="35">
        <v>6044</v>
      </c>
      <c r="AE124" s="35">
        <v>5678</v>
      </c>
      <c r="AF124" s="35">
        <v>5967</v>
      </c>
      <c r="AG124" s="35">
        <v>6849</v>
      </c>
      <c r="AH124" s="35">
        <v>7093</v>
      </c>
      <c r="AI124" s="35">
        <v>7235</v>
      </c>
      <c r="AJ124" s="35">
        <v>6837</v>
      </c>
      <c r="AK124" s="35">
        <v>6456</v>
      </c>
      <c r="AL124" s="35">
        <v>6334</v>
      </c>
      <c r="AM124" s="35">
        <v>7304</v>
      </c>
      <c r="AN124" s="35">
        <v>7477</v>
      </c>
      <c r="AO124" s="35">
        <v>6476</v>
      </c>
      <c r="AP124" s="35">
        <v>5954</v>
      </c>
      <c r="AQ124" s="35">
        <v>6162</v>
      </c>
      <c r="AR124" s="35">
        <v>4276</v>
      </c>
      <c r="AS124" s="35">
        <v>4111</v>
      </c>
      <c r="AT124" s="35">
        <v>4222</v>
      </c>
      <c r="AU124" s="35">
        <v>4032</v>
      </c>
      <c r="AV124" s="35">
        <v>4049</v>
      </c>
      <c r="AW124" s="35">
        <v>4118</v>
      </c>
      <c r="AX124" s="35">
        <v>4205</v>
      </c>
      <c r="AY124" s="35">
        <v>4123</v>
      </c>
      <c r="AZ124" s="35">
        <v>4487</v>
      </c>
      <c r="BA124" s="35">
        <v>5327</v>
      </c>
      <c r="BB124" s="35">
        <v>6168</v>
      </c>
      <c r="BC124" s="35">
        <v>14065</v>
      </c>
      <c r="BD124" s="35">
        <v>18316</v>
      </c>
      <c r="BE124" s="35">
        <v>5167</v>
      </c>
      <c r="BF124" s="35">
        <v>3535</v>
      </c>
      <c r="BG124" s="35">
        <v>3187</v>
      </c>
      <c r="BH124" s="35">
        <v>3031</v>
      </c>
      <c r="BI124" s="35">
        <v>3075</v>
      </c>
      <c r="BJ124" s="35">
        <v>3091</v>
      </c>
      <c r="BK124" s="35">
        <v>3141</v>
      </c>
      <c r="BL124" s="35">
        <v>3230</v>
      </c>
      <c r="BM124" s="35">
        <v>5133</v>
      </c>
      <c r="BN124" s="35">
        <v>3102</v>
      </c>
      <c r="BO124" s="35">
        <v>3100</v>
      </c>
      <c r="BP124" s="35">
        <v>2960</v>
      </c>
      <c r="BQ124" s="35">
        <v>3036</v>
      </c>
      <c r="BR124" s="35">
        <v>3169</v>
      </c>
      <c r="BS124" s="35">
        <v>3317</v>
      </c>
      <c r="BT124" s="35">
        <v>3269</v>
      </c>
      <c r="BU124" s="35">
        <v>3256</v>
      </c>
      <c r="BV124" s="35">
        <v>3228</v>
      </c>
      <c r="BW124" s="35">
        <v>3218</v>
      </c>
      <c r="BX124" s="35">
        <v>3166</v>
      </c>
      <c r="BY124" s="35">
        <v>2920</v>
      </c>
      <c r="BZ124" s="35">
        <v>3131</v>
      </c>
      <c r="CA124" s="35">
        <v>2715</v>
      </c>
      <c r="CB124" s="35">
        <v>2572</v>
      </c>
      <c r="CC124" s="35">
        <v>2513</v>
      </c>
      <c r="CD124" s="35">
        <v>2386</v>
      </c>
      <c r="CE124" s="35">
        <v>2512</v>
      </c>
      <c r="CF124" s="35">
        <v>2723</v>
      </c>
      <c r="CG124" s="35">
        <v>2591</v>
      </c>
      <c r="CH124" s="35">
        <v>2538</v>
      </c>
      <c r="CI124" s="35">
        <v>2950</v>
      </c>
      <c r="CJ124" s="35">
        <v>2974</v>
      </c>
      <c r="CK124" s="35">
        <v>2916</v>
      </c>
      <c r="CL124" s="35">
        <v>2954</v>
      </c>
      <c r="CM124" s="35">
        <v>2816</v>
      </c>
      <c r="CN124" s="35">
        <v>2741</v>
      </c>
      <c r="CO124" s="35">
        <v>2849</v>
      </c>
      <c r="CP124" s="35">
        <v>2799</v>
      </c>
      <c r="CQ124" s="35">
        <v>2754</v>
      </c>
      <c r="CR124" s="35">
        <v>2872</v>
      </c>
      <c r="CS124" s="35">
        <v>2916</v>
      </c>
      <c r="CT124" s="35">
        <v>3148</v>
      </c>
      <c r="CU124" s="46">
        <v>2952</v>
      </c>
      <c r="CV124" s="46">
        <v>3002</v>
      </c>
      <c r="CW124" s="46">
        <v>3071</v>
      </c>
      <c r="CX124" s="46">
        <v>3012</v>
      </c>
    </row>
    <row r="125" spans="1:102">
      <c r="A125" s="9" t="s">
        <v>233</v>
      </c>
      <c r="B125" s="18" t="s">
        <v>489</v>
      </c>
      <c r="C125" s="46">
        <v>3355</v>
      </c>
      <c r="D125" s="46">
        <v>3723</v>
      </c>
      <c r="E125" s="46">
        <v>5366</v>
      </c>
      <c r="F125" s="46">
        <v>6112</v>
      </c>
      <c r="G125" s="46">
        <v>6258</v>
      </c>
      <c r="H125" s="46">
        <v>2964</v>
      </c>
      <c r="I125" s="46">
        <v>3229</v>
      </c>
      <c r="J125" s="46">
        <v>3168</v>
      </c>
      <c r="K125" s="46">
        <v>3829</v>
      </c>
      <c r="L125" s="46">
        <v>1742</v>
      </c>
      <c r="M125" s="46">
        <v>1859</v>
      </c>
      <c r="N125" s="46">
        <v>1742</v>
      </c>
      <c r="O125" s="46">
        <v>2066</v>
      </c>
      <c r="P125" s="46">
        <v>1702</v>
      </c>
      <c r="Q125" s="46">
        <v>1236</v>
      </c>
      <c r="R125" s="46">
        <v>818</v>
      </c>
      <c r="S125" s="46">
        <v>979</v>
      </c>
      <c r="T125" s="46">
        <v>961</v>
      </c>
      <c r="U125" s="46">
        <v>1101</v>
      </c>
      <c r="V125" s="44">
        <v>1044</v>
      </c>
      <c r="W125" s="58">
        <v>931</v>
      </c>
      <c r="X125" s="35">
        <v>861</v>
      </c>
      <c r="Y125" s="35">
        <v>784</v>
      </c>
      <c r="Z125" s="35">
        <v>779</v>
      </c>
      <c r="AA125" s="35">
        <v>792</v>
      </c>
      <c r="AB125" s="35">
        <v>835</v>
      </c>
      <c r="AC125" s="35">
        <v>960</v>
      </c>
      <c r="AD125" s="35">
        <v>1136</v>
      </c>
      <c r="AE125" s="35">
        <v>1087</v>
      </c>
      <c r="AF125" s="35">
        <v>1253</v>
      </c>
      <c r="AG125" s="35">
        <v>1454</v>
      </c>
      <c r="AH125" s="35">
        <v>1572</v>
      </c>
      <c r="AI125" s="35">
        <v>1571</v>
      </c>
      <c r="AJ125" s="35">
        <v>1407</v>
      </c>
      <c r="AK125" s="35">
        <v>1481</v>
      </c>
      <c r="AL125" s="35">
        <v>1653</v>
      </c>
      <c r="AM125" s="35">
        <v>1997</v>
      </c>
      <c r="AN125" s="35">
        <v>2005</v>
      </c>
      <c r="AO125" s="35">
        <v>1328</v>
      </c>
      <c r="AP125" s="35">
        <v>928</v>
      </c>
      <c r="AQ125" s="35">
        <v>695</v>
      </c>
      <c r="AR125" s="35">
        <v>701</v>
      </c>
      <c r="AS125" s="35">
        <v>751</v>
      </c>
      <c r="AT125" s="35">
        <v>817</v>
      </c>
      <c r="AU125" s="35">
        <v>795</v>
      </c>
      <c r="AV125" s="35">
        <v>812</v>
      </c>
      <c r="AW125" s="35">
        <v>825</v>
      </c>
      <c r="AX125" s="35">
        <v>797</v>
      </c>
      <c r="AY125" s="35">
        <v>758</v>
      </c>
      <c r="AZ125" s="35">
        <v>702</v>
      </c>
      <c r="BA125" s="35">
        <v>787</v>
      </c>
      <c r="BB125" s="35">
        <v>921</v>
      </c>
      <c r="BC125" s="35">
        <v>1277</v>
      </c>
      <c r="BD125" s="35">
        <v>1079</v>
      </c>
      <c r="BE125" s="35">
        <v>817</v>
      </c>
      <c r="BF125" s="35">
        <v>656</v>
      </c>
      <c r="BG125" s="35">
        <v>502</v>
      </c>
      <c r="BH125" s="35">
        <v>425</v>
      </c>
      <c r="BI125" s="35">
        <v>406</v>
      </c>
      <c r="BJ125" s="35">
        <v>409</v>
      </c>
      <c r="BK125" s="35">
        <v>437</v>
      </c>
      <c r="BL125" s="35">
        <v>462</v>
      </c>
      <c r="BM125" s="35">
        <v>784</v>
      </c>
      <c r="BN125" s="35">
        <v>453</v>
      </c>
      <c r="BO125" s="35">
        <v>402</v>
      </c>
      <c r="BP125" s="35">
        <v>410</v>
      </c>
      <c r="BQ125" s="35">
        <v>435</v>
      </c>
      <c r="BR125" s="35">
        <v>495</v>
      </c>
      <c r="BS125" s="35">
        <v>556</v>
      </c>
      <c r="BT125" s="35">
        <v>533</v>
      </c>
      <c r="BU125" s="35">
        <v>487</v>
      </c>
      <c r="BV125" s="35">
        <v>490</v>
      </c>
      <c r="BW125" s="35">
        <v>490</v>
      </c>
      <c r="BX125" s="35">
        <v>481</v>
      </c>
      <c r="BY125" s="35">
        <v>354</v>
      </c>
      <c r="BZ125" s="35">
        <v>377</v>
      </c>
      <c r="CA125" s="35">
        <v>323</v>
      </c>
      <c r="CB125" s="35">
        <v>332</v>
      </c>
      <c r="CC125" s="35">
        <v>314</v>
      </c>
      <c r="CD125" s="35">
        <v>267</v>
      </c>
      <c r="CE125" s="35">
        <v>227</v>
      </c>
      <c r="CF125" s="35">
        <v>208</v>
      </c>
      <c r="CG125" s="35">
        <v>197</v>
      </c>
      <c r="CH125" s="35">
        <v>186</v>
      </c>
      <c r="CI125" s="35">
        <v>223</v>
      </c>
      <c r="CJ125" s="35">
        <v>243</v>
      </c>
      <c r="CK125" s="35">
        <v>256</v>
      </c>
      <c r="CL125" s="35">
        <v>257</v>
      </c>
      <c r="CM125" s="35">
        <v>247</v>
      </c>
      <c r="CN125" s="35">
        <v>237</v>
      </c>
      <c r="CO125" s="35">
        <v>235</v>
      </c>
      <c r="CP125" s="35">
        <v>242</v>
      </c>
      <c r="CQ125" s="35">
        <v>255</v>
      </c>
      <c r="CR125" s="35">
        <v>265</v>
      </c>
      <c r="CS125" s="35">
        <v>275</v>
      </c>
      <c r="CT125" s="35">
        <v>306</v>
      </c>
      <c r="CU125" s="46">
        <v>276</v>
      </c>
      <c r="CV125" s="46">
        <v>248</v>
      </c>
      <c r="CW125" s="46">
        <v>279</v>
      </c>
      <c r="CX125" s="46">
        <v>241</v>
      </c>
    </row>
    <row r="126" spans="1:102">
      <c r="A126" s="9" t="s">
        <v>235</v>
      </c>
      <c r="B126" s="18" t="s">
        <v>490</v>
      </c>
      <c r="C126" s="46">
        <v>9304</v>
      </c>
      <c r="D126" s="46">
        <v>10319</v>
      </c>
      <c r="E126" s="46">
        <v>10333</v>
      </c>
      <c r="F126" s="46">
        <v>9274</v>
      </c>
      <c r="G126" s="46">
        <v>8282</v>
      </c>
      <c r="H126" s="46">
        <v>6599</v>
      </c>
      <c r="I126" s="46">
        <v>6007</v>
      </c>
      <c r="J126" s="46">
        <v>6497</v>
      </c>
      <c r="K126" s="46">
        <v>8638</v>
      </c>
      <c r="L126" s="46">
        <v>4752</v>
      </c>
      <c r="M126" s="46">
        <v>4328</v>
      </c>
      <c r="N126" s="46">
        <v>3792</v>
      </c>
      <c r="O126" s="46">
        <v>3763</v>
      </c>
      <c r="P126" s="46">
        <v>3143</v>
      </c>
      <c r="Q126" s="46">
        <v>2474</v>
      </c>
      <c r="R126" s="46">
        <v>2344</v>
      </c>
      <c r="S126" s="46">
        <v>2836</v>
      </c>
      <c r="T126" s="46">
        <v>2911</v>
      </c>
      <c r="U126" s="46">
        <v>3209</v>
      </c>
      <c r="V126" s="44">
        <v>3080</v>
      </c>
      <c r="W126" s="58">
        <v>2326</v>
      </c>
      <c r="X126" s="35">
        <v>2335</v>
      </c>
      <c r="Y126" s="35">
        <v>2306</v>
      </c>
      <c r="Z126" s="35">
        <v>2337</v>
      </c>
      <c r="AA126" s="35">
        <v>2576</v>
      </c>
      <c r="AB126" s="35">
        <v>2579</v>
      </c>
      <c r="AC126" s="35">
        <v>2535</v>
      </c>
      <c r="AD126" s="35">
        <v>2629</v>
      </c>
      <c r="AE126" s="35">
        <v>2353</v>
      </c>
      <c r="AF126" s="35">
        <v>2488</v>
      </c>
      <c r="AG126" s="35">
        <v>2779</v>
      </c>
      <c r="AH126" s="35">
        <v>2713</v>
      </c>
      <c r="AI126" s="35">
        <v>2520</v>
      </c>
      <c r="AJ126" s="35">
        <v>2437</v>
      </c>
      <c r="AK126" s="35">
        <v>2196</v>
      </c>
      <c r="AL126" s="35">
        <v>2121</v>
      </c>
      <c r="AM126" s="35">
        <v>2453</v>
      </c>
      <c r="AN126" s="35">
        <v>2091</v>
      </c>
      <c r="AO126" s="35">
        <v>1959</v>
      </c>
      <c r="AP126" s="35">
        <v>1779</v>
      </c>
      <c r="AQ126" s="35">
        <v>1759</v>
      </c>
      <c r="AR126" s="35">
        <v>1592</v>
      </c>
      <c r="AS126" s="35">
        <v>1621</v>
      </c>
      <c r="AT126" s="35">
        <v>1627</v>
      </c>
      <c r="AU126" s="35">
        <v>1485</v>
      </c>
      <c r="AV126" s="35">
        <v>1475</v>
      </c>
      <c r="AW126" s="35">
        <v>1468</v>
      </c>
      <c r="AX126" s="35">
        <v>1579</v>
      </c>
      <c r="AY126" s="35">
        <v>1446</v>
      </c>
      <c r="AZ126" s="35">
        <v>1491</v>
      </c>
      <c r="BA126" s="35">
        <v>1711</v>
      </c>
      <c r="BB126" s="35">
        <v>1849</v>
      </c>
      <c r="BC126" s="35">
        <v>2570</v>
      </c>
      <c r="BD126" s="35">
        <v>3165</v>
      </c>
      <c r="BE126" s="35">
        <v>1499</v>
      </c>
      <c r="BF126" s="35">
        <v>1404</v>
      </c>
      <c r="BG126" s="35">
        <v>1220</v>
      </c>
      <c r="BH126" s="35">
        <v>1186</v>
      </c>
      <c r="BI126" s="35">
        <v>1192</v>
      </c>
      <c r="BJ126" s="35">
        <v>1154</v>
      </c>
      <c r="BK126" s="35">
        <v>1205</v>
      </c>
      <c r="BL126" s="35">
        <v>1148</v>
      </c>
      <c r="BM126" s="35">
        <v>2306</v>
      </c>
      <c r="BN126" s="35">
        <v>963</v>
      </c>
      <c r="BO126" s="35">
        <v>997</v>
      </c>
      <c r="BP126" s="35">
        <v>942</v>
      </c>
      <c r="BQ126" s="35">
        <v>888</v>
      </c>
      <c r="BR126" s="35">
        <v>965</v>
      </c>
      <c r="BS126" s="35">
        <v>974</v>
      </c>
      <c r="BT126" s="35">
        <v>932</v>
      </c>
      <c r="BU126" s="35">
        <v>995</v>
      </c>
      <c r="BV126" s="35">
        <v>862</v>
      </c>
      <c r="BW126" s="35">
        <v>868</v>
      </c>
      <c r="BX126" s="35">
        <v>795</v>
      </c>
      <c r="BY126" s="35">
        <v>772</v>
      </c>
      <c r="BZ126" s="35">
        <v>708</v>
      </c>
      <c r="CA126" s="35">
        <v>635</v>
      </c>
      <c r="CB126" s="35">
        <v>640</v>
      </c>
      <c r="CC126" s="35">
        <v>618</v>
      </c>
      <c r="CD126" s="35">
        <v>581</v>
      </c>
      <c r="CE126" s="35">
        <v>568</v>
      </c>
      <c r="CF126" s="35">
        <v>611</v>
      </c>
      <c r="CG126" s="35">
        <v>581</v>
      </c>
      <c r="CH126" s="35">
        <v>584</v>
      </c>
      <c r="CI126" s="35">
        <v>704</v>
      </c>
      <c r="CJ126" s="35">
        <v>715</v>
      </c>
      <c r="CK126" s="35">
        <v>705</v>
      </c>
      <c r="CL126" s="35">
        <v>712</v>
      </c>
      <c r="CM126" s="35">
        <v>692</v>
      </c>
      <c r="CN126" s="35">
        <v>684</v>
      </c>
      <c r="CO126" s="35">
        <v>761</v>
      </c>
      <c r="CP126" s="35">
        <v>774</v>
      </c>
      <c r="CQ126" s="35">
        <v>762</v>
      </c>
      <c r="CR126" s="35">
        <v>821</v>
      </c>
      <c r="CS126" s="35">
        <v>781</v>
      </c>
      <c r="CT126" s="35">
        <v>845</v>
      </c>
      <c r="CU126" s="46">
        <v>764</v>
      </c>
      <c r="CV126" s="46">
        <v>759</v>
      </c>
      <c r="CW126" s="46">
        <v>785</v>
      </c>
      <c r="CX126" s="46">
        <v>772</v>
      </c>
    </row>
    <row r="127" spans="1:102">
      <c r="A127" s="9" t="s">
        <v>237</v>
      </c>
      <c r="B127" s="18" t="s">
        <v>491</v>
      </c>
      <c r="C127" s="46">
        <v>4457</v>
      </c>
      <c r="D127" s="46">
        <v>4481</v>
      </c>
      <c r="E127" s="46">
        <v>5918</v>
      </c>
      <c r="F127" s="46">
        <v>7537</v>
      </c>
      <c r="G127" s="46">
        <v>8916</v>
      </c>
      <c r="H127" s="46">
        <v>5485</v>
      </c>
      <c r="I127" s="46">
        <v>3139</v>
      </c>
      <c r="J127" s="46">
        <v>5937</v>
      </c>
      <c r="K127" s="46">
        <v>23177</v>
      </c>
      <c r="L127" s="46">
        <v>1786</v>
      </c>
      <c r="M127" s="46">
        <v>2091</v>
      </c>
      <c r="N127" s="46">
        <v>2398</v>
      </c>
      <c r="O127" s="46">
        <v>2513</v>
      </c>
      <c r="P127" s="46">
        <v>2741</v>
      </c>
      <c r="Q127" s="46">
        <v>2175</v>
      </c>
      <c r="R127" s="46">
        <v>2808</v>
      </c>
      <c r="S127" s="46">
        <v>3018</v>
      </c>
      <c r="T127" s="46">
        <v>2343</v>
      </c>
      <c r="U127" s="46">
        <v>2429</v>
      </c>
      <c r="V127" s="44">
        <v>2675</v>
      </c>
      <c r="W127" s="58">
        <v>1239</v>
      </c>
      <c r="X127" s="35">
        <v>1064</v>
      </c>
      <c r="Y127" s="35">
        <v>1050</v>
      </c>
      <c r="Z127" s="35">
        <v>1104</v>
      </c>
      <c r="AA127" s="35">
        <v>958</v>
      </c>
      <c r="AB127" s="35">
        <v>1049</v>
      </c>
      <c r="AC127" s="35">
        <v>1159</v>
      </c>
      <c r="AD127" s="35">
        <v>1315</v>
      </c>
      <c r="AE127" s="35">
        <v>1239</v>
      </c>
      <c r="AF127" s="35">
        <v>1232</v>
      </c>
      <c r="AG127" s="35">
        <v>1622</v>
      </c>
      <c r="AH127" s="35">
        <v>1825</v>
      </c>
      <c r="AI127" s="35">
        <v>2138</v>
      </c>
      <c r="AJ127" s="35">
        <v>2017</v>
      </c>
      <c r="AK127" s="35">
        <v>1769</v>
      </c>
      <c r="AL127" s="35">
        <v>1613</v>
      </c>
      <c r="AM127" s="35">
        <v>1873</v>
      </c>
      <c r="AN127" s="35">
        <v>2434</v>
      </c>
      <c r="AO127" s="35">
        <v>2247</v>
      </c>
      <c r="AP127" s="35">
        <v>2362</v>
      </c>
      <c r="AQ127" s="35">
        <v>2821</v>
      </c>
      <c r="AR127" s="35">
        <v>1062</v>
      </c>
      <c r="AS127" s="35">
        <v>794</v>
      </c>
      <c r="AT127" s="35">
        <v>808</v>
      </c>
      <c r="AU127" s="35">
        <v>749</v>
      </c>
      <c r="AV127" s="35">
        <v>744</v>
      </c>
      <c r="AW127" s="35">
        <v>830</v>
      </c>
      <c r="AX127" s="35">
        <v>816</v>
      </c>
      <c r="AY127" s="35">
        <v>900</v>
      </c>
      <c r="AZ127" s="35">
        <v>1178</v>
      </c>
      <c r="BA127" s="35">
        <v>1631</v>
      </c>
      <c r="BB127" s="35">
        <v>2228</v>
      </c>
      <c r="BC127" s="35">
        <v>8866</v>
      </c>
      <c r="BD127" s="35">
        <v>12210</v>
      </c>
      <c r="BE127" s="35">
        <v>1676</v>
      </c>
      <c r="BF127" s="35">
        <v>425</v>
      </c>
      <c r="BG127" s="35">
        <v>434</v>
      </c>
      <c r="BH127" s="35">
        <v>434</v>
      </c>
      <c r="BI127" s="35">
        <v>437</v>
      </c>
      <c r="BJ127" s="35">
        <v>481</v>
      </c>
      <c r="BK127" s="35">
        <v>495</v>
      </c>
      <c r="BL127" s="35">
        <v>516</v>
      </c>
      <c r="BM127" s="35">
        <v>1050</v>
      </c>
      <c r="BN127" s="35">
        <v>546</v>
      </c>
      <c r="BO127" s="35">
        <v>595</v>
      </c>
      <c r="BP127" s="35">
        <v>593</v>
      </c>
      <c r="BQ127" s="35">
        <v>599</v>
      </c>
      <c r="BR127" s="35">
        <v>611</v>
      </c>
      <c r="BS127" s="35">
        <v>630</v>
      </c>
      <c r="BT127" s="35">
        <v>615</v>
      </c>
      <c r="BU127" s="35">
        <v>627</v>
      </c>
      <c r="BV127" s="35">
        <v>641</v>
      </c>
      <c r="BW127" s="35">
        <v>633</v>
      </c>
      <c r="BX127" s="35">
        <v>655</v>
      </c>
      <c r="BY127" s="35">
        <v>586</v>
      </c>
      <c r="BZ127" s="35">
        <v>867</v>
      </c>
      <c r="CA127" s="35">
        <v>602</v>
      </c>
      <c r="CB127" s="35">
        <v>531</v>
      </c>
      <c r="CC127" s="35">
        <v>525</v>
      </c>
      <c r="CD127" s="35">
        <v>517</v>
      </c>
      <c r="CE127" s="35">
        <v>652</v>
      </c>
      <c r="CF127" s="35">
        <v>773</v>
      </c>
      <c r="CG127" s="35">
        <v>712</v>
      </c>
      <c r="CH127" s="35">
        <v>671</v>
      </c>
      <c r="CI127" s="35">
        <v>804</v>
      </c>
      <c r="CJ127" s="35">
        <v>740</v>
      </c>
      <c r="CK127" s="35">
        <v>729</v>
      </c>
      <c r="CL127" s="35">
        <v>745</v>
      </c>
      <c r="CM127" s="35">
        <v>659</v>
      </c>
      <c r="CN127" s="35">
        <v>585</v>
      </c>
      <c r="CO127" s="35">
        <v>561</v>
      </c>
      <c r="CP127" s="35">
        <v>538</v>
      </c>
      <c r="CQ127" s="35">
        <v>550</v>
      </c>
      <c r="CR127" s="35">
        <v>573</v>
      </c>
      <c r="CS127" s="35">
        <v>630</v>
      </c>
      <c r="CT127" s="35">
        <v>676</v>
      </c>
      <c r="CU127" s="46">
        <v>586</v>
      </c>
      <c r="CV127" s="46">
        <v>725</v>
      </c>
      <c r="CW127" s="46">
        <v>678</v>
      </c>
      <c r="CX127" s="46">
        <v>686</v>
      </c>
    </row>
    <row r="128" spans="1:102">
      <c r="A128" s="9" t="s">
        <v>239</v>
      </c>
      <c r="B128" s="18" t="s">
        <v>492</v>
      </c>
      <c r="C128" s="46">
        <v>1702</v>
      </c>
      <c r="D128" s="46">
        <v>1457</v>
      </c>
      <c r="E128" s="46">
        <v>1430</v>
      </c>
      <c r="F128" s="46">
        <v>1301</v>
      </c>
      <c r="G128" s="46">
        <v>1160</v>
      </c>
      <c r="H128" s="46">
        <v>1074</v>
      </c>
      <c r="I128" s="46">
        <v>1310</v>
      </c>
      <c r="J128" s="46">
        <v>1393</v>
      </c>
      <c r="K128" s="46">
        <v>1942</v>
      </c>
      <c r="L128" s="46">
        <v>1381</v>
      </c>
      <c r="M128" s="46">
        <v>1450</v>
      </c>
      <c r="N128" s="46">
        <v>1370</v>
      </c>
      <c r="O128" s="46">
        <v>1392</v>
      </c>
      <c r="P128" s="46">
        <v>1194</v>
      </c>
      <c r="Q128" s="46">
        <v>940</v>
      </c>
      <c r="R128" s="46">
        <v>856</v>
      </c>
      <c r="S128" s="46">
        <v>945</v>
      </c>
      <c r="T128" s="46">
        <v>941</v>
      </c>
      <c r="U128" s="46">
        <v>877</v>
      </c>
      <c r="V128" s="44">
        <v>923</v>
      </c>
      <c r="W128" s="58">
        <v>467</v>
      </c>
      <c r="X128" s="35">
        <v>439</v>
      </c>
      <c r="Y128" s="35">
        <v>382</v>
      </c>
      <c r="Z128" s="35">
        <v>414</v>
      </c>
      <c r="AA128" s="35">
        <v>376</v>
      </c>
      <c r="AB128" s="35">
        <v>358</v>
      </c>
      <c r="AC128" s="35">
        <v>368</v>
      </c>
      <c r="AD128" s="35">
        <v>355</v>
      </c>
      <c r="AE128" s="35">
        <v>367</v>
      </c>
      <c r="AF128" s="35">
        <v>358</v>
      </c>
      <c r="AG128" s="35">
        <v>363</v>
      </c>
      <c r="AH128" s="35">
        <v>342</v>
      </c>
      <c r="AI128" s="35">
        <v>329</v>
      </c>
      <c r="AJ128" s="35">
        <v>321</v>
      </c>
      <c r="AK128" s="35">
        <v>357</v>
      </c>
      <c r="AL128" s="35">
        <v>294</v>
      </c>
      <c r="AM128" s="35">
        <v>320</v>
      </c>
      <c r="AN128" s="35">
        <v>299</v>
      </c>
      <c r="AO128" s="35">
        <v>271</v>
      </c>
      <c r="AP128" s="35">
        <v>270</v>
      </c>
      <c r="AQ128" s="35">
        <v>247</v>
      </c>
      <c r="AR128" s="35">
        <v>280</v>
      </c>
      <c r="AS128" s="35">
        <v>251</v>
      </c>
      <c r="AT128" s="35">
        <v>296</v>
      </c>
      <c r="AU128" s="35">
        <v>331</v>
      </c>
      <c r="AV128" s="35">
        <v>346</v>
      </c>
      <c r="AW128" s="35">
        <v>311</v>
      </c>
      <c r="AX128" s="35">
        <v>322</v>
      </c>
      <c r="AY128" s="35">
        <v>322</v>
      </c>
      <c r="AZ128" s="35">
        <v>310</v>
      </c>
      <c r="BA128" s="35">
        <v>429</v>
      </c>
      <c r="BB128" s="35">
        <v>332</v>
      </c>
      <c r="BC128" s="35">
        <v>424</v>
      </c>
      <c r="BD128" s="35">
        <v>774</v>
      </c>
      <c r="BE128" s="35">
        <v>396</v>
      </c>
      <c r="BF128" s="35">
        <v>348</v>
      </c>
      <c r="BG128" s="35">
        <v>327</v>
      </c>
      <c r="BH128" s="35">
        <v>339</v>
      </c>
      <c r="BI128" s="35">
        <v>370</v>
      </c>
      <c r="BJ128" s="35">
        <v>345</v>
      </c>
      <c r="BK128" s="35">
        <v>320</v>
      </c>
      <c r="BL128" s="35">
        <v>371</v>
      </c>
      <c r="BM128" s="35">
        <v>382</v>
      </c>
      <c r="BN128" s="35">
        <v>394</v>
      </c>
      <c r="BO128" s="35">
        <v>376</v>
      </c>
      <c r="BP128" s="35">
        <v>323</v>
      </c>
      <c r="BQ128" s="35">
        <v>345</v>
      </c>
      <c r="BR128" s="35">
        <v>326</v>
      </c>
      <c r="BS128" s="35">
        <v>363</v>
      </c>
      <c r="BT128" s="35">
        <v>373</v>
      </c>
      <c r="BU128" s="35">
        <v>305</v>
      </c>
      <c r="BV128" s="35">
        <v>351</v>
      </c>
      <c r="BW128" s="35">
        <v>318</v>
      </c>
      <c r="BX128" s="35">
        <v>320</v>
      </c>
      <c r="BY128" s="35">
        <v>287</v>
      </c>
      <c r="BZ128" s="35">
        <v>269</v>
      </c>
      <c r="CA128" s="35">
        <v>282</v>
      </c>
      <c r="CB128" s="35">
        <v>230</v>
      </c>
      <c r="CC128" s="35">
        <v>215</v>
      </c>
      <c r="CD128" s="35">
        <v>213</v>
      </c>
      <c r="CE128" s="35">
        <v>200</v>
      </c>
      <c r="CF128" s="35">
        <v>228</v>
      </c>
      <c r="CG128" s="35">
        <v>222</v>
      </c>
      <c r="CH128" s="35">
        <v>206</v>
      </c>
      <c r="CI128" s="35">
        <v>229</v>
      </c>
      <c r="CJ128" s="35">
        <v>291</v>
      </c>
      <c r="CK128" s="35">
        <v>199</v>
      </c>
      <c r="CL128" s="35">
        <v>226</v>
      </c>
      <c r="CM128" s="35">
        <v>215</v>
      </c>
      <c r="CN128" s="35">
        <v>207</v>
      </c>
      <c r="CO128" s="35">
        <v>277</v>
      </c>
      <c r="CP128" s="35">
        <v>242</v>
      </c>
      <c r="CQ128" s="35">
        <v>210</v>
      </c>
      <c r="CR128" s="35">
        <v>209</v>
      </c>
      <c r="CS128" s="35">
        <v>215</v>
      </c>
      <c r="CT128" s="35">
        <v>243</v>
      </c>
      <c r="CU128" s="46">
        <v>254</v>
      </c>
      <c r="CV128" s="46">
        <v>231</v>
      </c>
      <c r="CW128" s="46">
        <v>215</v>
      </c>
      <c r="CX128" s="46">
        <v>223</v>
      </c>
    </row>
    <row r="129" spans="1:102">
      <c r="A129" s="9" t="s">
        <v>241</v>
      </c>
      <c r="B129" s="18" t="s">
        <v>493</v>
      </c>
      <c r="C129" s="46">
        <v>1830</v>
      </c>
      <c r="D129" s="46">
        <v>1904</v>
      </c>
      <c r="E129" s="46">
        <v>1994</v>
      </c>
      <c r="F129" s="46">
        <v>2101</v>
      </c>
      <c r="G129" s="46">
        <v>2017</v>
      </c>
      <c r="H129" s="46">
        <v>1954</v>
      </c>
      <c r="I129" s="46">
        <v>2063</v>
      </c>
      <c r="J129" s="46">
        <v>2002</v>
      </c>
      <c r="K129" s="46">
        <v>2141</v>
      </c>
      <c r="L129" s="46">
        <v>2090</v>
      </c>
      <c r="M129" s="46">
        <v>2228</v>
      </c>
      <c r="N129" s="46">
        <v>2093</v>
      </c>
      <c r="O129" s="46">
        <v>2375</v>
      </c>
      <c r="P129" s="46">
        <v>2645</v>
      </c>
      <c r="Q129" s="46">
        <v>2432</v>
      </c>
      <c r="R129" s="46">
        <v>2556</v>
      </c>
      <c r="S129" s="46">
        <v>2968</v>
      </c>
      <c r="T129" s="46">
        <v>3006</v>
      </c>
      <c r="U129" s="46">
        <v>2971</v>
      </c>
      <c r="V129" s="44">
        <v>3057</v>
      </c>
      <c r="W129" s="58">
        <v>446</v>
      </c>
      <c r="X129" s="35">
        <v>454</v>
      </c>
      <c r="Y129" s="35">
        <v>467</v>
      </c>
      <c r="Z129" s="35">
        <v>463</v>
      </c>
      <c r="AA129" s="35">
        <v>449</v>
      </c>
      <c r="AB129" s="35">
        <v>463</v>
      </c>
      <c r="AC129" s="35">
        <v>520</v>
      </c>
      <c r="AD129" s="35">
        <v>472</v>
      </c>
      <c r="AE129" s="35">
        <v>490</v>
      </c>
      <c r="AF129" s="35">
        <v>492</v>
      </c>
      <c r="AG129" s="35">
        <v>498</v>
      </c>
      <c r="AH129" s="35">
        <v>514</v>
      </c>
      <c r="AI129" s="35">
        <v>539</v>
      </c>
      <c r="AJ129" s="35">
        <v>522</v>
      </c>
      <c r="AK129" s="35">
        <v>521</v>
      </c>
      <c r="AL129" s="35">
        <v>519</v>
      </c>
      <c r="AM129" s="35">
        <v>525</v>
      </c>
      <c r="AN129" s="35">
        <v>506</v>
      </c>
      <c r="AO129" s="35">
        <v>516</v>
      </c>
      <c r="AP129" s="35">
        <v>470</v>
      </c>
      <c r="AQ129" s="35">
        <v>484</v>
      </c>
      <c r="AR129" s="35">
        <v>486</v>
      </c>
      <c r="AS129" s="35">
        <v>486</v>
      </c>
      <c r="AT129" s="35">
        <v>498</v>
      </c>
      <c r="AU129" s="35">
        <v>512</v>
      </c>
      <c r="AV129" s="35">
        <v>515</v>
      </c>
      <c r="AW129" s="35">
        <v>519</v>
      </c>
      <c r="AX129" s="35">
        <v>517</v>
      </c>
      <c r="AY129" s="35">
        <v>486</v>
      </c>
      <c r="AZ129" s="35">
        <v>499</v>
      </c>
      <c r="BA129" s="35">
        <v>504</v>
      </c>
      <c r="BB129" s="35">
        <v>513</v>
      </c>
      <c r="BC129" s="35">
        <v>528</v>
      </c>
      <c r="BD129" s="35">
        <v>566</v>
      </c>
      <c r="BE129" s="35">
        <v>531</v>
      </c>
      <c r="BF129" s="35">
        <v>516</v>
      </c>
      <c r="BG129" s="35">
        <v>520</v>
      </c>
      <c r="BH129" s="35">
        <v>506</v>
      </c>
      <c r="BI129" s="35">
        <v>522</v>
      </c>
      <c r="BJ129" s="35">
        <v>542</v>
      </c>
      <c r="BK129" s="35">
        <v>529</v>
      </c>
      <c r="BL129" s="35">
        <v>560</v>
      </c>
      <c r="BM129" s="35">
        <v>467</v>
      </c>
      <c r="BN129" s="35">
        <v>564</v>
      </c>
      <c r="BO129" s="35">
        <v>528</v>
      </c>
      <c r="BP129" s="35">
        <v>478</v>
      </c>
      <c r="BQ129" s="35">
        <v>560</v>
      </c>
      <c r="BR129" s="35">
        <v>527</v>
      </c>
      <c r="BS129" s="35">
        <v>554</v>
      </c>
      <c r="BT129" s="35">
        <v>587</v>
      </c>
      <c r="BU129" s="35">
        <v>599</v>
      </c>
      <c r="BV129" s="35">
        <v>635</v>
      </c>
      <c r="BW129" s="35">
        <v>663</v>
      </c>
      <c r="BX129" s="35">
        <v>656</v>
      </c>
      <c r="BY129" s="35">
        <v>652</v>
      </c>
      <c r="BZ129" s="35">
        <v>674</v>
      </c>
      <c r="CA129" s="35">
        <v>634</v>
      </c>
      <c r="CB129" s="35">
        <v>607</v>
      </c>
      <c r="CC129" s="35">
        <v>612</v>
      </c>
      <c r="CD129" s="35">
        <v>579</v>
      </c>
      <c r="CE129" s="35">
        <v>618</v>
      </c>
      <c r="CF129" s="35">
        <v>650</v>
      </c>
      <c r="CG129" s="35">
        <v>634</v>
      </c>
      <c r="CH129" s="35">
        <v>654</v>
      </c>
      <c r="CI129" s="35">
        <v>733</v>
      </c>
      <c r="CJ129" s="35">
        <v>729</v>
      </c>
      <c r="CK129" s="35">
        <v>755</v>
      </c>
      <c r="CL129" s="35">
        <v>751</v>
      </c>
      <c r="CM129" s="35">
        <v>752</v>
      </c>
      <c r="CN129" s="35">
        <v>761</v>
      </c>
      <c r="CO129" s="35">
        <v>753</v>
      </c>
      <c r="CP129" s="35">
        <v>740</v>
      </c>
      <c r="CQ129" s="35">
        <v>711</v>
      </c>
      <c r="CR129" s="35">
        <v>745</v>
      </c>
      <c r="CS129" s="35">
        <v>738</v>
      </c>
      <c r="CT129" s="35">
        <v>777</v>
      </c>
      <c r="CU129" s="46">
        <v>752</v>
      </c>
      <c r="CV129" s="46">
        <v>751</v>
      </c>
      <c r="CW129" s="46">
        <v>786</v>
      </c>
      <c r="CX129" s="46">
        <v>768</v>
      </c>
    </row>
    <row r="130" spans="1:102">
      <c r="A130" s="9" t="s">
        <v>243</v>
      </c>
      <c r="B130" s="18" t="s">
        <v>494</v>
      </c>
      <c r="C130" s="46">
        <v>132</v>
      </c>
      <c r="D130" s="46">
        <v>128</v>
      </c>
      <c r="E130" s="46">
        <v>149</v>
      </c>
      <c r="F130" s="46">
        <v>166</v>
      </c>
      <c r="G130" s="46">
        <v>173</v>
      </c>
      <c r="H130" s="46">
        <v>221</v>
      </c>
      <c r="I130" s="46">
        <v>218</v>
      </c>
      <c r="J130" s="46">
        <v>263</v>
      </c>
      <c r="K130" s="46">
        <v>271</v>
      </c>
      <c r="L130" s="46">
        <v>324</v>
      </c>
      <c r="M130" s="46">
        <v>336</v>
      </c>
      <c r="N130" s="46">
        <v>538</v>
      </c>
      <c r="O130" s="46">
        <v>580</v>
      </c>
      <c r="P130" s="46">
        <v>661</v>
      </c>
      <c r="Q130" s="46">
        <v>586</v>
      </c>
      <c r="R130" s="46">
        <v>630</v>
      </c>
      <c r="S130" s="46">
        <v>693</v>
      </c>
      <c r="T130" s="46">
        <v>703</v>
      </c>
      <c r="U130" s="46">
        <v>707</v>
      </c>
      <c r="V130" s="44">
        <v>766</v>
      </c>
      <c r="W130" s="58">
        <v>26</v>
      </c>
      <c r="X130" s="35">
        <v>34</v>
      </c>
      <c r="Y130" s="35">
        <v>39</v>
      </c>
      <c r="Z130" s="35">
        <v>33</v>
      </c>
      <c r="AA130" s="35">
        <v>33</v>
      </c>
      <c r="AB130" s="35">
        <v>28</v>
      </c>
      <c r="AC130" s="35">
        <v>32</v>
      </c>
      <c r="AD130" s="35">
        <v>35</v>
      </c>
      <c r="AE130" s="35">
        <v>31</v>
      </c>
      <c r="AF130" s="35">
        <v>40</v>
      </c>
      <c r="AG130" s="35">
        <v>37</v>
      </c>
      <c r="AH130" s="35">
        <v>41</v>
      </c>
      <c r="AI130" s="35">
        <v>44</v>
      </c>
      <c r="AJ130" s="35">
        <v>41</v>
      </c>
      <c r="AK130" s="35">
        <v>41</v>
      </c>
      <c r="AL130" s="35">
        <v>40</v>
      </c>
      <c r="AM130" s="35">
        <v>40</v>
      </c>
      <c r="AN130" s="35">
        <v>43</v>
      </c>
      <c r="AO130" s="35">
        <v>50</v>
      </c>
      <c r="AP130" s="35">
        <v>40</v>
      </c>
      <c r="AQ130" s="35">
        <v>53</v>
      </c>
      <c r="AR130" s="35">
        <v>55</v>
      </c>
      <c r="AS130" s="35">
        <v>53</v>
      </c>
      <c r="AT130" s="35">
        <v>60</v>
      </c>
      <c r="AU130" s="35">
        <v>53</v>
      </c>
      <c r="AV130" s="35">
        <v>52</v>
      </c>
      <c r="AW130" s="35">
        <v>55</v>
      </c>
      <c r="AX130" s="35">
        <v>58</v>
      </c>
      <c r="AY130" s="35">
        <v>63</v>
      </c>
      <c r="AZ130" s="35">
        <v>70</v>
      </c>
      <c r="BA130" s="35">
        <v>64</v>
      </c>
      <c r="BB130" s="35">
        <v>66</v>
      </c>
      <c r="BC130" s="35">
        <v>65</v>
      </c>
      <c r="BD130" s="35">
        <v>62</v>
      </c>
      <c r="BE130" s="35">
        <v>73</v>
      </c>
      <c r="BF130" s="35">
        <v>71</v>
      </c>
      <c r="BG130" s="35">
        <v>100</v>
      </c>
      <c r="BH130" s="35">
        <v>79</v>
      </c>
      <c r="BI130" s="35">
        <v>73</v>
      </c>
      <c r="BJ130" s="35">
        <v>72</v>
      </c>
      <c r="BK130" s="35">
        <v>73</v>
      </c>
      <c r="BL130" s="35">
        <v>82</v>
      </c>
      <c r="BM130" s="35">
        <v>39</v>
      </c>
      <c r="BN130" s="35">
        <v>88</v>
      </c>
      <c r="BO130" s="35">
        <v>112</v>
      </c>
      <c r="BP130" s="35">
        <v>136</v>
      </c>
      <c r="BQ130" s="35">
        <v>133</v>
      </c>
      <c r="BR130" s="35">
        <v>157</v>
      </c>
      <c r="BS130" s="35">
        <v>147</v>
      </c>
      <c r="BT130" s="35">
        <v>133</v>
      </c>
      <c r="BU130" s="35">
        <v>146</v>
      </c>
      <c r="BV130" s="35">
        <v>154</v>
      </c>
      <c r="BW130" s="35">
        <v>153</v>
      </c>
      <c r="BX130" s="35">
        <v>170</v>
      </c>
      <c r="BY130" s="35">
        <v>188</v>
      </c>
      <c r="BZ130" s="35">
        <v>150</v>
      </c>
      <c r="CA130" s="35">
        <v>154</v>
      </c>
      <c r="CB130" s="35">
        <v>149</v>
      </c>
      <c r="CC130" s="35">
        <v>138</v>
      </c>
      <c r="CD130" s="35">
        <v>145</v>
      </c>
      <c r="CE130" s="35">
        <v>162</v>
      </c>
      <c r="CF130" s="35">
        <v>161</v>
      </c>
      <c r="CG130" s="35">
        <v>153</v>
      </c>
      <c r="CH130" s="35">
        <v>154</v>
      </c>
      <c r="CI130" s="35">
        <v>169</v>
      </c>
      <c r="CJ130" s="35">
        <v>169</v>
      </c>
      <c r="CK130" s="35">
        <v>181</v>
      </c>
      <c r="CL130" s="35">
        <v>174</v>
      </c>
      <c r="CM130" s="35">
        <v>169</v>
      </c>
      <c r="CN130" s="35">
        <v>179</v>
      </c>
      <c r="CO130" s="35">
        <v>178</v>
      </c>
      <c r="CP130" s="35">
        <v>177</v>
      </c>
      <c r="CQ130" s="35">
        <v>170</v>
      </c>
      <c r="CR130" s="35">
        <v>174</v>
      </c>
      <c r="CS130" s="35">
        <v>179</v>
      </c>
      <c r="CT130" s="35">
        <v>184</v>
      </c>
      <c r="CU130" s="46">
        <v>203</v>
      </c>
      <c r="CV130" s="46">
        <v>169</v>
      </c>
      <c r="CW130" s="46">
        <v>201</v>
      </c>
      <c r="CX130" s="46">
        <v>193</v>
      </c>
    </row>
    <row r="131" spans="1:102">
      <c r="A131" s="9" t="s">
        <v>245</v>
      </c>
      <c r="B131" s="18" t="s">
        <v>495</v>
      </c>
      <c r="C131" s="46">
        <v>208</v>
      </c>
      <c r="D131" s="46">
        <v>210</v>
      </c>
      <c r="E131" s="46">
        <v>226</v>
      </c>
      <c r="F131" s="46">
        <v>217</v>
      </c>
      <c r="G131" s="46">
        <v>214</v>
      </c>
      <c r="H131" s="46">
        <v>291</v>
      </c>
      <c r="I131" s="46">
        <v>265</v>
      </c>
      <c r="J131" s="46">
        <v>434</v>
      </c>
      <c r="K131" s="46">
        <v>527</v>
      </c>
      <c r="L131" s="46">
        <v>239</v>
      </c>
      <c r="M131" s="46">
        <v>296</v>
      </c>
      <c r="N131" s="46">
        <v>265</v>
      </c>
      <c r="O131" s="46">
        <v>309</v>
      </c>
      <c r="P131" s="46">
        <v>286</v>
      </c>
      <c r="Q131" s="46">
        <v>272</v>
      </c>
      <c r="R131" s="46">
        <v>301</v>
      </c>
      <c r="S131" s="46">
        <v>297</v>
      </c>
      <c r="T131" s="46">
        <v>303</v>
      </c>
      <c r="U131" s="46">
        <v>323</v>
      </c>
      <c r="V131" s="44">
        <v>410</v>
      </c>
      <c r="W131" s="58">
        <v>56</v>
      </c>
      <c r="X131" s="35">
        <v>49</v>
      </c>
      <c r="Y131" s="35">
        <v>50</v>
      </c>
      <c r="Z131" s="35">
        <v>53</v>
      </c>
      <c r="AA131" s="35">
        <v>52</v>
      </c>
      <c r="AB131" s="35">
        <v>51</v>
      </c>
      <c r="AC131" s="35">
        <v>54</v>
      </c>
      <c r="AD131" s="35">
        <v>53</v>
      </c>
      <c r="AE131" s="35">
        <v>60</v>
      </c>
      <c r="AF131" s="35">
        <v>60</v>
      </c>
      <c r="AG131" s="35">
        <v>51</v>
      </c>
      <c r="AH131" s="35">
        <v>55</v>
      </c>
      <c r="AI131" s="35">
        <v>54</v>
      </c>
      <c r="AJ131" s="35">
        <v>58</v>
      </c>
      <c r="AK131" s="35">
        <v>53</v>
      </c>
      <c r="AL131" s="35">
        <v>52</v>
      </c>
      <c r="AM131" s="35">
        <v>50</v>
      </c>
      <c r="AN131" s="35">
        <v>50</v>
      </c>
      <c r="AO131" s="35">
        <v>56</v>
      </c>
      <c r="AP131" s="35">
        <v>58</v>
      </c>
      <c r="AQ131" s="35">
        <v>58</v>
      </c>
      <c r="AR131" s="35">
        <v>61</v>
      </c>
      <c r="AS131" s="35">
        <v>90</v>
      </c>
      <c r="AT131" s="35">
        <v>82</v>
      </c>
      <c r="AU131" s="35">
        <v>70</v>
      </c>
      <c r="AV131" s="35">
        <v>56</v>
      </c>
      <c r="AW131" s="35">
        <v>66</v>
      </c>
      <c r="AX131" s="35">
        <v>73</v>
      </c>
      <c r="AY131" s="35">
        <v>106</v>
      </c>
      <c r="AZ131" s="35">
        <v>124</v>
      </c>
      <c r="BA131" s="35">
        <v>83</v>
      </c>
      <c r="BB131" s="35">
        <v>121</v>
      </c>
      <c r="BC131" s="35">
        <v>143</v>
      </c>
      <c r="BD131" s="35">
        <v>183</v>
      </c>
      <c r="BE131" s="35">
        <v>121</v>
      </c>
      <c r="BF131" s="35">
        <v>80</v>
      </c>
      <c r="BG131" s="35">
        <v>59</v>
      </c>
      <c r="BH131" s="35">
        <v>47</v>
      </c>
      <c r="BI131" s="35">
        <v>61</v>
      </c>
      <c r="BJ131" s="35">
        <v>72</v>
      </c>
      <c r="BK131" s="35">
        <v>67</v>
      </c>
      <c r="BL131" s="35">
        <v>77</v>
      </c>
      <c r="BM131" s="35">
        <v>50</v>
      </c>
      <c r="BN131" s="35">
        <v>78</v>
      </c>
      <c r="BO131" s="35">
        <v>73</v>
      </c>
      <c r="BP131" s="35">
        <v>61</v>
      </c>
      <c r="BQ131" s="35">
        <v>60</v>
      </c>
      <c r="BR131" s="35">
        <v>71</v>
      </c>
      <c r="BS131" s="35">
        <v>75</v>
      </c>
      <c r="BT131" s="35">
        <v>78</v>
      </c>
      <c r="BU131" s="35">
        <v>81</v>
      </c>
      <c r="BV131" s="35">
        <v>75</v>
      </c>
      <c r="BW131" s="35">
        <v>76</v>
      </c>
      <c r="BX131" s="35">
        <v>74</v>
      </c>
      <c r="BY131" s="35">
        <v>67</v>
      </c>
      <c r="BZ131" s="35">
        <v>69</v>
      </c>
      <c r="CA131" s="35">
        <v>69</v>
      </c>
      <c r="CB131" s="35">
        <v>63</v>
      </c>
      <c r="CC131" s="35">
        <v>70</v>
      </c>
      <c r="CD131" s="35">
        <v>70</v>
      </c>
      <c r="CE131" s="35">
        <v>71</v>
      </c>
      <c r="CF131" s="35">
        <v>80</v>
      </c>
      <c r="CG131" s="35">
        <v>79</v>
      </c>
      <c r="CH131" s="35">
        <v>71</v>
      </c>
      <c r="CI131" s="35">
        <v>75</v>
      </c>
      <c r="CJ131" s="35">
        <v>72</v>
      </c>
      <c r="CK131" s="35">
        <v>76</v>
      </c>
      <c r="CL131" s="35">
        <v>74</v>
      </c>
      <c r="CM131" s="35">
        <v>72</v>
      </c>
      <c r="CN131" s="35">
        <v>79</v>
      </c>
      <c r="CO131" s="35">
        <v>75</v>
      </c>
      <c r="CP131" s="35">
        <v>77</v>
      </c>
      <c r="CQ131" s="35">
        <v>82</v>
      </c>
      <c r="CR131" s="35">
        <v>71</v>
      </c>
      <c r="CS131" s="35">
        <v>79</v>
      </c>
      <c r="CT131" s="35">
        <v>91</v>
      </c>
      <c r="CU131" s="46">
        <v>92</v>
      </c>
      <c r="CV131" s="46">
        <v>98</v>
      </c>
      <c r="CW131" s="46">
        <v>111</v>
      </c>
      <c r="CX131" s="46">
        <v>109</v>
      </c>
    </row>
    <row r="132" spans="1:102">
      <c r="A132" s="9" t="s">
        <v>247</v>
      </c>
      <c r="B132" s="18" t="s">
        <v>496</v>
      </c>
      <c r="C132" s="46">
        <v>232</v>
      </c>
      <c r="D132" s="46">
        <v>194</v>
      </c>
      <c r="E132" s="46">
        <v>171</v>
      </c>
      <c r="F132" s="46">
        <v>154</v>
      </c>
      <c r="G132" s="46">
        <v>191</v>
      </c>
      <c r="H132" s="46">
        <v>183</v>
      </c>
      <c r="I132" s="46">
        <v>173</v>
      </c>
      <c r="J132" s="46">
        <v>411</v>
      </c>
      <c r="K132" s="46">
        <v>558</v>
      </c>
      <c r="L132" s="46">
        <v>70</v>
      </c>
      <c r="M132" s="46">
        <v>58</v>
      </c>
      <c r="N132" s="46">
        <v>67</v>
      </c>
      <c r="O132" s="46">
        <v>72</v>
      </c>
      <c r="P132" s="46">
        <v>63</v>
      </c>
      <c r="Q132" s="46">
        <v>71</v>
      </c>
      <c r="R132" s="46">
        <v>51</v>
      </c>
      <c r="S132" s="46">
        <v>58</v>
      </c>
      <c r="T132" s="46">
        <v>37</v>
      </c>
      <c r="U132" s="46">
        <v>73</v>
      </c>
      <c r="V132" s="44">
        <v>82</v>
      </c>
      <c r="W132" s="58">
        <v>62</v>
      </c>
      <c r="X132" s="35">
        <v>60</v>
      </c>
      <c r="Y132" s="35">
        <v>55</v>
      </c>
      <c r="Z132" s="35">
        <v>55</v>
      </c>
      <c r="AA132" s="35">
        <v>44</v>
      </c>
      <c r="AB132" s="35">
        <v>51</v>
      </c>
      <c r="AC132" s="35">
        <v>51</v>
      </c>
      <c r="AD132" s="35">
        <v>48</v>
      </c>
      <c r="AE132" s="35">
        <v>50</v>
      </c>
      <c r="AF132" s="35">
        <v>44</v>
      </c>
      <c r="AG132" s="35">
        <v>46</v>
      </c>
      <c r="AH132" s="35">
        <v>31</v>
      </c>
      <c r="AI132" s="35">
        <v>40</v>
      </c>
      <c r="AJ132" s="35">
        <v>35</v>
      </c>
      <c r="AK132" s="35">
        <v>37</v>
      </c>
      <c r="AL132" s="35">
        <v>42</v>
      </c>
      <c r="AM132" s="35">
        <v>45</v>
      </c>
      <c r="AN132" s="35">
        <v>50</v>
      </c>
      <c r="AO132" s="35">
        <v>49</v>
      </c>
      <c r="AP132" s="35">
        <v>47</v>
      </c>
      <c r="AQ132" s="35">
        <v>45</v>
      </c>
      <c r="AR132" s="35">
        <v>39</v>
      </c>
      <c r="AS132" s="35">
        <v>65</v>
      </c>
      <c r="AT132" s="35">
        <v>34</v>
      </c>
      <c r="AU132" s="35">
        <v>39</v>
      </c>
      <c r="AV132" s="35">
        <v>48</v>
      </c>
      <c r="AW132" s="35">
        <v>43</v>
      </c>
      <c r="AX132" s="35">
        <v>43</v>
      </c>
      <c r="AY132" s="35">
        <v>42</v>
      </c>
      <c r="AZ132" s="35">
        <v>113</v>
      </c>
      <c r="BA132" s="35">
        <v>119</v>
      </c>
      <c r="BB132" s="35">
        <v>137</v>
      </c>
      <c r="BC132" s="35">
        <v>191</v>
      </c>
      <c r="BD132" s="35">
        <v>276</v>
      </c>
      <c r="BE132" s="35">
        <v>55</v>
      </c>
      <c r="BF132" s="35">
        <v>36</v>
      </c>
      <c r="BG132" s="35">
        <v>24</v>
      </c>
      <c r="BH132" s="35">
        <v>15</v>
      </c>
      <c r="BI132" s="35">
        <v>15</v>
      </c>
      <c r="BJ132" s="35">
        <v>16</v>
      </c>
      <c r="BK132" s="35">
        <v>15</v>
      </c>
      <c r="BL132" s="35">
        <v>14</v>
      </c>
      <c r="BM132" s="35">
        <v>55</v>
      </c>
      <c r="BN132" s="35">
        <v>16</v>
      </c>
      <c r="BO132" s="35">
        <v>17</v>
      </c>
      <c r="BP132" s="35">
        <v>17</v>
      </c>
      <c r="BQ132" s="35">
        <v>16</v>
      </c>
      <c r="BR132" s="35">
        <v>17</v>
      </c>
      <c r="BS132" s="35">
        <v>18</v>
      </c>
      <c r="BT132" s="35">
        <v>18</v>
      </c>
      <c r="BU132" s="35">
        <v>17</v>
      </c>
      <c r="BV132" s="35">
        <v>19</v>
      </c>
      <c r="BW132" s="35">
        <v>16</v>
      </c>
      <c r="BX132" s="35">
        <v>15</v>
      </c>
      <c r="BY132" s="35">
        <v>15</v>
      </c>
      <c r="BZ132" s="35">
        <v>17</v>
      </c>
      <c r="CA132" s="35">
        <v>17</v>
      </c>
      <c r="CB132" s="35">
        <v>20</v>
      </c>
      <c r="CC132" s="35">
        <v>20</v>
      </c>
      <c r="CD132" s="35">
        <v>14</v>
      </c>
      <c r="CE132" s="35">
        <v>13</v>
      </c>
      <c r="CF132" s="35">
        <v>13</v>
      </c>
      <c r="CG132" s="35">
        <v>13</v>
      </c>
      <c r="CH132" s="35">
        <v>12</v>
      </c>
      <c r="CI132" s="35">
        <v>13</v>
      </c>
      <c r="CJ132" s="35">
        <v>15</v>
      </c>
      <c r="CK132" s="35">
        <v>16</v>
      </c>
      <c r="CL132" s="35">
        <v>14</v>
      </c>
      <c r="CM132" s="35">
        <v>10</v>
      </c>
      <c r="CN132" s="35">
        <v>9</v>
      </c>
      <c r="CO132" s="35">
        <v>9</v>
      </c>
      <c r="CP132" s="35">
        <v>9</v>
      </c>
      <c r="CQ132" s="35">
        <v>14</v>
      </c>
      <c r="CR132" s="35">
        <v>15</v>
      </c>
      <c r="CS132" s="35">
        <v>18</v>
      </c>
      <c r="CT132" s="35">
        <v>26</v>
      </c>
      <c r="CU132" s="46">
        <v>25</v>
      </c>
      <c r="CV132" s="46">
        <v>20</v>
      </c>
      <c r="CW132" s="46">
        <v>17</v>
      </c>
      <c r="CX132" s="46">
        <v>20</v>
      </c>
    </row>
    <row r="133" spans="1:102">
      <c r="A133" s="1" t="s">
        <v>249</v>
      </c>
      <c r="B133" s="18" t="s">
        <v>497</v>
      </c>
      <c r="C133" s="46">
        <v>4180</v>
      </c>
      <c r="D133" s="46">
        <v>4064</v>
      </c>
      <c r="E133" s="46">
        <v>4726</v>
      </c>
      <c r="F133" s="46">
        <v>4376</v>
      </c>
      <c r="G133" s="46">
        <v>3842</v>
      </c>
      <c r="H133" s="46">
        <v>3774</v>
      </c>
      <c r="I133" s="46">
        <v>3664</v>
      </c>
      <c r="J133" s="46">
        <v>3648</v>
      </c>
      <c r="K133" s="46">
        <v>3645</v>
      </c>
      <c r="L133" s="46">
        <v>4223</v>
      </c>
      <c r="M133" s="46">
        <v>4363</v>
      </c>
      <c r="N133" s="46">
        <v>3630</v>
      </c>
      <c r="O133" s="46">
        <v>4253</v>
      </c>
      <c r="P133" s="46">
        <v>4835</v>
      </c>
      <c r="Q133" s="46">
        <v>4364</v>
      </c>
      <c r="R133" s="46">
        <v>4505</v>
      </c>
      <c r="S133" s="46">
        <v>5082</v>
      </c>
      <c r="T133" s="46">
        <v>4886</v>
      </c>
      <c r="U133" s="46">
        <v>4837</v>
      </c>
      <c r="V133" s="44">
        <v>5419</v>
      </c>
      <c r="W133" s="58">
        <v>1033</v>
      </c>
      <c r="X133" s="35">
        <v>1017</v>
      </c>
      <c r="Y133" s="35">
        <v>1055</v>
      </c>
      <c r="Z133" s="35">
        <v>1075</v>
      </c>
      <c r="AA133" s="35">
        <v>998</v>
      </c>
      <c r="AB133" s="35">
        <v>961</v>
      </c>
      <c r="AC133" s="35">
        <v>1041</v>
      </c>
      <c r="AD133" s="35">
        <v>1064</v>
      </c>
      <c r="AE133" s="35">
        <v>1127</v>
      </c>
      <c r="AF133" s="35">
        <v>1170</v>
      </c>
      <c r="AG133" s="35">
        <v>1223</v>
      </c>
      <c r="AH133" s="35">
        <v>1206</v>
      </c>
      <c r="AI133" s="35">
        <v>1235</v>
      </c>
      <c r="AJ133" s="35">
        <v>1113</v>
      </c>
      <c r="AK133" s="35">
        <v>1007</v>
      </c>
      <c r="AL133" s="35">
        <v>1021</v>
      </c>
      <c r="AM133" s="35">
        <v>1012</v>
      </c>
      <c r="AN133" s="35">
        <v>979</v>
      </c>
      <c r="AO133" s="35">
        <v>931</v>
      </c>
      <c r="AP133" s="35">
        <v>920</v>
      </c>
      <c r="AQ133" s="35">
        <v>949</v>
      </c>
      <c r="AR133" s="35">
        <v>941</v>
      </c>
      <c r="AS133" s="35">
        <v>931</v>
      </c>
      <c r="AT133" s="35">
        <v>953</v>
      </c>
      <c r="AU133" s="35">
        <v>927</v>
      </c>
      <c r="AV133" s="35">
        <v>921</v>
      </c>
      <c r="AW133" s="35">
        <v>893</v>
      </c>
      <c r="AX133" s="35">
        <v>923</v>
      </c>
      <c r="AY133" s="35">
        <v>885</v>
      </c>
      <c r="AZ133" s="35">
        <v>922</v>
      </c>
      <c r="BA133" s="35">
        <v>903</v>
      </c>
      <c r="BB133" s="35">
        <v>938</v>
      </c>
      <c r="BC133" s="35">
        <v>896</v>
      </c>
      <c r="BD133" s="35">
        <v>934</v>
      </c>
      <c r="BE133" s="35">
        <v>889</v>
      </c>
      <c r="BF133" s="35">
        <v>926</v>
      </c>
      <c r="BG133" s="35">
        <v>1066</v>
      </c>
      <c r="BH133" s="35">
        <v>1045</v>
      </c>
      <c r="BI133" s="35">
        <v>1051</v>
      </c>
      <c r="BJ133" s="35">
        <v>1061</v>
      </c>
      <c r="BK133" s="35">
        <v>1077</v>
      </c>
      <c r="BL133" s="35">
        <v>1160</v>
      </c>
      <c r="BM133" s="35">
        <v>1055</v>
      </c>
      <c r="BN133" s="35">
        <v>1028</v>
      </c>
      <c r="BO133" s="35">
        <v>974</v>
      </c>
      <c r="BP133" s="35">
        <v>857</v>
      </c>
      <c r="BQ133" s="35">
        <v>856</v>
      </c>
      <c r="BR133" s="35">
        <v>943</v>
      </c>
      <c r="BS133" s="35">
        <v>1006</v>
      </c>
      <c r="BT133" s="35">
        <v>1051</v>
      </c>
      <c r="BU133" s="35">
        <v>1071</v>
      </c>
      <c r="BV133" s="35">
        <v>1125</v>
      </c>
      <c r="BW133" s="35">
        <v>1221</v>
      </c>
      <c r="BX133" s="35">
        <v>1233</v>
      </c>
      <c r="BY133" s="35">
        <v>1182</v>
      </c>
      <c r="BZ133" s="35">
        <v>1199</v>
      </c>
      <c r="CA133" s="35">
        <v>1131</v>
      </c>
      <c r="CB133" s="35">
        <v>1141</v>
      </c>
      <c r="CC133" s="35">
        <v>1060</v>
      </c>
      <c r="CD133" s="35">
        <v>1032</v>
      </c>
      <c r="CE133" s="35">
        <v>1102</v>
      </c>
      <c r="CF133" s="35">
        <v>1132</v>
      </c>
      <c r="CG133" s="35">
        <v>1163</v>
      </c>
      <c r="CH133" s="35">
        <v>1108</v>
      </c>
      <c r="CI133" s="35">
        <v>1258</v>
      </c>
      <c r="CJ133" s="35">
        <v>1234</v>
      </c>
      <c r="CK133" s="35">
        <v>1268</v>
      </c>
      <c r="CL133" s="35">
        <v>1322</v>
      </c>
      <c r="CM133" s="35">
        <v>1286</v>
      </c>
      <c r="CN133" s="35">
        <v>1283</v>
      </c>
      <c r="CO133" s="35">
        <v>1171</v>
      </c>
      <c r="CP133" s="35">
        <v>1146</v>
      </c>
      <c r="CQ133" s="35">
        <v>1133</v>
      </c>
      <c r="CR133" s="35">
        <v>1196</v>
      </c>
      <c r="CS133" s="35">
        <v>1211</v>
      </c>
      <c r="CT133" s="35">
        <v>1297</v>
      </c>
      <c r="CU133" s="46">
        <v>1344</v>
      </c>
      <c r="CV133" s="46">
        <v>1371</v>
      </c>
      <c r="CW133" s="46">
        <v>1337</v>
      </c>
      <c r="CX133" s="46">
        <v>1367</v>
      </c>
    </row>
    <row r="134" spans="1:102">
      <c r="A134" s="9" t="s">
        <v>1214</v>
      </c>
      <c r="B134" s="18" t="s">
        <v>498</v>
      </c>
      <c r="C134" s="46">
        <v>1103</v>
      </c>
      <c r="D134" s="46">
        <v>1044</v>
      </c>
      <c r="E134" s="46">
        <v>1297</v>
      </c>
      <c r="F134" s="46">
        <v>1252</v>
      </c>
      <c r="G134" s="46">
        <v>1087</v>
      </c>
      <c r="H134" s="46">
        <v>1165</v>
      </c>
      <c r="I134" s="46">
        <v>1104</v>
      </c>
      <c r="J134" s="46">
        <v>1140</v>
      </c>
      <c r="K134" s="46">
        <v>1219</v>
      </c>
      <c r="L134" s="46">
        <v>1314</v>
      </c>
      <c r="M134" s="46">
        <v>1437</v>
      </c>
      <c r="N134" s="46">
        <v>1210</v>
      </c>
      <c r="O134" s="46">
        <v>1459</v>
      </c>
      <c r="P134" s="46">
        <v>1626</v>
      </c>
      <c r="Q134" s="46">
        <v>1451</v>
      </c>
      <c r="R134" s="46">
        <v>1473</v>
      </c>
      <c r="S134" s="46">
        <v>1562</v>
      </c>
      <c r="T134" s="46">
        <v>1481</v>
      </c>
      <c r="U134" s="46">
        <v>1505</v>
      </c>
      <c r="V134" s="44">
        <v>1699</v>
      </c>
      <c r="W134" s="58">
        <v>266</v>
      </c>
      <c r="X134" s="35">
        <v>268</v>
      </c>
      <c r="Y134" s="35">
        <v>275</v>
      </c>
      <c r="Z134" s="35">
        <v>294</v>
      </c>
      <c r="AA134" s="35">
        <v>242</v>
      </c>
      <c r="AB134" s="35">
        <v>252</v>
      </c>
      <c r="AC134" s="35">
        <v>258</v>
      </c>
      <c r="AD134" s="35">
        <v>292</v>
      </c>
      <c r="AE134" s="35">
        <v>317</v>
      </c>
      <c r="AF134" s="35">
        <v>334</v>
      </c>
      <c r="AG134" s="35">
        <v>323</v>
      </c>
      <c r="AH134" s="35">
        <v>323</v>
      </c>
      <c r="AI134" s="35">
        <v>358</v>
      </c>
      <c r="AJ134" s="35">
        <v>326</v>
      </c>
      <c r="AK134" s="35">
        <v>290</v>
      </c>
      <c r="AL134" s="35">
        <v>278</v>
      </c>
      <c r="AM134" s="35">
        <v>265</v>
      </c>
      <c r="AN134" s="35">
        <v>264</v>
      </c>
      <c r="AO134" s="35">
        <v>269</v>
      </c>
      <c r="AP134" s="35">
        <v>289</v>
      </c>
      <c r="AQ134" s="35">
        <v>298</v>
      </c>
      <c r="AR134" s="35">
        <v>297</v>
      </c>
      <c r="AS134" s="35">
        <v>292</v>
      </c>
      <c r="AT134" s="35">
        <v>278</v>
      </c>
      <c r="AU134" s="35">
        <v>267</v>
      </c>
      <c r="AV134" s="35">
        <v>279</v>
      </c>
      <c r="AW134" s="35">
        <v>278</v>
      </c>
      <c r="AX134" s="35">
        <v>280</v>
      </c>
      <c r="AY134" s="35">
        <v>270</v>
      </c>
      <c r="AZ134" s="35">
        <v>288</v>
      </c>
      <c r="BA134" s="35">
        <v>278</v>
      </c>
      <c r="BB134" s="35">
        <v>304</v>
      </c>
      <c r="BC134" s="35">
        <v>307</v>
      </c>
      <c r="BD134" s="35">
        <v>308</v>
      </c>
      <c r="BE134" s="35">
        <v>297</v>
      </c>
      <c r="BF134" s="35">
        <v>307</v>
      </c>
      <c r="BG134" s="35">
        <v>313</v>
      </c>
      <c r="BH134" s="35">
        <v>336</v>
      </c>
      <c r="BI134" s="35">
        <v>327</v>
      </c>
      <c r="BJ134" s="35">
        <v>338</v>
      </c>
      <c r="BK134" s="35">
        <v>352</v>
      </c>
      <c r="BL134" s="35">
        <v>379</v>
      </c>
      <c r="BM134" s="35">
        <v>275</v>
      </c>
      <c r="BN134" s="35">
        <v>349</v>
      </c>
      <c r="BO134" s="35">
        <v>336</v>
      </c>
      <c r="BP134" s="35">
        <v>282</v>
      </c>
      <c r="BQ134" s="35">
        <v>287</v>
      </c>
      <c r="BR134" s="35">
        <v>305</v>
      </c>
      <c r="BS134" s="35">
        <v>331</v>
      </c>
      <c r="BT134" s="35">
        <v>356</v>
      </c>
      <c r="BU134" s="35">
        <v>382</v>
      </c>
      <c r="BV134" s="35">
        <v>390</v>
      </c>
      <c r="BW134" s="35">
        <v>427</v>
      </c>
      <c r="BX134" s="35">
        <v>422</v>
      </c>
      <c r="BY134" s="35">
        <v>389</v>
      </c>
      <c r="BZ134" s="35">
        <v>388</v>
      </c>
      <c r="CA134" s="35">
        <v>359</v>
      </c>
      <c r="CB134" s="35">
        <v>399</v>
      </c>
      <c r="CC134" s="35">
        <v>357</v>
      </c>
      <c r="CD134" s="35">
        <v>336</v>
      </c>
      <c r="CE134" s="35">
        <v>355</v>
      </c>
      <c r="CF134" s="35">
        <v>376</v>
      </c>
      <c r="CG134" s="35">
        <v>384</v>
      </c>
      <c r="CH134" s="35">
        <v>358</v>
      </c>
      <c r="CI134" s="35">
        <v>400</v>
      </c>
      <c r="CJ134" s="35">
        <v>385</v>
      </c>
      <c r="CK134" s="35">
        <v>409</v>
      </c>
      <c r="CL134" s="35">
        <v>368</v>
      </c>
      <c r="CM134" s="35">
        <v>384</v>
      </c>
      <c r="CN134" s="35">
        <v>390</v>
      </c>
      <c r="CO134" s="35">
        <v>362</v>
      </c>
      <c r="CP134" s="35">
        <v>345</v>
      </c>
      <c r="CQ134" s="35">
        <v>346</v>
      </c>
      <c r="CR134" s="35">
        <v>375</v>
      </c>
      <c r="CS134" s="35">
        <v>383</v>
      </c>
      <c r="CT134" s="35">
        <v>401</v>
      </c>
      <c r="CU134" s="46">
        <v>423</v>
      </c>
      <c r="CV134" s="46">
        <v>433</v>
      </c>
      <c r="CW134" s="46">
        <v>421</v>
      </c>
      <c r="CX134" s="46">
        <v>422</v>
      </c>
    </row>
    <row r="135" spans="1:102">
      <c r="A135" s="9" t="s">
        <v>252</v>
      </c>
      <c r="B135" s="18" t="s">
        <v>499</v>
      </c>
      <c r="C135" s="46">
        <v>259</v>
      </c>
      <c r="D135" s="46">
        <v>251</v>
      </c>
      <c r="E135" s="46">
        <v>298</v>
      </c>
      <c r="F135" s="46">
        <v>237</v>
      </c>
      <c r="G135" s="46">
        <v>222</v>
      </c>
      <c r="H135" s="46">
        <v>234</v>
      </c>
      <c r="I135" s="46">
        <v>201</v>
      </c>
      <c r="J135" s="46">
        <v>196</v>
      </c>
      <c r="K135" s="46">
        <v>172</v>
      </c>
      <c r="L135" s="46">
        <v>197</v>
      </c>
      <c r="M135" s="46">
        <v>210</v>
      </c>
      <c r="N135" s="46">
        <v>211</v>
      </c>
      <c r="O135" s="46">
        <v>268</v>
      </c>
      <c r="P135" s="46">
        <v>287</v>
      </c>
      <c r="Q135" s="46">
        <v>250</v>
      </c>
      <c r="R135" s="46">
        <v>258</v>
      </c>
      <c r="S135" s="46">
        <v>341</v>
      </c>
      <c r="T135" s="46">
        <v>338</v>
      </c>
      <c r="U135" s="46">
        <v>345</v>
      </c>
      <c r="V135" s="44">
        <v>394</v>
      </c>
      <c r="W135" s="58">
        <v>64</v>
      </c>
      <c r="X135" s="35">
        <v>63</v>
      </c>
      <c r="Y135" s="35">
        <v>66</v>
      </c>
      <c r="Z135" s="35">
        <v>66</v>
      </c>
      <c r="AA135" s="35">
        <v>62</v>
      </c>
      <c r="AB135" s="35">
        <v>62</v>
      </c>
      <c r="AC135" s="35">
        <v>66</v>
      </c>
      <c r="AD135" s="35">
        <v>61</v>
      </c>
      <c r="AE135" s="35">
        <v>77</v>
      </c>
      <c r="AF135" s="35">
        <v>78</v>
      </c>
      <c r="AG135" s="35">
        <v>84</v>
      </c>
      <c r="AH135" s="35">
        <v>59</v>
      </c>
      <c r="AI135" s="35">
        <v>58</v>
      </c>
      <c r="AJ135" s="35">
        <v>63</v>
      </c>
      <c r="AK135" s="35">
        <v>56</v>
      </c>
      <c r="AL135" s="35">
        <v>60</v>
      </c>
      <c r="AM135" s="35">
        <v>58</v>
      </c>
      <c r="AN135" s="35">
        <v>56</v>
      </c>
      <c r="AO135" s="35">
        <v>54</v>
      </c>
      <c r="AP135" s="35">
        <v>54</v>
      </c>
      <c r="AQ135" s="35">
        <v>58</v>
      </c>
      <c r="AR135" s="35">
        <v>62</v>
      </c>
      <c r="AS135" s="35">
        <v>57</v>
      </c>
      <c r="AT135" s="35">
        <v>57</v>
      </c>
      <c r="AU135" s="35">
        <v>56</v>
      </c>
      <c r="AV135" s="35">
        <v>48</v>
      </c>
      <c r="AW135" s="35">
        <v>49</v>
      </c>
      <c r="AX135" s="35">
        <v>48</v>
      </c>
      <c r="AY135" s="35">
        <v>48</v>
      </c>
      <c r="AZ135" s="35">
        <v>46</v>
      </c>
      <c r="BA135" s="35">
        <v>51</v>
      </c>
      <c r="BB135" s="35">
        <v>51</v>
      </c>
      <c r="BC135" s="35">
        <v>46</v>
      </c>
      <c r="BD135" s="35">
        <v>46</v>
      </c>
      <c r="BE135" s="35">
        <v>42</v>
      </c>
      <c r="BF135" s="35">
        <v>38</v>
      </c>
      <c r="BG135" s="35">
        <v>45</v>
      </c>
      <c r="BH135" s="35">
        <v>48</v>
      </c>
      <c r="BI135" s="35">
        <v>51</v>
      </c>
      <c r="BJ135" s="35">
        <v>53</v>
      </c>
      <c r="BK135" s="35">
        <v>51</v>
      </c>
      <c r="BL135" s="35">
        <v>55</v>
      </c>
      <c r="BM135" s="35">
        <v>66</v>
      </c>
      <c r="BN135" s="35">
        <v>51</v>
      </c>
      <c r="BO135" s="35">
        <v>54</v>
      </c>
      <c r="BP135" s="35">
        <v>50</v>
      </c>
      <c r="BQ135" s="35">
        <v>52</v>
      </c>
      <c r="BR135" s="35">
        <v>55</v>
      </c>
      <c r="BS135" s="35">
        <v>62</v>
      </c>
      <c r="BT135" s="35">
        <v>65</v>
      </c>
      <c r="BU135" s="35">
        <v>64</v>
      </c>
      <c r="BV135" s="35">
        <v>77</v>
      </c>
      <c r="BW135" s="35">
        <v>71</v>
      </c>
      <c r="BX135" s="35">
        <v>72</v>
      </c>
      <c r="BY135" s="35">
        <v>73</v>
      </c>
      <c r="BZ135" s="35">
        <v>71</v>
      </c>
      <c r="CA135" s="35">
        <v>66</v>
      </c>
      <c r="CB135" s="35">
        <v>62</v>
      </c>
      <c r="CC135" s="35">
        <v>61</v>
      </c>
      <c r="CD135" s="35">
        <v>61</v>
      </c>
      <c r="CE135" s="35">
        <v>66</v>
      </c>
      <c r="CF135" s="35">
        <v>62</v>
      </c>
      <c r="CG135" s="35">
        <v>64</v>
      </c>
      <c r="CH135" s="35">
        <v>66</v>
      </c>
      <c r="CI135" s="35">
        <v>73</v>
      </c>
      <c r="CJ135" s="35">
        <v>82</v>
      </c>
      <c r="CK135" s="35">
        <v>88</v>
      </c>
      <c r="CL135" s="35">
        <v>98</v>
      </c>
      <c r="CM135" s="35">
        <v>87</v>
      </c>
      <c r="CN135" s="35">
        <v>87</v>
      </c>
      <c r="CO135" s="35">
        <v>85</v>
      </c>
      <c r="CP135" s="35">
        <v>79</v>
      </c>
      <c r="CQ135" s="35">
        <v>77</v>
      </c>
      <c r="CR135" s="35">
        <v>86</v>
      </c>
      <c r="CS135" s="35">
        <v>88</v>
      </c>
      <c r="CT135" s="35">
        <v>94</v>
      </c>
      <c r="CU135" s="46">
        <v>104</v>
      </c>
      <c r="CV135" s="46">
        <v>98</v>
      </c>
      <c r="CW135" s="46">
        <v>96</v>
      </c>
      <c r="CX135" s="46">
        <v>96</v>
      </c>
    </row>
    <row r="136" spans="1:102">
      <c r="A136" s="9" t="s">
        <v>254</v>
      </c>
      <c r="B136" s="18" t="s">
        <v>500</v>
      </c>
      <c r="C136" s="46">
        <v>776</v>
      </c>
      <c r="D136" s="46">
        <v>795</v>
      </c>
      <c r="E136" s="46">
        <v>901</v>
      </c>
      <c r="F136" s="46">
        <v>902</v>
      </c>
      <c r="G136" s="46">
        <v>704</v>
      </c>
      <c r="H136" s="46">
        <v>708</v>
      </c>
      <c r="I136" s="46">
        <v>738</v>
      </c>
      <c r="J136" s="46">
        <v>708</v>
      </c>
      <c r="K136" s="46">
        <v>806</v>
      </c>
      <c r="L136" s="46">
        <v>839</v>
      </c>
      <c r="M136" s="46">
        <v>899</v>
      </c>
      <c r="N136" s="46">
        <v>725</v>
      </c>
      <c r="O136" s="46">
        <v>862</v>
      </c>
      <c r="P136" s="46">
        <v>976</v>
      </c>
      <c r="Q136" s="46">
        <v>872</v>
      </c>
      <c r="R136" s="46">
        <v>955</v>
      </c>
      <c r="S136" s="46">
        <v>1034</v>
      </c>
      <c r="T136" s="46">
        <v>1032</v>
      </c>
      <c r="U136" s="46">
        <v>1111</v>
      </c>
      <c r="V136" s="44">
        <v>1301</v>
      </c>
      <c r="W136" s="58">
        <v>203</v>
      </c>
      <c r="X136" s="35">
        <v>181</v>
      </c>
      <c r="Y136" s="35">
        <v>192</v>
      </c>
      <c r="Z136" s="35">
        <v>200</v>
      </c>
      <c r="AA136" s="35">
        <v>185</v>
      </c>
      <c r="AB136" s="35">
        <v>194</v>
      </c>
      <c r="AC136" s="35">
        <v>202</v>
      </c>
      <c r="AD136" s="35">
        <v>214</v>
      </c>
      <c r="AE136" s="35">
        <v>205</v>
      </c>
      <c r="AF136" s="35">
        <v>207</v>
      </c>
      <c r="AG136" s="35">
        <v>245</v>
      </c>
      <c r="AH136" s="35">
        <v>244</v>
      </c>
      <c r="AI136" s="35">
        <v>257</v>
      </c>
      <c r="AJ136" s="35">
        <v>230</v>
      </c>
      <c r="AK136" s="35">
        <v>225</v>
      </c>
      <c r="AL136" s="35">
        <v>190</v>
      </c>
      <c r="AM136" s="35">
        <v>182</v>
      </c>
      <c r="AN136" s="35">
        <v>183</v>
      </c>
      <c r="AO136" s="35">
        <v>169</v>
      </c>
      <c r="AP136" s="35">
        <v>170</v>
      </c>
      <c r="AQ136" s="35">
        <v>172</v>
      </c>
      <c r="AR136" s="35">
        <v>175</v>
      </c>
      <c r="AS136" s="35">
        <v>173</v>
      </c>
      <c r="AT136" s="35">
        <v>188</v>
      </c>
      <c r="AU136" s="35">
        <v>182</v>
      </c>
      <c r="AV136" s="35">
        <v>190</v>
      </c>
      <c r="AW136" s="35">
        <v>177</v>
      </c>
      <c r="AX136" s="35">
        <v>189</v>
      </c>
      <c r="AY136" s="35">
        <v>181</v>
      </c>
      <c r="AZ136" s="35">
        <v>178</v>
      </c>
      <c r="BA136" s="35">
        <v>171</v>
      </c>
      <c r="BB136" s="35">
        <v>178</v>
      </c>
      <c r="BC136" s="35">
        <v>192</v>
      </c>
      <c r="BD136" s="35">
        <v>212</v>
      </c>
      <c r="BE136" s="35">
        <v>200</v>
      </c>
      <c r="BF136" s="35">
        <v>202</v>
      </c>
      <c r="BG136" s="35">
        <v>206</v>
      </c>
      <c r="BH136" s="35">
        <v>206</v>
      </c>
      <c r="BI136" s="35">
        <v>212</v>
      </c>
      <c r="BJ136" s="35">
        <v>215</v>
      </c>
      <c r="BK136" s="35">
        <v>237</v>
      </c>
      <c r="BL136" s="35">
        <v>251</v>
      </c>
      <c r="BM136" s="35">
        <v>192</v>
      </c>
      <c r="BN136" s="35">
        <v>195</v>
      </c>
      <c r="BO136" s="35">
        <v>186</v>
      </c>
      <c r="BP136" s="35">
        <v>174</v>
      </c>
      <c r="BQ136" s="35">
        <v>175</v>
      </c>
      <c r="BR136" s="35">
        <v>190</v>
      </c>
      <c r="BS136" s="35">
        <v>211</v>
      </c>
      <c r="BT136" s="35">
        <v>215</v>
      </c>
      <c r="BU136" s="35">
        <v>218</v>
      </c>
      <c r="BV136" s="35">
        <v>218</v>
      </c>
      <c r="BW136" s="35">
        <v>245</v>
      </c>
      <c r="BX136" s="35">
        <v>248</v>
      </c>
      <c r="BY136" s="35">
        <v>240</v>
      </c>
      <c r="BZ136" s="35">
        <v>243</v>
      </c>
      <c r="CA136" s="35">
        <v>236</v>
      </c>
      <c r="CB136" s="35">
        <v>218</v>
      </c>
      <c r="CC136" s="35">
        <v>215</v>
      </c>
      <c r="CD136" s="35">
        <v>203</v>
      </c>
      <c r="CE136" s="35">
        <v>238</v>
      </c>
      <c r="CF136" s="35">
        <v>243</v>
      </c>
      <c r="CG136" s="35">
        <v>243</v>
      </c>
      <c r="CH136" s="35">
        <v>231</v>
      </c>
      <c r="CI136" s="35">
        <v>263</v>
      </c>
      <c r="CJ136" s="35">
        <v>256</v>
      </c>
      <c r="CK136" s="35">
        <v>250</v>
      </c>
      <c r="CL136" s="35">
        <v>265</v>
      </c>
      <c r="CM136" s="35">
        <v>265</v>
      </c>
      <c r="CN136" s="35">
        <v>249</v>
      </c>
      <c r="CO136" s="35">
        <v>256</v>
      </c>
      <c r="CP136" s="35">
        <v>262</v>
      </c>
      <c r="CQ136" s="35">
        <v>266</v>
      </c>
      <c r="CR136" s="35">
        <v>272</v>
      </c>
      <c r="CS136" s="35">
        <v>272</v>
      </c>
      <c r="CT136" s="35">
        <v>301</v>
      </c>
      <c r="CU136" s="46">
        <v>323</v>
      </c>
      <c r="CV136" s="46">
        <v>329</v>
      </c>
      <c r="CW136" s="46">
        <v>324</v>
      </c>
      <c r="CX136" s="46">
        <v>325</v>
      </c>
    </row>
    <row r="137" spans="1:102">
      <c r="A137" s="9" t="s">
        <v>256</v>
      </c>
      <c r="B137" s="18" t="s">
        <v>501</v>
      </c>
      <c r="C137" s="46">
        <v>352</v>
      </c>
      <c r="D137" s="46">
        <v>328</v>
      </c>
      <c r="E137" s="46">
        <v>387</v>
      </c>
      <c r="F137" s="46">
        <v>278</v>
      </c>
      <c r="G137" s="46">
        <v>302</v>
      </c>
      <c r="H137" s="46">
        <v>318</v>
      </c>
      <c r="I137" s="46">
        <v>345</v>
      </c>
      <c r="J137" s="46">
        <v>335</v>
      </c>
      <c r="K137" s="46">
        <v>353</v>
      </c>
      <c r="L137" s="46">
        <v>374</v>
      </c>
      <c r="M137" s="46">
        <v>385</v>
      </c>
      <c r="N137" s="46">
        <v>348</v>
      </c>
      <c r="O137" s="46">
        <v>367</v>
      </c>
      <c r="P137" s="46">
        <v>424</v>
      </c>
      <c r="Q137" s="46">
        <v>385</v>
      </c>
      <c r="R137" s="46">
        <v>417</v>
      </c>
      <c r="S137" s="46">
        <v>482</v>
      </c>
      <c r="T137" s="46">
        <v>499</v>
      </c>
      <c r="U137" s="46">
        <v>511</v>
      </c>
      <c r="V137" s="44">
        <v>555</v>
      </c>
      <c r="W137" s="58">
        <v>85</v>
      </c>
      <c r="X137" s="35">
        <v>84</v>
      </c>
      <c r="Y137" s="35">
        <v>91</v>
      </c>
      <c r="Z137" s="35">
        <v>92</v>
      </c>
      <c r="AA137" s="35">
        <v>80</v>
      </c>
      <c r="AB137" s="35">
        <v>76</v>
      </c>
      <c r="AC137" s="35">
        <v>80</v>
      </c>
      <c r="AD137" s="35">
        <v>92</v>
      </c>
      <c r="AE137" s="35">
        <v>100</v>
      </c>
      <c r="AF137" s="35">
        <v>101</v>
      </c>
      <c r="AG137" s="35">
        <v>97</v>
      </c>
      <c r="AH137" s="35">
        <v>89</v>
      </c>
      <c r="AI137" s="35">
        <v>71</v>
      </c>
      <c r="AJ137" s="35">
        <v>79</v>
      </c>
      <c r="AK137" s="35">
        <v>63</v>
      </c>
      <c r="AL137" s="35">
        <v>65</v>
      </c>
      <c r="AM137" s="35">
        <v>75</v>
      </c>
      <c r="AN137" s="35">
        <v>75</v>
      </c>
      <c r="AO137" s="35">
        <v>75</v>
      </c>
      <c r="AP137" s="35">
        <v>77</v>
      </c>
      <c r="AQ137" s="35">
        <v>78</v>
      </c>
      <c r="AR137" s="35">
        <v>80</v>
      </c>
      <c r="AS137" s="35">
        <v>79</v>
      </c>
      <c r="AT137" s="35">
        <v>81</v>
      </c>
      <c r="AU137" s="35">
        <v>84</v>
      </c>
      <c r="AV137" s="35">
        <v>85</v>
      </c>
      <c r="AW137" s="35">
        <v>90</v>
      </c>
      <c r="AX137" s="35">
        <v>86</v>
      </c>
      <c r="AY137" s="35">
        <v>81</v>
      </c>
      <c r="AZ137" s="35">
        <v>84</v>
      </c>
      <c r="BA137" s="35">
        <v>85</v>
      </c>
      <c r="BB137" s="35">
        <v>85</v>
      </c>
      <c r="BC137" s="35">
        <v>82</v>
      </c>
      <c r="BD137" s="35">
        <v>93</v>
      </c>
      <c r="BE137" s="35">
        <v>85</v>
      </c>
      <c r="BF137" s="35">
        <v>93</v>
      </c>
      <c r="BG137" s="35">
        <v>97</v>
      </c>
      <c r="BH137" s="35">
        <v>92</v>
      </c>
      <c r="BI137" s="35">
        <v>91</v>
      </c>
      <c r="BJ137" s="35">
        <v>94</v>
      </c>
      <c r="BK137" s="35">
        <v>96</v>
      </c>
      <c r="BL137" s="35">
        <v>99</v>
      </c>
      <c r="BM137" s="35">
        <v>91</v>
      </c>
      <c r="BN137" s="35">
        <v>93</v>
      </c>
      <c r="BO137" s="35">
        <v>88</v>
      </c>
      <c r="BP137" s="35">
        <v>83</v>
      </c>
      <c r="BQ137" s="35">
        <v>89</v>
      </c>
      <c r="BR137" s="35">
        <v>88</v>
      </c>
      <c r="BS137" s="35">
        <v>89</v>
      </c>
      <c r="BT137" s="35">
        <v>89</v>
      </c>
      <c r="BU137" s="35">
        <v>93</v>
      </c>
      <c r="BV137" s="35">
        <v>96</v>
      </c>
      <c r="BW137" s="35">
        <v>103</v>
      </c>
      <c r="BX137" s="35">
        <v>106</v>
      </c>
      <c r="BY137" s="35">
        <v>109</v>
      </c>
      <c r="BZ137" s="35">
        <v>106</v>
      </c>
      <c r="CA137" s="35">
        <v>100</v>
      </c>
      <c r="CB137" s="35">
        <v>97</v>
      </c>
      <c r="CC137" s="35">
        <v>94</v>
      </c>
      <c r="CD137" s="35">
        <v>94</v>
      </c>
      <c r="CE137" s="35">
        <v>100</v>
      </c>
      <c r="CF137" s="35">
        <v>107</v>
      </c>
      <c r="CG137" s="35">
        <v>104</v>
      </c>
      <c r="CH137" s="35">
        <v>106</v>
      </c>
      <c r="CI137" s="35">
        <v>120</v>
      </c>
      <c r="CJ137" s="35">
        <v>112</v>
      </c>
      <c r="CK137" s="35">
        <v>118</v>
      </c>
      <c r="CL137" s="35">
        <v>132</v>
      </c>
      <c r="CM137" s="35">
        <v>123</v>
      </c>
      <c r="CN137" s="35">
        <v>124</v>
      </c>
      <c r="CO137" s="35">
        <v>128</v>
      </c>
      <c r="CP137" s="35">
        <v>124</v>
      </c>
      <c r="CQ137" s="35">
        <v>119</v>
      </c>
      <c r="CR137" s="35">
        <v>126</v>
      </c>
      <c r="CS137" s="35">
        <v>134</v>
      </c>
      <c r="CT137" s="35">
        <v>132</v>
      </c>
      <c r="CU137" s="46">
        <v>139</v>
      </c>
      <c r="CV137" s="46">
        <v>140</v>
      </c>
      <c r="CW137" s="46">
        <v>135</v>
      </c>
      <c r="CX137" s="46">
        <v>141</v>
      </c>
    </row>
    <row r="138" spans="1:102">
      <c r="A138" s="9" t="s">
        <v>258</v>
      </c>
      <c r="B138" s="18" t="s">
        <v>502</v>
      </c>
      <c r="C138" s="46">
        <v>596</v>
      </c>
      <c r="D138" s="46">
        <v>568</v>
      </c>
      <c r="E138" s="46">
        <v>563</v>
      </c>
      <c r="F138" s="46">
        <v>551</v>
      </c>
      <c r="G138" s="46">
        <v>524</v>
      </c>
      <c r="H138" s="46">
        <v>545</v>
      </c>
      <c r="I138" s="46">
        <v>531</v>
      </c>
      <c r="J138" s="46">
        <v>556</v>
      </c>
      <c r="K138" s="46">
        <v>564</v>
      </c>
      <c r="L138" s="46">
        <v>548</v>
      </c>
      <c r="M138" s="46">
        <v>531</v>
      </c>
      <c r="N138" s="46">
        <v>450</v>
      </c>
      <c r="O138" s="46">
        <v>468</v>
      </c>
      <c r="P138" s="46">
        <v>522</v>
      </c>
      <c r="Q138" s="46">
        <v>467</v>
      </c>
      <c r="R138" s="46">
        <v>490</v>
      </c>
      <c r="S138" s="46">
        <v>559</v>
      </c>
      <c r="T138" s="46">
        <v>570</v>
      </c>
      <c r="U138" s="46">
        <v>638</v>
      </c>
      <c r="V138" s="44">
        <v>678</v>
      </c>
      <c r="W138" s="58">
        <v>152</v>
      </c>
      <c r="X138" s="35">
        <v>151</v>
      </c>
      <c r="Y138" s="35">
        <v>148</v>
      </c>
      <c r="Z138" s="35">
        <v>145</v>
      </c>
      <c r="AA138" s="35">
        <v>139</v>
      </c>
      <c r="AB138" s="35">
        <v>138</v>
      </c>
      <c r="AC138" s="35">
        <v>147</v>
      </c>
      <c r="AD138" s="35">
        <v>144</v>
      </c>
      <c r="AE138" s="35">
        <v>146</v>
      </c>
      <c r="AF138" s="35">
        <v>141</v>
      </c>
      <c r="AG138" s="35">
        <v>138</v>
      </c>
      <c r="AH138" s="35">
        <v>138</v>
      </c>
      <c r="AI138" s="35">
        <v>140</v>
      </c>
      <c r="AJ138" s="35">
        <v>139</v>
      </c>
      <c r="AK138" s="35">
        <v>136</v>
      </c>
      <c r="AL138" s="35">
        <v>136</v>
      </c>
      <c r="AM138" s="35">
        <v>137</v>
      </c>
      <c r="AN138" s="35">
        <v>133</v>
      </c>
      <c r="AO138" s="35">
        <v>129</v>
      </c>
      <c r="AP138" s="35">
        <v>125</v>
      </c>
      <c r="AQ138" s="35">
        <v>131</v>
      </c>
      <c r="AR138" s="35">
        <v>133</v>
      </c>
      <c r="AS138" s="35">
        <v>138</v>
      </c>
      <c r="AT138" s="35">
        <v>143</v>
      </c>
      <c r="AU138" s="35">
        <v>140</v>
      </c>
      <c r="AV138" s="35">
        <v>131</v>
      </c>
      <c r="AW138" s="35">
        <v>124</v>
      </c>
      <c r="AX138" s="35">
        <v>136</v>
      </c>
      <c r="AY138" s="35">
        <v>137</v>
      </c>
      <c r="AZ138" s="35">
        <v>145</v>
      </c>
      <c r="BA138" s="35">
        <v>144</v>
      </c>
      <c r="BB138" s="35">
        <v>130</v>
      </c>
      <c r="BC138" s="35">
        <v>139</v>
      </c>
      <c r="BD138" s="35">
        <v>142</v>
      </c>
      <c r="BE138" s="35">
        <v>139</v>
      </c>
      <c r="BF138" s="35">
        <v>144</v>
      </c>
      <c r="BG138" s="35">
        <v>135</v>
      </c>
      <c r="BH138" s="35">
        <v>134</v>
      </c>
      <c r="BI138" s="35">
        <v>141</v>
      </c>
      <c r="BJ138" s="35">
        <v>138</v>
      </c>
      <c r="BK138" s="35">
        <v>135</v>
      </c>
      <c r="BL138" s="35">
        <v>138</v>
      </c>
      <c r="BM138" s="35">
        <v>148</v>
      </c>
      <c r="BN138" s="35">
        <v>126</v>
      </c>
      <c r="BO138" s="35">
        <v>115</v>
      </c>
      <c r="BP138" s="35">
        <v>113</v>
      </c>
      <c r="BQ138" s="35">
        <v>109</v>
      </c>
      <c r="BR138" s="35">
        <v>113</v>
      </c>
      <c r="BS138" s="35">
        <v>113</v>
      </c>
      <c r="BT138" s="35">
        <v>115</v>
      </c>
      <c r="BU138" s="35">
        <v>120</v>
      </c>
      <c r="BV138" s="35">
        <v>120</v>
      </c>
      <c r="BW138" s="35">
        <v>131</v>
      </c>
      <c r="BX138" s="35">
        <v>129</v>
      </c>
      <c r="BY138" s="35">
        <v>131</v>
      </c>
      <c r="BZ138" s="35">
        <v>131</v>
      </c>
      <c r="CA138" s="35">
        <v>117</v>
      </c>
      <c r="CB138" s="35">
        <v>118</v>
      </c>
      <c r="CC138" s="35">
        <v>114</v>
      </c>
      <c r="CD138" s="35">
        <v>118</v>
      </c>
      <c r="CE138" s="35">
        <v>122</v>
      </c>
      <c r="CF138" s="35">
        <v>119</v>
      </c>
      <c r="CG138" s="35">
        <v>125</v>
      </c>
      <c r="CH138" s="35">
        <v>124</v>
      </c>
      <c r="CI138" s="35">
        <v>135</v>
      </c>
      <c r="CJ138" s="35">
        <v>142</v>
      </c>
      <c r="CK138" s="35">
        <v>141</v>
      </c>
      <c r="CL138" s="35">
        <v>141</v>
      </c>
      <c r="CM138" s="35">
        <v>136</v>
      </c>
      <c r="CN138" s="35">
        <v>145</v>
      </c>
      <c r="CO138" s="35">
        <v>146</v>
      </c>
      <c r="CP138" s="35">
        <v>143</v>
      </c>
      <c r="CQ138" s="35">
        <v>154</v>
      </c>
      <c r="CR138" s="35">
        <v>152</v>
      </c>
      <c r="CS138" s="35">
        <v>161</v>
      </c>
      <c r="CT138" s="35">
        <v>171</v>
      </c>
      <c r="CU138" s="46">
        <v>159</v>
      </c>
      <c r="CV138" s="46">
        <v>177</v>
      </c>
      <c r="CW138" s="46">
        <v>169</v>
      </c>
      <c r="CX138" s="46">
        <v>173</v>
      </c>
    </row>
    <row r="139" spans="1:102">
      <c r="A139" s="9" t="s">
        <v>260</v>
      </c>
      <c r="B139" s="18" t="s">
        <v>503</v>
      </c>
      <c r="C139" s="46">
        <v>1094</v>
      </c>
      <c r="D139" s="46">
        <v>1078</v>
      </c>
      <c r="E139" s="46">
        <v>1280</v>
      </c>
      <c r="F139" s="46">
        <v>1156</v>
      </c>
      <c r="G139" s="46">
        <v>1003</v>
      </c>
      <c r="H139" s="46">
        <v>804</v>
      </c>
      <c r="I139" s="46">
        <v>745</v>
      </c>
      <c r="J139" s="46">
        <v>713</v>
      </c>
      <c r="K139" s="46">
        <v>531</v>
      </c>
      <c r="L139" s="46">
        <v>951</v>
      </c>
      <c r="M139" s="46">
        <v>901</v>
      </c>
      <c r="N139" s="46">
        <v>686</v>
      </c>
      <c r="O139" s="46">
        <v>829</v>
      </c>
      <c r="P139" s="46">
        <v>1000</v>
      </c>
      <c r="Q139" s="46">
        <v>939</v>
      </c>
      <c r="R139" s="46">
        <v>912</v>
      </c>
      <c r="S139" s="46">
        <v>1104</v>
      </c>
      <c r="T139" s="46">
        <v>966</v>
      </c>
      <c r="U139" s="46">
        <v>727</v>
      </c>
      <c r="V139" s="44">
        <v>792</v>
      </c>
      <c r="W139" s="58">
        <v>263</v>
      </c>
      <c r="X139" s="35">
        <v>270</v>
      </c>
      <c r="Y139" s="35">
        <v>282</v>
      </c>
      <c r="Z139" s="35">
        <v>279</v>
      </c>
      <c r="AA139" s="35">
        <v>291</v>
      </c>
      <c r="AB139" s="35">
        <v>239</v>
      </c>
      <c r="AC139" s="35">
        <v>288</v>
      </c>
      <c r="AD139" s="35">
        <v>260</v>
      </c>
      <c r="AE139" s="35">
        <v>281</v>
      </c>
      <c r="AF139" s="35">
        <v>309</v>
      </c>
      <c r="AG139" s="35">
        <v>337</v>
      </c>
      <c r="AH139" s="35">
        <v>353</v>
      </c>
      <c r="AI139" s="35">
        <v>351</v>
      </c>
      <c r="AJ139" s="35">
        <v>276</v>
      </c>
      <c r="AK139" s="35">
        <v>237</v>
      </c>
      <c r="AL139" s="35">
        <v>292</v>
      </c>
      <c r="AM139" s="35">
        <v>295</v>
      </c>
      <c r="AN139" s="35">
        <v>268</v>
      </c>
      <c r="AO139" s="35">
        <v>235</v>
      </c>
      <c r="AP139" s="35">
        <v>205</v>
      </c>
      <c r="AQ139" s="35">
        <v>213</v>
      </c>
      <c r="AR139" s="35">
        <v>194</v>
      </c>
      <c r="AS139" s="35">
        <v>191</v>
      </c>
      <c r="AT139" s="35">
        <v>206</v>
      </c>
      <c r="AU139" s="35">
        <v>198</v>
      </c>
      <c r="AV139" s="35">
        <v>188</v>
      </c>
      <c r="AW139" s="35">
        <v>175</v>
      </c>
      <c r="AX139" s="35">
        <v>184</v>
      </c>
      <c r="AY139" s="35">
        <v>168</v>
      </c>
      <c r="AZ139" s="35">
        <v>181</v>
      </c>
      <c r="BA139" s="35">
        <v>174</v>
      </c>
      <c r="BB139" s="35">
        <v>190</v>
      </c>
      <c r="BC139" s="35">
        <v>130</v>
      </c>
      <c r="BD139" s="35">
        <v>133</v>
      </c>
      <c r="BE139" s="35">
        <v>126</v>
      </c>
      <c r="BF139" s="35">
        <v>142</v>
      </c>
      <c r="BG139" s="35">
        <v>270</v>
      </c>
      <c r="BH139" s="35">
        <v>229</v>
      </c>
      <c r="BI139" s="35">
        <v>229</v>
      </c>
      <c r="BJ139" s="35">
        <v>223</v>
      </c>
      <c r="BK139" s="35">
        <v>206</v>
      </c>
      <c r="BL139" s="35">
        <v>239</v>
      </c>
      <c r="BM139" s="35">
        <v>282</v>
      </c>
      <c r="BN139" s="35">
        <v>214</v>
      </c>
      <c r="BO139" s="35">
        <v>195</v>
      </c>
      <c r="BP139" s="35">
        <v>156</v>
      </c>
      <c r="BQ139" s="35">
        <v>144</v>
      </c>
      <c r="BR139" s="35">
        <v>191</v>
      </c>
      <c r="BS139" s="35">
        <v>200</v>
      </c>
      <c r="BT139" s="35">
        <v>210</v>
      </c>
      <c r="BU139" s="35">
        <v>195</v>
      </c>
      <c r="BV139" s="35">
        <v>224</v>
      </c>
      <c r="BW139" s="35">
        <v>244</v>
      </c>
      <c r="BX139" s="35">
        <v>256</v>
      </c>
      <c r="BY139" s="35">
        <v>240</v>
      </c>
      <c r="BZ139" s="35">
        <v>260</v>
      </c>
      <c r="CA139" s="35">
        <v>253</v>
      </c>
      <c r="CB139" s="35">
        <v>247</v>
      </c>
      <c r="CC139" s="35">
        <v>219</v>
      </c>
      <c r="CD139" s="35">
        <v>220</v>
      </c>
      <c r="CE139" s="35">
        <v>221</v>
      </c>
      <c r="CF139" s="35">
        <v>226</v>
      </c>
      <c r="CG139" s="35">
        <v>243</v>
      </c>
      <c r="CH139" s="35">
        <v>222</v>
      </c>
      <c r="CI139" s="35">
        <v>266</v>
      </c>
      <c r="CJ139" s="35">
        <v>258</v>
      </c>
      <c r="CK139" s="35">
        <v>263</v>
      </c>
      <c r="CL139" s="35">
        <v>317</v>
      </c>
      <c r="CM139" s="35">
        <v>290</v>
      </c>
      <c r="CN139" s="35">
        <v>288</v>
      </c>
      <c r="CO139" s="35">
        <v>195</v>
      </c>
      <c r="CP139" s="35">
        <v>193</v>
      </c>
      <c r="CQ139" s="35">
        <v>171</v>
      </c>
      <c r="CR139" s="35">
        <v>184</v>
      </c>
      <c r="CS139" s="35">
        <v>174</v>
      </c>
      <c r="CT139" s="35">
        <v>198</v>
      </c>
      <c r="CU139" s="46">
        <v>196</v>
      </c>
      <c r="CV139" s="46">
        <v>194</v>
      </c>
      <c r="CW139" s="46">
        <v>192</v>
      </c>
      <c r="CX139" s="46">
        <v>210</v>
      </c>
    </row>
    <row r="140" spans="1:102">
      <c r="A140" s="1" t="s">
        <v>262</v>
      </c>
      <c r="B140" s="18" t="s">
        <v>504</v>
      </c>
      <c r="C140" s="46">
        <v>8899</v>
      </c>
      <c r="D140" s="46">
        <v>8361</v>
      </c>
      <c r="E140" s="46">
        <v>8474</v>
      </c>
      <c r="F140" s="46">
        <v>8609</v>
      </c>
      <c r="G140" s="46">
        <v>8104</v>
      </c>
      <c r="H140" s="46">
        <v>8413</v>
      </c>
      <c r="I140" s="46">
        <v>8216</v>
      </c>
      <c r="J140" s="46">
        <v>8917</v>
      </c>
      <c r="K140" s="46">
        <v>9269</v>
      </c>
      <c r="L140" s="46">
        <v>10787</v>
      </c>
      <c r="M140" s="46">
        <v>11271</v>
      </c>
      <c r="N140" s="46">
        <v>8605</v>
      </c>
      <c r="O140" s="46">
        <v>9502</v>
      </c>
      <c r="P140" s="46">
        <v>11246</v>
      </c>
      <c r="Q140" s="46">
        <v>10244</v>
      </c>
      <c r="R140" s="46">
        <v>10175</v>
      </c>
      <c r="S140" s="46">
        <v>11763</v>
      </c>
      <c r="T140" s="46">
        <v>10741</v>
      </c>
      <c r="U140" s="46">
        <v>11578</v>
      </c>
      <c r="V140" s="44">
        <v>12855</v>
      </c>
      <c r="W140" s="58">
        <v>2180</v>
      </c>
      <c r="X140" s="35">
        <v>2239</v>
      </c>
      <c r="Y140" s="35">
        <v>2217</v>
      </c>
      <c r="Z140" s="35">
        <v>2263</v>
      </c>
      <c r="AA140" s="35">
        <v>2107</v>
      </c>
      <c r="AB140" s="35">
        <v>2031</v>
      </c>
      <c r="AC140" s="35">
        <v>2084</v>
      </c>
      <c r="AD140" s="35">
        <v>2139</v>
      </c>
      <c r="AE140" s="35">
        <v>2100</v>
      </c>
      <c r="AF140" s="35">
        <v>2108</v>
      </c>
      <c r="AG140" s="35">
        <v>2108</v>
      </c>
      <c r="AH140" s="35">
        <v>2158</v>
      </c>
      <c r="AI140" s="35">
        <v>2259</v>
      </c>
      <c r="AJ140" s="35">
        <v>2174</v>
      </c>
      <c r="AK140" s="35">
        <v>2114</v>
      </c>
      <c r="AL140" s="35">
        <v>2062</v>
      </c>
      <c r="AM140" s="35">
        <v>2020</v>
      </c>
      <c r="AN140" s="35">
        <v>2003</v>
      </c>
      <c r="AO140" s="35">
        <v>2080</v>
      </c>
      <c r="AP140" s="35">
        <v>2001</v>
      </c>
      <c r="AQ140" s="35">
        <v>2062</v>
      </c>
      <c r="AR140" s="35">
        <v>2049</v>
      </c>
      <c r="AS140" s="35">
        <v>2138</v>
      </c>
      <c r="AT140" s="35">
        <v>2164</v>
      </c>
      <c r="AU140" s="35">
        <v>2025</v>
      </c>
      <c r="AV140" s="35">
        <v>2086</v>
      </c>
      <c r="AW140" s="35">
        <v>2032</v>
      </c>
      <c r="AX140" s="35">
        <v>2073</v>
      </c>
      <c r="AY140" s="35">
        <v>2175</v>
      </c>
      <c r="AZ140" s="35">
        <v>2199</v>
      </c>
      <c r="BA140" s="35">
        <v>2239</v>
      </c>
      <c r="BB140" s="35">
        <v>2304</v>
      </c>
      <c r="BC140" s="35">
        <v>2259</v>
      </c>
      <c r="BD140" s="35">
        <v>2308</v>
      </c>
      <c r="BE140" s="35">
        <v>2322</v>
      </c>
      <c r="BF140" s="35">
        <v>2380</v>
      </c>
      <c r="BG140" s="35">
        <v>2552</v>
      </c>
      <c r="BH140" s="35">
        <v>2612</v>
      </c>
      <c r="BI140" s="35">
        <v>2735</v>
      </c>
      <c r="BJ140" s="35">
        <v>2888</v>
      </c>
      <c r="BK140" s="35">
        <v>2935</v>
      </c>
      <c r="BL140" s="35">
        <v>2971</v>
      </c>
      <c r="BM140" s="35">
        <v>2217</v>
      </c>
      <c r="BN140" s="35">
        <v>2569</v>
      </c>
      <c r="BO140" s="35">
        <v>2322</v>
      </c>
      <c r="BP140" s="35">
        <v>2050</v>
      </c>
      <c r="BQ140" s="35">
        <v>2072</v>
      </c>
      <c r="BR140" s="35">
        <v>2161</v>
      </c>
      <c r="BS140" s="35">
        <v>2237</v>
      </c>
      <c r="BT140" s="35">
        <v>2345</v>
      </c>
      <c r="BU140" s="35">
        <v>2337</v>
      </c>
      <c r="BV140" s="35">
        <v>2583</v>
      </c>
      <c r="BW140" s="35">
        <v>2748</v>
      </c>
      <c r="BX140" s="35">
        <v>2838</v>
      </c>
      <c r="BY140" s="35">
        <v>2872</v>
      </c>
      <c r="BZ140" s="35">
        <v>2788</v>
      </c>
      <c r="CA140" s="35">
        <v>2656</v>
      </c>
      <c r="CB140" s="35">
        <v>2555</v>
      </c>
      <c r="CC140" s="35">
        <v>2531</v>
      </c>
      <c r="CD140" s="35">
        <v>2502</v>
      </c>
      <c r="CE140" s="35">
        <v>2505</v>
      </c>
      <c r="CF140" s="35">
        <v>2586</v>
      </c>
      <c r="CG140" s="35">
        <v>2586</v>
      </c>
      <c r="CH140" s="35">
        <v>2498</v>
      </c>
      <c r="CI140" s="35">
        <v>2923</v>
      </c>
      <c r="CJ140" s="35">
        <v>3025</v>
      </c>
      <c r="CK140" s="35">
        <v>2911</v>
      </c>
      <c r="CL140" s="35">
        <v>2904</v>
      </c>
      <c r="CM140" s="35">
        <v>2737</v>
      </c>
      <c r="CN140" s="35">
        <v>2660</v>
      </c>
      <c r="CO140" s="35">
        <v>2696</v>
      </c>
      <c r="CP140" s="35">
        <v>2648</v>
      </c>
      <c r="CQ140" s="35">
        <v>2646</v>
      </c>
      <c r="CR140" s="35">
        <v>2853</v>
      </c>
      <c r="CS140" s="35">
        <v>2929</v>
      </c>
      <c r="CT140" s="35">
        <v>3150</v>
      </c>
      <c r="CU140" s="46">
        <v>3186</v>
      </c>
      <c r="CV140" s="46">
        <v>3112</v>
      </c>
      <c r="CW140" s="46">
        <v>3237</v>
      </c>
      <c r="CX140" s="46">
        <v>3320</v>
      </c>
    </row>
    <row r="141" spans="1:102">
      <c r="A141" s="9" t="s">
        <v>264</v>
      </c>
      <c r="B141" s="18" t="s">
        <v>505</v>
      </c>
      <c r="C141" s="46">
        <v>2792</v>
      </c>
      <c r="D141" s="46">
        <v>2441</v>
      </c>
      <c r="E141" s="46">
        <v>2564</v>
      </c>
      <c r="F141" s="46">
        <v>2604</v>
      </c>
      <c r="G141" s="46">
        <v>2592</v>
      </c>
      <c r="H141" s="46">
        <v>2684</v>
      </c>
      <c r="I141" s="46">
        <v>2563</v>
      </c>
      <c r="J141" s="46">
        <v>2844</v>
      </c>
      <c r="K141" s="46">
        <v>2879</v>
      </c>
      <c r="L141" s="46">
        <v>3356</v>
      </c>
      <c r="M141" s="46">
        <v>3585</v>
      </c>
      <c r="N141" s="46">
        <v>2828</v>
      </c>
      <c r="O141" s="46">
        <v>3271</v>
      </c>
      <c r="P141" s="46">
        <v>3973</v>
      </c>
      <c r="Q141" s="46">
        <v>3659</v>
      </c>
      <c r="R141" s="46">
        <v>3647</v>
      </c>
      <c r="S141" s="46">
        <v>3903</v>
      </c>
      <c r="T141" s="46">
        <v>3607</v>
      </c>
      <c r="U141" s="46">
        <v>3742</v>
      </c>
      <c r="V141" s="44">
        <v>4029</v>
      </c>
      <c r="W141" s="58">
        <v>695</v>
      </c>
      <c r="X141" s="35">
        <v>720</v>
      </c>
      <c r="Y141" s="35">
        <v>682</v>
      </c>
      <c r="Z141" s="35">
        <v>695</v>
      </c>
      <c r="AA141" s="35">
        <v>603</v>
      </c>
      <c r="AB141" s="35">
        <v>580</v>
      </c>
      <c r="AC141" s="35">
        <v>625</v>
      </c>
      <c r="AD141" s="35">
        <v>633</v>
      </c>
      <c r="AE141" s="35">
        <v>629</v>
      </c>
      <c r="AF141" s="35">
        <v>632</v>
      </c>
      <c r="AG141" s="35">
        <v>648</v>
      </c>
      <c r="AH141" s="35">
        <v>655</v>
      </c>
      <c r="AI141" s="35">
        <v>688</v>
      </c>
      <c r="AJ141" s="35">
        <v>684</v>
      </c>
      <c r="AK141" s="35">
        <v>603</v>
      </c>
      <c r="AL141" s="35">
        <v>629</v>
      </c>
      <c r="AM141" s="35">
        <v>646</v>
      </c>
      <c r="AN141" s="35">
        <v>625</v>
      </c>
      <c r="AO141" s="35">
        <v>669</v>
      </c>
      <c r="AP141" s="35">
        <v>652</v>
      </c>
      <c r="AQ141" s="35">
        <v>682</v>
      </c>
      <c r="AR141" s="35">
        <v>662</v>
      </c>
      <c r="AS141" s="35">
        <v>671</v>
      </c>
      <c r="AT141" s="35">
        <v>669</v>
      </c>
      <c r="AU141" s="35">
        <v>606</v>
      </c>
      <c r="AV141" s="35">
        <v>638</v>
      </c>
      <c r="AW141" s="35">
        <v>650</v>
      </c>
      <c r="AX141" s="35">
        <v>669</v>
      </c>
      <c r="AY141" s="35">
        <v>685</v>
      </c>
      <c r="AZ141" s="35">
        <v>724</v>
      </c>
      <c r="BA141" s="35">
        <v>724</v>
      </c>
      <c r="BB141" s="35">
        <v>711</v>
      </c>
      <c r="BC141" s="35">
        <v>707</v>
      </c>
      <c r="BD141" s="35">
        <v>712</v>
      </c>
      <c r="BE141" s="35">
        <v>708</v>
      </c>
      <c r="BF141" s="35">
        <v>752</v>
      </c>
      <c r="BG141" s="35">
        <v>800</v>
      </c>
      <c r="BH141" s="35">
        <v>818</v>
      </c>
      <c r="BI141" s="35">
        <v>842</v>
      </c>
      <c r="BJ141" s="35">
        <v>896</v>
      </c>
      <c r="BK141" s="35">
        <v>898</v>
      </c>
      <c r="BL141" s="35">
        <v>938</v>
      </c>
      <c r="BM141" s="35">
        <v>682</v>
      </c>
      <c r="BN141" s="35">
        <v>825</v>
      </c>
      <c r="BO141" s="35">
        <v>752</v>
      </c>
      <c r="BP141" s="35">
        <v>672</v>
      </c>
      <c r="BQ141" s="35">
        <v>691</v>
      </c>
      <c r="BR141" s="35">
        <v>713</v>
      </c>
      <c r="BS141" s="35">
        <v>747</v>
      </c>
      <c r="BT141" s="35">
        <v>828</v>
      </c>
      <c r="BU141" s="35">
        <v>809</v>
      </c>
      <c r="BV141" s="35">
        <v>887</v>
      </c>
      <c r="BW141" s="35">
        <v>966</v>
      </c>
      <c r="BX141" s="35">
        <v>979</v>
      </c>
      <c r="BY141" s="35">
        <v>1019</v>
      </c>
      <c r="BZ141" s="35">
        <v>1009</v>
      </c>
      <c r="CA141" s="35">
        <v>962</v>
      </c>
      <c r="CB141" s="35">
        <v>915</v>
      </c>
      <c r="CC141" s="35">
        <v>883</v>
      </c>
      <c r="CD141" s="35">
        <v>899</v>
      </c>
      <c r="CE141" s="35">
        <v>880</v>
      </c>
      <c r="CF141" s="35">
        <v>948</v>
      </c>
      <c r="CG141" s="35">
        <v>928</v>
      </c>
      <c r="CH141" s="35">
        <v>891</v>
      </c>
      <c r="CI141" s="35">
        <v>1013</v>
      </c>
      <c r="CJ141" s="35">
        <v>968</v>
      </c>
      <c r="CK141" s="35">
        <v>962</v>
      </c>
      <c r="CL141" s="35">
        <v>960</v>
      </c>
      <c r="CM141" s="35">
        <v>941</v>
      </c>
      <c r="CN141" s="35">
        <v>913</v>
      </c>
      <c r="CO141" s="35">
        <v>893</v>
      </c>
      <c r="CP141" s="35">
        <v>860</v>
      </c>
      <c r="CQ141" s="35">
        <v>871</v>
      </c>
      <c r="CR141" s="35">
        <v>953</v>
      </c>
      <c r="CS141" s="35">
        <v>937</v>
      </c>
      <c r="CT141" s="35">
        <v>981</v>
      </c>
      <c r="CU141" s="46">
        <v>1002</v>
      </c>
      <c r="CV141" s="46">
        <v>992</v>
      </c>
      <c r="CW141" s="46">
        <v>1027</v>
      </c>
      <c r="CX141" s="46">
        <v>1008</v>
      </c>
    </row>
    <row r="142" spans="1:102">
      <c r="A142" s="9" t="s">
        <v>266</v>
      </c>
      <c r="B142" s="18" t="s">
        <v>506</v>
      </c>
      <c r="C142" s="46">
        <v>2736</v>
      </c>
      <c r="D142" s="46">
        <v>2651</v>
      </c>
      <c r="E142" s="46">
        <v>2710</v>
      </c>
      <c r="F142" s="46">
        <v>2760</v>
      </c>
      <c r="G142" s="46">
        <v>2492</v>
      </c>
      <c r="H142" s="46">
        <v>2587</v>
      </c>
      <c r="I142" s="46">
        <v>2658</v>
      </c>
      <c r="J142" s="46">
        <v>2697</v>
      </c>
      <c r="K142" s="46">
        <v>2829</v>
      </c>
      <c r="L142" s="46">
        <v>3189</v>
      </c>
      <c r="M142" s="46">
        <v>3417</v>
      </c>
      <c r="N142" s="46">
        <v>2771</v>
      </c>
      <c r="O142" s="46">
        <v>2980</v>
      </c>
      <c r="P142" s="46">
        <v>3435</v>
      </c>
      <c r="Q142" s="46">
        <v>3270</v>
      </c>
      <c r="R142" s="46">
        <v>3343</v>
      </c>
      <c r="S142" s="46">
        <v>3776</v>
      </c>
      <c r="T142" s="46">
        <v>3625</v>
      </c>
      <c r="U142" s="46">
        <v>4115</v>
      </c>
      <c r="V142" s="44">
        <v>4676</v>
      </c>
      <c r="W142" s="58">
        <v>682</v>
      </c>
      <c r="X142" s="35">
        <v>687</v>
      </c>
      <c r="Y142" s="35">
        <v>692</v>
      </c>
      <c r="Z142" s="35">
        <v>675</v>
      </c>
      <c r="AA142" s="35">
        <v>663</v>
      </c>
      <c r="AB142" s="35">
        <v>639</v>
      </c>
      <c r="AC142" s="35">
        <v>661</v>
      </c>
      <c r="AD142" s="35">
        <v>688</v>
      </c>
      <c r="AE142" s="35">
        <v>664</v>
      </c>
      <c r="AF142" s="35">
        <v>683</v>
      </c>
      <c r="AG142" s="35">
        <v>672</v>
      </c>
      <c r="AH142" s="35">
        <v>691</v>
      </c>
      <c r="AI142" s="35">
        <v>701</v>
      </c>
      <c r="AJ142" s="35">
        <v>696</v>
      </c>
      <c r="AK142" s="35">
        <v>699</v>
      </c>
      <c r="AL142" s="35">
        <v>664</v>
      </c>
      <c r="AM142" s="35">
        <v>646</v>
      </c>
      <c r="AN142" s="35">
        <v>618</v>
      </c>
      <c r="AO142" s="35">
        <v>634</v>
      </c>
      <c r="AP142" s="35">
        <v>594</v>
      </c>
      <c r="AQ142" s="35">
        <v>631</v>
      </c>
      <c r="AR142" s="35">
        <v>620</v>
      </c>
      <c r="AS142" s="35">
        <v>653</v>
      </c>
      <c r="AT142" s="35">
        <v>683</v>
      </c>
      <c r="AU142" s="35">
        <v>667</v>
      </c>
      <c r="AV142" s="35">
        <v>691</v>
      </c>
      <c r="AW142" s="35">
        <v>651</v>
      </c>
      <c r="AX142" s="35">
        <v>649</v>
      </c>
      <c r="AY142" s="35">
        <v>654</v>
      </c>
      <c r="AZ142" s="35">
        <v>668</v>
      </c>
      <c r="BA142" s="35">
        <v>674</v>
      </c>
      <c r="BB142" s="35">
        <v>701</v>
      </c>
      <c r="BC142" s="35">
        <v>701</v>
      </c>
      <c r="BD142" s="35">
        <v>710</v>
      </c>
      <c r="BE142" s="35">
        <v>710</v>
      </c>
      <c r="BF142" s="35">
        <v>708</v>
      </c>
      <c r="BG142" s="35">
        <v>756</v>
      </c>
      <c r="BH142" s="35">
        <v>770</v>
      </c>
      <c r="BI142" s="35">
        <v>815</v>
      </c>
      <c r="BJ142" s="35">
        <v>848</v>
      </c>
      <c r="BK142" s="35">
        <v>889</v>
      </c>
      <c r="BL142" s="35">
        <v>882</v>
      </c>
      <c r="BM142" s="35">
        <v>692</v>
      </c>
      <c r="BN142" s="35">
        <v>793</v>
      </c>
      <c r="BO142" s="35">
        <v>727</v>
      </c>
      <c r="BP142" s="35">
        <v>676</v>
      </c>
      <c r="BQ142" s="35">
        <v>656</v>
      </c>
      <c r="BR142" s="35">
        <v>712</v>
      </c>
      <c r="BS142" s="35">
        <v>723</v>
      </c>
      <c r="BT142" s="35">
        <v>730</v>
      </c>
      <c r="BU142" s="35">
        <v>744</v>
      </c>
      <c r="BV142" s="35">
        <v>783</v>
      </c>
      <c r="BW142" s="35">
        <v>840</v>
      </c>
      <c r="BX142" s="35">
        <v>884</v>
      </c>
      <c r="BY142" s="35">
        <v>870</v>
      </c>
      <c r="BZ142" s="35">
        <v>841</v>
      </c>
      <c r="CA142" s="35">
        <v>814</v>
      </c>
      <c r="CB142" s="35">
        <v>827</v>
      </c>
      <c r="CC142" s="35">
        <v>819</v>
      </c>
      <c r="CD142" s="35">
        <v>810</v>
      </c>
      <c r="CE142" s="35">
        <v>822</v>
      </c>
      <c r="CF142" s="35">
        <v>832</v>
      </c>
      <c r="CG142" s="35">
        <v>860</v>
      </c>
      <c r="CH142" s="35">
        <v>829</v>
      </c>
      <c r="CI142" s="35">
        <v>957</v>
      </c>
      <c r="CJ142" s="35">
        <v>928</v>
      </c>
      <c r="CK142" s="35">
        <v>905</v>
      </c>
      <c r="CL142" s="35">
        <v>986</v>
      </c>
      <c r="CM142" s="35">
        <v>905</v>
      </c>
      <c r="CN142" s="35">
        <v>898</v>
      </c>
      <c r="CO142" s="35">
        <v>921</v>
      </c>
      <c r="CP142" s="35">
        <v>901</v>
      </c>
      <c r="CQ142" s="35">
        <v>933</v>
      </c>
      <c r="CR142" s="35">
        <v>1001</v>
      </c>
      <c r="CS142" s="35">
        <v>1076</v>
      </c>
      <c r="CT142" s="35">
        <v>1105</v>
      </c>
      <c r="CU142" s="46">
        <v>1141</v>
      </c>
      <c r="CV142" s="46">
        <v>1153</v>
      </c>
      <c r="CW142" s="46">
        <v>1160</v>
      </c>
      <c r="CX142" s="46">
        <v>1222</v>
      </c>
    </row>
    <row r="143" spans="1:102">
      <c r="A143" s="9" t="s">
        <v>268</v>
      </c>
      <c r="B143" s="18" t="s">
        <v>507</v>
      </c>
      <c r="C143" s="46">
        <v>822</v>
      </c>
      <c r="D143" s="46">
        <v>797</v>
      </c>
      <c r="E143" s="46">
        <v>691</v>
      </c>
      <c r="F143" s="46">
        <v>640</v>
      </c>
      <c r="G143" s="46">
        <v>622</v>
      </c>
      <c r="H143" s="46">
        <v>619</v>
      </c>
      <c r="I143" s="46">
        <v>526</v>
      </c>
      <c r="J143" s="46">
        <v>648</v>
      </c>
      <c r="K143" s="46">
        <v>698</v>
      </c>
      <c r="L143" s="46">
        <v>780</v>
      </c>
      <c r="M143" s="46">
        <v>895</v>
      </c>
      <c r="N143" s="46">
        <v>765</v>
      </c>
      <c r="O143" s="46">
        <v>783</v>
      </c>
      <c r="P143" s="46">
        <v>945</v>
      </c>
      <c r="Q143" s="46">
        <v>965</v>
      </c>
      <c r="R143" s="46">
        <v>923</v>
      </c>
      <c r="S143" s="46">
        <v>1161</v>
      </c>
      <c r="T143" s="46">
        <v>913</v>
      </c>
      <c r="U143" s="46">
        <v>999</v>
      </c>
      <c r="V143" s="44">
        <v>1115</v>
      </c>
      <c r="W143" s="58">
        <v>199</v>
      </c>
      <c r="X143" s="35">
        <v>199</v>
      </c>
      <c r="Y143" s="35">
        <v>207</v>
      </c>
      <c r="Z143" s="35">
        <v>217</v>
      </c>
      <c r="AA143" s="35">
        <v>204</v>
      </c>
      <c r="AB143" s="35">
        <v>197</v>
      </c>
      <c r="AC143" s="35">
        <v>209</v>
      </c>
      <c r="AD143" s="35">
        <v>187</v>
      </c>
      <c r="AE143" s="35">
        <v>183</v>
      </c>
      <c r="AF143" s="35">
        <v>176</v>
      </c>
      <c r="AG143" s="35">
        <v>167</v>
      </c>
      <c r="AH143" s="35">
        <v>165</v>
      </c>
      <c r="AI143" s="35">
        <v>177</v>
      </c>
      <c r="AJ143" s="35">
        <v>138</v>
      </c>
      <c r="AK143" s="35">
        <v>161</v>
      </c>
      <c r="AL143" s="35">
        <v>164</v>
      </c>
      <c r="AM143" s="35">
        <v>159</v>
      </c>
      <c r="AN143" s="35">
        <v>161</v>
      </c>
      <c r="AO143" s="35">
        <v>148</v>
      </c>
      <c r="AP143" s="35">
        <v>154</v>
      </c>
      <c r="AQ143" s="35">
        <v>158</v>
      </c>
      <c r="AR143" s="35">
        <v>156</v>
      </c>
      <c r="AS143" s="35">
        <v>151</v>
      </c>
      <c r="AT143" s="35">
        <v>154</v>
      </c>
      <c r="AU143" s="35">
        <v>144</v>
      </c>
      <c r="AV143" s="35">
        <v>132</v>
      </c>
      <c r="AW143" s="35">
        <v>131</v>
      </c>
      <c r="AX143" s="35">
        <v>119</v>
      </c>
      <c r="AY143" s="35">
        <v>168</v>
      </c>
      <c r="AZ143" s="35">
        <v>150</v>
      </c>
      <c r="BA143" s="35">
        <v>164</v>
      </c>
      <c r="BB143" s="35">
        <v>166</v>
      </c>
      <c r="BC143" s="35">
        <v>164</v>
      </c>
      <c r="BD143" s="35">
        <v>175</v>
      </c>
      <c r="BE143" s="35">
        <v>182</v>
      </c>
      <c r="BF143" s="35">
        <v>177</v>
      </c>
      <c r="BG143" s="35">
        <v>192</v>
      </c>
      <c r="BH143" s="35">
        <v>188</v>
      </c>
      <c r="BI143" s="35">
        <v>195</v>
      </c>
      <c r="BJ143" s="35">
        <v>205</v>
      </c>
      <c r="BK143" s="35">
        <v>214</v>
      </c>
      <c r="BL143" s="35">
        <v>228</v>
      </c>
      <c r="BM143" s="35">
        <v>207</v>
      </c>
      <c r="BN143" s="35">
        <v>230</v>
      </c>
      <c r="BO143" s="35">
        <v>230</v>
      </c>
      <c r="BP143" s="35">
        <v>174</v>
      </c>
      <c r="BQ143" s="35">
        <v>189</v>
      </c>
      <c r="BR143" s="35">
        <v>172</v>
      </c>
      <c r="BS143" s="35">
        <v>203</v>
      </c>
      <c r="BT143" s="35">
        <v>195</v>
      </c>
      <c r="BU143" s="35">
        <v>178</v>
      </c>
      <c r="BV143" s="35">
        <v>207</v>
      </c>
      <c r="BW143" s="35">
        <v>230</v>
      </c>
      <c r="BX143" s="35">
        <v>235</v>
      </c>
      <c r="BY143" s="35">
        <v>241</v>
      </c>
      <c r="BZ143" s="35">
        <v>239</v>
      </c>
      <c r="CA143" s="35">
        <v>224</v>
      </c>
      <c r="CB143" s="35">
        <v>218</v>
      </c>
      <c r="CC143" s="35">
        <v>268</v>
      </c>
      <c r="CD143" s="35">
        <v>255</v>
      </c>
      <c r="CE143" s="35">
        <v>238</v>
      </c>
      <c r="CF143" s="35">
        <v>233</v>
      </c>
      <c r="CG143" s="35">
        <v>227</v>
      </c>
      <c r="CH143" s="35">
        <v>225</v>
      </c>
      <c r="CI143" s="35">
        <v>270</v>
      </c>
      <c r="CJ143" s="35">
        <v>352</v>
      </c>
      <c r="CK143" s="35">
        <v>286</v>
      </c>
      <c r="CL143" s="35">
        <v>253</v>
      </c>
      <c r="CM143" s="35">
        <v>228</v>
      </c>
      <c r="CN143" s="35">
        <v>218</v>
      </c>
      <c r="CO143" s="35">
        <v>230</v>
      </c>
      <c r="CP143" s="35">
        <v>237</v>
      </c>
      <c r="CQ143" s="35">
        <v>241</v>
      </c>
      <c r="CR143" s="35">
        <v>251</v>
      </c>
      <c r="CS143" s="35">
        <v>240</v>
      </c>
      <c r="CT143" s="35">
        <v>267</v>
      </c>
      <c r="CU143" s="46">
        <v>276</v>
      </c>
      <c r="CV143" s="46">
        <v>261</v>
      </c>
      <c r="CW143" s="46">
        <v>282</v>
      </c>
      <c r="CX143" s="46">
        <v>296</v>
      </c>
    </row>
    <row r="144" spans="1:102">
      <c r="A144" s="9" t="s">
        <v>270</v>
      </c>
      <c r="B144" s="18" t="s">
        <v>508</v>
      </c>
      <c r="C144" s="46">
        <v>461</v>
      </c>
      <c r="D144" s="46">
        <v>369</v>
      </c>
      <c r="E144" s="46">
        <v>426</v>
      </c>
      <c r="F144" s="46">
        <v>489</v>
      </c>
      <c r="G144" s="46">
        <v>324</v>
      </c>
      <c r="H144" s="46">
        <v>343</v>
      </c>
      <c r="I144" s="46">
        <v>317</v>
      </c>
      <c r="J144" s="46">
        <v>356</v>
      </c>
      <c r="K144" s="46">
        <v>336</v>
      </c>
      <c r="L144" s="46">
        <v>419</v>
      </c>
      <c r="M144" s="46">
        <v>439</v>
      </c>
      <c r="N144" s="46">
        <v>245</v>
      </c>
      <c r="O144" s="46">
        <v>278</v>
      </c>
      <c r="P144" s="46">
        <v>347</v>
      </c>
      <c r="Q144" s="46">
        <v>330</v>
      </c>
      <c r="R144" s="46">
        <v>335</v>
      </c>
      <c r="S144" s="46">
        <v>410</v>
      </c>
      <c r="T144" s="46">
        <v>378</v>
      </c>
      <c r="U144" s="46">
        <v>356</v>
      </c>
      <c r="V144" s="44">
        <v>441</v>
      </c>
      <c r="W144" s="58">
        <v>105</v>
      </c>
      <c r="X144" s="35">
        <v>115</v>
      </c>
      <c r="Y144" s="35">
        <v>117</v>
      </c>
      <c r="Z144" s="35">
        <v>124</v>
      </c>
      <c r="AA144" s="35">
        <v>92</v>
      </c>
      <c r="AB144" s="35">
        <v>91</v>
      </c>
      <c r="AC144" s="35">
        <v>89</v>
      </c>
      <c r="AD144" s="35">
        <v>97</v>
      </c>
      <c r="AE144" s="35">
        <v>102</v>
      </c>
      <c r="AF144" s="35">
        <v>100</v>
      </c>
      <c r="AG144" s="35">
        <v>106</v>
      </c>
      <c r="AH144" s="35">
        <v>118</v>
      </c>
      <c r="AI144" s="35">
        <v>124</v>
      </c>
      <c r="AJ144" s="35">
        <v>121</v>
      </c>
      <c r="AK144" s="35">
        <v>120</v>
      </c>
      <c r="AL144" s="35">
        <v>124</v>
      </c>
      <c r="AM144" s="35">
        <v>77</v>
      </c>
      <c r="AN144" s="35">
        <v>76</v>
      </c>
      <c r="AO144" s="35">
        <v>81</v>
      </c>
      <c r="AP144" s="35">
        <v>90</v>
      </c>
      <c r="AQ144" s="35">
        <v>83</v>
      </c>
      <c r="AR144" s="35">
        <v>81</v>
      </c>
      <c r="AS144" s="35">
        <v>90</v>
      </c>
      <c r="AT144" s="35">
        <v>89</v>
      </c>
      <c r="AU144" s="35">
        <v>79</v>
      </c>
      <c r="AV144" s="35">
        <v>83</v>
      </c>
      <c r="AW144" s="35">
        <v>74</v>
      </c>
      <c r="AX144" s="35">
        <v>81</v>
      </c>
      <c r="AY144" s="35">
        <v>87</v>
      </c>
      <c r="AZ144" s="35">
        <v>91</v>
      </c>
      <c r="BA144" s="35">
        <v>87</v>
      </c>
      <c r="BB144" s="35">
        <v>91</v>
      </c>
      <c r="BC144" s="35">
        <v>81</v>
      </c>
      <c r="BD144" s="35">
        <v>86</v>
      </c>
      <c r="BE144" s="35">
        <v>84</v>
      </c>
      <c r="BF144" s="35">
        <v>85</v>
      </c>
      <c r="BG144" s="35">
        <v>97</v>
      </c>
      <c r="BH144" s="35">
        <v>99</v>
      </c>
      <c r="BI144" s="35">
        <v>112</v>
      </c>
      <c r="BJ144" s="35">
        <v>111</v>
      </c>
      <c r="BK144" s="35">
        <v>104</v>
      </c>
      <c r="BL144" s="35">
        <v>113</v>
      </c>
      <c r="BM144" s="35">
        <v>117</v>
      </c>
      <c r="BN144" s="35">
        <v>119</v>
      </c>
      <c r="BO144" s="35">
        <v>74</v>
      </c>
      <c r="BP144" s="35">
        <v>53</v>
      </c>
      <c r="BQ144" s="35">
        <v>61</v>
      </c>
      <c r="BR144" s="35">
        <v>57</v>
      </c>
      <c r="BS144" s="35">
        <v>54</v>
      </c>
      <c r="BT144" s="35">
        <v>62</v>
      </c>
      <c r="BU144" s="35">
        <v>68</v>
      </c>
      <c r="BV144" s="35">
        <v>94</v>
      </c>
      <c r="BW144" s="35">
        <v>82</v>
      </c>
      <c r="BX144" s="35">
        <v>86</v>
      </c>
      <c r="BY144" s="35">
        <v>83</v>
      </c>
      <c r="BZ144" s="35">
        <v>96</v>
      </c>
      <c r="CA144" s="35">
        <v>90</v>
      </c>
      <c r="CB144" s="35">
        <v>75</v>
      </c>
      <c r="CC144" s="35">
        <v>84</v>
      </c>
      <c r="CD144" s="35">
        <v>81</v>
      </c>
      <c r="CE144" s="35">
        <v>81</v>
      </c>
      <c r="CF144" s="35">
        <v>87</v>
      </c>
      <c r="CG144" s="35">
        <v>82</v>
      </c>
      <c r="CH144" s="35">
        <v>85</v>
      </c>
      <c r="CI144" s="35">
        <v>96</v>
      </c>
      <c r="CJ144" s="35">
        <v>102</v>
      </c>
      <c r="CK144" s="35">
        <v>98</v>
      </c>
      <c r="CL144" s="35">
        <v>114</v>
      </c>
      <c r="CM144" s="35">
        <v>94</v>
      </c>
      <c r="CN144" s="35">
        <v>86</v>
      </c>
      <c r="CO144" s="35">
        <v>96</v>
      </c>
      <c r="CP144" s="35">
        <v>102</v>
      </c>
      <c r="CQ144" s="35">
        <v>69</v>
      </c>
      <c r="CR144" s="35">
        <v>80</v>
      </c>
      <c r="CS144" s="35">
        <v>84</v>
      </c>
      <c r="CT144" s="35">
        <v>123</v>
      </c>
      <c r="CU144" s="46">
        <v>109</v>
      </c>
      <c r="CV144" s="46">
        <v>99</v>
      </c>
      <c r="CW144" s="46">
        <v>105</v>
      </c>
      <c r="CX144" s="46">
        <v>128</v>
      </c>
    </row>
    <row r="145" spans="1:102">
      <c r="A145" s="9" t="s">
        <v>272</v>
      </c>
      <c r="B145" s="18" t="s">
        <v>509</v>
      </c>
      <c r="C145" s="46">
        <v>2088</v>
      </c>
      <c r="D145" s="46">
        <v>2103</v>
      </c>
      <c r="E145" s="46">
        <v>2083</v>
      </c>
      <c r="F145" s="46">
        <v>2116</v>
      </c>
      <c r="G145" s="46">
        <v>2074</v>
      </c>
      <c r="H145" s="46">
        <v>2180</v>
      </c>
      <c r="I145" s="46">
        <v>2152</v>
      </c>
      <c r="J145" s="46">
        <v>2372</v>
      </c>
      <c r="K145" s="46">
        <v>2527</v>
      </c>
      <c r="L145" s="46">
        <v>3043</v>
      </c>
      <c r="M145" s="46">
        <v>2935</v>
      </c>
      <c r="N145" s="46">
        <v>1996</v>
      </c>
      <c r="O145" s="46">
        <v>2190</v>
      </c>
      <c r="P145" s="46">
        <v>2546</v>
      </c>
      <c r="Q145" s="46">
        <v>2020</v>
      </c>
      <c r="R145" s="46">
        <v>1927</v>
      </c>
      <c r="S145" s="46">
        <v>2513</v>
      </c>
      <c r="T145" s="46">
        <v>2218</v>
      </c>
      <c r="U145" s="46">
        <v>2366</v>
      </c>
      <c r="V145" s="44">
        <v>2594</v>
      </c>
      <c r="W145" s="58">
        <v>499</v>
      </c>
      <c r="X145" s="35">
        <v>519</v>
      </c>
      <c r="Y145" s="35">
        <v>518</v>
      </c>
      <c r="Z145" s="35">
        <v>552</v>
      </c>
      <c r="AA145" s="35">
        <v>545</v>
      </c>
      <c r="AB145" s="35">
        <v>524</v>
      </c>
      <c r="AC145" s="35">
        <v>501</v>
      </c>
      <c r="AD145" s="35">
        <v>533</v>
      </c>
      <c r="AE145" s="35">
        <v>521</v>
      </c>
      <c r="AF145" s="35">
        <v>518</v>
      </c>
      <c r="AG145" s="35">
        <v>515</v>
      </c>
      <c r="AH145" s="35">
        <v>529</v>
      </c>
      <c r="AI145" s="35">
        <v>569</v>
      </c>
      <c r="AJ145" s="35">
        <v>536</v>
      </c>
      <c r="AK145" s="35">
        <v>529</v>
      </c>
      <c r="AL145" s="35">
        <v>482</v>
      </c>
      <c r="AM145" s="35">
        <v>492</v>
      </c>
      <c r="AN145" s="35">
        <v>523</v>
      </c>
      <c r="AO145" s="35">
        <v>548</v>
      </c>
      <c r="AP145" s="35">
        <v>511</v>
      </c>
      <c r="AQ145" s="35">
        <v>508</v>
      </c>
      <c r="AR145" s="35">
        <v>530</v>
      </c>
      <c r="AS145" s="35">
        <v>573</v>
      </c>
      <c r="AT145" s="35">
        <v>569</v>
      </c>
      <c r="AU145" s="35">
        <v>529</v>
      </c>
      <c r="AV145" s="35">
        <v>541</v>
      </c>
      <c r="AW145" s="35">
        <v>528</v>
      </c>
      <c r="AX145" s="35">
        <v>554</v>
      </c>
      <c r="AY145" s="35">
        <v>581</v>
      </c>
      <c r="AZ145" s="35">
        <v>567</v>
      </c>
      <c r="BA145" s="35">
        <v>590</v>
      </c>
      <c r="BB145" s="35">
        <v>634</v>
      </c>
      <c r="BC145" s="35">
        <v>607</v>
      </c>
      <c r="BD145" s="35">
        <v>624</v>
      </c>
      <c r="BE145" s="35">
        <v>637</v>
      </c>
      <c r="BF145" s="35">
        <v>659</v>
      </c>
      <c r="BG145" s="35">
        <v>707</v>
      </c>
      <c r="BH145" s="35">
        <v>737</v>
      </c>
      <c r="BI145" s="35">
        <v>771</v>
      </c>
      <c r="BJ145" s="35">
        <v>828</v>
      </c>
      <c r="BK145" s="35">
        <v>830</v>
      </c>
      <c r="BL145" s="35">
        <v>810</v>
      </c>
      <c r="BM145" s="35">
        <v>518</v>
      </c>
      <c r="BN145" s="35">
        <v>601</v>
      </c>
      <c r="BO145" s="35">
        <v>539</v>
      </c>
      <c r="BP145" s="35">
        <v>475</v>
      </c>
      <c r="BQ145" s="35">
        <v>475</v>
      </c>
      <c r="BR145" s="35">
        <v>507</v>
      </c>
      <c r="BS145" s="35">
        <v>510</v>
      </c>
      <c r="BT145" s="35">
        <v>530</v>
      </c>
      <c r="BU145" s="35">
        <v>538</v>
      </c>
      <c r="BV145" s="35">
        <v>612</v>
      </c>
      <c r="BW145" s="35">
        <v>630</v>
      </c>
      <c r="BX145" s="35">
        <v>655</v>
      </c>
      <c r="BY145" s="35">
        <v>658</v>
      </c>
      <c r="BZ145" s="35">
        <v>603</v>
      </c>
      <c r="CA145" s="35">
        <v>566</v>
      </c>
      <c r="CB145" s="35">
        <v>520</v>
      </c>
      <c r="CC145" s="35">
        <v>476</v>
      </c>
      <c r="CD145" s="35">
        <v>458</v>
      </c>
      <c r="CE145" s="35">
        <v>485</v>
      </c>
      <c r="CF145" s="35">
        <v>485</v>
      </c>
      <c r="CG145" s="35">
        <v>489</v>
      </c>
      <c r="CH145" s="35">
        <v>468</v>
      </c>
      <c r="CI145" s="35">
        <v>588</v>
      </c>
      <c r="CJ145" s="35">
        <v>674</v>
      </c>
      <c r="CK145" s="35">
        <v>661</v>
      </c>
      <c r="CL145" s="35">
        <v>590</v>
      </c>
      <c r="CM145" s="35">
        <v>568</v>
      </c>
      <c r="CN145" s="35">
        <v>545</v>
      </c>
      <c r="CO145" s="35">
        <v>556</v>
      </c>
      <c r="CP145" s="35">
        <v>549</v>
      </c>
      <c r="CQ145" s="35">
        <v>533</v>
      </c>
      <c r="CR145" s="35">
        <v>566</v>
      </c>
      <c r="CS145" s="35">
        <v>593</v>
      </c>
      <c r="CT145" s="35">
        <v>674</v>
      </c>
      <c r="CU145" s="46">
        <v>658</v>
      </c>
      <c r="CV145" s="46">
        <v>607</v>
      </c>
      <c r="CW145" s="46">
        <v>663</v>
      </c>
      <c r="CX145" s="46">
        <v>666</v>
      </c>
    </row>
    <row r="146" spans="1:102">
      <c r="A146" s="1" t="s">
        <v>274</v>
      </c>
      <c r="B146" s="18" t="s">
        <v>510</v>
      </c>
      <c r="C146" s="46">
        <v>11706</v>
      </c>
      <c r="D146" s="46">
        <v>12553</v>
      </c>
      <c r="E146" s="46">
        <v>12557</v>
      </c>
      <c r="F146" s="46">
        <v>10953</v>
      </c>
      <c r="G146" s="46">
        <v>11979</v>
      </c>
      <c r="H146" s="46">
        <v>12596</v>
      </c>
      <c r="I146" s="46">
        <v>13093</v>
      </c>
      <c r="J146" s="46">
        <v>13339</v>
      </c>
      <c r="K146" s="46">
        <v>13775</v>
      </c>
      <c r="L146" s="46">
        <v>15382</v>
      </c>
      <c r="M146" s="46">
        <v>15143</v>
      </c>
      <c r="N146" s="46">
        <v>12301</v>
      </c>
      <c r="O146" s="46">
        <v>13983</v>
      </c>
      <c r="P146" s="46">
        <v>16110</v>
      </c>
      <c r="Q146" s="46">
        <v>13583</v>
      </c>
      <c r="R146" s="46">
        <v>14163</v>
      </c>
      <c r="S146" s="46">
        <v>15226</v>
      </c>
      <c r="T146" s="46">
        <v>15772</v>
      </c>
      <c r="U146" s="46">
        <v>18343</v>
      </c>
      <c r="V146" s="44">
        <v>19450</v>
      </c>
      <c r="W146" s="58">
        <v>2839</v>
      </c>
      <c r="X146" s="35">
        <v>2831</v>
      </c>
      <c r="Y146" s="35">
        <v>2913</v>
      </c>
      <c r="Z146" s="35">
        <v>3123</v>
      </c>
      <c r="AA146" s="35">
        <v>3003</v>
      </c>
      <c r="AB146" s="35">
        <v>2994</v>
      </c>
      <c r="AC146" s="35">
        <v>3204</v>
      </c>
      <c r="AD146" s="35">
        <v>3352</v>
      </c>
      <c r="AE146" s="35">
        <v>3399</v>
      </c>
      <c r="AF146" s="35">
        <v>3262</v>
      </c>
      <c r="AG146" s="35">
        <v>2961</v>
      </c>
      <c r="AH146" s="35">
        <v>2935</v>
      </c>
      <c r="AI146" s="35">
        <v>2753</v>
      </c>
      <c r="AJ146" s="35">
        <v>2682</v>
      </c>
      <c r="AK146" s="35">
        <v>2725</v>
      </c>
      <c r="AL146" s="35">
        <v>2793</v>
      </c>
      <c r="AM146" s="35">
        <v>3043</v>
      </c>
      <c r="AN146" s="35">
        <v>2931</v>
      </c>
      <c r="AO146" s="35">
        <v>3147</v>
      </c>
      <c r="AP146" s="35">
        <v>2858</v>
      </c>
      <c r="AQ146" s="35">
        <v>3005</v>
      </c>
      <c r="AR146" s="35">
        <v>3235</v>
      </c>
      <c r="AS146" s="35">
        <v>3133</v>
      </c>
      <c r="AT146" s="35">
        <v>3223</v>
      </c>
      <c r="AU146" s="35">
        <v>3185</v>
      </c>
      <c r="AV146" s="35">
        <v>3213</v>
      </c>
      <c r="AW146" s="35">
        <v>3319</v>
      </c>
      <c r="AX146" s="35">
        <v>3376</v>
      </c>
      <c r="AY146" s="35">
        <v>3289</v>
      </c>
      <c r="AZ146" s="35">
        <v>3400</v>
      </c>
      <c r="BA146" s="35">
        <v>3438</v>
      </c>
      <c r="BB146" s="35">
        <v>3212</v>
      </c>
      <c r="BC146" s="35">
        <v>3379</v>
      </c>
      <c r="BD146" s="35">
        <v>3465</v>
      </c>
      <c r="BE146" s="35">
        <v>3391</v>
      </c>
      <c r="BF146" s="35">
        <v>3540</v>
      </c>
      <c r="BG146" s="35">
        <v>3699</v>
      </c>
      <c r="BH146" s="35">
        <v>3719</v>
      </c>
      <c r="BI146" s="35">
        <v>3894</v>
      </c>
      <c r="BJ146" s="35">
        <v>4070</v>
      </c>
      <c r="BK146" s="35">
        <v>4287</v>
      </c>
      <c r="BL146" s="35">
        <v>4195</v>
      </c>
      <c r="BM146" s="35">
        <v>2913</v>
      </c>
      <c r="BN146" s="35">
        <v>2941</v>
      </c>
      <c r="BO146" s="35">
        <v>2632</v>
      </c>
      <c r="BP146" s="35">
        <v>2800</v>
      </c>
      <c r="BQ146" s="35">
        <v>3386</v>
      </c>
      <c r="BR146" s="35">
        <v>3483</v>
      </c>
      <c r="BS146" s="35">
        <v>3342</v>
      </c>
      <c r="BT146" s="35">
        <v>3521</v>
      </c>
      <c r="BU146" s="35">
        <v>3361</v>
      </c>
      <c r="BV146" s="35">
        <v>3759</v>
      </c>
      <c r="BW146" s="35">
        <v>4042</v>
      </c>
      <c r="BX146" s="35">
        <v>3920</v>
      </c>
      <c r="BY146" s="35">
        <v>4064</v>
      </c>
      <c r="BZ146" s="35">
        <v>4084</v>
      </c>
      <c r="CA146" s="35">
        <v>3710</v>
      </c>
      <c r="CB146" s="35">
        <v>3424</v>
      </c>
      <c r="CC146" s="35">
        <v>3223</v>
      </c>
      <c r="CD146" s="35">
        <v>3226</v>
      </c>
      <c r="CE146" s="35">
        <v>3410</v>
      </c>
      <c r="CF146" s="35">
        <v>3534</v>
      </c>
      <c r="CG146" s="35">
        <v>3809</v>
      </c>
      <c r="CH146" s="35">
        <v>3410</v>
      </c>
      <c r="CI146" s="35">
        <v>3913</v>
      </c>
      <c r="CJ146" s="35">
        <v>3816</v>
      </c>
      <c r="CK146" s="35">
        <v>3732</v>
      </c>
      <c r="CL146" s="35">
        <v>3765</v>
      </c>
      <c r="CM146" s="35">
        <v>3742</v>
      </c>
      <c r="CN146" s="35">
        <v>3852</v>
      </c>
      <c r="CO146" s="35">
        <v>3980</v>
      </c>
      <c r="CP146" s="35">
        <v>4198</v>
      </c>
      <c r="CQ146" s="35">
        <v>4197</v>
      </c>
      <c r="CR146" s="35">
        <v>4744</v>
      </c>
      <c r="CS146" s="35">
        <v>4696</v>
      </c>
      <c r="CT146" s="35">
        <v>4706</v>
      </c>
      <c r="CU146" s="46">
        <v>4926</v>
      </c>
      <c r="CV146" s="46">
        <v>4427</v>
      </c>
      <c r="CW146" s="46">
        <v>5238</v>
      </c>
      <c r="CX146" s="46">
        <v>4859</v>
      </c>
    </row>
    <row r="147" spans="1:102">
      <c r="A147" s="9" t="s">
        <v>276</v>
      </c>
      <c r="B147" s="18" t="s">
        <v>511</v>
      </c>
      <c r="C147" s="46">
        <v>8016</v>
      </c>
      <c r="D147" s="46">
        <v>8765</v>
      </c>
      <c r="E147" s="46">
        <v>8193</v>
      </c>
      <c r="F147" s="46">
        <v>7345</v>
      </c>
      <c r="G147" s="46">
        <v>8595</v>
      </c>
      <c r="H147" s="46">
        <v>8997</v>
      </c>
      <c r="I147" s="46">
        <v>9517</v>
      </c>
      <c r="J147" s="46">
        <v>9890</v>
      </c>
      <c r="K147" s="46">
        <v>10230</v>
      </c>
      <c r="L147" s="46">
        <v>12074</v>
      </c>
      <c r="M147" s="46">
        <v>11977</v>
      </c>
      <c r="N147" s="46">
        <v>9696</v>
      </c>
      <c r="O147" s="46">
        <v>10965</v>
      </c>
      <c r="P147" s="46">
        <v>12736</v>
      </c>
      <c r="Q147" s="46">
        <v>10652</v>
      </c>
      <c r="R147" s="46">
        <v>11097</v>
      </c>
      <c r="S147" s="46">
        <v>12059</v>
      </c>
      <c r="T147" s="46">
        <v>12470</v>
      </c>
      <c r="U147" s="46">
        <v>14571</v>
      </c>
      <c r="V147" s="44">
        <v>15279</v>
      </c>
      <c r="W147" s="58">
        <v>1914</v>
      </c>
      <c r="X147" s="35">
        <v>1887</v>
      </c>
      <c r="Y147" s="35">
        <v>2030</v>
      </c>
      <c r="Z147" s="35">
        <v>2185</v>
      </c>
      <c r="AA147" s="35">
        <v>2104</v>
      </c>
      <c r="AB147" s="35">
        <v>2069</v>
      </c>
      <c r="AC147" s="35">
        <v>2238</v>
      </c>
      <c r="AD147" s="35">
        <v>2354</v>
      </c>
      <c r="AE147" s="35">
        <v>2337</v>
      </c>
      <c r="AF147" s="35">
        <v>2163</v>
      </c>
      <c r="AG147" s="35">
        <v>1837</v>
      </c>
      <c r="AH147" s="35">
        <v>1856</v>
      </c>
      <c r="AI147" s="35">
        <v>1737</v>
      </c>
      <c r="AJ147" s="35">
        <v>1798</v>
      </c>
      <c r="AK147" s="35">
        <v>1857</v>
      </c>
      <c r="AL147" s="35">
        <v>1953</v>
      </c>
      <c r="AM147" s="35">
        <v>2189</v>
      </c>
      <c r="AN147" s="35">
        <v>2091</v>
      </c>
      <c r="AO147" s="35">
        <v>2304</v>
      </c>
      <c r="AP147" s="35">
        <v>2011</v>
      </c>
      <c r="AQ147" s="35">
        <v>2110</v>
      </c>
      <c r="AR147" s="35">
        <v>2346</v>
      </c>
      <c r="AS147" s="35">
        <v>2250</v>
      </c>
      <c r="AT147" s="35">
        <v>2291</v>
      </c>
      <c r="AU147" s="35">
        <v>2287</v>
      </c>
      <c r="AV147" s="35">
        <v>2314</v>
      </c>
      <c r="AW147" s="35">
        <v>2425</v>
      </c>
      <c r="AX147" s="35">
        <v>2491</v>
      </c>
      <c r="AY147" s="35">
        <v>2426</v>
      </c>
      <c r="AZ147" s="35">
        <v>2513</v>
      </c>
      <c r="BA147" s="35">
        <v>2581</v>
      </c>
      <c r="BB147" s="35">
        <v>2370</v>
      </c>
      <c r="BC147" s="35">
        <v>2519</v>
      </c>
      <c r="BD147" s="35">
        <v>2582</v>
      </c>
      <c r="BE147" s="35">
        <v>2489</v>
      </c>
      <c r="BF147" s="35">
        <v>2640</v>
      </c>
      <c r="BG147" s="35">
        <v>2841</v>
      </c>
      <c r="BH147" s="35">
        <v>2915</v>
      </c>
      <c r="BI147" s="35">
        <v>3081</v>
      </c>
      <c r="BJ147" s="35">
        <v>3237</v>
      </c>
      <c r="BK147" s="35">
        <v>3412</v>
      </c>
      <c r="BL147" s="35">
        <v>3329</v>
      </c>
      <c r="BM147" s="35">
        <v>2030</v>
      </c>
      <c r="BN147" s="35">
        <v>2319</v>
      </c>
      <c r="BO147" s="35">
        <v>2049</v>
      </c>
      <c r="BP147" s="35">
        <v>2180</v>
      </c>
      <c r="BQ147" s="35">
        <v>2701</v>
      </c>
      <c r="BR147" s="35">
        <v>2766</v>
      </c>
      <c r="BS147" s="35">
        <v>2630</v>
      </c>
      <c r="BT147" s="35">
        <v>2771</v>
      </c>
      <c r="BU147" s="35">
        <v>2601</v>
      </c>
      <c r="BV147" s="35">
        <v>2963</v>
      </c>
      <c r="BW147" s="35">
        <v>3185</v>
      </c>
      <c r="BX147" s="35">
        <v>3052</v>
      </c>
      <c r="BY147" s="35">
        <v>3246</v>
      </c>
      <c r="BZ147" s="35">
        <v>3253</v>
      </c>
      <c r="CA147" s="35">
        <v>2930</v>
      </c>
      <c r="CB147" s="35">
        <v>2689</v>
      </c>
      <c r="CC147" s="35">
        <v>2503</v>
      </c>
      <c r="CD147" s="35">
        <v>2530</v>
      </c>
      <c r="CE147" s="35">
        <v>2689</v>
      </c>
      <c r="CF147" s="35">
        <v>2750</v>
      </c>
      <c r="CG147" s="35">
        <v>3012</v>
      </c>
      <c r="CH147" s="35">
        <v>2646</v>
      </c>
      <c r="CI147" s="35">
        <v>3124</v>
      </c>
      <c r="CJ147" s="35">
        <v>3047</v>
      </c>
      <c r="CK147" s="35">
        <v>2928</v>
      </c>
      <c r="CL147" s="35">
        <v>2960</v>
      </c>
      <c r="CM147" s="35">
        <v>2936</v>
      </c>
      <c r="CN147" s="35">
        <v>3044</v>
      </c>
      <c r="CO147" s="35">
        <v>3156</v>
      </c>
      <c r="CP147" s="35">
        <v>3334</v>
      </c>
      <c r="CQ147" s="35">
        <v>3319</v>
      </c>
      <c r="CR147" s="35">
        <v>3810</v>
      </c>
      <c r="CS147" s="35">
        <v>3744</v>
      </c>
      <c r="CT147" s="35">
        <v>3698</v>
      </c>
      <c r="CU147" s="46">
        <v>3862</v>
      </c>
      <c r="CV147" s="46">
        <v>3410</v>
      </c>
      <c r="CW147" s="46">
        <v>4204</v>
      </c>
      <c r="CX147" s="46">
        <v>3803</v>
      </c>
    </row>
    <row r="148" spans="1:102">
      <c r="A148" s="9" t="s">
        <v>278</v>
      </c>
      <c r="B148" s="18" t="s">
        <v>512</v>
      </c>
      <c r="C148" s="46">
        <v>318</v>
      </c>
      <c r="D148" s="46">
        <v>295</v>
      </c>
      <c r="E148" s="46">
        <v>312</v>
      </c>
      <c r="F148" s="46">
        <v>220</v>
      </c>
      <c r="G148" s="46">
        <v>251</v>
      </c>
      <c r="H148" s="46">
        <v>269</v>
      </c>
      <c r="I148" s="46">
        <v>269</v>
      </c>
      <c r="J148" s="46">
        <v>265</v>
      </c>
      <c r="K148" s="46">
        <v>300</v>
      </c>
      <c r="L148" s="46">
        <v>337</v>
      </c>
      <c r="M148" s="46">
        <v>319</v>
      </c>
      <c r="N148" s="46">
        <v>205</v>
      </c>
      <c r="O148" s="46">
        <v>210</v>
      </c>
      <c r="P148" s="46">
        <v>219</v>
      </c>
      <c r="Q148" s="46">
        <v>169</v>
      </c>
      <c r="R148" s="46">
        <v>194</v>
      </c>
      <c r="S148" s="46">
        <v>198</v>
      </c>
      <c r="T148" s="46">
        <v>198</v>
      </c>
      <c r="U148" s="46">
        <v>195</v>
      </c>
      <c r="V148" s="44">
        <v>250</v>
      </c>
      <c r="W148" s="58">
        <v>83</v>
      </c>
      <c r="X148" s="35">
        <v>78</v>
      </c>
      <c r="Y148" s="35">
        <v>81</v>
      </c>
      <c r="Z148" s="35">
        <v>76</v>
      </c>
      <c r="AA148" s="35">
        <v>72</v>
      </c>
      <c r="AB148" s="35">
        <v>78</v>
      </c>
      <c r="AC148" s="35">
        <v>72</v>
      </c>
      <c r="AD148" s="35">
        <v>73</v>
      </c>
      <c r="AE148" s="35">
        <v>85</v>
      </c>
      <c r="AF148" s="35">
        <v>79</v>
      </c>
      <c r="AG148" s="35">
        <v>72</v>
      </c>
      <c r="AH148" s="35">
        <v>76</v>
      </c>
      <c r="AI148" s="35">
        <v>59</v>
      </c>
      <c r="AJ148" s="35">
        <v>55</v>
      </c>
      <c r="AK148" s="35">
        <v>54</v>
      </c>
      <c r="AL148" s="35">
        <v>52</v>
      </c>
      <c r="AM148" s="35">
        <v>66</v>
      </c>
      <c r="AN148" s="35">
        <v>62</v>
      </c>
      <c r="AO148" s="35">
        <v>59</v>
      </c>
      <c r="AP148" s="35">
        <v>64</v>
      </c>
      <c r="AQ148" s="35">
        <v>63</v>
      </c>
      <c r="AR148" s="35">
        <v>66</v>
      </c>
      <c r="AS148" s="35">
        <v>70</v>
      </c>
      <c r="AT148" s="35">
        <v>70</v>
      </c>
      <c r="AU148" s="35">
        <v>65</v>
      </c>
      <c r="AV148" s="35">
        <v>67</v>
      </c>
      <c r="AW148" s="35">
        <v>70</v>
      </c>
      <c r="AX148" s="35">
        <v>67</v>
      </c>
      <c r="AY148" s="35">
        <v>68</v>
      </c>
      <c r="AZ148" s="35">
        <v>65</v>
      </c>
      <c r="BA148" s="35">
        <v>66</v>
      </c>
      <c r="BB148" s="35">
        <v>66</v>
      </c>
      <c r="BC148" s="35">
        <v>68</v>
      </c>
      <c r="BD148" s="35">
        <v>73</v>
      </c>
      <c r="BE148" s="35">
        <v>79</v>
      </c>
      <c r="BF148" s="35">
        <v>80</v>
      </c>
      <c r="BG148" s="35">
        <v>79</v>
      </c>
      <c r="BH148" s="35">
        <v>83</v>
      </c>
      <c r="BI148" s="35">
        <v>87</v>
      </c>
      <c r="BJ148" s="35">
        <v>88</v>
      </c>
      <c r="BK148" s="35">
        <v>93</v>
      </c>
      <c r="BL148" s="35">
        <v>90</v>
      </c>
      <c r="BM148" s="35">
        <v>81</v>
      </c>
      <c r="BN148" s="35">
        <v>57</v>
      </c>
      <c r="BO148" s="35">
        <v>54</v>
      </c>
      <c r="BP148" s="35">
        <v>51</v>
      </c>
      <c r="BQ148" s="35">
        <v>51</v>
      </c>
      <c r="BR148" s="35">
        <v>49</v>
      </c>
      <c r="BS148" s="35">
        <v>48</v>
      </c>
      <c r="BT148" s="35">
        <v>50</v>
      </c>
      <c r="BU148" s="35">
        <v>51</v>
      </c>
      <c r="BV148" s="35">
        <v>61</v>
      </c>
      <c r="BW148" s="35">
        <v>54</v>
      </c>
      <c r="BX148" s="35">
        <v>58</v>
      </c>
      <c r="BY148" s="35">
        <v>58</v>
      </c>
      <c r="BZ148" s="35">
        <v>49</v>
      </c>
      <c r="CA148" s="35">
        <v>47</v>
      </c>
      <c r="CB148" s="35">
        <v>43</v>
      </c>
      <c r="CC148" s="35">
        <v>38</v>
      </c>
      <c r="CD148" s="35">
        <v>41</v>
      </c>
      <c r="CE148" s="35">
        <v>45</v>
      </c>
      <c r="CF148" s="35">
        <v>48</v>
      </c>
      <c r="CG148" s="35">
        <v>50</v>
      </c>
      <c r="CH148" s="35">
        <v>51</v>
      </c>
      <c r="CI148" s="35">
        <v>49</v>
      </c>
      <c r="CJ148" s="35">
        <v>51</v>
      </c>
      <c r="CK148" s="35">
        <v>51</v>
      </c>
      <c r="CL148" s="35">
        <v>47</v>
      </c>
      <c r="CM148" s="35">
        <v>48</v>
      </c>
      <c r="CN148" s="35">
        <v>50</v>
      </c>
      <c r="CO148" s="35">
        <v>45</v>
      </c>
      <c r="CP148" s="35">
        <v>55</v>
      </c>
      <c r="CQ148" s="35">
        <v>43</v>
      </c>
      <c r="CR148" s="35">
        <v>46</v>
      </c>
      <c r="CS148" s="35">
        <v>51</v>
      </c>
      <c r="CT148" s="35">
        <v>55</v>
      </c>
      <c r="CU148" s="46">
        <v>62</v>
      </c>
      <c r="CV148" s="46">
        <v>62</v>
      </c>
      <c r="CW148" s="46">
        <v>62</v>
      </c>
      <c r="CX148" s="46">
        <v>64</v>
      </c>
    </row>
    <row r="149" spans="1:102">
      <c r="A149" s="9" t="s">
        <v>280</v>
      </c>
      <c r="B149" s="18" t="s">
        <v>513</v>
      </c>
      <c r="C149" s="46">
        <v>3372</v>
      </c>
      <c r="D149" s="46">
        <v>3493</v>
      </c>
      <c r="E149" s="46">
        <v>4052</v>
      </c>
      <c r="F149" s="46">
        <v>3388</v>
      </c>
      <c r="G149" s="46">
        <v>3133</v>
      </c>
      <c r="H149" s="46">
        <v>3330</v>
      </c>
      <c r="I149" s="46">
        <v>3307</v>
      </c>
      <c r="J149" s="46">
        <v>3184</v>
      </c>
      <c r="K149" s="46">
        <v>3245</v>
      </c>
      <c r="L149" s="46">
        <v>2971</v>
      </c>
      <c r="M149" s="46">
        <v>2847</v>
      </c>
      <c r="N149" s="46">
        <v>2400</v>
      </c>
      <c r="O149" s="46">
        <v>2808</v>
      </c>
      <c r="P149" s="46">
        <v>3155</v>
      </c>
      <c r="Q149" s="46">
        <v>2762</v>
      </c>
      <c r="R149" s="46">
        <v>2872</v>
      </c>
      <c r="S149" s="46">
        <v>2969</v>
      </c>
      <c r="T149" s="46">
        <v>3104</v>
      </c>
      <c r="U149" s="46">
        <v>3577</v>
      </c>
      <c r="V149" s="44">
        <v>3921</v>
      </c>
      <c r="W149" s="58">
        <v>842</v>
      </c>
      <c r="X149" s="35">
        <v>865</v>
      </c>
      <c r="Y149" s="35">
        <v>802</v>
      </c>
      <c r="Z149" s="35">
        <v>863</v>
      </c>
      <c r="AA149" s="35">
        <v>827</v>
      </c>
      <c r="AB149" s="35">
        <v>847</v>
      </c>
      <c r="AC149" s="35">
        <v>894</v>
      </c>
      <c r="AD149" s="35">
        <v>925</v>
      </c>
      <c r="AE149" s="35">
        <v>977</v>
      </c>
      <c r="AF149" s="35">
        <v>1021</v>
      </c>
      <c r="AG149" s="35">
        <v>1052</v>
      </c>
      <c r="AH149" s="35">
        <v>1002</v>
      </c>
      <c r="AI149" s="35">
        <v>957</v>
      </c>
      <c r="AJ149" s="35">
        <v>829</v>
      </c>
      <c r="AK149" s="35">
        <v>814</v>
      </c>
      <c r="AL149" s="35">
        <v>788</v>
      </c>
      <c r="AM149" s="35">
        <v>788</v>
      </c>
      <c r="AN149" s="35">
        <v>778</v>
      </c>
      <c r="AO149" s="35">
        <v>784</v>
      </c>
      <c r="AP149" s="35">
        <v>783</v>
      </c>
      <c r="AQ149" s="35">
        <v>832</v>
      </c>
      <c r="AR149" s="35">
        <v>823</v>
      </c>
      <c r="AS149" s="35">
        <v>812</v>
      </c>
      <c r="AT149" s="35">
        <v>863</v>
      </c>
      <c r="AU149" s="35">
        <v>833</v>
      </c>
      <c r="AV149" s="35">
        <v>832</v>
      </c>
      <c r="AW149" s="35">
        <v>825</v>
      </c>
      <c r="AX149" s="35">
        <v>817</v>
      </c>
      <c r="AY149" s="35">
        <v>794</v>
      </c>
      <c r="AZ149" s="35">
        <v>822</v>
      </c>
      <c r="BA149" s="35">
        <v>792</v>
      </c>
      <c r="BB149" s="35">
        <v>776</v>
      </c>
      <c r="BC149" s="35">
        <v>792</v>
      </c>
      <c r="BD149" s="35">
        <v>810</v>
      </c>
      <c r="BE149" s="35">
        <v>822</v>
      </c>
      <c r="BF149" s="35">
        <v>821</v>
      </c>
      <c r="BG149" s="35">
        <v>779</v>
      </c>
      <c r="BH149" s="35">
        <v>720</v>
      </c>
      <c r="BI149" s="35">
        <v>727</v>
      </c>
      <c r="BJ149" s="35">
        <v>745</v>
      </c>
      <c r="BK149" s="35">
        <v>782</v>
      </c>
      <c r="BL149" s="35">
        <v>775</v>
      </c>
      <c r="BM149" s="35">
        <v>802</v>
      </c>
      <c r="BN149" s="35">
        <v>565</v>
      </c>
      <c r="BO149" s="35">
        <v>529</v>
      </c>
      <c r="BP149" s="35">
        <v>569</v>
      </c>
      <c r="BQ149" s="35">
        <v>635</v>
      </c>
      <c r="BR149" s="35">
        <v>667</v>
      </c>
      <c r="BS149" s="35">
        <v>665</v>
      </c>
      <c r="BT149" s="35">
        <v>700</v>
      </c>
      <c r="BU149" s="35">
        <v>708</v>
      </c>
      <c r="BV149" s="35">
        <v>735</v>
      </c>
      <c r="BW149" s="35">
        <v>803</v>
      </c>
      <c r="BX149" s="35">
        <v>810</v>
      </c>
      <c r="BY149" s="35">
        <v>760</v>
      </c>
      <c r="BZ149" s="35">
        <v>782</v>
      </c>
      <c r="CA149" s="35">
        <v>733</v>
      </c>
      <c r="CB149" s="35">
        <v>692</v>
      </c>
      <c r="CC149" s="35">
        <v>682</v>
      </c>
      <c r="CD149" s="35">
        <v>655</v>
      </c>
      <c r="CE149" s="35">
        <v>676</v>
      </c>
      <c r="CF149" s="35">
        <v>736</v>
      </c>
      <c r="CG149" s="35">
        <v>747</v>
      </c>
      <c r="CH149" s="35">
        <v>713</v>
      </c>
      <c r="CI149" s="35">
        <v>740</v>
      </c>
      <c r="CJ149" s="35">
        <v>717</v>
      </c>
      <c r="CK149" s="35">
        <v>754</v>
      </c>
      <c r="CL149" s="35">
        <v>758</v>
      </c>
      <c r="CM149" s="35">
        <v>758</v>
      </c>
      <c r="CN149" s="35">
        <v>758</v>
      </c>
      <c r="CO149" s="35">
        <v>779</v>
      </c>
      <c r="CP149" s="35">
        <v>809</v>
      </c>
      <c r="CQ149" s="35">
        <v>835</v>
      </c>
      <c r="CR149" s="35">
        <v>888</v>
      </c>
      <c r="CS149" s="35">
        <v>901</v>
      </c>
      <c r="CT149" s="35">
        <v>953</v>
      </c>
      <c r="CU149" s="46">
        <v>1002</v>
      </c>
      <c r="CV149" s="46">
        <v>954</v>
      </c>
      <c r="CW149" s="46">
        <v>973</v>
      </c>
      <c r="CX149" s="46">
        <v>992</v>
      </c>
    </row>
    <row r="150" spans="1:102">
      <c r="A150" s="1" t="s">
        <v>282</v>
      </c>
      <c r="B150" s="18" t="s">
        <v>514</v>
      </c>
      <c r="C150" s="46">
        <v>4112</v>
      </c>
      <c r="D150" s="46">
        <v>4618</v>
      </c>
      <c r="E150" s="46">
        <v>5138</v>
      </c>
      <c r="F150" s="46">
        <v>6227</v>
      </c>
      <c r="G150" s="46">
        <v>5898</v>
      </c>
      <c r="H150" s="46">
        <v>6360</v>
      </c>
      <c r="I150" s="46">
        <v>5950</v>
      </c>
      <c r="J150" s="46">
        <v>6244</v>
      </c>
      <c r="K150" s="46">
        <v>6561</v>
      </c>
      <c r="L150" s="46">
        <v>4805</v>
      </c>
      <c r="M150" s="46">
        <v>4572</v>
      </c>
      <c r="N150" s="46">
        <v>4800</v>
      </c>
      <c r="O150" s="46">
        <v>5895</v>
      </c>
      <c r="P150" s="46">
        <v>6456</v>
      </c>
      <c r="Q150" s="46">
        <v>6294</v>
      </c>
      <c r="R150" s="46">
        <v>7178</v>
      </c>
      <c r="S150" s="46">
        <v>7069</v>
      </c>
      <c r="T150" s="46">
        <v>8755</v>
      </c>
      <c r="U150" s="46">
        <v>10305</v>
      </c>
      <c r="V150" s="44">
        <v>14411</v>
      </c>
      <c r="W150" s="58">
        <v>1008</v>
      </c>
      <c r="X150" s="35">
        <v>972</v>
      </c>
      <c r="Y150" s="35">
        <v>1025</v>
      </c>
      <c r="Z150" s="35">
        <v>1107</v>
      </c>
      <c r="AA150" s="35">
        <v>1093</v>
      </c>
      <c r="AB150" s="35">
        <v>1198</v>
      </c>
      <c r="AC150" s="35">
        <v>1184</v>
      </c>
      <c r="AD150" s="35">
        <v>1143</v>
      </c>
      <c r="AE150" s="35">
        <v>1215</v>
      </c>
      <c r="AF150" s="35">
        <v>1262</v>
      </c>
      <c r="AG150" s="35">
        <v>1233</v>
      </c>
      <c r="AH150" s="35">
        <v>1428</v>
      </c>
      <c r="AI150" s="35">
        <v>1502</v>
      </c>
      <c r="AJ150" s="35">
        <v>1591</v>
      </c>
      <c r="AK150" s="35">
        <v>1477</v>
      </c>
      <c r="AL150" s="35">
        <v>1657</v>
      </c>
      <c r="AM150" s="35">
        <v>1404</v>
      </c>
      <c r="AN150" s="35">
        <v>1605</v>
      </c>
      <c r="AO150" s="35">
        <v>1450</v>
      </c>
      <c r="AP150" s="35">
        <v>1439</v>
      </c>
      <c r="AQ150" s="35">
        <v>1646</v>
      </c>
      <c r="AR150" s="35">
        <v>1510</v>
      </c>
      <c r="AS150" s="35">
        <v>1667</v>
      </c>
      <c r="AT150" s="35">
        <v>1537</v>
      </c>
      <c r="AU150" s="35">
        <v>1350</v>
      </c>
      <c r="AV150" s="35">
        <v>1482</v>
      </c>
      <c r="AW150" s="35">
        <v>1558</v>
      </c>
      <c r="AX150" s="35">
        <v>1560</v>
      </c>
      <c r="AY150" s="35">
        <v>1657</v>
      </c>
      <c r="AZ150" s="35">
        <v>1442</v>
      </c>
      <c r="BA150" s="35">
        <v>1378</v>
      </c>
      <c r="BB150" s="35">
        <v>1767</v>
      </c>
      <c r="BC150" s="35">
        <v>1699</v>
      </c>
      <c r="BD150" s="35">
        <v>1805</v>
      </c>
      <c r="BE150" s="35">
        <v>1638</v>
      </c>
      <c r="BF150" s="35">
        <v>1419</v>
      </c>
      <c r="BG150" s="35">
        <v>1458</v>
      </c>
      <c r="BH150" s="35">
        <v>1017</v>
      </c>
      <c r="BI150" s="35">
        <v>1168</v>
      </c>
      <c r="BJ150" s="35">
        <v>1162</v>
      </c>
      <c r="BK150" s="35">
        <v>1041</v>
      </c>
      <c r="BL150" s="35">
        <v>1157</v>
      </c>
      <c r="BM150" s="35">
        <v>1025</v>
      </c>
      <c r="BN150" s="35">
        <v>1152</v>
      </c>
      <c r="BO150" s="35">
        <v>1268</v>
      </c>
      <c r="BP150" s="35">
        <v>1189</v>
      </c>
      <c r="BQ150" s="35">
        <v>1161</v>
      </c>
      <c r="BR150" s="35">
        <v>1182</v>
      </c>
      <c r="BS150" s="35">
        <v>1306</v>
      </c>
      <c r="BT150" s="35">
        <v>1514</v>
      </c>
      <c r="BU150" s="35">
        <v>1360</v>
      </c>
      <c r="BV150" s="35">
        <v>1715</v>
      </c>
      <c r="BW150" s="35">
        <v>1693</v>
      </c>
      <c r="BX150" s="35">
        <v>1559</v>
      </c>
      <c r="BY150" s="35">
        <v>1544</v>
      </c>
      <c r="BZ150" s="35">
        <v>1660</v>
      </c>
      <c r="CA150" s="35">
        <v>1508</v>
      </c>
      <c r="CB150" s="35">
        <v>1550</v>
      </c>
      <c r="CC150" s="35">
        <v>1597</v>
      </c>
      <c r="CD150" s="35">
        <v>1639</v>
      </c>
      <c r="CE150" s="35">
        <v>1787</v>
      </c>
      <c r="CF150" s="35">
        <v>1836</v>
      </c>
      <c r="CG150" s="35">
        <v>1786</v>
      </c>
      <c r="CH150" s="35">
        <v>1769</v>
      </c>
      <c r="CI150" s="35">
        <v>1739</v>
      </c>
      <c r="CJ150" s="35">
        <v>1799</v>
      </c>
      <c r="CK150" s="35">
        <v>1774</v>
      </c>
      <c r="CL150" s="35">
        <v>1757</v>
      </c>
      <c r="CM150" s="35">
        <v>1972</v>
      </c>
      <c r="CN150" s="35">
        <v>2302</v>
      </c>
      <c r="CO150" s="35">
        <v>2130</v>
      </c>
      <c r="CP150" s="35">
        <v>2351</v>
      </c>
      <c r="CQ150" s="35">
        <v>2263</v>
      </c>
      <c r="CR150" s="35">
        <v>2469</v>
      </c>
      <c r="CS150" s="35">
        <v>2711</v>
      </c>
      <c r="CT150" s="35">
        <v>2862</v>
      </c>
      <c r="CU150" s="46">
        <v>3151</v>
      </c>
      <c r="CV150" s="46">
        <v>3780</v>
      </c>
      <c r="CW150" s="46">
        <v>3630</v>
      </c>
      <c r="CX150" s="46">
        <v>3850</v>
      </c>
    </row>
    <row r="151" spans="1:102">
      <c r="A151" s="9" t="s">
        <v>284</v>
      </c>
      <c r="B151" s="18" t="s">
        <v>515</v>
      </c>
      <c r="C151" s="46">
        <v>192</v>
      </c>
      <c r="D151" s="46">
        <v>383</v>
      </c>
      <c r="E151" s="46">
        <v>222</v>
      </c>
      <c r="F151" s="46">
        <v>310</v>
      </c>
      <c r="G151" s="46">
        <v>316</v>
      </c>
      <c r="H151" s="46">
        <v>428</v>
      </c>
      <c r="I151" s="46">
        <v>431</v>
      </c>
      <c r="J151" s="46">
        <v>425</v>
      </c>
      <c r="K151" s="46">
        <v>356</v>
      </c>
      <c r="L151" s="46">
        <v>516</v>
      </c>
      <c r="M151" s="46">
        <v>455</v>
      </c>
      <c r="N151" s="46">
        <v>402</v>
      </c>
      <c r="O151" s="46">
        <v>987</v>
      </c>
      <c r="P151" s="46">
        <v>396</v>
      </c>
      <c r="Q151" s="46">
        <v>300</v>
      </c>
      <c r="R151" s="46">
        <v>422</v>
      </c>
      <c r="S151" s="46">
        <v>511</v>
      </c>
      <c r="T151" s="46">
        <v>448</v>
      </c>
      <c r="U151" s="46">
        <v>396</v>
      </c>
      <c r="V151" s="44">
        <v>369</v>
      </c>
      <c r="W151" s="58">
        <v>83</v>
      </c>
      <c r="X151" s="35">
        <v>33</v>
      </c>
      <c r="Y151" s="35">
        <v>37</v>
      </c>
      <c r="Z151" s="35">
        <v>39</v>
      </c>
      <c r="AA151" s="35">
        <v>56</v>
      </c>
      <c r="AB151" s="35">
        <v>146</v>
      </c>
      <c r="AC151" s="35">
        <v>76</v>
      </c>
      <c r="AD151" s="35">
        <v>105</v>
      </c>
      <c r="AE151" s="35">
        <v>66</v>
      </c>
      <c r="AF151" s="35">
        <v>73</v>
      </c>
      <c r="AG151" s="35">
        <v>45</v>
      </c>
      <c r="AH151" s="35">
        <v>38</v>
      </c>
      <c r="AI151" s="35">
        <v>46</v>
      </c>
      <c r="AJ151" s="35">
        <v>58</v>
      </c>
      <c r="AK151" s="35">
        <v>110</v>
      </c>
      <c r="AL151" s="35">
        <v>96</v>
      </c>
      <c r="AM151" s="35">
        <v>68</v>
      </c>
      <c r="AN151" s="35">
        <v>97</v>
      </c>
      <c r="AO151" s="35">
        <v>73</v>
      </c>
      <c r="AP151" s="35">
        <v>78</v>
      </c>
      <c r="AQ151" s="35">
        <v>157</v>
      </c>
      <c r="AR151" s="35">
        <v>30</v>
      </c>
      <c r="AS151" s="35">
        <v>114</v>
      </c>
      <c r="AT151" s="35">
        <v>127</v>
      </c>
      <c r="AU151" s="35">
        <v>81</v>
      </c>
      <c r="AV151" s="35">
        <v>160</v>
      </c>
      <c r="AW151" s="35">
        <v>90</v>
      </c>
      <c r="AX151" s="35">
        <v>100</v>
      </c>
      <c r="AY151" s="35">
        <v>165</v>
      </c>
      <c r="AZ151" s="35">
        <v>78</v>
      </c>
      <c r="BA151" s="35">
        <v>88</v>
      </c>
      <c r="BB151" s="35">
        <v>94</v>
      </c>
      <c r="BC151" s="35">
        <v>82</v>
      </c>
      <c r="BD151" s="35">
        <v>69</v>
      </c>
      <c r="BE151" s="35">
        <v>95</v>
      </c>
      <c r="BF151" s="35">
        <v>110</v>
      </c>
      <c r="BG151" s="35">
        <v>162</v>
      </c>
      <c r="BH151" s="35">
        <v>109</v>
      </c>
      <c r="BI151" s="35">
        <v>131</v>
      </c>
      <c r="BJ151" s="35">
        <v>114</v>
      </c>
      <c r="BK151" s="35">
        <v>105</v>
      </c>
      <c r="BL151" s="35">
        <v>125</v>
      </c>
      <c r="BM151" s="35">
        <v>37</v>
      </c>
      <c r="BN151" s="35">
        <v>92</v>
      </c>
      <c r="BO151" s="35">
        <v>91</v>
      </c>
      <c r="BP151" s="35">
        <v>81</v>
      </c>
      <c r="BQ151" s="35">
        <v>107</v>
      </c>
      <c r="BR151" s="35">
        <v>123</v>
      </c>
      <c r="BS151" s="35">
        <v>131</v>
      </c>
      <c r="BT151" s="35">
        <v>247</v>
      </c>
      <c r="BU151" s="35">
        <v>170</v>
      </c>
      <c r="BV151" s="35">
        <v>439</v>
      </c>
      <c r="BW151" s="35">
        <v>195</v>
      </c>
      <c r="BX151" s="35">
        <v>76</v>
      </c>
      <c r="BY151" s="35">
        <v>40</v>
      </c>
      <c r="BZ151" s="35">
        <v>85</v>
      </c>
      <c r="CA151" s="35">
        <v>81</v>
      </c>
      <c r="CB151" s="35">
        <v>70</v>
      </c>
      <c r="CC151" s="35">
        <v>82</v>
      </c>
      <c r="CD151" s="35">
        <v>67</v>
      </c>
      <c r="CE151" s="35">
        <v>109</v>
      </c>
      <c r="CF151" s="35">
        <v>127</v>
      </c>
      <c r="CG151" s="35">
        <v>95</v>
      </c>
      <c r="CH151" s="35">
        <v>91</v>
      </c>
      <c r="CI151" s="35">
        <v>107</v>
      </c>
      <c r="CJ151" s="35">
        <v>220</v>
      </c>
      <c r="CK151" s="35">
        <v>112</v>
      </c>
      <c r="CL151" s="35">
        <v>72</v>
      </c>
      <c r="CM151" s="35">
        <v>75</v>
      </c>
      <c r="CN151" s="35">
        <v>129</v>
      </c>
      <c r="CO151" s="35">
        <v>133</v>
      </c>
      <c r="CP151" s="35">
        <v>111</v>
      </c>
      <c r="CQ151" s="35">
        <v>86</v>
      </c>
      <c r="CR151" s="35">
        <v>87</v>
      </c>
      <c r="CS151" s="35">
        <v>94</v>
      </c>
      <c r="CT151" s="35">
        <v>129</v>
      </c>
      <c r="CU151" s="46">
        <v>121</v>
      </c>
      <c r="CV151" s="46">
        <v>62</v>
      </c>
      <c r="CW151" s="46">
        <v>97</v>
      </c>
      <c r="CX151" s="46">
        <v>89</v>
      </c>
    </row>
    <row r="152" spans="1:102">
      <c r="A152" s="9" t="s">
        <v>286</v>
      </c>
      <c r="B152" s="18" t="s">
        <v>516</v>
      </c>
      <c r="C152" s="46">
        <v>3643</v>
      </c>
      <c r="D152" s="46">
        <v>3946</v>
      </c>
      <c r="E152" s="46">
        <v>4664</v>
      </c>
      <c r="F152" s="46">
        <v>5654</v>
      </c>
      <c r="G152" s="46">
        <v>5328</v>
      </c>
      <c r="H152" s="46">
        <v>5696</v>
      </c>
      <c r="I152" s="46">
        <v>5259</v>
      </c>
      <c r="J152" s="46">
        <v>5531</v>
      </c>
      <c r="K152" s="46">
        <v>5920</v>
      </c>
      <c r="L152" s="46">
        <v>4023</v>
      </c>
      <c r="M152" s="46">
        <v>3787</v>
      </c>
      <c r="N152" s="46">
        <v>4038</v>
      </c>
      <c r="O152" s="46">
        <v>4539</v>
      </c>
      <c r="P152" s="46">
        <v>5624</v>
      </c>
      <c r="Q152" s="46">
        <v>5617</v>
      </c>
      <c r="R152" s="46">
        <v>6336</v>
      </c>
      <c r="S152" s="46">
        <v>6130</v>
      </c>
      <c r="T152" s="46">
        <v>7884</v>
      </c>
      <c r="U152" s="46">
        <v>9412</v>
      </c>
      <c r="V152" s="44">
        <v>13503</v>
      </c>
      <c r="W152" s="58">
        <v>864</v>
      </c>
      <c r="X152" s="35">
        <v>869</v>
      </c>
      <c r="Y152" s="35">
        <v>924</v>
      </c>
      <c r="Z152" s="35">
        <v>986</v>
      </c>
      <c r="AA152" s="35">
        <v>937</v>
      </c>
      <c r="AB152" s="35">
        <v>990</v>
      </c>
      <c r="AC152" s="35">
        <v>1048</v>
      </c>
      <c r="AD152" s="35">
        <v>971</v>
      </c>
      <c r="AE152" s="35">
        <v>1089</v>
      </c>
      <c r="AF152" s="35">
        <v>1133</v>
      </c>
      <c r="AG152" s="35">
        <v>1121</v>
      </c>
      <c r="AH152" s="35">
        <v>1321</v>
      </c>
      <c r="AI152" s="35">
        <v>1398</v>
      </c>
      <c r="AJ152" s="35">
        <v>1466</v>
      </c>
      <c r="AK152" s="35">
        <v>1300</v>
      </c>
      <c r="AL152" s="35">
        <v>1490</v>
      </c>
      <c r="AM152" s="35">
        <v>1270</v>
      </c>
      <c r="AN152" s="35">
        <v>1445</v>
      </c>
      <c r="AO152" s="35">
        <v>1315</v>
      </c>
      <c r="AP152" s="35">
        <v>1298</v>
      </c>
      <c r="AQ152" s="35">
        <v>1425</v>
      </c>
      <c r="AR152" s="35">
        <v>1420</v>
      </c>
      <c r="AS152" s="35">
        <v>1497</v>
      </c>
      <c r="AT152" s="35">
        <v>1354</v>
      </c>
      <c r="AU152" s="35">
        <v>1210</v>
      </c>
      <c r="AV152" s="35">
        <v>1250</v>
      </c>
      <c r="AW152" s="35">
        <v>1407</v>
      </c>
      <c r="AX152" s="35">
        <v>1392</v>
      </c>
      <c r="AY152" s="35">
        <v>1428</v>
      </c>
      <c r="AZ152" s="35">
        <v>1291</v>
      </c>
      <c r="BA152" s="35">
        <v>1207</v>
      </c>
      <c r="BB152" s="35">
        <v>1605</v>
      </c>
      <c r="BC152" s="35">
        <v>1544</v>
      </c>
      <c r="BD152" s="35">
        <v>1665</v>
      </c>
      <c r="BE152" s="35">
        <v>1467</v>
      </c>
      <c r="BF152" s="35">
        <v>1244</v>
      </c>
      <c r="BG152" s="35">
        <v>1226</v>
      </c>
      <c r="BH152" s="35">
        <v>849</v>
      </c>
      <c r="BI152" s="35">
        <v>972</v>
      </c>
      <c r="BJ152" s="35">
        <v>976</v>
      </c>
      <c r="BK152" s="35">
        <v>861</v>
      </c>
      <c r="BL152" s="35">
        <v>951</v>
      </c>
      <c r="BM152" s="35">
        <v>924</v>
      </c>
      <c r="BN152" s="35">
        <v>976</v>
      </c>
      <c r="BO152" s="35">
        <v>1085</v>
      </c>
      <c r="BP152" s="35">
        <v>1017</v>
      </c>
      <c r="BQ152" s="35">
        <v>969</v>
      </c>
      <c r="BR152" s="35">
        <v>967</v>
      </c>
      <c r="BS152" s="35">
        <v>1082</v>
      </c>
      <c r="BT152" s="35">
        <v>1173</v>
      </c>
      <c r="BU152" s="35">
        <v>1105</v>
      </c>
      <c r="BV152" s="35">
        <v>1179</v>
      </c>
      <c r="BW152" s="35">
        <v>1391</v>
      </c>
      <c r="BX152" s="35">
        <v>1373</v>
      </c>
      <c r="BY152" s="35">
        <v>1392</v>
      </c>
      <c r="BZ152" s="35">
        <v>1468</v>
      </c>
      <c r="CA152" s="35">
        <v>1326</v>
      </c>
      <c r="CB152" s="35">
        <v>1376</v>
      </c>
      <c r="CC152" s="35">
        <v>1421</v>
      </c>
      <c r="CD152" s="35">
        <v>1494</v>
      </c>
      <c r="CE152" s="35">
        <v>1572</v>
      </c>
      <c r="CF152" s="35">
        <v>1599</v>
      </c>
      <c r="CG152" s="35">
        <v>1587</v>
      </c>
      <c r="CH152" s="35">
        <v>1578</v>
      </c>
      <c r="CI152" s="35">
        <v>1526</v>
      </c>
      <c r="CJ152" s="35">
        <v>1475</v>
      </c>
      <c r="CK152" s="35">
        <v>1551</v>
      </c>
      <c r="CL152" s="35">
        <v>1578</v>
      </c>
      <c r="CM152" s="35">
        <v>1788</v>
      </c>
      <c r="CN152" s="35">
        <v>2070</v>
      </c>
      <c r="CO152" s="35">
        <v>1895</v>
      </c>
      <c r="CP152" s="35">
        <v>2131</v>
      </c>
      <c r="CQ152" s="35">
        <v>2069</v>
      </c>
      <c r="CR152" s="35">
        <v>2259</v>
      </c>
      <c r="CS152" s="35">
        <v>2493</v>
      </c>
      <c r="CT152" s="35">
        <v>2591</v>
      </c>
      <c r="CU152" s="46">
        <v>2901</v>
      </c>
      <c r="CV152" s="46">
        <v>3575</v>
      </c>
      <c r="CW152" s="46">
        <v>3400</v>
      </c>
      <c r="CX152" s="46">
        <v>3627</v>
      </c>
    </row>
    <row r="153" spans="1:102">
      <c r="A153" s="13" t="s">
        <v>288</v>
      </c>
      <c r="B153" s="18" t="s">
        <v>517</v>
      </c>
      <c r="C153" s="46">
        <v>1574</v>
      </c>
      <c r="D153" s="46">
        <v>1889</v>
      </c>
      <c r="E153" s="46">
        <v>1822</v>
      </c>
      <c r="F153" s="46">
        <v>2687</v>
      </c>
      <c r="G153" s="46">
        <v>2612</v>
      </c>
      <c r="H153" s="46">
        <v>2943</v>
      </c>
      <c r="I153" s="46">
        <v>2301</v>
      </c>
      <c r="J153" s="46">
        <v>2634</v>
      </c>
      <c r="K153" s="46">
        <v>2829</v>
      </c>
      <c r="L153" s="46">
        <v>1166</v>
      </c>
      <c r="M153" s="46">
        <v>531</v>
      </c>
      <c r="N153" s="46">
        <v>555</v>
      </c>
      <c r="O153" s="46">
        <v>495</v>
      </c>
      <c r="P153" s="46">
        <v>1202</v>
      </c>
      <c r="Q153" s="46">
        <v>1079</v>
      </c>
      <c r="R153" s="46">
        <v>1215</v>
      </c>
      <c r="S153" s="46">
        <v>1142</v>
      </c>
      <c r="T153" s="46">
        <v>1226</v>
      </c>
      <c r="U153" s="46">
        <v>1358</v>
      </c>
      <c r="V153" s="44">
        <v>4721</v>
      </c>
      <c r="W153" s="58">
        <v>364</v>
      </c>
      <c r="X153" s="35">
        <v>375</v>
      </c>
      <c r="Y153" s="35">
        <v>396</v>
      </c>
      <c r="Z153" s="35">
        <v>439</v>
      </c>
      <c r="AA153" s="35">
        <v>438</v>
      </c>
      <c r="AB153" s="35">
        <v>471</v>
      </c>
      <c r="AC153" s="35">
        <v>529</v>
      </c>
      <c r="AD153" s="35">
        <v>451</v>
      </c>
      <c r="AE153" s="35">
        <v>436</v>
      </c>
      <c r="AF153" s="35">
        <v>377</v>
      </c>
      <c r="AG153" s="35">
        <v>463</v>
      </c>
      <c r="AH153" s="35">
        <v>546</v>
      </c>
      <c r="AI153" s="35">
        <v>643</v>
      </c>
      <c r="AJ153" s="35">
        <v>728</v>
      </c>
      <c r="AK153" s="35">
        <v>576</v>
      </c>
      <c r="AL153" s="35">
        <v>740</v>
      </c>
      <c r="AM153" s="35">
        <v>568</v>
      </c>
      <c r="AN153" s="35">
        <v>749</v>
      </c>
      <c r="AO153" s="35">
        <v>623</v>
      </c>
      <c r="AP153" s="35">
        <v>672</v>
      </c>
      <c r="AQ153" s="35">
        <v>770</v>
      </c>
      <c r="AR153" s="35">
        <v>748</v>
      </c>
      <c r="AS153" s="35">
        <v>781</v>
      </c>
      <c r="AT153" s="35">
        <v>644</v>
      </c>
      <c r="AU153" s="35">
        <v>599</v>
      </c>
      <c r="AV153" s="35">
        <v>469</v>
      </c>
      <c r="AW153" s="35">
        <v>580</v>
      </c>
      <c r="AX153" s="35">
        <v>653</v>
      </c>
      <c r="AY153" s="35">
        <v>653</v>
      </c>
      <c r="AZ153" s="35">
        <v>625</v>
      </c>
      <c r="BA153" s="35">
        <v>542</v>
      </c>
      <c r="BB153" s="35">
        <v>814</v>
      </c>
      <c r="BC153" s="35">
        <v>742</v>
      </c>
      <c r="BD153" s="35">
        <v>852</v>
      </c>
      <c r="BE153" s="35">
        <v>731</v>
      </c>
      <c r="BF153" s="35">
        <v>504</v>
      </c>
      <c r="BG153" s="35">
        <v>508</v>
      </c>
      <c r="BH153" s="35">
        <v>205</v>
      </c>
      <c r="BI153" s="35">
        <v>244</v>
      </c>
      <c r="BJ153" s="35">
        <v>209</v>
      </c>
      <c r="BK153" s="35">
        <v>161</v>
      </c>
      <c r="BL153" s="35">
        <v>127</v>
      </c>
      <c r="BM153" s="35">
        <v>396</v>
      </c>
      <c r="BN153" s="35">
        <v>121</v>
      </c>
      <c r="BO153" s="35">
        <v>174</v>
      </c>
      <c r="BP153" s="35">
        <v>136</v>
      </c>
      <c r="BQ153" s="35">
        <v>122</v>
      </c>
      <c r="BR153" s="35">
        <v>123</v>
      </c>
      <c r="BS153" s="35">
        <v>110</v>
      </c>
      <c r="BT153" s="35">
        <v>129</v>
      </c>
      <c r="BU153" s="35">
        <v>129</v>
      </c>
      <c r="BV153" s="35">
        <v>127</v>
      </c>
      <c r="BW153" s="35">
        <v>301</v>
      </c>
      <c r="BX153" s="35">
        <v>287</v>
      </c>
      <c r="BY153" s="35">
        <v>277</v>
      </c>
      <c r="BZ153" s="35">
        <v>337</v>
      </c>
      <c r="CA153" s="35">
        <v>281</v>
      </c>
      <c r="CB153" s="35">
        <v>276</v>
      </c>
      <c r="CC153" s="35">
        <v>257</v>
      </c>
      <c r="CD153" s="35">
        <v>265</v>
      </c>
      <c r="CE153" s="35">
        <v>299</v>
      </c>
      <c r="CF153" s="35">
        <v>320</v>
      </c>
      <c r="CG153" s="35">
        <v>315</v>
      </c>
      <c r="CH153" s="35">
        <v>281</v>
      </c>
      <c r="CI153" s="35">
        <v>291</v>
      </c>
      <c r="CJ153" s="35">
        <v>253</v>
      </c>
      <c r="CK153" s="35">
        <v>285</v>
      </c>
      <c r="CL153" s="35">
        <v>313</v>
      </c>
      <c r="CM153" s="35">
        <v>288</v>
      </c>
      <c r="CN153" s="35">
        <v>317</v>
      </c>
      <c r="CO153" s="35">
        <v>325</v>
      </c>
      <c r="CP153" s="35">
        <v>296</v>
      </c>
      <c r="CQ153" s="35">
        <v>291</v>
      </c>
      <c r="CR153" s="35">
        <v>321</v>
      </c>
      <c r="CS153" s="35">
        <v>406</v>
      </c>
      <c r="CT153" s="35">
        <v>340</v>
      </c>
      <c r="CU153" s="46">
        <v>641</v>
      </c>
      <c r="CV153" s="46">
        <v>1379</v>
      </c>
      <c r="CW153" s="46">
        <v>1220</v>
      </c>
      <c r="CX153" s="46">
        <v>1481</v>
      </c>
    </row>
    <row r="154" spans="1:102">
      <c r="A154" s="13" t="s">
        <v>290</v>
      </c>
      <c r="B154" s="18" t="s">
        <v>518</v>
      </c>
      <c r="C154" s="46">
        <v>2046</v>
      </c>
      <c r="D154" s="46">
        <v>2030</v>
      </c>
      <c r="E154" s="46">
        <v>2798</v>
      </c>
      <c r="F154" s="46">
        <v>2927</v>
      </c>
      <c r="G154" s="46">
        <v>2675</v>
      </c>
      <c r="H154" s="46">
        <v>2725</v>
      </c>
      <c r="I154" s="46">
        <v>2882</v>
      </c>
      <c r="J154" s="46">
        <v>2816</v>
      </c>
      <c r="K154" s="46">
        <v>3007</v>
      </c>
      <c r="L154" s="46">
        <v>2784</v>
      </c>
      <c r="M154" s="46">
        <v>3196</v>
      </c>
      <c r="N154" s="46">
        <v>3426</v>
      </c>
      <c r="O154" s="46">
        <v>3975</v>
      </c>
      <c r="P154" s="46">
        <v>4349</v>
      </c>
      <c r="Q154" s="46">
        <v>4489</v>
      </c>
      <c r="R154" s="46">
        <v>5032</v>
      </c>
      <c r="S154" s="46">
        <v>4901</v>
      </c>
      <c r="T154" s="46">
        <v>6545</v>
      </c>
      <c r="U154" s="46">
        <v>7858</v>
      </c>
      <c r="V154" s="44">
        <v>8509</v>
      </c>
      <c r="W154" s="58">
        <v>496</v>
      </c>
      <c r="X154" s="35">
        <v>488</v>
      </c>
      <c r="Y154" s="35">
        <v>522</v>
      </c>
      <c r="Z154" s="35">
        <v>540</v>
      </c>
      <c r="AA154" s="35">
        <v>493</v>
      </c>
      <c r="AB154" s="35">
        <v>511</v>
      </c>
      <c r="AC154" s="35">
        <v>512</v>
      </c>
      <c r="AD154" s="35">
        <v>514</v>
      </c>
      <c r="AE154" s="35">
        <v>644</v>
      </c>
      <c r="AF154" s="35">
        <v>747</v>
      </c>
      <c r="AG154" s="35">
        <v>650</v>
      </c>
      <c r="AH154" s="35">
        <v>757</v>
      </c>
      <c r="AI154" s="35">
        <v>745</v>
      </c>
      <c r="AJ154" s="35">
        <v>727</v>
      </c>
      <c r="AK154" s="35">
        <v>715</v>
      </c>
      <c r="AL154" s="35">
        <v>740</v>
      </c>
      <c r="AM154" s="35">
        <v>692</v>
      </c>
      <c r="AN154" s="35">
        <v>685</v>
      </c>
      <c r="AO154" s="35">
        <v>683</v>
      </c>
      <c r="AP154" s="35">
        <v>615</v>
      </c>
      <c r="AQ154" s="35">
        <v>646</v>
      </c>
      <c r="AR154" s="35">
        <v>666</v>
      </c>
      <c r="AS154" s="35">
        <v>709</v>
      </c>
      <c r="AT154" s="35">
        <v>704</v>
      </c>
      <c r="AU154" s="35">
        <v>600</v>
      </c>
      <c r="AV154" s="35">
        <v>762</v>
      </c>
      <c r="AW154" s="35">
        <v>806</v>
      </c>
      <c r="AX154" s="35">
        <v>714</v>
      </c>
      <c r="AY154" s="35">
        <v>758</v>
      </c>
      <c r="AZ154" s="35">
        <v>643</v>
      </c>
      <c r="BA154" s="35">
        <v>643</v>
      </c>
      <c r="BB154" s="35">
        <v>772</v>
      </c>
      <c r="BC154" s="35">
        <v>776</v>
      </c>
      <c r="BD154" s="35">
        <v>791</v>
      </c>
      <c r="BE154" s="35">
        <v>719</v>
      </c>
      <c r="BF154" s="35">
        <v>721</v>
      </c>
      <c r="BG154" s="35">
        <v>698</v>
      </c>
      <c r="BH154" s="35">
        <v>627</v>
      </c>
      <c r="BI154" s="35">
        <v>711</v>
      </c>
      <c r="BJ154" s="35">
        <v>748</v>
      </c>
      <c r="BK154" s="35">
        <v>686</v>
      </c>
      <c r="BL154" s="35">
        <v>807</v>
      </c>
      <c r="BM154" s="35">
        <v>522</v>
      </c>
      <c r="BN154" s="35">
        <v>839</v>
      </c>
      <c r="BO154" s="35">
        <v>895</v>
      </c>
      <c r="BP154" s="35">
        <v>868</v>
      </c>
      <c r="BQ154" s="35">
        <v>832</v>
      </c>
      <c r="BR154" s="35">
        <v>831</v>
      </c>
      <c r="BS154" s="35">
        <v>957</v>
      </c>
      <c r="BT154" s="35">
        <v>1028</v>
      </c>
      <c r="BU154" s="35">
        <v>955</v>
      </c>
      <c r="BV154" s="35">
        <v>1035</v>
      </c>
      <c r="BW154" s="35">
        <v>1074</v>
      </c>
      <c r="BX154" s="35">
        <v>1068</v>
      </c>
      <c r="BY154" s="35">
        <v>1092</v>
      </c>
      <c r="BZ154" s="35">
        <v>1115</v>
      </c>
      <c r="CA154" s="35">
        <v>1037</v>
      </c>
      <c r="CB154" s="35">
        <v>1087</v>
      </c>
      <c r="CC154" s="35">
        <v>1152</v>
      </c>
      <c r="CD154" s="35">
        <v>1213</v>
      </c>
      <c r="CE154" s="35">
        <v>1251</v>
      </c>
      <c r="CF154" s="35">
        <v>1254</v>
      </c>
      <c r="CG154" s="35">
        <v>1252</v>
      </c>
      <c r="CH154" s="35">
        <v>1275</v>
      </c>
      <c r="CI154" s="35">
        <v>1215</v>
      </c>
      <c r="CJ154" s="35">
        <v>1197</v>
      </c>
      <c r="CK154" s="35">
        <v>1246</v>
      </c>
      <c r="CL154" s="35">
        <v>1243</v>
      </c>
      <c r="CM154" s="35">
        <v>1471</v>
      </c>
      <c r="CN154" s="35">
        <v>1722</v>
      </c>
      <c r="CO154" s="35">
        <v>1549</v>
      </c>
      <c r="CP154" s="35">
        <v>1803</v>
      </c>
      <c r="CQ154" s="35">
        <v>1745</v>
      </c>
      <c r="CR154" s="35">
        <v>1902</v>
      </c>
      <c r="CS154" s="35">
        <v>2029</v>
      </c>
      <c r="CT154" s="35">
        <v>2182</v>
      </c>
      <c r="CU154" s="46">
        <v>2200</v>
      </c>
      <c r="CV154" s="46">
        <v>2126</v>
      </c>
      <c r="CW154" s="46">
        <v>2099</v>
      </c>
      <c r="CX154" s="46">
        <v>2084</v>
      </c>
    </row>
    <row r="155" spans="1:102">
      <c r="A155" s="13" t="s">
        <v>292</v>
      </c>
      <c r="B155" s="18" t="s">
        <v>519</v>
      </c>
      <c r="C155" s="46">
        <v>23</v>
      </c>
      <c r="D155" s="46">
        <v>27</v>
      </c>
      <c r="E155" s="46">
        <v>44</v>
      </c>
      <c r="F155" s="46">
        <v>40</v>
      </c>
      <c r="G155" s="46">
        <v>41</v>
      </c>
      <c r="H155" s="46">
        <v>28</v>
      </c>
      <c r="I155" s="46">
        <v>76</v>
      </c>
      <c r="J155" s="46">
        <v>81</v>
      </c>
      <c r="K155" s="46">
        <v>84</v>
      </c>
      <c r="L155" s="46">
        <v>73</v>
      </c>
      <c r="M155" s="46">
        <v>60</v>
      </c>
      <c r="N155" s="46">
        <v>57</v>
      </c>
      <c r="O155" s="46">
        <v>69</v>
      </c>
      <c r="P155" s="46">
        <v>73</v>
      </c>
      <c r="Q155" s="46">
        <v>49</v>
      </c>
      <c r="R155" s="46">
        <v>89</v>
      </c>
      <c r="S155" s="46">
        <v>87</v>
      </c>
      <c r="T155" s="46">
        <v>113</v>
      </c>
      <c r="U155" s="46">
        <v>196</v>
      </c>
      <c r="V155" s="44">
        <v>273</v>
      </c>
      <c r="W155" s="58">
        <v>4</v>
      </c>
      <c r="X155" s="35">
        <v>6</v>
      </c>
      <c r="Y155" s="35">
        <v>6</v>
      </c>
      <c r="Z155" s="35">
        <v>7</v>
      </c>
      <c r="AA155" s="35">
        <v>6</v>
      </c>
      <c r="AB155" s="35">
        <v>7</v>
      </c>
      <c r="AC155" s="35">
        <v>8</v>
      </c>
      <c r="AD155" s="35">
        <v>6</v>
      </c>
      <c r="AE155" s="35">
        <v>9</v>
      </c>
      <c r="AF155" s="35">
        <v>9</v>
      </c>
      <c r="AG155" s="35">
        <v>8</v>
      </c>
      <c r="AH155" s="35">
        <v>18</v>
      </c>
      <c r="AI155" s="35">
        <v>10</v>
      </c>
      <c r="AJ155" s="35">
        <v>12</v>
      </c>
      <c r="AK155" s="35">
        <v>9</v>
      </c>
      <c r="AL155" s="35">
        <v>9</v>
      </c>
      <c r="AM155" s="35">
        <v>10</v>
      </c>
      <c r="AN155" s="35">
        <v>10</v>
      </c>
      <c r="AO155" s="35">
        <v>10</v>
      </c>
      <c r="AP155" s="35">
        <v>11</v>
      </c>
      <c r="AQ155" s="35">
        <v>9</v>
      </c>
      <c r="AR155" s="35">
        <v>6</v>
      </c>
      <c r="AS155" s="35">
        <v>7</v>
      </c>
      <c r="AT155" s="35">
        <v>6</v>
      </c>
      <c r="AU155" s="35">
        <v>11</v>
      </c>
      <c r="AV155" s="35">
        <v>19</v>
      </c>
      <c r="AW155" s="35">
        <v>21</v>
      </c>
      <c r="AX155" s="35">
        <v>25</v>
      </c>
      <c r="AY155" s="35">
        <v>17</v>
      </c>
      <c r="AZ155" s="35">
        <v>23</v>
      </c>
      <c r="BA155" s="35">
        <v>22</v>
      </c>
      <c r="BB155" s="35">
        <v>19</v>
      </c>
      <c r="BC155" s="35">
        <v>26</v>
      </c>
      <c r="BD155" s="35">
        <v>22</v>
      </c>
      <c r="BE155" s="35">
        <v>17</v>
      </c>
      <c r="BF155" s="35">
        <v>19</v>
      </c>
      <c r="BG155" s="35">
        <v>20</v>
      </c>
      <c r="BH155" s="35">
        <v>17</v>
      </c>
      <c r="BI155" s="35">
        <v>17</v>
      </c>
      <c r="BJ155" s="35">
        <v>19</v>
      </c>
      <c r="BK155" s="35">
        <v>14</v>
      </c>
      <c r="BL155" s="35">
        <v>18</v>
      </c>
      <c r="BM155" s="35">
        <v>6</v>
      </c>
      <c r="BN155" s="35">
        <v>15</v>
      </c>
      <c r="BO155" s="35">
        <v>15</v>
      </c>
      <c r="BP155" s="35">
        <v>14</v>
      </c>
      <c r="BQ155" s="35">
        <v>16</v>
      </c>
      <c r="BR155" s="35">
        <v>12</v>
      </c>
      <c r="BS155" s="35">
        <v>16</v>
      </c>
      <c r="BT155" s="35">
        <v>15</v>
      </c>
      <c r="BU155" s="35">
        <v>20</v>
      </c>
      <c r="BV155" s="35">
        <v>18</v>
      </c>
      <c r="BW155" s="35">
        <v>16</v>
      </c>
      <c r="BX155" s="35">
        <v>18</v>
      </c>
      <c r="BY155" s="35">
        <v>23</v>
      </c>
      <c r="BZ155" s="35">
        <v>16</v>
      </c>
      <c r="CA155" s="35">
        <v>8</v>
      </c>
      <c r="CB155" s="35">
        <v>13</v>
      </c>
      <c r="CC155" s="35">
        <v>12</v>
      </c>
      <c r="CD155" s="35">
        <v>16</v>
      </c>
      <c r="CE155" s="35">
        <v>22</v>
      </c>
      <c r="CF155" s="35">
        <v>24</v>
      </c>
      <c r="CG155" s="35">
        <v>20</v>
      </c>
      <c r="CH155" s="35">
        <v>23</v>
      </c>
      <c r="CI155" s="35">
        <v>21</v>
      </c>
      <c r="CJ155" s="35">
        <v>24</v>
      </c>
      <c r="CK155" s="35">
        <v>20</v>
      </c>
      <c r="CL155" s="35">
        <v>22</v>
      </c>
      <c r="CM155" s="35">
        <v>29</v>
      </c>
      <c r="CN155" s="35">
        <v>30</v>
      </c>
      <c r="CO155" s="35">
        <v>22</v>
      </c>
      <c r="CP155" s="35">
        <v>32</v>
      </c>
      <c r="CQ155" s="35">
        <v>33</v>
      </c>
      <c r="CR155" s="35">
        <v>36</v>
      </c>
      <c r="CS155" s="35">
        <v>58</v>
      </c>
      <c r="CT155" s="35">
        <v>69</v>
      </c>
      <c r="CU155" s="46">
        <v>60</v>
      </c>
      <c r="CV155" s="46">
        <v>69</v>
      </c>
      <c r="CW155" s="46">
        <v>82</v>
      </c>
      <c r="CX155" s="46">
        <v>62</v>
      </c>
    </row>
    <row r="156" spans="1:102">
      <c r="A156" s="15" t="s">
        <v>294</v>
      </c>
      <c r="B156" s="18"/>
      <c r="C156" s="45">
        <v>277</v>
      </c>
      <c r="D156" s="45">
        <v>289</v>
      </c>
      <c r="E156" s="45">
        <v>252</v>
      </c>
      <c r="F156" s="45">
        <v>263</v>
      </c>
      <c r="G156" s="45">
        <v>254</v>
      </c>
      <c r="H156" s="45">
        <v>236</v>
      </c>
      <c r="I156" s="45">
        <v>260</v>
      </c>
      <c r="J156" s="45">
        <v>288</v>
      </c>
      <c r="K156" s="45">
        <v>285</v>
      </c>
      <c r="L156" s="45">
        <v>266</v>
      </c>
      <c r="M156" s="45">
        <v>330</v>
      </c>
      <c r="N156" s="45">
        <v>360</v>
      </c>
      <c r="O156" s="45">
        <v>369</v>
      </c>
      <c r="P156" s="45">
        <v>436</v>
      </c>
      <c r="Q156" s="45">
        <v>377</v>
      </c>
      <c r="R156" s="45">
        <v>420</v>
      </c>
      <c r="S156" s="45">
        <v>428</v>
      </c>
      <c r="T156" s="45">
        <v>423</v>
      </c>
      <c r="U156" s="45">
        <v>497</v>
      </c>
      <c r="V156" s="44">
        <v>539</v>
      </c>
      <c r="W156" s="58">
        <v>61</v>
      </c>
      <c r="X156" s="35">
        <v>70</v>
      </c>
      <c r="Y156" s="35">
        <v>64</v>
      </c>
      <c r="Z156" s="35">
        <v>82</v>
      </c>
      <c r="AA156" s="35">
        <v>100</v>
      </c>
      <c r="AB156" s="35">
        <v>62</v>
      </c>
      <c r="AC156" s="35">
        <v>60</v>
      </c>
      <c r="AD156" s="35">
        <v>67</v>
      </c>
      <c r="AE156" s="35">
        <v>60</v>
      </c>
      <c r="AF156" s="35">
        <v>56</v>
      </c>
      <c r="AG156" s="35">
        <v>67</v>
      </c>
      <c r="AH156" s="35">
        <v>69</v>
      </c>
      <c r="AI156" s="35">
        <v>58</v>
      </c>
      <c r="AJ156" s="35">
        <v>67</v>
      </c>
      <c r="AK156" s="35">
        <v>67</v>
      </c>
      <c r="AL156" s="35">
        <v>71</v>
      </c>
      <c r="AM156" s="35">
        <v>66</v>
      </c>
      <c r="AN156" s="35">
        <v>63</v>
      </c>
      <c r="AO156" s="35">
        <v>62</v>
      </c>
      <c r="AP156" s="35">
        <v>63</v>
      </c>
      <c r="AQ156" s="35">
        <v>64</v>
      </c>
      <c r="AR156" s="35">
        <v>60</v>
      </c>
      <c r="AS156" s="35">
        <v>56</v>
      </c>
      <c r="AT156" s="35">
        <v>56</v>
      </c>
      <c r="AU156" s="35">
        <v>59</v>
      </c>
      <c r="AV156" s="35">
        <v>72</v>
      </c>
      <c r="AW156" s="35">
        <v>61</v>
      </c>
      <c r="AX156" s="35">
        <v>68</v>
      </c>
      <c r="AY156" s="35">
        <v>63</v>
      </c>
      <c r="AZ156" s="35">
        <v>73</v>
      </c>
      <c r="BA156" s="35">
        <v>84</v>
      </c>
      <c r="BB156" s="35">
        <v>68</v>
      </c>
      <c r="BC156" s="35">
        <v>73</v>
      </c>
      <c r="BD156" s="35">
        <v>70</v>
      </c>
      <c r="BE156" s="35">
        <v>77</v>
      </c>
      <c r="BF156" s="35">
        <v>65</v>
      </c>
      <c r="BG156" s="35">
        <v>70</v>
      </c>
      <c r="BH156" s="35">
        <v>59</v>
      </c>
      <c r="BI156" s="35">
        <v>65</v>
      </c>
      <c r="BJ156" s="35">
        <v>72</v>
      </c>
      <c r="BK156" s="35">
        <v>75</v>
      </c>
      <c r="BL156" s="35">
        <v>81</v>
      </c>
      <c r="BM156" s="35">
        <v>64</v>
      </c>
      <c r="BN156" s="35">
        <v>84</v>
      </c>
      <c r="BO156" s="35">
        <v>92</v>
      </c>
      <c r="BP156" s="35">
        <v>91</v>
      </c>
      <c r="BQ156" s="35">
        <v>85</v>
      </c>
      <c r="BR156" s="35">
        <v>92</v>
      </c>
      <c r="BS156" s="35">
        <v>93</v>
      </c>
      <c r="BT156" s="35">
        <v>94</v>
      </c>
      <c r="BU156" s="35">
        <v>85</v>
      </c>
      <c r="BV156" s="35">
        <v>97</v>
      </c>
      <c r="BW156" s="35">
        <v>107</v>
      </c>
      <c r="BX156" s="35">
        <v>110</v>
      </c>
      <c r="BY156" s="35">
        <v>112</v>
      </c>
      <c r="BZ156" s="35">
        <v>107</v>
      </c>
      <c r="CA156" s="35">
        <v>101</v>
      </c>
      <c r="CB156" s="35">
        <v>104</v>
      </c>
      <c r="CC156" s="35">
        <v>94</v>
      </c>
      <c r="CD156" s="35">
        <v>78</v>
      </c>
      <c r="CE156" s="35">
        <v>106</v>
      </c>
      <c r="CF156" s="35">
        <v>110</v>
      </c>
      <c r="CG156" s="35">
        <v>104</v>
      </c>
      <c r="CH156" s="35">
        <v>100</v>
      </c>
      <c r="CI156" s="35">
        <v>106</v>
      </c>
      <c r="CJ156" s="35">
        <v>103</v>
      </c>
      <c r="CK156" s="35">
        <v>112</v>
      </c>
      <c r="CL156" s="35">
        <v>107</v>
      </c>
      <c r="CM156" s="35">
        <v>109</v>
      </c>
      <c r="CN156" s="35">
        <v>104</v>
      </c>
      <c r="CO156" s="35">
        <v>102</v>
      </c>
      <c r="CP156" s="35">
        <v>108</v>
      </c>
      <c r="CQ156" s="35">
        <v>108</v>
      </c>
      <c r="CR156" s="35">
        <v>123</v>
      </c>
      <c r="CS156" s="35">
        <v>125</v>
      </c>
      <c r="CT156" s="35">
        <v>141</v>
      </c>
      <c r="CU156" s="46">
        <v>129</v>
      </c>
      <c r="CV156" s="46">
        <v>143</v>
      </c>
      <c r="CW156" s="46">
        <v>133</v>
      </c>
      <c r="CX156" s="46">
        <v>134</v>
      </c>
    </row>
    <row r="157" spans="1:102">
      <c r="A157" s="13" t="s">
        <v>295</v>
      </c>
      <c r="B157" s="18" t="s">
        <v>520</v>
      </c>
      <c r="C157" s="46">
        <v>130</v>
      </c>
      <c r="D157" s="46">
        <v>120</v>
      </c>
      <c r="E157" s="46">
        <v>91</v>
      </c>
      <c r="F157" s="46">
        <v>113</v>
      </c>
      <c r="G157" s="46">
        <v>128</v>
      </c>
      <c r="H157" s="46">
        <v>84</v>
      </c>
      <c r="I157" s="46">
        <v>102</v>
      </c>
      <c r="J157" s="46">
        <v>75</v>
      </c>
      <c r="K157" s="46">
        <v>81</v>
      </c>
      <c r="L157" s="46">
        <v>55</v>
      </c>
      <c r="M157" s="46">
        <v>70</v>
      </c>
      <c r="N157" s="46">
        <v>71</v>
      </c>
      <c r="O157" s="46">
        <v>80</v>
      </c>
      <c r="P157" s="46">
        <v>80</v>
      </c>
      <c r="Q157" s="46">
        <v>68</v>
      </c>
      <c r="R157" s="46">
        <v>71</v>
      </c>
      <c r="S157" s="46">
        <v>88</v>
      </c>
      <c r="T157" s="46">
        <v>101</v>
      </c>
      <c r="U157" s="46">
        <v>120</v>
      </c>
      <c r="V157" s="44">
        <v>127</v>
      </c>
      <c r="W157" s="58">
        <v>22</v>
      </c>
      <c r="X157" s="35">
        <v>31</v>
      </c>
      <c r="Y157" s="35">
        <v>28</v>
      </c>
      <c r="Z157" s="35">
        <v>49</v>
      </c>
      <c r="AA157" s="35">
        <v>39</v>
      </c>
      <c r="AB157" s="35">
        <v>31</v>
      </c>
      <c r="AC157" s="35">
        <v>22</v>
      </c>
      <c r="AD157" s="35">
        <v>28</v>
      </c>
      <c r="AE157" s="35">
        <v>20</v>
      </c>
      <c r="AF157" s="35">
        <v>17</v>
      </c>
      <c r="AG157" s="35">
        <v>28</v>
      </c>
      <c r="AH157" s="35">
        <v>26</v>
      </c>
      <c r="AI157" s="35">
        <v>25</v>
      </c>
      <c r="AJ157" s="35">
        <v>25</v>
      </c>
      <c r="AK157" s="35">
        <v>28</v>
      </c>
      <c r="AL157" s="35">
        <v>35</v>
      </c>
      <c r="AM157" s="35">
        <v>33</v>
      </c>
      <c r="AN157" s="35">
        <v>33</v>
      </c>
      <c r="AO157" s="35">
        <v>33</v>
      </c>
      <c r="AP157" s="35">
        <v>29</v>
      </c>
      <c r="AQ157" s="35">
        <v>25</v>
      </c>
      <c r="AR157" s="35">
        <v>24</v>
      </c>
      <c r="AS157" s="35">
        <v>19</v>
      </c>
      <c r="AT157" s="35">
        <v>16</v>
      </c>
      <c r="AU157" s="35">
        <v>25</v>
      </c>
      <c r="AV157" s="35">
        <v>32</v>
      </c>
      <c r="AW157" s="35">
        <v>20</v>
      </c>
      <c r="AX157" s="35">
        <v>25</v>
      </c>
      <c r="AY157" s="35">
        <v>14</v>
      </c>
      <c r="AZ157" s="35">
        <v>18</v>
      </c>
      <c r="BA157" s="35">
        <v>25</v>
      </c>
      <c r="BB157" s="35">
        <v>18</v>
      </c>
      <c r="BC157" s="35">
        <v>23</v>
      </c>
      <c r="BD157" s="35">
        <v>18</v>
      </c>
      <c r="BE157" s="35">
        <v>24</v>
      </c>
      <c r="BF157" s="35">
        <v>16</v>
      </c>
      <c r="BG157" s="35">
        <v>22</v>
      </c>
      <c r="BH157" s="35">
        <v>11</v>
      </c>
      <c r="BI157" s="35">
        <v>10</v>
      </c>
      <c r="BJ157" s="35">
        <v>12</v>
      </c>
      <c r="BK157" s="35">
        <v>15</v>
      </c>
      <c r="BL157" s="35">
        <v>16</v>
      </c>
      <c r="BM157" s="35">
        <v>28</v>
      </c>
      <c r="BN157" s="35">
        <v>18</v>
      </c>
      <c r="BO157" s="35">
        <v>16</v>
      </c>
      <c r="BP157" s="35">
        <v>20</v>
      </c>
      <c r="BQ157" s="35">
        <v>18</v>
      </c>
      <c r="BR157" s="35">
        <v>17</v>
      </c>
      <c r="BS157" s="35">
        <v>23</v>
      </c>
      <c r="BT157" s="35">
        <v>21</v>
      </c>
      <c r="BU157" s="35">
        <v>18</v>
      </c>
      <c r="BV157" s="35">
        <v>18</v>
      </c>
      <c r="BW157" s="35">
        <v>21</v>
      </c>
      <c r="BX157" s="35">
        <v>19</v>
      </c>
      <c r="BY157" s="35">
        <v>18</v>
      </c>
      <c r="BZ157" s="35">
        <v>22</v>
      </c>
      <c r="CA157" s="35">
        <v>17</v>
      </c>
      <c r="CB157" s="35">
        <v>21</v>
      </c>
      <c r="CC157" s="35">
        <v>15</v>
      </c>
      <c r="CD157" s="35">
        <v>15</v>
      </c>
      <c r="CE157" s="35">
        <v>16</v>
      </c>
      <c r="CF157" s="35">
        <v>20</v>
      </c>
      <c r="CG157" s="35">
        <v>17</v>
      </c>
      <c r="CH157" s="35">
        <v>18</v>
      </c>
      <c r="CI157" s="35">
        <v>20</v>
      </c>
      <c r="CJ157" s="35">
        <v>22</v>
      </c>
      <c r="CK157" s="35">
        <v>23</v>
      </c>
      <c r="CL157" s="35">
        <v>23</v>
      </c>
      <c r="CM157" s="35">
        <v>26</v>
      </c>
      <c r="CN157" s="35">
        <v>24</v>
      </c>
      <c r="CO157" s="35">
        <v>26</v>
      </c>
      <c r="CP157" s="35">
        <v>25</v>
      </c>
      <c r="CQ157" s="35">
        <v>31</v>
      </c>
      <c r="CR157" s="35">
        <v>27</v>
      </c>
      <c r="CS157" s="35">
        <v>28</v>
      </c>
      <c r="CT157" s="35">
        <v>34</v>
      </c>
      <c r="CU157" s="46">
        <v>31</v>
      </c>
      <c r="CV157" s="46">
        <v>40</v>
      </c>
      <c r="CW157" s="46">
        <v>28</v>
      </c>
      <c r="CX157" s="46">
        <v>28</v>
      </c>
    </row>
    <row r="158" spans="1:102">
      <c r="A158" s="13" t="s">
        <v>297</v>
      </c>
      <c r="B158" s="18" t="s">
        <v>521</v>
      </c>
      <c r="C158" s="46">
        <v>15</v>
      </c>
      <c r="D158" s="46">
        <v>10</v>
      </c>
      <c r="E158" s="46">
        <v>7</v>
      </c>
      <c r="F158" s="46">
        <v>7</v>
      </c>
      <c r="G158" s="46">
        <v>5</v>
      </c>
      <c r="H158" s="46">
        <v>7</v>
      </c>
      <c r="I158" s="46">
        <v>8</v>
      </c>
      <c r="J158" s="46">
        <v>28</v>
      </c>
      <c r="K158" s="46">
        <v>36</v>
      </c>
      <c r="L158" s="46">
        <v>22</v>
      </c>
      <c r="M158" s="46">
        <v>30</v>
      </c>
      <c r="N158" s="46">
        <v>23</v>
      </c>
      <c r="O158" s="46">
        <v>14</v>
      </c>
      <c r="P158" s="46">
        <v>23</v>
      </c>
      <c r="Q158" s="46">
        <v>17</v>
      </c>
      <c r="R158" s="46">
        <v>24</v>
      </c>
      <c r="S158" s="46">
        <v>20</v>
      </c>
      <c r="T158" s="46">
        <v>33</v>
      </c>
      <c r="U158" s="46">
        <v>20</v>
      </c>
      <c r="V158" s="44">
        <v>25</v>
      </c>
      <c r="W158" s="58">
        <v>5</v>
      </c>
      <c r="X158" s="35">
        <v>4</v>
      </c>
      <c r="Y158" s="35">
        <v>3</v>
      </c>
      <c r="Z158" s="35">
        <v>3</v>
      </c>
      <c r="AA158" s="35">
        <v>3</v>
      </c>
      <c r="AB158" s="35">
        <v>2</v>
      </c>
      <c r="AC158" s="35">
        <v>2</v>
      </c>
      <c r="AD158" s="35">
        <v>3</v>
      </c>
      <c r="AE158" s="35">
        <v>2</v>
      </c>
      <c r="AF158" s="35">
        <v>1</v>
      </c>
      <c r="AG158" s="35">
        <v>2</v>
      </c>
      <c r="AH158" s="35">
        <v>2</v>
      </c>
      <c r="AI158" s="35">
        <v>2</v>
      </c>
      <c r="AJ158" s="35">
        <v>2</v>
      </c>
      <c r="AK158" s="35">
        <v>2</v>
      </c>
      <c r="AL158" s="35">
        <v>1</v>
      </c>
      <c r="AM158" s="35">
        <v>1</v>
      </c>
      <c r="AN158" s="35">
        <v>1</v>
      </c>
      <c r="AO158" s="35">
        <v>1</v>
      </c>
      <c r="AP158" s="35">
        <v>2</v>
      </c>
      <c r="AQ158" s="35">
        <v>2</v>
      </c>
      <c r="AR158" s="35">
        <v>1</v>
      </c>
      <c r="AS158" s="35">
        <v>1</v>
      </c>
      <c r="AT158" s="35">
        <v>3</v>
      </c>
      <c r="AU158" s="35">
        <v>1</v>
      </c>
      <c r="AV158" s="35">
        <v>1</v>
      </c>
      <c r="AW158" s="35">
        <v>3</v>
      </c>
      <c r="AX158" s="35">
        <v>3</v>
      </c>
      <c r="AY158" s="35">
        <v>6</v>
      </c>
      <c r="AZ158" s="35">
        <v>7</v>
      </c>
      <c r="BA158" s="35">
        <v>9</v>
      </c>
      <c r="BB158" s="35">
        <v>6</v>
      </c>
      <c r="BC158" s="35">
        <v>9</v>
      </c>
      <c r="BD158" s="35">
        <v>11</v>
      </c>
      <c r="BE158" s="35">
        <v>11</v>
      </c>
      <c r="BF158" s="35">
        <v>5</v>
      </c>
      <c r="BG158" s="35">
        <v>3</v>
      </c>
      <c r="BH158" s="35">
        <v>4</v>
      </c>
      <c r="BI158" s="35">
        <v>7</v>
      </c>
      <c r="BJ158" s="35">
        <v>8</v>
      </c>
      <c r="BK158" s="35">
        <v>5</v>
      </c>
      <c r="BL158" s="35">
        <v>7</v>
      </c>
      <c r="BM158" s="35">
        <v>3</v>
      </c>
      <c r="BN158" s="35">
        <v>11</v>
      </c>
      <c r="BO158" s="35">
        <v>8</v>
      </c>
      <c r="BP158" s="35">
        <v>6</v>
      </c>
      <c r="BQ158" s="35">
        <v>3</v>
      </c>
      <c r="BR158" s="35">
        <v>6</v>
      </c>
      <c r="BS158" s="35">
        <v>4</v>
      </c>
      <c r="BT158" s="35">
        <v>3</v>
      </c>
      <c r="BU158" s="35">
        <v>3</v>
      </c>
      <c r="BV158" s="35">
        <v>4</v>
      </c>
      <c r="BW158" s="35">
        <v>2</v>
      </c>
      <c r="BX158" s="35">
        <v>4</v>
      </c>
      <c r="BY158" s="35">
        <v>12</v>
      </c>
      <c r="BZ158" s="35">
        <v>5</v>
      </c>
      <c r="CA158" s="35">
        <v>4</v>
      </c>
      <c r="CB158" s="35">
        <v>5</v>
      </c>
      <c r="CC158" s="35">
        <v>5</v>
      </c>
      <c r="CD158" s="35">
        <v>3</v>
      </c>
      <c r="CE158" s="35">
        <v>7</v>
      </c>
      <c r="CF158" s="35">
        <v>8</v>
      </c>
      <c r="CG158" s="35">
        <v>5</v>
      </c>
      <c r="CH158" s="35">
        <v>4</v>
      </c>
      <c r="CI158" s="35">
        <v>4</v>
      </c>
      <c r="CJ158" s="35">
        <v>4</v>
      </c>
      <c r="CK158" s="35">
        <v>6</v>
      </c>
      <c r="CL158" s="35">
        <v>6</v>
      </c>
      <c r="CM158" s="35">
        <v>6</v>
      </c>
      <c r="CN158" s="35">
        <v>9</v>
      </c>
      <c r="CO158" s="35">
        <v>6</v>
      </c>
      <c r="CP158" s="35">
        <v>12</v>
      </c>
      <c r="CQ158" s="35">
        <v>5</v>
      </c>
      <c r="CR158" s="35">
        <v>6</v>
      </c>
      <c r="CS158" s="35">
        <v>4</v>
      </c>
      <c r="CT158" s="35">
        <v>5</v>
      </c>
      <c r="CU158" s="46">
        <v>5</v>
      </c>
      <c r="CV158" s="46">
        <v>6</v>
      </c>
      <c r="CW158" s="46">
        <v>7</v>
      </c>
      <c r="CX158" s="46">
        <v>7</v>
      </c>
    </row>
    <row r="159" spans="1:102">
      <c r="A159" s="13" t="s">
        <v>299</v>
      </c>
      <c r="B159" s="18" t="s">
        <v>522</v>
      </c>
      <c r="C159" s="46">
        <v>132</v>
      </c>
      <c r="D159" s="46">
        <v>159</v>
      </c>
      <c r="E159" s="46">
        <v>154</v>
      </c>
      <c r="F159" s="46">
        <v>143</v>
      </c>
      <c r="G159" s="46">
        <v>121</v>
      </c>
      <c r="H159" s="46">
        <v>145</v>
      </c>
      <c r="I159" s="46">
        <v>150</v>
      </c>
      <c r="J159" s="46">
        <v>185</v>
      </c>
      <c r="K159" s="46">
        <v>168</v>
      </c>
      <c r="L159" s="46">
        <v>189</v>
      </c>
      <c r="M159" s="46">
        <v>230</v>
      </c>
      <c r="N159" s="46">
        <v>266</v>
      </c>
      <c r="O159" s="46">
        <v>275</v>
      </c>
      <c r="P159" s="46">
        <v>333</v>
      </c>
      <c r="Q159" s="46">
        <v>292</v>
      </c>
      <c r="R159" s="46">
        <v>325</v>
      </c>
      <c r="S159" s="46">
        <v>320</v>
      </c>
      <c r="T159" s="46">
        <v>289</v>
      </c>
      <c r="U159" s="46">
        <v>357</v>
      </c>
      <c r="V159" s="44">
        <v>387</v>
      </c>
      <c r="W159" s="58">
        <v>34</v>
      </c>
      <c r="X159" s="35">
        <v>35</v>
      </c>
      <c r="Y159" s="35">
        <v>33</v>
      </c>
      <c r="Z159" s="35">
        <v>30</v>
      </c>
      <c r="AA159" s="35">
        <v>58</v>
      </c>
      <c r="AB159" s="35">
        <v>29</v>
      </c>
      <c r="AC159" s="35">
        <v>36</v>
      </c>
      <c r="AD159" s="35">
        <v>36</v>
      </c>
      <c r="AE159" s="35">
        <v>38</v>
      </c>
      <c r="AF159" s="35">
        <v>38</v>
      </c>
      <c r="AG159" s="35">
        <v>37</v>
      </c>
      <c r="AH159" s="35">
        <v>41</v>
      </c>
      <c r="AI159" s="35">
        <v>31</v>
      </c>
      <c r="AJ159" s="35">
        <v>40</v>
      </c>
      <c r="AK159" s="35">
        <v>37</v>
      </c>
      <c r="AL159" s="35">
        <v>35</v>
      </c>
      <c r="AM159" s="35">
        <v>32</v>
      </c>
      <c r="AN159" s="35">
        <v>28</v>
      </c>
      <c r="AO159" s="35">
        <v>29</v>
      </c>
      <c r="AP159" s="35">
        <v>32</v>
      </c>
      <c r="AQ159" s="35">
        <v>37</v>
      </c>
      <c r="AR159" s="35">
        <v>35</v>
      </c>
      <c r="AS159" s="35">
        <v>36</v>
      </c>
      <c r="AT159" s="35">
        <v>37</v>
      </c>
      <c r="AU159" s="35">
        <v>33</v>
      </c>
      <c r="AV159" s="35">
        <v>39</v>
      </c>
      <c r="AW159" s="35">
        <v>38</v>
      </c>
      <c r="AX159" s="35">
        <v>40</v>
      </c>
      <c r="AY159" s="35">
        <v>43</v>
      </c>
      <c r="AZ159" s="35">
        <v>48</v>
      </c>
      <c r="BA159" s="35">
        <v>50</v>
      </c>
      <c r="BB159" s="35">
        <v>44</v>
      </c>
      <c r="BC159" s="35">
        <v>41</v>
      </c>
      <c r="BD159" s="35">
        <v>41</v>
      </c>
      <c r="BE159" s="35">
        <v>42</v>
      </c>
      <c r="BF159" s="35">
        <v>44</v>
      </c>
      <c r="BG159" s="35">
        <v>45</v>
      </c>
      <c r="BH159" s="35">
        <v>44</v>
      </c>
      <c r="BI159" s="35">
        <v>48</v>
      </c>
      <c r="BJ159" s="35">
        <v>52</v>
      </c>
      <c r="BK159" s="35">
        <v>55</v>
      </c>
      <c r="BL159" s="35">
        <v>58</v>
      </c>
      <c r="BM159" s="35">
        <v>33</v>
      </c>
      <c r="BN159" s="35">
        <v>55</v>
      </c>
      <c r="BO159" s="35">
        <v>68</v>
      </c>
      <c r="BP159" s="35">
        <v>65</v>
      </c>
      <c r="BQ159" s="35">
        <v>64</v>
      </c>
      <c r="BR159" s="35">
        <v>69</v>
      </c>
      <c r="BS159" s="35">
        <v>66</v>
      </c>
      <c r="BT159" s="35">
        <v>70</v>
      </c>
      <c r="BU159" s="35">
        <v>64</v>
      </c>
      <c r="BV159" s="35">
        <v>75</v>
      </c>
      <c r="BW159" s="35">
        <v>84</v>
      </c>
      <c r="BX159" s="35">
        <v>87</v>
      </c>
      <c r="BY159" s="35">
        <v>82</v>
      </c>
      <c r="BZ159" s="35">
        <v>80</v>
      </c>
      <c r="CA159" s="35">
        <v>80</v>
      </c>
      <c r="CB159" s="35">
        <v>78</v>
      </c>
      <c r="CC159" s="35">
        <v>74</v>
      </c>
      <c r="CD159" s="35">
        <v>60</v>
      </c>
      <c r="CE159" s="35">
        <v>83</v>
      </c>
      <c r="CF159" s="35">
        <v>82</v>
      </c>
      <c r="CG159" s="35">
        <v>82</v>
      </c>
      <c r="CH159" s="35">
        <v>78</v>
      </c>
      <c r="CI159" s="35">
        <v>82</v>
      </c>
      <c r="CJ159" s="35">
        <v>77</v>
      </c>
      <c r="CK159" s="35">
        <v>83</v>
      </c>
      <c r="CL159" s="35">
        <v>78</v>
      </c>
      <c r="CM159" s="35">
        <v>77</v>
      </c>
      <c r="CN159" s="35">
        <v>71</v>
      </c>
      <c r="CO159" s="35">
        <v>70</v>
      </c>
      <c r="CP159" s="35">
        <v>71</v>
      </c>
      <c r="CQ159" s="35">
        <v>72</v>
      </c>
      <c r="CR159" s="35">
        <v>90</v>
      </c>
      <c r="CS159" s="35">
        <v>93</v>
      </c>
      <c r="CT159" s="35">
        <v>102</v>
      </c>
      <c r="CU159" s="46">
        <v>93</v>
      </c>
      <c r="CV159" s="46">
        <v>97</v>
      </c>
      <c r="CW159" s="46">
        <v>98</v>
      </c>
      <c r="CX159" s="46">
        <v>99</v>
      </c>
    </row>
    <row r="160" spans="1:102">
      <c r="A160" s="1" t="s">
        <v>301</v>
      </c>
      <c r="B160" s="18" t="s">
        <v>523</v>
      </c>
      <c r="C160" s="46">
        <v>511</v>
      </c>
      <c r="D160" s="46">
        <v>504</v>
      </c>
      <c r="E160" s="46">
        <v>509</v>
      </c>
      <c r="F160" s="46">
        <v>518</v>
      </c>
      <c r="G160" s="46">
        <v>456</v>
      </c>
      <c r="H160" s="46">
        <v>453</v>
      </c>
      <c r="I160" s="46">
        <v>484</v>
      </c>
      <c r="J160" s="46">
        <v>518</v>
      </c>
      <c r="K160" s="46">
        <v>559</v>
      </c>
      <c r="L160" s="46">
        <v>599</v>
      </c>
      <c r="M160" s="46">
        <v>549</v>
      </c>
      <c r="N160" s="46">
        <v>453</v>
      </c>
      <c r="O160" s="46">
        <v>480</v>
      </c>
      <c r="P160" s="46">
        <v>536</v>
      </c>
      <c r="Q160" s="46">
        <v>534</v>
      </c>
      <c r="R160" s="46">
        <v>507</v>
      </c>
      <c r="S160" s="46">
        <v>618</v>
      </c>
      <c r="T160" s="46">
        <v>636</v>
      </c>
      <c r="U160" s="46">
        <v>668</v>
      </c>
      <c r="V160" s="44">
        <v>744</v>
      </c>
      <c r="W160" s="58">
        <v>127</v>
      </c>
      <c r="X160" s="35">
        <v>125</v>
      </c>
      <c r="Y160" s="35">
        <v>128</v>
      </c>
      <c r="Z160" s="35">
        <v>131</v>
      </c>
      <c r="AA160" s="35">
        <v>127</v>
      </c>
      <c r="AB160" s="35">
        <v>122</v>
      </c>
      <c r="AC160" s="35">
        <v>135</v>
      </c>
      <c r="AD160" s="35">
        <v>120</v>
      </c>
      <c r="AE160" s="35">
        <v>127</v>
      </c>
      <c r="AF160" s="35">
        <v>124</v>
      </c>
      <c r="AG160" s="35">
        <v>126</v>
      </c>
      <c r="AH160" s="35">
        <v>132</v>
      </c>
      <c r="AI160" s="35">
        <v>135</v>
      </c>
      <c r="AJ160" s="35">
        <v>132</v>
      </c>
      <c r="AK160" s="35">
        <v>129</v>
      </c>
      <c r="AL160" s="35">
        <v>122</v>
      </c>
      <c r="AM160" s="35">
        <v>122</v>
      </c>
      <c r="AN160" s="35">
        <v>116</v>
      </c>
      <c r="AO160" s="35">
        <v>112</v>
      </c>
      <c r="AP160" s="35">
        <v>106</v>
      </c>
      <c r="AQ160" s="35">
        <v>110</v>
      </c>
      <c r="AR160" s="35">
        <v>111</v>
      </c>
      <c r="AS160" s="35">
        <v>113</v>
      </c>
      <c r="AT160" s="35">
        <v>119</v>
      </c>
      <c r="AU160" s="35">
        <v>119</v>
      </c>
      <c r="AV160" s="35">
        <v>122</v>
      </c>
      <c r="AW160" s="35">
        <v>125</v>
      </c>
      <c r="AX160" s="35">
        <v>118</v>
      </c>
      <c r="AY160" s="35">
        <v>123</v>
      </c>
      <c r="AZ160" s="35">
        <v>129</v>
      </c>
      <c r="BA160" s="35">
        <v>127</v>
      </c>
      <c r="BB160" s="35">
        <v>139</v>
      </c>
      <c r="BC160" s="35">
        <v>133</v>
      </c>
      <c r="BD160" s="35">
        <v>139</v>
      </c>
      <c r="BE160" s="35">
        <v>145</v>
      </c>
      <c r="BF160" s="35">
        <v>142</v>
      </c>
      <c r="BG160" s="35">
        <v>150</v>
      </c>
      <c r="BH160" s="35">
        <v>152</v>
      </c>
      <c r="BI160" s="35">
        <v>145</v>
      </c>
      <c r="BJ160" s="35">
        <v>152</v>
      </c>
      <c r="BK160" s="35">
        <v>151</v>
      </c>
      <c r="BL160" s="35">
        <v>145</v>
      </c>
      <c r="BM160" s="35">
        <v>128</v>
      </c>
      <c r="BN160" s="35">
        <v>119</v>
      </c>
      <c r="BO160" s="35">
        <v>114</v>
      </c>
      <c r="BP160" s="35">
        <v>108</v>
      </c>
      <c r="BQ160" s="35">
        <v>112</v>
      </c>
      <c r="BR160" s="35">
        <v>119</v>
      </c>
      <c r="BS160" s="35">
        <v>117</v>
      </c>
      <c r="BT160" s="35">
        <v>122</v>
      </c>
      <c r="BU160" s="35">
        <v>122</v>
      </c>
      <c r="BV160" s="35">
        <v>119</v>
      </c>
      <c r="BW160" s="35">
        <v>125</v>
      </c>
      <c r="BX160" s="35">
        <v>139</v>
      </c>
      <c r="BY160" s="35">
        <v>126</v>
      </c>
      <c r="BZ160" s="35">
        <v>146</v>
      </c>
      <c r="CA160" s="35">
        <v>136</v>
      </c>
      <c r="CB160" s="35">
        <v>136</v>
      </c>
      <c r="CC160" s="35">
        <v>152</v>
      </c>
      <c r="CD160" s="35">
        <v>110</v>
      </c>
      <c r="CE160" s="35">
        <v>122</v>
      </c>
      <c r="CF160" s="35">
        <v>124</v>
      </c>
      <c r="CG160" s="35">
        <v>130</v>
      </c>
      <c r="CH160" s="35">
        <v>131</v>
      </c>
      <c r="CI160" s="35">
        <v>147</v>
      </c>
      <c r="CJ160" s="35">
        <v>157</v>
      </c>
      <c r="CK160" s="35">
        <v>152</v>
      </c>
      <c r="CL160" s="35">
        <v>162</v>
      </c>
      <c r="CM160" s="35">
        <v>163</v>
      </c>
      <c r="CN160" s="35">
        <v>160</v>
      </c>
      <c r="CO160" s="35">
        <v>158</v>
      </c>
      <c r="CP160" s="35">
        <v>155</v>
      </c>
      <c r="CQ160" s="35">
        <v>154</v>
      </c>
      <c r="CR160" s="35">
        <v>160</v>
      </c>
      <c r="CS160" s="35">
        <v>171</v>
      </c>
      <c r="CT160" s="35">
        <v>183</v>
      </c>
      <c r="CU160" s="46">
        <v>172</v>
      </c>
      <c r="CV160" s="46">
        <v>198</v>
      </c>
      <c r="CW160" s="46">
        <v>187</v>
      </c>
      <c r="CX160" s="46">
        <v>187</v>
      </c>
    </row>
    <row r="161" spans="1:102">
      <c r="A161" s="1" t="s">
        <v>303</v>
      </c>
      <c r="B161" s="18" t="s">
        <v>524</v>
      </c>
      <c r="C161" s="46">
        <v>1954</v>
      </c>
      <c r="D161" s="46">
        <v>2014</v>
      </c>
      <c r="E161" s="46">
        <v>1907</v>
      </c>
      <c r="F161" s="46">
        <v>2141</v>
      </c>
      <c r="G161" s="46">
        <v>2089</v>
      </c>
      <c r="H161" s="46">
        <v>2232</v>
      </c>
      <c r="I161" s="46">
        <v>2457</v>
      </c>
      <c r="J161" s="46">
        <v>2599</v>
      </c>
      <c r="K161" s="46">
        <v>2696</v>
      </c>
      <c r="L161" s="46">
        <v>2958</v>
      </c>
      <c r="M161" s="46">
        <v>3256</v>
      </c>
      <c r="N161" s="46">
        <v>3383</v>
      </c>
      <c r="O161" s="46">
        <v>3440</v>
      </c>
      <c r="P161" s="46">
        <v>3624</v>
      </c>
      <c r="Q161" s="46">
        <v>3492</v>
      </c>
      <c r="R161" s="46">
        <v>4049</v>
      </c>
      <c r="S161" s="46">
        <v>4299</v>
      </c>
      <c r="T161" s="46">
        <v>4447</v>
      </c>
      <c r="U161" s="46">
        <v>4688</v>
      </c>
      <c r="V161" s="44">
        <v>4920</v>
      </c>
      <c r="W161" s="58">
        <v>480</v>
      </c>
      <c r="X161" s="35">
        <v>479</v>
      </c>
      <c r="Y161" s="35">
        <v>490</v>
      </c>
      <c r="Z161" s="35">
        <v>505</v>
      </c>
      <c r="AA161" s="35">
        <v>466</v>
      </c>
      <c r="AB161" s="35">
        <v>467</v>
      </c>
      <c r="AC161" s="35">
        <v>480</v>
      </c>
      <c r="AD161" s="35">
        <v>601</v>
      </c>
      <c r="AE161" s="35">
        <v>469</v>
      </c>
      <c r="AF161" s="35">
        <v>478</v>
      </c>
      <c r="AG161" s="35">
        <v>468</v>
      </c>
      <c r="AH161" s="35">
        <v>492</v>
      </c>
      <c r="AI161" s="35">
        <v>524</v>
      </c>
      <c r="AJ161" s="35">
        <v>536</v>
      </c>
      <c r="AK161" s="35">
        <v>545</v>
      </c>
      <c r="AL161" s="35">
        <v>536</v>
      </c>
      <c r="AM161" s="35">
        <v>551</v>
      </c>
      <c r="AN161" s="35">
        <v>533</v>
      </c>
      <c r="AO161" s="35">
        <v>499</v>
      </c>
      <c r="AP161" s="35">
        <v>506</v>
      </c>
      <c r="AQ161" s="35">
        <v>507</v>
      </c>
      <c r="AR161" s="35">
        <v>527</v>
      </c>
      <c r="AS161" s="35">
        <v>585</v>
      </c>
      <c r="AT161" s="35">
        <v>613</v>
      </c>
      <c r="AU161" s="35">
        <v>569</v>
      </c>
      <c r="AV161" s="35">
        <v>616</v>
      </c>
      <c r="AW161" s="35">
        <v>631</v>
      </c>
      <c r="AX161" s="35">
        <v>641</v>
      </c>
      <c r="AY161" s="35">
        <v>637</v>
      </c>
      <c r="AZ161" s="35">
        <v>626</v>
      </c>
      <c r="BA161" s="35">
        <v>651</v>
      </c>
      <c r="BB161" s="35">
        <v>685</v>
      </c>
      <c r="BC161" s="35">
        <v>636</v>
      </c>
      <c r="BD161" s="35">
        <v>676</v>
      </c>
      <c r="BE161" s="35">
        <v>674</v>
      </c>
      <c r="BF161" s="35">
        <v>710</v>
      </c>
      <c r="BG161" s="35">
        <v>704</v>
      </c>
      <c r="BH161" s="35">
        <v>684</v>
      </c>
      <c r="BI161" s="35">
        <v>793</v>
      </c>
      <c r="BJ161" s="35">
        <v>777</v>
      </c>
      <c r="BK161" s="35">
        <v>772</v>
      </c>
      <c r="BL161" s="35">
        <v>783</v>
      </c>
      <c r="BM161" s="35">
        <v>490</v>
      </c>
      <c r="BN161" s="35">
        <v>832</v>
      </c>
      <c r="BO161" s="35">
        <v>783</v>
      </c>
      <c r="BP161" s="35">
        <v>768</v>
      </c>
      <c r="BQ161" s="35">
        <v>964</v>
      </c>
      <c r="BR161" s="35">
        <v>868</v>
      </c>
      <c r="BS161" s="35">
        <v>833</v>
      </c>
      <c r="BT161" s="35">
        <v>868</v>
      </c>
      <c r="BU161" s="35">
        <v>849</v>
      </c>
      <c r="BV161" s="35">
        <v>890</v>
      </c>
      <c r="BW161" s="35">
        <v>883</v>
      </c>
      <c r="BX161" s="35">
        <v>917</v>
      </c>
      <c r="BY161" s="35">
        <v>888</v>
      </c>
      <c r="BZ161" s="35">
        <v>936</v>
      </c>
      <c r="CA161" s="35">
        <v>866</v>
      </c>
      <c r="CB161" s="35">
        <v>870</v>
      </c>
      <c r="CC161" s="35">
        <v>870</v>
      </c>
      <c r="CD161" s="35">
        <v>886</v>
      </c>
      <c r="CE161" s="35">
        <v>940</v>
      </c>
      <c r="CF161" s="35">
        <v>998</v>
      </c>
      <c r="CG161" s="35">
        <v>974</v>
      </c>
      <c r="CH161" s="35">
        <v>1137</v>
      </c>
      <c r="CI161" s="35">
        <v>1007</v>
      </c>
      <c r="CJ161" s="35">
        <v>1015</v>
      </c>
      <c r="CK161" s="35">
        <v>1148</v>
      </c>
      <c r="CL161" s="35">
        <v>1129</v>
      </c>
      <c r="CM161" s="35">
        <v>1071</v>
      </c>
      <c r="CN161" s="35">
        <v>1112</v>
      </c>
      <c r="CO161" s="35">
        <v>1084</v>
      </c>
      <c r="CP161" s="35">
        <v>1180</v>
      </c>
      <c r="CQ161" s="35">
        <v>1084</v>
      </c>
      <c r="CR161" s="35">
        <v>1087</v>
      </c>
      <c r="CS161" s="35">
        <v>1272</v>
      </c>
      <c r="CT161" s="35">
        <v>1245</v>
      </c>
      <c r="CU161" s="46">
        <v>1208</v>
      </c>
      <c r="CV161" s="46">
        <v>1191</v>
      </c>
      <c r="CW161" s="46">
        <v>1313</v>
      </c>
      <c r="CX161" s="46">
        <v>1208</v>
      </c>
    </row>
    <row r="162" spans="1:102">
      <c r="A162" s="9" t="s">
        <v>305</v>
      </c>
      <c r="B162" s="18" t="s">
        <v>525</v>
      </c>
      <c r="C162" s="46">
        <v>259</v>
      </c>
      <c r="D162" s="46">
        <v>393</v>
      </c>
      <c r="E162" s="46">
        <v>264</v>
      </c>
      <c r="F162" s="46">
        <v>275</v>
      </c>
      <c r="G162" s="46">
        <v>311</v>
      </c>
      <c r="H162" s="46">
        <v>337</v>
      </c>
      <c r="I162" s="46">
        <v>365</v>
      </c>
      <c r="J162" s="46">
        <v>367</v>
      </c>
      <c r="K162" s="46">
        <v>375</v>
      </c>
      <c r="L162" s="46">
        <v>582</v>
      </c>
      <c r="M162" s="46">
        <v>629</v>
      </c>
      <c r="N162" s="46">
        <v>748</v>
      </c>
      <c r="O162" s="46">
        <v>632</v>
      </c>
      <c r="P162" s="46">
        <v>727</v>
      </c>
      <c r="Q162" s="46">
        <v>809</v>
      </c>
      <c r="R162" s="46">
        <v>866</v>
      </c>
      <c r="S162" s="46">
        <v>941</v>
      </c>
      <c r="T162" s="46">
        <v>1088</v>
      </c>
      <c r="U162" s="46">
        <v>1051</v>
      </c>
      <c r="V162" s="44">
        <v>966</v>
      </c>
      <c r="W162" s="58">
        <v>67</v>
      </c>
      <c r="X162" s="35">
        <v>57</v>
      </c>
      <c r="Y162" s="35">
        <v>66</v>
      </c>
      <c r="Z162" s="35">
        <v>69</v>
      </c>
      <c r="AA162" s="35">
        <v>69</v>
      </c>
      <c r="AB162" s="35">
        <v>71</v>
      </c>
      <c r="AC162" s="35">
        <v>69</v>
      </c>
      <c r="AD162" s="35">
        <v>184</v>
      </c>
      <c r="AE162" s="35">
        <v>59</v>
      </c>
      <c r="AF162" s="35">
        <v>69</v>
      </c>
      <c r="AG162" s="35">
        <v>63</v>
      </c>
      <c r="AH162" s="35">
        <v>73</v>
      </c>
      <c r="AI162" s="35">
        <v>65</v>
      </c>
      <c r="AJ162" s="35">
        <v>69</v>
      </c>
      <c r="AK162" s="35">
        <v>66</v>
      </c>
      <c r="AL162" s="35">
        <v>75</v>
      </c>
      <c r="AM162" s="35">
        <v>86</v>
      </c>
      <c r="AN162" s="35">
        <v>85</v>
      </c>
      <c r="AO162" s="35">
        <v>63</v>
      </c>
      <c r="AP162" s="35">
        <v>77</v>
      </c>
      <c r="AQ162" s="35">
        <v>68</v>
      </c>
      <c r="AR162" s="35">
        <v>74</v>
      </c>
      <c r="AS162" s="35">
        <v>108</v>
      </c>
      <c r="AT162" s="35">
        <v>87</v>
      </c>
      <c r="AU162" s="35">
        <v>81</v>
      </c>
      <c r="AV162" s="35">
        <v>94</v>
      </c>
      <c r="AW162" s="35">
        <v>92</v>
      </c>
      <c r="AX162" s="35">
        <v>98</v>
      </c>
      <c r="AY162" s="35">
        <v>92</v>
      </c>
      <c r="AZ162" s="35">
        <v>76</v>
      </c>
      <c r="BA162" s="35">
        <v>91</v>
      </c>
      <c r="BB162" s="35">
        <v>108</v>
      </c>
      <c r="BC162" s="35">
        <v>78</v>
      </c>
      <c r="BD162" s="35">
        <v>87</v>
      </c>
      <c r="BE162" s="35">
        <v>94</v>
      </c>
      <c r="BF162" s="35">
        <v>116</v>
      </c>
      <c r="BG162" s="35">
        <v>110</v>
      </c>
      <c r="BH162" s="35">
        <v>100</v>
      </c>
      <c r="BI162" s="35">
        <v>204</v>
      </c>
      <c r="BJ162" s="35">
        <v>168</v>
      </c>
      <c r="BK162" s="35">
        <v>138</v>
      </c>
      <c r="BL162" s="35">
        <v>130</v>
      </c>
      <c r="BM162" s="35">
        <v>66</v>
      </c>
      <c r="BN162" s="35">
        <v>138</v>
      </c>
      <c r="BO162" s="35">
        <v>146</v>
      </c>
      <c r="BP162" s="35">
        <v>106</v>
      </c>
      <c r="BQ162" s="35">
        <v>308</v>
      </c>
      <c r="BR162" s="35">
        <v>188</v>
      </c>
      <c r="BS162" s="35">
        <v>127</v>
      </c>
      <c r="BT162" s="35">
        <v>162</v>
      </c>
      <c r="BU162" s="35">
        <v>149</v>
      </c>
      <c r="BV162" s="35">
        <v>194</v>
      </c>
      <c r="BW162" s="35">
        <v>180</v>
      </c>
      <c r="BX162" s="35">
        <v>190</v>
      </c>
      <c r="BY162" s="35">
        <v>150</v>
      </c>
      <c r="BZ162" s="35">
        <v>207</v>
      </c>
      <c r="CA162" s="35">
        <v>179</v>
      </c>
      <c r="CB162" s="35">
        <v>199</v>
      </c>
      <c r="CC162" s="35">
        <v>200</v>
      </c>
      <c r="CD162" s="35">
        <v>231</v>
      </c>
      <c r="CE162" s="35">
        <v>196</v>
      </c>
      <c r="CF162" s="35">
        <v>200</v>
      </c>
      <c r="CG162" s="35">
        <v>156</v>
      </c>
      <c r="CH162" s="35">
        <v>314</v>
      </c>
      <c r="CI162" s="35">
        <v>184</v>
      </c>
      <c r="CJ162" s="35">
        <v>185</v>
      </c>
      <c r="CK162" s="35">
        <v>301</v>
      </c>
      <c r="CL162" s="35">
        <v>271</v>
      </c>
      <c r="CM162" s="35">
        <v>230</v>
      </c>
      <c r="CN162" s="35">
        <v>281</v>
      </c>
      <c r="CO162" s="35">
        <v>249</v>
      </c>
      <c r="CP162" s="35">
        <v>328</v>
      </c>
      <c r="CQ162" s="35">
        <v>240</v>
      </c>
      <c r="CR162" s="35">
        <v>167</v>
      </c>
      <c r="CS162" s="35">
        <v>354</v>
      </c>
      <c r="CT162" s="35">
        <v>290</v>
      </c>
      <c r="CU162" s="46">
        <v>248</v>
      </c>
      <c r="CV162" s="46">
        <v>205</v>
      </c>
      <c r="CW162" s="46">
        <v>317</v>
      </c>
      <c r="CX162" s="46">
        <v>196</v>
      </c>
    </row>
    <row r="163" spans="1:102">
      <c r="A163" s="9" t="s">
        <v>307</v>
      </c>
      <c r="B163" s="18" t="s">
        <v>526</v>
      </c>
      <c r="C163" s="46">
        <v>26</v>
      </c>
      <c r="D163" s="46">
        <v>22</v>
      </c>
      <c r="E163" s="46">
        <v>32</v>
      </c>
      <c r="F163" s="46">
        <v>31</v>
      </c>
      <c r="G163" s="46">
        <v>29</v>
      </c>
      <c r="H163" s="46">
        <v>36</v>
      </c>
      <c r="I163" s="46">
        <v>31</v>
      </c>
      <c r="J163" s="46">
        <v>29</v>
      </c>
      <c r="K163" s="46">
        <v>25</v>
      </c>
      <c r="L163" s="46">
        <v>31</v>
      </c>
      <c r="M163" s="46">
        <v>28</v>
      </c>
      <c r="N163" s="46">
        <v>23</v>
      </c>
      <c r="O163" s="46">
        <v>25</v>
      </c>
      <c r="P163" s="46">
        <v>26</v>
      </c>
      <c r="Q163" s="46">
        <v>26</v>
      </c>
      <c r="R163" s="46">
        <v>35</v>
      </c>
      <c r="S163" s="46">
        <v>53</v>
      </c>
      <c r="T163" s="46">
        <v>42</v>
      </c>
      <c r="U163" s="46">
        <v>54</v>
      </c>
      <c r="V163" s="44">
        <v>67</v>
      </c>
      <c r="W163" s="58">
        <v>7</v>
      </c>
      <c r="X163" s="35">
        <v>7</v>
      </c>
      <c r="Y163" s="35">
        <v>6</v>
      </c>
      <c r="Z163" s="35">
        <v>6</v>
      </c>
      <c r="AA163" s="35">
        <v>6</v>
      </c>
      <c r="AB163" s="35">
        <v>5</v>
      </c>
      <c r="AC163" s="35">
        <v>6</v>
      </c>
      <c r="AD163" s="35">
        <v>5</v>
      </c>
      <c r="AE163" s="35">
        <v>8</v>
      </c>
      <c r="AF163" s="35">
        <v>8</v>
      </c>
      <c r="AG163" s="35">
        <v>8</v>
      </c>
      <c r="AH163" s="35">
        <v>8</v>
      </c>
      <c r="AI163" s="35">
        <v>8</v>
      </c>
      <c r="AJ163" s="35">
        <v>7</v>
      </c>
      <c r="AK163" s="35">
        <v>7</v>
      </c>
      <c r="AL163" s="35">
        <v>9</v>
      </c>
      <c r="AM163" s="35">
        <v>8</v>
      </c>
      <c r="AN163" s="35">
        <v>8</v>
      </c>
      <c r="AO163" s="35">
        <v>7</v>
      </c>
      <c r="AP163" s="35">
        <v>6</v>
      </c>
      <c r="AQ163" s="35">
        <v>8</v>
      </c>
      <c r="AR163" s="35">
        <v>9</v>
      </c>
      <c r="AS163" s="35">
        <v>8</v>
      </c>
      <c r="AT163" s="35">
        <v>11</v>
      </c>
      <c r="AU163" s="35">
        <v>8</v>
      </c>
      <c r="AV163" s="35">
        <v>7</v>
      </c>
      <c r="AW163" s="35">
        <v>8</v>
      </c>
      <c r="AX163" s="35">
        <v>8</v>
      </c>
      <c r="AY163" s="35">
        <v>8</v>
      </c>
      <c r="AZ163" s="35">
        <v>6</v>
      </c>
      <c r="BA163" s="35">
        <v>8</v>
      </c>
      <c r="BB163" s="35">
        <v>7</v>
      </c>
      <c r="BC163" s="35">
        <v>6</v>
      </c>
      <c r="BD163" s="35">
        <v>6</v>
      </c>
      <c r="BE163" s="35">
        <v>6</v>
      </c>
      <c r="BF163" s="35">
        <v>7</v>
      </c>
      <c r="BG163" s="35">
        <v>8</v>
      </c>
      <c r="BH163" s="35">
        <v>10</v>
      </c>
      <c r="BI163" s="35">
        <v>7</v>
      </c>
      <c r="BJ163" s="35">
        <v>6</v>
      </c>
      <c r="BK163" s="35">
        <v>7</v>
      </c>
      <c r="BL163" s="35">
        <v>6</v>
      </c>
      <c r="BM163" s="35">
        <v>6</v>
      </c>
      <c r="BN163" s="35">
        <v>8</v>
      </c>
      <c r="BO163" s="35">
        <v>6</v>
      </c>
      <c r="BP163" s="35">
        <v>5</v>
      </c>
      <c r="BQ163" s="35">
        <v>6</v>
      </c>
      <c r="BR163" s="35">
        <v>6</v>
      </c>
      <c r="BS163" s="35">
        <v>6</v>
      </c>
      <c r="BT163" s="35">
        <v>5</v>
      </c>
      <c r="BU163" s="35">
        <v>7</v>
      </c>
      <c r="BV163" s="35">
        <v>7</v>
      </c>
      <c r="BW163" s="35">
        <v>7</v>
      </c>
      <c r="BX163" s="35">
        <v>7</v>
      </c>
      <c r="BY163" s="35">
        <v>6</v>
      </c>
      <c r="BZ163" s="35">
        <v>6</v>
      </c>
      <c r="CA163" s="35">
        <v>7</v>
      </c>
      <c r="CB163" s="35">
        <v>6</v>
      </c>
      <c r="CC163" s="35">
        <v>7</v>
      </c>
      <c r="CD163" s="35">
        <v>6</v>
      </c>
      <c r="CE163" s="35">
        <v>7</v>
      </c>
      <c r="CF163" s="35">
        <v>9</v>
      </c>
      <c r="CG163" s="35">
        <v>10</v>
      </c>
      <c r="CH163" s="35">
        <v>9</v>
      </c>
      <c r="CI163" s="35">
        <v>19</v>
      </c>
      <c r="CJ163" s="35">
        <v>11</v>
      </c>
      <c r="CK163" s="35">
        <v>11</v>
      </c>
      <c r="CL163" s="35">
        <v>12</v>
      </c>
      <c r="CM163" s="35">
        <v>10</v>
      </c>
      <c r="CN163" s="35">
        <v>11</v>
      </c>
      <c r="CO163" s="35">
        <v>10</v>
      </c>
      <c r="CP163" s="35">
        <v>11</v>
      </c>
      <c r="CQ163" s="35">
        <v>12</v>
      </c>
      <c r="CR163" s="35">
        <v>12</v>
      </c>
      <c r="CS163" s="35">
        <v>15</v>
      </c>
      <c r="CT163" s="35">
        <v>15</v>
      </c>
      <c r="CU163" s="46">
        <v>16</v>
      </c>
      <c r="CV163" s="46">
        <v>16</v>
      </c>
      <c r="CW163" s="46">
        <v>17</v>
      </c>
      <c r="CX163" s="46">
        <v>18</v>
      </c>
    </row>
    <row r="164" spans="1:102">
      <c r="A164" s="9" t="s">
        <v>309</v>
      </c>
      <c r="B164" s="18" t="s">
        <v>527</v>
      </c>
      <c r="C164" s="46">
        <v>121</v>
      </c>
      <c r="D164" s="46">
        <v>154</v>
      </c>
      <c r="E164" s="46">
        <v>167</v>
      </c>
      <c r="F164" s="46">
        <v>176</v>
      </c>
      <c r="G164" s="46">
        <v>188</v>
      </c>
      <c r="H164" s="46">
        <v>192</v>
      </c>
      <c r="I164" s="46">
        <v>191</v>
      </c>
      <c r="J164" s="46">
        <v>198</v>
      </c>
      <c r="K164" s="46">
        <v>187</v>
      </c>
      <c r="L164" s="46">
        <v>226</v>
      </c>
      <c r="M164" s="46">
        <v>242</v>
      </c>
      <c r="N164" s="46">
        <v>250</v>
      </c>
      <c r="O164" s="46">
        <v>263</v>
      </c>
      <c r="P164" s="46">
        <v>287</v>
      </c>
      <c r="Q164" s="46">
        <v>274</v>
      </c>
      <c r="R164" s="46">
        <v>440</v>
      </c>
      <c r="S164" s="46">
        <v>344</v>
      </c>
      <c r="T164" s="46">
        <v>373</v>
      </c>
      <c r="U164" s="46">
        <v>393</v>
      </c>
      <c r="V164" s="44">
        <v>426</v>
      </c>
      <c r="W164" s="58">
        <v>30</v>
      </c>
      <c r="X164" s="35">
        <v>30</v>
      </c>
      <c r="Y164" s="35">
        <v>31</v>
      </c>
      <c r="Z164" s="35">
        <v>30</v>
      </c>
      <c r="AA164" s="35">
        <v>34</v>
      </c>
      <c r="AB164" s="35">
        <v>37</v>
      </c>
      <c r="AC164" s="35">
        <v>40</v>
      </c>
      <c r="AD164" s="35">
        <v>43</v>
      </c>
      <c r="AE164" s="35">
        <v>40</v>
      </c>
      <c r="AF164" s="35">
        <v>44</v>
      </c>
      <c r="AG164" s="35">
        <v>42</v>
      </c>
      <c r="AH164" s="35">
        <v>41</v>
      </c>
      <c r="AI164" s="35">
        <v>50</v>
      </c>
      <c r="AJ164" s="35">
        <v>38</v>
      </c>
      <c r="AK164" s="35">
        <v>44</v>
      </c>
      <c r="AL164" s="35">
        <v>44</v>
      </c>
      <c r="AM164" s="35">
        <v>46</v>
      </c>
      <c r="AN164" s="35">
        <v>46</v>
      </c>
      <c r="AO164" s="35">
        <v>49</v>
      </c>
      <c r="AP164" s="35">
        <v>47</v>
      </c>
      <c r="AQ164" s="35">
        <v>45</v>
      </c>
      <c r="AR164" s="35">
        <v>47</v>
      </c>
      <c r="AS164" s="35">
        <v>48</v>
      </c>
      <c r="AT164" s="35">
        <v>52</v>
      </c>
      <c r="AU164" s="35">
        <v>51</v>
      </c>
      <c r="AV164" s="35">
        <v>46</v>
      </c>
      <c r="AW164" s="35">
        <v>47</v>
      </c>
      <c r="AX164" s="35">
        <v>47</v>
      </c>
      <c r="AY164" s="35">
        <v>48</v>
      </c>
      <c r="AZ164" s="35">
        <v>51</v>
      </c>
      <c r="BA164" s="35">
        <v>48</v>
      </c>
      <c r="BB164" s="35">
        <v>51</v>
      </c>
      <c r="BC164" s="35">
        <v>47</v>
      </c>
      <c r="BD164" s="35">
        <v>47</v>
      </c>
      <c r="BE164" s="35">
        <v>46</v>
      </c>
      <c r="BF164" s="35">
        <v>47</v>
      </c>
      <c r="BG164" s="35">
        <v>52</v>
      </c>
      <c r="BH164" s="35">
        <v>55</v>
      </c>
      <c r="BI164" s="35">
        <v>59</v>
      </c>
      <c r="BJ164" s="35">
        <v>60</v>
      </c>
      <c r="BK164" s="35">
        <v>60</v>
      </c>
      <c r="BL164" s="35">
        <v>62</v>
      </c>
      <c r="BM164" s="35">
        <v>31</v>
      </c>
      <c r="BN164" s="35">
        <v>63</v>
      </c>
      <c r="BO164" s="35">
        <v>62</v>
      </c>
      <c r="BP164" s="35">
        <v>61</v>
      </c>
      <c r="BQ164" s="35">
        <v>62</v>
      </c>
      <c r="BR164" s="35">
        <v>65</v>
      </c>
      <c r="BS164" s="35">
        <v>64</v>
      </c>
      <c r="BT164" s="35">
        <v>65</v>
      </c>
      <c r="BU164" s="35">
        <v>67</v>
      </c>
      <c r="BV164" s="35">
        <v>67</v>
      </c>
      <c r="BW164" s="35">
        <v>70</v>
      </c>
      <c r="BX164" s="35">
        <v>73</v>
      </c>
      <c r="BY164" s="35">
        <v>72</v>
      </c>
      <c r="BZ164" s="35">
        <v>72</v>
      </c>
      <c r="CA164" s="35">
        <v>75</v>
      </c>
      <c r="CB164" s="35">
        <v>74</v>
      </c>
      <c r="CC164" s="35">
        <v>65</v>
      </c>
      <c r="CD164" s="35">
        <v>60</v>
      </c>
      <c r="CE164" s="35">
        <v>87</v>
      </c>
      <c r="CF164" s="35">
        <v>81</v>
      </c>
      <c r="CG164" s="35">
        <v>132</v>
      </c>
      <c r="CH164" s="35">
        <v>140</v>
      </c>
      <c r="CI164" s="35">
        <v>86</v>
      </c>
      <c r="CJ164" s="35">
        <v>91</v>
      </c>
      <c r="CK164" s="35">
        <v>83</v>
      </c>
      <c r="CL164" s="35">
        <v>84</v>
      </c>
      <c r="CM164" s="35">
        <v>93</v>
      </c>
      <c r="CN164" s="35">
        <v>96</v>
      </c>
      <c r="CO164" s="35">
        <v>95</v>
      </c>
      <c r="CP164" s="35">
        <v>89</v>
      </c>
      <c r="CQ164" s="35">
        <v>92</v>
      </c>
      <c r="CR164" s="35">
        <v>92</v>
      </c>
      <c r="CS164" s="35">
        <v>97</v>
      </c>
      <c r="CT164" s="35">
        <v>112</v>
      </c>
      <c r="CU164" s="46">
        <v>102</v>
      </c>
      <c r="CV164" s="46">
        <v>105</v>
      </c>
      <c r="CW164" s="46">
        <v>110</v>
      </c>
      <c r="CX164" s="46">
        <v>109</v>
      </c>
    </row>
    <row r="165" spans="1:102">
      <c r="A165" s="9" t="s">
        <v>311</v>
      </c>
      <c r="B165" s="18" t="s">
        <v>528</v>
      </c>
      <c r="C165" s="46">
        <v>298</v>
      </c>
      <c r="D165" s="46">
        <v>283</v>
      </c>
      <c r="E165" s="46">
        <v>287</v>
      </c>
      <c r="F165" s="46">
        <v>300</v>
      </c>
      <c r="G165" s="46">
        <v>258</v>
      </c>
      <c r="H165" s="46">
        <v>276</v>
      </c>
      <c r="I165" s="46">
        <v>302</v>
      </c>
      <c r="J165" s="46">
        <v>284</v>
      </c>
      <c r="K165" s="46">
        <v>284</v>
      </c>
      <c r="L165" s="46">
        <v>336</v>
      </c>
      <c r="M165" s="46">
        <v>342</v>
      </c>
      <c r="N165" s="46">
        <v>373</v>
      </c>
      <c r="O165" s="46">
        <v>398</v>
      </c>
      <c r="P165" s="46">
        <v>415</v>
      </c>
      <c r="Q165" s="46">
        <v>354</v>
      </c>
      <c r="R165" s="46">
        <v>369</v>
      </c>
      <c r="S165" s="46">
        <v>427</v>
      </c>
      <c r="T165" s="46">
        <v>451</v>
      </c>
      <c r="U165" s="46">
        <v>538</v>
      </c>
      <c r="V165" s="44">
        <v>687</v>
      </c>
      <c r="W165" s="58">
        <v>69</v>
      </c>
      <c r="X165" s="35">
        <v>75</v>
      </c>
      <c r="Y165" s="35">
        <v>81</v>
      </c>
      <c r="Z165" s="35">
        <v>73</v>
      </c>
      <c r="AA165" s="35">
        <v>68</v>
      </c>
      <c r="AB165" s="35">
        <v>68</v>
      </c>
      <c r="AC165" s="35">
        <v>72</v>
      </c>
      <c r="AD165" s="35">
        <v>75</v>
      </c>
      <c r="AE165" s="35">
        <v>77</v>
      </c>
      <c r="AF165" s="35">
        <v>79</v>
      </c>
      <c r="AG165" s="35">
        <v>68</v>
      </c>
      <c r="AH165" s="35">
        <v>63</v>
      </c>
      <c r="AI165" s="35">
        <v>72</v>
      </c>
      <c r="AJ165" s="35">
        <v>77</v>
      </c>
      <c r="AK165" s="35">
        <v>77</v>
      </c>
      <c r="AL165" s="35">
        <v>74</v>
      </c>
      <c r="AM165" s="35">
        <v>71</v>
      </c>
      <c r="AN165" s="35">
        <v>63</v>
      </c>
      <c r="AO165" s="35">
        <v>62</v>
      </c>
      <c r="AP165" s="35">
        <v>62</v>
      </c>
      <c r="AQ165" s="35">
        <v>65</v>
      </c>
      <c r="AR165" s="35">
        <v>64</v>
      </c>
      <c r="AS165" s="35">
        <v>72</v>
      </c>
      <c r="AT165" s="35">
        <v>75</v>
      </c>
      <c r="AU165" s="35">
        <v>75</v>
      </c>
      <c r="AV165" s="35">
        <v>76</v>
      </c>
      <c r="AW165" s="35">
        <v>78</v>
      </c>
      <c r="AX165" s="35">
        <v>73</v>
      </c>
      <c r="AY165" s="35">
        <v>68</v>
      </c>
      <c r="AZ165" s="35">
        <v>69</v>
      </c>
      <c r="BA165" s="35">
        <v>71</v>
      </c>
      <c r="BB165" s="35">
        <v>76</v>
      </c>
      <c r="BC165" s="35">
        <v>65</v>
      </c>
      <c r="BD165" s="35">
        <v>71</v>
      </c>
      <c r="BE165" s="35">
        <v>70</v>
      </c>
      <c r="BF165" s="35">
        <v>78</v>
      </c>
      <c r="BG165" s="35">
        <v>86</v>
      </c>
      <c r="BH165" s="35">
        <v>84</v>
      </c>
      <c r="BI165" s="35">
        <v>84</v>
      </c>
      <c r="BJ165" s="35">
        <v>82</v>
      </c>
      <c r="BK165" s="35">
        <v>80</v>
      </c>
      <c r="BL165" s="35">
        <v>87</v>
      </c>
      <c r="BM165" s="35">
        <v>81</v>
      </c>
      <c r="BN165" s="35">
        <v>89</v>
      </c>
      <c r="BO165" s="35">
        <v>93</v>
      </c>
      <c r="BP165" s="35">
        <v>92</v>
      </c>
      <c r="BQ165" s="35">
        <v>94</v>
      </c>
      <c r="BR165" s="35">
        <v>94</v>
      </c>
      <c r="BS165" s="35">
        <v>99</v>
      </c>
      <c r="BT165" s="35">
        <v>98</v>
      </c>
      <c r="BU165" s="35">
        <v>103</v>
      </c>
      <c r="BV165" s="35">
        <v>98</v>
      </c>
      <c r="BW165" s="35">
        <v>100</v>
      </c>
      <c r="BX165" s="35">
        <v>106</v>
      </c>
      <c r="BY165" s="35">
        <v>105</v>
      </c>
      <c r="BZ165" s="35">
        <v>104</v>
      </c>
      <c r="CA165" s="35">
        <v>92</v>
      </c>
      <c r="CB165" s="35">
        <v>91</v>
      </c>
      <c r="CC165" s="35">
        <v>89</v>
      </c>
      <c r="CD165" s="35">
        <v>82</v>
      </c>
      <c r="CE165" s="35">
        <v>92</v>
      </c>
      <c r="CF165" s="35">
        <v>83</v>
      </c>
      <c r="CG165" s="35">
        <v>92</v>
      </c>
      <c r="CH165" s="35">
        <v>102</v>
      </c>
      <c r="CI165" s="35">
        <v>102</v>
      </c>
      <c r="CJ165" s="35">
        <v>106</v>
      </c>
      <c r="CK165" s="35">
        <v>108</v>
      </c>
      <c r="CL165" s="35">
        <v>111</v>
      </c>
      <c r="CM165" s="35">
        <v>114</v>
      </c>
      <c r="CN165" s="35">
        <v>109</v>
      </c>
      <c r="CO165" s="35">
        <v>114</v>
      </c>
      <c r="CP165" s="35">
        <v>114</v>
      </c>
      <c r="CQ165" s="35">
        <v>120</v>
      </c>
      <c r="CR165" s="35">
        <v>135</v>
      </c>
      <c r="CS165" s="35">
        <v>137</v>
      </c>
      <c r="CT165" s="35">
        <v>146</v>
      </c>
      <c r="CU165" s="46">
        <v>155</v>
      </c>
      <c r="CV165" s="46">
        <v>169</v>
      </c>
      <c r="CW165" s="46">
        <v>177</v>
      </c>
      <c r="CX165" s="46">
        <v>186</v>
      </c>
    </row>
    <row r="166" spans="1:102">
      <c r="A166" s="9" t="s">
        <v>313</v>
      </c>
      <c r="B166" s="18" t="s">
        <v>529</v>
      </c>
      <c r="C166" s="46">
        <v>916</v>
      </c>
      <c r="D166" s="46">
        <v>834</v>
      </c>
      <c r="E166" s="46">
        <v>842</v>
      </c>
      <c r="F166" s="46">
        <v>1033</v>
      </c>
      <c r="G166" s="46">
        <v>976</v>
      </c>
      <c r="H166" s="46">
        <v>1046</v>
      </c>
      <c r="I166" s="46">
        <v>1218</v>
      </c>
      <c r="J166" s="46">
        <v>1381</v>
      </c>
      <c r="K166" s="46">
        <v>1461</v>
      </c>
      <c r="L166" s="46">
        <v>1420</v>
      </c>
      <c r="M166" s="46">
        <v>1638</v>
      </c>
      <c r="N166" s="46">
        <v>1595</v>
      </c>
      <c r="O166" s="46">
        <v>1705</v>
      </c>
      <c r="P166" s="46">
        <v>1696</v>
      </c>
      <c r="Q166" s="46">
        <v>1576</v>
      </c>
      <c r="R166" s="46">
        <v>1775</v>
      </c>
      <c r="S166" s="46">
        <v>1891</v>
      </c>
      <c r="T166" s="46">
        <v>1841</v>
      </c>
      <c r="U166" s="46">
        <v>2002</v>
      </c>
      <c r="V166" s="44">
        <v>2123</v>
      </c>
      <c r="W166" s="58">
        <v>221</v>
      </c>
      <c r="X166" s="35">
        <v>228</v>
      </c>
      <c r="Y166" s="35">
        <v>224</v>
      </c>
      <c r="Z166" s="35">
        <v>243</v>
      </c>
      <c r="AA166" s="35">
        <v>204</v>
      </c>
      <c r="AB166" s="35">
        <v>204</v>
      </c>
      <c r="AC166" s="35">
        <v>212</v>
      </c>
      <c r="AD166" s="35">
        <v>214</v>
      </c>
      <c r="AE166" s="35">
        <v>206</v>
      </c>
      <c r="AF166" s="35">
        <v>199</v>
      </c>
      <c r="AG166" s="35">
        <v>209</v>
      </c>
      <c r="AH166" s="35">
        <v>228</v>
      </c>
      <c r="AI166" s="35">
        <v>249</v>
      </c>
      <c r="AJ166" s="35">
        <v>262</v>
      </c>
      <c r="AK166" s="35">
        <v>268</v>
      </c>
      <c r="AL166" s="35">
        <v>254</v>
      </c>
      <c r="AM166" s="35">
        <v>260</v>
      </c>
      <c r="AN166" s="35">
        <v>252</v>
      </c>
      <c r="AO166" s="35">
        <v>234</v>
      </c>
      <c r="AP166" s="35">
        <v>230</v>
      </c>
      <c r="AQ166" s="35">
        <v>238</v>
      </c>
      <c r="AR166" s="35">
        <v>248</v>
      </c>
      <c r="AS166" s="35">
        <v>265</v>
      </c>
      <c r="AT166" s="35">
        <v>295</v>
      </c>
      <c r="AU166" s="35">
        <v>267</v>
      </c>
      <c r="AV166" s="35">
        <v>306</v>
      </c>
      <c r="AW166" s="35">
        <v>316</v>
      </c>
      <c r="AX166" s="35">
        <v>329</v>
      </c>
      <c r="AY166" s="35">
        <v>336</v>
      </c>
      <c r="AZ166" s="35">
        <v>344</v>
      </c>
      <c r="BA166" s="35">
        <v>349</v>
      </c>
      <c r="BB166" s="35">
        <v>352</v>
      </c>
      <c r="BC166" s="35">
        <v>349</v>
      </c>
      <c r="BD166" s="35">
        <v>368</v>
      </c>
      <c r="BE166" s="35">
        <v>371</v>
      </c>
      <c r="BF166" s="35">
        <v>373</v>
      </c>
      <c r="BG166" s="35">
        <v>361</v>
      </c>
      <c r="BH166" s="35">
        <v>346</v>
      </c>
      <c r="BI166" s="35">
        <v>346</v>
      </c>
      <c r="BJ166" s="35">
        <v>367</v>
      </c>
      <c r="BK166" s="35">
        <v>394</v>
      </c>
      <c r="BL166" s="35">
        <v>401</v>
      </c>
      <c r="BM166" s="35">
        <v>224</v>
      </c>
      <c r="BN166" s="35">
        <v>444</v>
      </c>
      <c r="BO166" s="35">
        <v>375</v>
      </c>
      <c r="BP166" s="35">
        <v>412</v>
      </c>
      <c r="BQ166" s="35">
        <v>395</v>
      </c>
      <c r="BR166" s="35">
        <v>413</v>
      </c>
      <c r="BS166" s="35">
        <v>432</v>
      </c>
      <c r="BT166" s="35">
        <v>435</v>
      </c>
      <c r="BU166" s="35">
        <v>419</v>
      </c>
      <c r="BV166" s="35">
        <v>419</v>
      </c>
      <c r="BW166" s="35">
        <v>418</v>
      </c>
      <c r="BX166" s="35">
        <v>426</v>
      </c>
      <c r="BY166" s="35">
        <v>435</v>
      </c>
      <c r="BZ166" s="35">
        <v>417</v>
      </c>
      <c r="CA166" s="35">
        <v>396</v>
      </c>
      <c r="CB166" s="35">
        <v>389</v>
      </c>
      <c r="CC166" s="35">
        <v>397</v>
      </c>
      <c r="CD166" s="35">
        <v>394</v>
      </c>
      <c r="CE166" s="35">
        <v>422</v>
      </c>
      <c r="CF166" s="35">
        <v>477</v>
      </c>
      <c r="CG166" s="35">
        <v>438</v>
      </c>
      <c r="CH166" s="35">
        <v>438</v>
      </c>
      <c r="CI166" s="35">
        <v>461</v>
      </c>
      <c r="CJ166" s="35">
        <v>466</v>
      </c>
      <c r="CK166" s="35">
        <v>483</v>
      </c>
      <c r="CL166" s="35">
        <v>481</v>
      </c>
      <c r="CM166" s="35">
        <v>457</v>
      </c>
      <c r="CN166" s="35">
        <v>451</v>
      </c>
      <c r="CO166" s="35">
        <v>456</v>
      </c>
      <c r="CP166" s="35">
        <v>477</v>
      </c>
      <c r="CQ166" s="35">
        <v>465</v>
      </c>
      <c r="CR166" s="35">
        <v>518</v>
      </c>
      <c r="CS166" s="35">
        <v>501</v>
      </c>
      <c r="CT166" s="35">
        <v>518</v>
      </c>
      <c r="CU166" s="46">
        <v>523</v>
      </c>
      <c r="CV166" s="46">
        <v>532</v>
      </c>
      <c r="CW166" s="46">
        <v>532</v>
      </c>
      <c r="CX166" s="46">
        <v>536</v>
      </c>
    </row>
    <row r="167" spans="1:102">
      <c r="A167" s="9" t="s">
        <v>315</v>
      </c>
      <c r="B167" s="18" t="s">
        <v>530</v>
      </c>
      <c r="C167" s="46">
        <v>334</v>
      </c>
      <c r="D167" s="46">
        <v>328</v>
      </c>
      <c r="E167" s="46">
        <v>315</v>
      </c>
      <c r="F167" s="46">
        <v>326</v>
      </c>
      <c r="G167" s="46">
        <v>327</v>
      </c>
      <c r="H167" s="46">
        <v>345</v>
      </c>
      <c r="I167" s="46">
        <v>350</v>
      </c>
      <c r="J167" s="46">
        <v>340</v>
      </c>
      <c r="K167" s="46">
        <v>364</v>
      </c>
      <c r="L167" s="46">
        <v>363</v>
      </c>
      <c r="M167" s="46">
        <v>377</v>
      </c>
      <c r="N167" s="46">
        <v>394</v>
      </c>
      <c r="O167" s="46">
        <v>417</v>
      </c>
      <c r="P167" s="46">
        <v>473</v>
      </c>
      <c r="Q167" s="46">
        <v>453</v>
      </c>
      <c r="R167" s="46">
        <v>564</v>
      </c>
      <c r="S167" s="46">
        <v>643</v>
      </c>
      <c r="T167" s="46">
        <v>652</v>
      </c>
      <c r="U167" s="46">
        <v>650</v>
      </c>
      <c r="V167" s="44">
        <v>651</v>
      </c>
      <c r="W167" s="58">
        <v>86</v>
      </c>
      <c r="X167" s="35">
        <v>81</v>
      </c>
      <c r="Y167" s="35">
        <v>82</v>
      </c>
      <c r="Z167" s="35">
        <v>85</v>
      </c>
      <c r="AA167" s="35">
        <v>86</v>
      </c>
      <c r="AB167" s="35">
        <v>82</v>
      </c>
      <c r="AC167" s="35">
        <v>81</v>
      </c>
      <c r="AD167" s="35">
        <v>79</v>
      </c>
      <c r="AE167" s="35">
        <v>79</v>
      </c>
      <c r="AF167" s="35">
        <v>79</v>
      </c>
      <c r="AG167" s="35">
        <v>79</v>
      </c>
      <c r="AH167" s="35">
        <v>78</v>
      </c>
      <c r="AI167" s="35">
        <v>79</v>
      </c>
      <c r="AJ167" s="35">
        <v>83</v>
      </c>
      <c r="AK167" s="35">
        <v>84</v>
      </c>
      <c r="AL167" s="35">
        <v>80</v>
      </c>
      <c r="AM167" s="35">
        <v>80</v>
      </c>
      <c r="AN167" s="35">
        <v>79</v>
      </c>
      <c r="AO167" s="35">
        <v>84</v>
      </c>
      <c r="AP167" s="35">
        <v>84</v>
      </c>
      <c r="AQ167" s="35">
        <v>83</v>
      </c>
      <c r="AR167" s="35">
        <v>84</v>
      </c>
      <c r="AS167" s="35">
        <v>85</v>
      </c>
      <c r="AT167" s="35">
        <v>93</v>
      </c>
      <c r="AU167" s="35">
        <v>87</v>
      </c>
      <c r="AV167" s="35">
        <v>88</v>
      </c>
      <c r="AW167" s="35">
        <v>90</v>
      </c>
      <c r="AX167" s="35">
        <v>85</v>
      </c>
      <c r="AY167" s="35">
        <v>85</v>
      </c>
      <c r="AZ167" s="35">
        <v>80</v>
      </c>
      <c r="BA167" s="35">
        <v>85</v>
      </c>
      <c r="BB167" s="35">
        <v>90</v>
      </c>
      <c r="BC167" s="35">
        <v>92</v>
      </c>
      <c r="BD167" s="35">
        <v>96</v>
      </c>
      <c r="BE167" s="35">
        <v>87</v>
      </c>
      <c r="BF167" s="35">
        <v>89</v>
      </c>
      <c r="BG167" s="35">
        <v>87</v>
      </c>
      <c r="BH167" s="35">
        <v>89</v>
      </c>
      <c r="BI167" s="35">
        <v>93</v>
      </c>
      <c r="BJ167" s="35">
        <v>94</v>
      </c>
      <c r="BK167" s="35">
        <v>93</v>
      </c>
      <c r="BL167" s="35">
        <v>97</v>
      </c>
      <c r="BM167" s="35">
        <v>82</v>
      </c>
      <c r="BN167" s="35">
        <v>90</v>
      </c>
      <c r="BO167" s="35">
        <v>101</v>
      </c>
      <c r="BP167" s="35">
        <v>92</v>
      </c>
      <c r="BQ167" s="35">
        <v>99</v>
      </c>
      <c r="BR167" s="35">
        <v>102</v>
      </c>
      <c r="BS167" s="35">
        <v>105</v>
      </c>
      <c r="BT167" s="35">
        <v>104</v>
      </c>
      <c r="BU167" s="35">
        <v>103</v>
      </c>
      <c r="BV167" s="35">
        <v>105</v>
      </c>
      <c r="BW167" s="35">
        <v>108</v>
      </c>
      <c r="BX167" s="35">
        <v>116</v>
      </c>
      <c r="BY167" s="35">
        <v>119</v>
      </c>
      <c r="BZ167" s="35">
        <v>130</v>
      </c>
      <c r="CA167" s="35">
        <v>117</v>
      </c>
      <c r="CB167" s="35">
        <v>112</v>
      </c>
      <c r="CC167" s="35">
        <v>112</v>
      </c>
      <c r="CD167" s="35">
        <v>112</v>
      </c>
      <c r="CE167" s="35">
        <v>136</v>
      </c>
      <c r="CF167" s="35">
        <v>149</v>
      </c>
      <c r="CG167" s="35">
        <v>146</v>
      </c>
      <c r="CH167" s="35">
        <v>133</v>
      </c>
      <c r="CI167" s="35">
        <v>154</v>
      </c>
      <c r="CJ167" s="35">
        <v>155</v>
      </c>
      <c r="CK167" s="35">
        <v>163</v>
      </c>
      <c r="CL167" s="35">
        <v>171</v>
      </c>
      <c r="CM167" s="35">
        <v>167</v>
      </c>
      <c r="CN167" s="35">
        <v>164</v>
      </c>
      <c r="CO167" s="35">
        <v>160</v>
      </c>
      <c r="CP167" s="35">
        <v>161</v>
      </c>
      <c r="CQ167" s="35">
        <v>155</v>
      </c>
      <c r="CR167" s="35">
        <v>162</v>
      </c>
      <c r="CS167" s="35">
        <v>168</v>
      </c>
      <c r="CT167" s="35">
        <v>165</v>
      </c>
      <c r="CU167" s="46">
        <v>165</v>
      </c>
      <c r="CV167" s="46">
        <v>164</v>
      </c>
      <c r="CW167" s="46">
        <v>159</v>
      </c>
      <c r="CX167" s="46">
        <v>163</v>
      </c>
    </row>
    <row r="168" spans="1:102">
      <c r="A168" s="7" t="s">
        <v>317</v>
      </c>
      <c r="B168" s="18" t="s">
        <v>531</v>
      </c>
      <c r="C168" s="46">
        <v>3</v>
      </c>
      <c r="D168" s="46">
        <v>8</v>
      </c>
      <c r="E168" s="46">
        <v>5</v>
      </c>
      <c r="F168" s="46">
        <v>3</v>
      </c>
      <c r="G168" s="46">
        <v>101</v>
      </c>
      <c r="H168" s="46">
        <v>167</v>
      </c>
      <c r="I168" s="46">
        <v>150</v>
      </c>
      <c r="J168" s="46">
        <v>101</v>
      </c>
      <c r="K168" s="46">
        <v>104</v>
      </c>
      <c r="L168" s="46">
        <v>108</v>
      </c>
      <c r="M168" s="46">
        <v>110</v>
      </c>
      <c r="N168" s="46">
        <v>161</v>
      </c>
      <c r="O168" s="46">
        <v>207</v>
      </c>
      <c r="P168" s="46">
        <v>139</v>
      </c>
      <c r="Q168" s="46">
        <v>102</v>
      </c>
      <c r="R168" s="46">
        <v>167</v>
      </c>
      <c r="S168" s="46">
        <v>125</v>
      </c>
      <c r="T168" s="46">
        <v>78</v>
      </c>
      <c r="U168" s="46">
        <v>103</v>
      </c>
      <c r="V168" s="44">
        <v>175</v>
      </c>
      <c r="W168" s="58">
        <v>0</v>
      </c>
      <c r="X168" s="35">
        <v>0</v>
      </c>
      <c r="Y168" s="35">
        <v>1</v>
      </c>
      <c r="Z168" s="35">
        <v>2</v>
      </c>
      <c r="AA168" s="35">
        <v>1</v>
      </c>
      <c r="AB168" s="35">
        <v>0</v>
      </c>
      <c r="AC168" s="35">
        <v>4</v>
      </c>
      <c r="AD168" s="35">
        <v>3</v>
      </c>
      <c r="AE168" s="35">
        <v>1</v>
      </c>
      <c r="AF168" s="35">
        <v>1</v>
      </c>
      <c r="AG168" s="35">
        <v>1</v>
      </c>
      <c r="AH168" s="35">
        <v>2</v>
      </c>
      <c r="AI168" s="35">
        <v>1</v>
      </c>
      <c r="AJ168" s="35">
        <v>0</v>
      </c>
      <c r="AK168" s="35">
        <v>1</v>
      </c>
      <c r="AL168" s="35">
        <v>1</v>
      </c>
      <c r="AM168" s="35">
        <v>15</v>
      </c>
      <c r="AN168" s="35">
        <v>20</v>
      </c>
      <c r="AO168" s="35">
        <v>35</v>
      </c>
      <c r="AP168" s="35">
        <v>31</v>
      </c>
      <c r="AQ168" s="35">
        <v>17</v>
      </c>
      <c r="AR168" s="35">
        <v>28</v>
      </c>
      <c r="AS168" s="35">
        <v>49</v>
      </c>
      <c r="AT168" s="35">
        <v>73</v>
      </c>
      <c r="AU168" s="35">
        <v>28</v>
      </c>
      <c r="AV168" s="35">
        <v>31</v>
      </c>
      <c r="AW168" s="35">
        <v>44</v>
      </c>
      <c r="AX168" s="35">
        <v>47</v>
      </c>
      <c r="AY168" s="35">
        <v>28</v>
      </c>
      <c r="AZ168" s="35">
        <v>19</v>
      </c>
      <c r="BA168" s="35">
        <v>26</v>
      </c>
      <c r="BB168" s="35">
        <v>28</v>
      </c>
      <c r="BC168" s="35">
        <v>43</v>
      </c>
      <c r="BD168" s="35">
        <v>15</v>
      </c>
      <c r="BE168" s="35">
        <v>23</v>
      </c>
      <c r="BF168" s="35">
        <v>23</v>
      </c>
      <c r="BG168" s="35">
        <v>21</v>
      </c>
      <c r="BH168" s="35">
        <v>22</v>
      </c>
      <c r="BI168" s="35">
        <v>13</v>
      </c>
      <c r="BJ168" s="35">
        <v>52</v>
      </c>
      <c r="BK168" s="35">
        <v>23</v>
      </c>
      <c r="BL168" s="35">
        <v>23</v>
      </c>
      <c r="BM168" s="35">
        <v>1</v>
      </c>
      <c r="BN168" s="35">
        <v>50</v>
      </c>
      <c r="BO168" s="35">
        <v>46</v>
      </c>
      <c r="BP168" s="35">
        <v>13</v>
      </c>
      <c r="BQ168" s="35">
        <v>29</v>
      </c>
      <c r="BR168" s="35">
        <v>73</v>
      </c>
      <c r="BS168" s="35">
        <v>99</v>
      </c>
      <c r="BT168" s="35">
        <v>27</v>
      </c>
      <c r="BU168" s="35">
        <v>10</v>
      </c>
      <c r="BV168" s="35">
        <v>71</v>
      </c>
      <c r="BW168" s="35">
        <v>41</v>
      </c>
      <c r="BX168" s="35">
        <v>36</v>
      </c>
      <c r="BY168" s="35">
        <v>18</v>
      </c>
      <c r="BZ168" s="35">
        <v>44</v>
      </c>
      <c r="CA168" s="35">
        <v>61</v>
      </c>
      <c r="CB168" s="35">
        <v>12</v>
      </c>
      <c r="CC168" s="35">
        <v>15</v>
      </c>
      <c r="CD168" s="35">
        <v>14</v>
      </c>
      <c r="CE168" s="35">
        <v>32</v>
      </c>
      <c r="CF168" s="35">
        <v>41</v>
      </c>
      <c r="CG168" s="35">
        <v>40</v>
      </c>
      <c r="CH168" s="35">
        <v>54</v>
      </c>
      <c r="CI168" s="35">
        <v>41</v>
      </c>
      <c r="CJ168" s="35">
        <v>29</v>
      </c>
      <c r="CK168" s="35">
        <v>25</v>
      </c>
      <c r="CL168" s="35">
        <v>30</v>
      </c>
      <c r="CM168" s="35">
        <v>24</v>
      </c>
      <c r="CN168" s="35">
        <v>21</v>
      </c>
      <c r="CO168" s="35">
        <v>12</v>
      </c>
      <c r="CP168" s="35">
        <v>21</v>
      </c>
      <c r="CQ168" s="35">
        <v>13</v>
      </c>
      <c r="CR168" s="35">
        <v>11</v>
      </c>
      <c r="CS168" s="35">
        <v>12</v>
      </c>
      <c r="CT168" s="35">
        <v>67</v>
      </c>
      <c r="CU168" s="46">
        <v>48</v>
      </c>
      <c r="CV168" s="46">
        <v>11</v>
      </c>
      <c r="CW168" s="46">
        <v>10</v>
      </c>
      <c r="CX168" s="46">
        <v>106</v>
      </c>
    </row>
    <row r="169" spans="1:102">
      <c r="A169" s="1" t="s">
        <v>319</v>
      </c>
      <c r="B169" s="18" t="s">
        <v>532</v>
      </c>
      <c r="C169" s="46">
        <v>3</v>
      </c>
      <c r="D169" s="46">
        <v>8</v>
      </c>
      <c r="E169" s="46">
        <v>5</v>
      </c>
      <c r="F169" s="46">
        <v>3</v>
      </c>
      <c r="G169" s="46">
        <v>101</v>
      </c>
      <c r="H169" s="46">
        <v>167</v>
      </c>
      <c r="I169" s="46">
        <v>150</v>
      </c>
      <c r="J169" s="46">
        <v>101</v>
      </c>
      <c r="K169" s="46">
        <v>104</v>
      </c>
      <c r="L169" s="46">
        <v>108</v>
      </c>
      <c r="M169" s="46">
        <v>110</v>
      </c>
      <c r="N169" s="46">
        <v>161</v>
      </c>
      <c r="O169" s="46">
        <v>207</v>
      </c>
      <c r="P169" s="46">
        <v>139</v>
      </c>
      <c r="Q169" s="46">
        <v>102</v>
      </c>
      <c r="R169" s="46">
        <v>167</v>
      </c>
      <c r="S169" s="46">
        <v>125</v>
      </c>
      <c r="T169" s="46">
        <v>78</v>
      </c>
      <c r="U169" s="46">
        <v>103</v>
      </c>
      <c r="V169" s="44">
        <v>175</v>
      </c>
      <c r="W169" s="58">
        <v>0</v>
      </c>
      <c r="X169" s="35">
        <v>0</v>
      </c>
      <c r="Y169" s="35">
        <v>1</v>
      </c>
      <c r="Z169" s="35">
        <v>2</v>
      </c>
      <c r="AA169" s="35">
        <v>1</v>
      </c>
      <c r="AB169" s="35">
        <v>0</v>
      </c>
      <c r="AC169" s="35">
        <v>4</v>
      </c>
      <c r="AD169" s="35">
        <v>3</v>
      </c>
      <c r="AE169" s="35">
        <v>1</v>
      </c>
      <c r="AF169" s="35">
        <v>1</v>
      </c>
      <c r="AG169" s="35">
        <v>1</v>
      </c>
      <c r="AH169" s="35">
        <v>2</v>
      </c>
      <c r="AI169" s="35">
        <v>1</v>
      </c>
      <c r="AJ169" s="35">
        <v>0</v>
      </c>
      <c r="AK169" s="35">
        <v>1</v>
      </c>
      <c r="AL169" s="35">
        <v>1</v>
      </c>
      <c r="AM169" s="35">
        <v>15</v>
      </c>
      <c r="AN169" s="35">
        <v>20</v>
      </c>
      <c r="AO169" s="35">
        <v>35</v>
      </c>
      <c r="AP169" s="35">
        <v>31</v>
      </c>
      <c r="AQ169" s="35">
        <v>17</v>
      </c>
      <c r="AR169" s="35">
        <v>28</v>
      </c>
      <c r="AS169" s="35">
        <v>49</v>
      </c>
      <c r="AT169" s="35">
        <v>73</v>
      </c>
      <c r="AU169" s="35">
        <v>28</v>
      </c>
      <c r="AV169" s="35">
        <v>31</v>
      </c>
      <c r="AW169" s="35">
        <v>44</v>
      </c>
      <c r="AX169" s="35">
        <v>47</v>
      </c>
      <c r="AY169" s="35">
        <v>28</v>
      </c>
      <c r="AZ169" s="35">
        <v>19</v>
      </c>
      <c r="BA169" s="35">
        <v>26</v>
      </c>
      <c r="BB169" s="35">
        <v>28</v>
      </c>
      <c r="BC169" s="35">
        <v>43</v>
      </c>
      <c r="BD169" s="35">
        <v>15</v>
      </c>
      <c r="BE169" s="35">
        <v>23</v>
      </c>
      <c r="BF169" s="35">
        <v>23</v>
      </c>
      <c r="BG169" s="35">
        <v>21</v>
      </c>
      <c r="BH169" s="35">
        <v>22</v>
      </c>
      <c r="BI169" s="35">
        <v>13</v>
      </c>
      <c r="BJ169" s="35">
        <v>52</v>
      </c>
      <c r="BK169" s="35">
        <v>23</v>
      </c>
      <c r="BL169" s="35">
        <v>23</v>
      </c>
      <c r="BM169" s="35">
        <v>1</v>
      </c>
      <c r="BN169" s="35">
        <v>50</v>
      </c>
      <c r="BO169" s="35">
        <v>46</v>
      </c>
      <c r="BP169" s="35">
        <v>13</v>
      </c>
      <c r="BQ169" s="35">
        <v>29</v>
      </c>
      <c r="BR169" s="35">
        <v>73</v>
      </c>
      <c r="BS169" s="35">
        <v>99</v>
      </c>
      <c r="BT169" s="35">
        <v>27</v>
      </c>
      <c r="BU169" s="35">
        <v>10</v>
      </c>
      <c r="BV169" s="35">
        <v>71</v>
      </c>
      <c r="BW169" s="35">
        <v>41</v>
      </c>
      <c r="BX169" s="35">
        <v>36</v>
      </c>
      <c r="BY169" s="35">
        <v>18</v>
      </c>
      <c r="BZ169" s="35">
        <v>44</v>
      </c>
      <c r="CA169" s="35">
        <v>61</v>
      </c>
      <c r="CB169" s="35">
        <v>12</v>
      </c>
      <c r="CC169" s="35">
        <v>15</v>
      </c>
      <c r="CD169" s="35">
        <v>14</v>
      </c>
      <c r="CE169" s="35">
        <v>32</v>
      </c>
      <c r="CF169" s="35">
        <v>41</v>
      </c>
      <c r="CG169" s="35">
        <v>40</v>
      </c>
      <c r="CH169" s="35">
        <v>54</v>
      </c>
      <c r="CI169" s="35">
        <v>41</v>
      </c>
      <c r="CJ169" s="35">
        <v>29</v>
      </c>
      <c r="CK169" s="35">
        <v>25</v>
      </c>
      <c r="CL169" s="35">
        <v>30</v>
      </c>
      <c r="CM169" s="35">
        <v>24</v>
      </c>
      <c r="CN169" s="35">
        <v>21</v>
      </c>
      <c r="CO169" s="35">
        <v>12</v>
      </c>
      <c r="CP169" s="35">
        <v>21</v>
      </c>
      <c r="CQ169" s="35">
        <v>13</v>
      </c>
      <c r="CR169" s="35">
        <v>11</v>
      </c>
      <c r="CS169" s="35">
        <v>12</v>
      </c>
      <c r="CT169" s="35">
        <v>67</v>
      </c>
      <c r="CU169" s="46">
        <v>48</v>
      </c>
      <c r="CV169" s="46">
        <v>11</v>
      </c>
      <c r="CW169" s="46">
        <v>10</v>
      </c>
      <c r="CX169" s="46">
        <v>106</v>
      </c>
    </row>
    <row r="170" spans="1:102">
      <c r="A170" s="9" t="s">
        <v>321</v>
      </c>
      <c r="B170" s="18" t="s">
        <v>533</v>
      </c>
      <c r="C170" s="46">
        <v>3</v>
      </c>
      <c r="D170" s="46">
        <v>8</v>
      </c>
      <c r="E170" s="46">
        <v>5</v>
      </c>
      <c r="F170" s="46">
        <v>3</v>
      </c>
      <c r="G170" s="46">
        <v>101</v>
      </c>
      <c r="H170" s="46">
        <v>167</v>
      </c>
      <c r="I170" s="46">
        <v>150</v>
      </c>
      <c r="J170" s="46">
        <v>101</v>
      </c>
      <c r="K170" s="46">
        <v>104</v>
      </c>
      <c r="L170" s="46">
        <v>108</v>
      </c>
      <c r="M170" s="46">
        <v>110</v>
      </c>
      <c r="N170" s="46">
        <v>161</v>
      </c>
      <c r="O170" s="46">
        <v>207</v>
      </c>
      <c r="P170" s="46">
        <v>139</v>
      </c>
      <c r="Q170" s="46">
        <v>102</v>
      </c>
      <c r="R170" s="46">
        <v>167</v>
      </c>
      <c r="S170" s="46">
        <v>125</v>
      </c>
      <c r="T170" s="46">
        <v>78</v>
      </c>
      <c r="U170" s="46">
        <v>103</v>
      </c>
      <c r="V170" s="44">
        <v>174</v>
      </c>
      <c r="W170" s="58">
        <v>0</v>
      </c>
      <c r="X170" s="35">
        <v>0</v>
      </c>
      <c r="Y170" s="35">
        <v>1</v>
      </c>
      <c r="Z170" s="35">
        <v>2</v>
      </c>
      <c r="AA170" s="35">
        <v>1</v>
      </c>
      <c r="AB170" s="35">
        <v>0</v>
      </c>
      <c r="AC170" s="35">
        <v>4</v>
      </c>
      <c r="AD170" s="35">
        <v>3</v>
      </c>
      <c r="AE170" s="35">
        <v>1</v>
      </c>
      <c r="AF170" s="35">
        <v>1</v>
      </c>
      <c r="AG170" s="35">
        <v>1</v>
      </c>
      <c r="AH170" s="35">
        <v>2</v>
      </c>
      <c r="AI170" s="35">
        <v>1</v>
      </c>
      <c r="AJ170" s="35">
        <v>0</v>
      </c>
      <c r="AK170" s="35">
        <v>1</v>
      </c>
      <c r="AL170" s="35">
        <v>1</v>
      </c>
      <c r="AM170" s="35">
        <v>15</v>
      </c>
      <c r="AN170" s="35">
        <v>20</v>
      </c>
      <c r="AO170" s="35">
        <v>35</v>
      </c>
      <c r="AP170" s="35">
        <v>31</v>
      </c>
      <c r="AQ170" s="35">
        <v>17</v>
      </c>
      <c r="AR170" s="35">
        <v>28</v>
      </c>
      <c r="AS170" s="35">
        <v>49</v>
      </c>
      <c r="AT170" s="35">
        <v>73</v>
      </c>
      <c r="AU170" s="35">
        <v>28</v>
      </c>
      <c r="AV170" s="35">
        <v>31</v>
      </c>
      <c r="AW170" s="35">
        <v>44</v>
      </c>
      <c r="AX170" s="35">
        <v>47</v>
      </c>
      <c r="AY170" s="35">
        <v>28</v>
      </c>
      <c r="AZ170" s="35">
        <v>19</v>
      </c>
      <c r="BA170" s="35">
        <v>26</v>
      </c>
      <c r="BB170" s="35">
        <v>28</v>
      </c>
      <c r="BC170" s="35">
        <v>43</v>
      </c>
      <c r="BD170" s="35">
        <v>15</v>
      </c>
      <c r="BE170" s="35">
        <v>23</v>
      </c>
      <c r="BF170" s="35">
        <v>23</v>
      </c>
      <c r="BG170" s="35">
        <v>21</v>
      </c>
      <c r="BH170" s="35">
        <v>22</v>
      </c>
      <c r="BI170" s="35">
        <v>13</v>
      </c>
      <c r="BJ170" s="35">
        <v>52</v>
      </c>
      <c r="BK170" s="35">
        <v>23</v>
      </c>
      <c r="BL170" s="35">
        <v>23</v>
      </c>
      <c r="BM170" s="35">
        <v>1</v>
      </c>
      <c r="BN170" s="35">
        <v>50</v>
      </c>
      <c r="BO170" s="35">
        <v>46</v>
      </c>
      <c r="BP170" s="35">
        <v>13</v>
      </c>
      <c r="BQ170" s="35">
        <v>29</v>
      </c>
      <c r="BR170" s="35">
        <v>73</v>
      </c>
      <c r="BS170" s="35">
        <v>99</v>
      </c>
      <c r="BT170" s="35">
        <v>27</v>
      </c>
      <c r="BU170" s="35">
        <v>10</v>
      </c>
      <c r="BV170" s="35">
        <v>71</v>
      </c>
      <c r="BW170" s="35">
        <v>41</v>
      </c>
      <c r="BX170" s="35">
        <v>36</v>
      </c>
      <c r="BY170" s="35">
        <v>18</v>
      </c>
      <c r="BZ170" s="35">
        <v>44</v>
      </c>
      <c r="CA170" s="35">
        <v>61</v>
      </c>
      <c r="CB170" s="35">
        <v>12</v>
      </c>
      <c r="CC170" s="35">
        <v>15</v>
      </c>
      <c r="CD170" s="35">
        <v>14</v>
      </c>
      <c r="CE170" s="35">
        <v>32</v>
      </c>
      <c r="CF170" s="35">
        <v>41</v>
      </c>
      <c r="CG170" s="35">
        <v>40</v>
      </c>
      <c r="CH170" s="35">
        <v>54</v>
      </c>
      <c r="CI170" s="35">
        <v>41</v>
      </c>
      <c r="CJ170" s="35">
        <v>29</v>
      </c>
      <c r="CK170" s="35">
        <v>25</v>
      </c>
      <c r="CL170" s="35">
        <v>30</v>
      </c>
      <c r="CM170" s="35">
        <v>24</v>
      </c>
      <c r="CN170" s="35">
        <v>21</v>
      </c>
      <c r="CO170" s="35">
        <v>12</v>
      </c>
      <c r="CP170" s="35">
        <v>21</v>
      </c>
      <c r="CQ170" s="35">
        <v>13</v>
      </c>
      <c r="CR170" s="35">
        <v>11</v>
      </c>
      <c r="CS170" s="35">
        <v>12</v>
      </c>
      <c r="CT170" s="35">
        <v>67</v>
      </c>
      <c r="CU170" s="46">
        <v>48</v>
      </c>
      <c r="CV170" s="46">
        <v>10</v>
      </c>
      <c r="CW170" s="46">
        <v>10</v>
      </c>
      <c r="CX170" s="46">
        <v>106</v>
      </c>
    </row>
    <row r="171" spans="1:102">
      <c r="A171" s="9" t="s">
        <v>323</v>
      </c>
      <c r="B171" s="18" t="s">
        <v>534</v>
      </c>
      <c r="C171" s="46"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4">
        <v>1</v>
      </c>
      <c r="W171" s="58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5">
        <v>0</v>
      </c>
      <c r="BD171" s="35">
        <v>0</v>
      </c>
      <c r="BE171" s="35">
        <v>0</v>
      </c>
      <c r="BF171" s="35">
        <v>0</v>
      </c>
      <c r="BG171" s="35">
        <v>0</v>
      </c>
      <c r="BH171" s="35">
        <v>0</v>
      </c>
      <c r="BI171" s="35">
        <v>0</v>
      </c>
      <c r="BJ171" s="35">
        <v>0</v>
      </c>
      <c r="BK171" s="35">
        <v>0</v>
      </c>
      <c r="BL171" s="35">
        <v>0</v>
      </c>
      <c r="BM171" s="35">
        <v>0</v>
      </c>
      <c r="BN171" s="35">
        <v>0</v>
      </c>
      <c r="BO171" s="35">
        <v>0</v>
      </c>
      <c r="BP171" s="35">
        <v>0</v>
      </c>
      <c r="BQ171" s="35">
        <v>0</v>
      </c>
      <c r="BR171" s="35">
        <v>0</v>
      </c>
      <c r="BS171" s="35">
        <v>0</v>
      </c>
      <c r="BT171" s="35">
        <v>0</v>
      </c>
      <c r="BU171" s="35">
        <v>0</v>
      </c>
      <c r="BV171" s="35">
        <v>0</v>
      </c>
      <c r="BW171" s="35">
        <v>0</v>
      </c>
      <c r="BX171" s="35">
        <v>0</v>
      </c>
      <c r="BY171" s="35">
        <v>0</v>
      </c>
      <c r="BZ171" s="35">
        <v>0</v>
      </c>
      <c r="CA171" s="35">
        <v>0</v>
      </c>
      <c r="CB171" s="35">
        <v>0</v>
      </c>
      <c r="CC171" s="35">
        <v>0</v>
      </c>
      <c r="CD171" s="35">
        <v>0</v>
      </c>
      <c r="CE171" s="35">
        <v>0</v>
      </c>
      <c r="CF171" s="35">
        <v>0</v>
      </c>
      <c r="CG171" s="35">
        <v>0</v>
      </c>
      <c r="CH171" s="35">
        <v>0</v>
      </c>
      <c r="CI171" s="35">
        <v>0</v>
      </c>
      <c r="CJ171" s="35">
        <v>0</v>
      </c>
      <c r="CK171" s="35">
        <v>0</v>
      </c>
      <c r="CL171" s="35">
        <v>0</v>
      </c>
      <c r="CM171" s="35">
        <v>0</v>
      </c>
      <c r="CN171" s="35">
        <v>0</v>
      </c>
      <c r="CO171" s="35">
        <v>0</v>
      </c>
      <c r="CP171" s="35">
        <v>0</v>
      </c>
      <c r="CQ171" s="35">
        <v>0</v>
      </c>
      <c r="CR171" s="35">
        <v>0</v>
      </c>
      <c r="CS171" s="35">
        <v>0</v>
      </c>
      <c r="CT171" s="35">
        <v>0</v>
      </c>
      <c r="CU171" s="46">
        <v>0</v>
      </c>
      <c r="CV171" s="46">
        <v>1</v>
      </c>
      <c r="CW171" s="46">
        <v>0</v>
      </c>
      <c r="CX171" s="46">
        <v>0</v>
      </c>
    </row>
    <row r="172" spans="1:102">
      <c r="A172" s="7" t="s">
        <v>325</v>
      </c>
      <c r="B172" s="18" t="s">
        <v>535</v>
      </c>
      <c r="C172" s="46">
        <v>590</v>
      </c>
      <c r="D172" s="46">
        <v>438</v>
      </c>
      <c r="E172" s="46">
        <v>653</v>
      </c>
      <c r="F172" s="46">
        <v>661</v>
      </c>
      <c r="G172" s="46">
        <v>575</v>
      </c>
      <c r="H172" s="46">
        <v>699</v>
      </c>
      <c r="I172" s="46">
        <v>899</v>
      </c>
      <c r="J172" s="46">
        <v>871</v>
      </c>
      <c r="K172" s="46">
        <v>1239</v>
      </c>
      <c r="L172" s="46">
        <v>1448</v>
      </c>
      <c r="M172" s="46">
        <v>1759</v>
      </c>
      <c r="N172" s="46">
        <v>936</v>
      </c>
      <c r="O172" s="46">
        <v>1734</v>
      </c>
      <c r="P172" s="46">
        <v>2085</v>
      </c>
      <c r="Q172" s="46">
        <v>1686</v>
      </c>
      <c r="R172" s="46">
        <v>1576</v>
      </c>
      <c r="S172" s="46">
        <v>1597</v>
      </c>
      <c r="T172" s="46">
        <v>1190</v>
      </c>
      <c r="U172" s="46">
        <v>1119</v>
      </c>
      <c r="V172" s="44">
        <v>1375</v>
      </c>
      <c r="W172" s="58">
        <v>171</v>
      </c>
      <c r="X172" s="35">
        <v>148</v>
      </c>
      <c r="Y172" s="35">
        <v>147</v>
      </c>
      <c r="Z172" s="35">
        <v>124</v>
      </c>
      <c r="AA172" s="35">
        <v>105</v>
      </c>
      <c r="AB172" s="35">
        <v>108</v>
      </c>
      <c r="AC172" s="35">
        <v>100</v>
      </c>
      <c r="AD172" s="35">
        <v>125</v>
      </c>
      <c r="AE172" s="35">
        <v>153</v>
      </c>
      <c r="AF172" s="35">
        <v>172</v>
      </c>
      <c r="AG172" s="35">
        <v>164</v>
      </c>
      <c r="AH172" s="35">
        <v>164</v>
      </c>
      <c r="AI172" s="35">
        <v>167</v>
      </c>
      <c r="AJ172" s="35">
        <v>183</v>
      </c>
      <c r="AK172" s="35">
        <v>157</v>
      </c>
      <c r="AL172" s="35">
        <v>154</v>
      </c>
      <c r="AM172" s="35">
        <v>140</v>
      </c>
      <c r="AN172" s="35">
        <v>143</v>
      </c>
      <c r="AO172" s="35">
        <v>136</v>
      </c>
      <c r="AP172" s="35">
        <v>156</v>
      </c>
      <c r="AQ172" s="35">
        <v>175</v>
      </c>
      <c r="AR172" s="35">
        <v>183</v>
      </c>
      <c r="AS172" s="35">
        <v>173</v>
      </c>
      <c r="AT172" s="35">
        <v>168</v>
      </c>
      <c r="AU172" s="35">
        <v>189</v>
      </c>
      <c r="AV172" s="35">
        <v>200</v>
      </c>
      <c r="AW172" s="35">
        <v>261</v>
      </c>
      <c r="AX172" s="35">
        <v>249</v>
      </c>
      <c r="AY172" s="35">
        <v>225</v>
      </c>
      <c r="AZ172" s="35">
        <v>208</v>
      </c>
      <c r="BA172" s="35">
        <v>230</v>
      </c>
      <c r="BB172" s="35">
        <v>208</v>
      </c>
      <c r="BC172" s="35">
        <v>252</v>
      </c>
      <c r="BD172" s="35">
        <v>307</v>
      </c>
      <c r="BE172" s="35">
        <v>363</v>
      </c>
      <c r="BF172" s="35">
        <v>317</v>
      </c>
      <c r="BG172" s="35">
        <v>353</v>
      </c>
      <c r="BH172" s="35">
        <v>411</v>
      </c>
      <c r="BI172" s="35">
        <v>337</v>
      </c>
      <c r="BJ172" s="35">
        <v>347</v>
      </c>
      <c r="BK172" s="35">
        <v>408</v>
      </c>
      <c r="BL172" s="35">
        <v>611</v>
      </c>
      <c r="BM172" s="35">
        <v>147</v>
      </c>
      <c r="BN172" s="35">
        <v>253</v>
      </c>
      <c r="BO172" s="35">
        <v>176</v>
      </c>
      <c r="BP172" s="35">
        <v>197</v>
      </c>
      <c r="BQ172" s="35">
        <v>254</v>
      </c>
      <c r="BR172" s="35">
        <v>309</v>
      </c>
      <c r="BS172" s="35">
        <v>337</v>
      </c>
      <c r="BT172" s="35">
        <v>450</v>
      </c>
      <c r="BU172" s="35">
        <v>459</v>
      </c>
      <c r="BV172" s="35">
        <v>488</v>
      </c>
      <c r="BW172" s="35">
        <v>589</v>
      </c>
      <c r="BX172" s="35">
        <v>575</v>
      </c>
      <c r="BY172" s="35">
        <v>515</v>
      </c>
      <c r="BZ172" s="35">
        <v>406</v>
      </c>
      <c r="CA172" s="35">
        <v>438</v>
      </c>
      <c r="CB172" s="35">
        <v>433</v>
      </c>
      <c r="CC172" s="35">
        <v>411</v>
      </c>
      <c r="CD172" s="35">
        <v>404</v>
      </c>
      <c r="CE172" s="35">
        <v>466</v>
      </c>
      <c r="CF172" s="35">
        <v>433</v>
      </c>
      <c r="CG172" s="35">
        <v>350</v>
      </c>
      <c r="CH172" s="35">
        <v>327</v>
      </c>
      <c r="CI172" s="35">
        <v>460</v>
      </c>
      <c r="CJ172" s="35">
        <v>422</v>
      </c>
      <c r="CK172" s="35">
        <v>385</v>
      </c>
      <c r="CL172" s="35">
        <v>330</v>
      </c>
      <c r="CM172" s="35">
        <v>330</v>
      </c>
      <c r="CN172" s="35">
        <v>332</v>
      </c>
      <c r="CO172" s="35">
        <v>277</v>
      </c>
      <c r="CP172" s="35">
        <v>251</v>
      </c>
      <c r="CQ172" s="35">
        <v>243</v>
      </c>
      <c r="CR172" s="35">
        <v>264</v>
      </c>
      <c r="CS172" s="35">
        <v>300</v>
      </c>
      <c r="CT172" s="35">
        <v>312</v>
      </c>
      <c r="CU172" s="46">
        <v>337</v>
      </c>
      <c r="CV172" s="46">
        <v>329</v>
      </c>
      <c r="CW172" s="46">
        <v>357</v>
      </c>
      <c r="CX172" s="46">
        <v>352</v>
      </c>
    </row>
    <row r="173" spans="1:102">
      <c r="A173" s="15" t="s">
        <v>327</v>
      </c>
      <c r="B173" s="18" t="s">
        <v>536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4">
        <v>0</v>
      </c>
      <c r="W173" s="58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5">
        <v>0</v>
      </c>
      <c r="BD173" s="35">
        <v>0</v>
      </c>
      <c r="BE173" s="35">
        <v>0</v>
      </c>
      <c r="BF173" s="35">
        <v>0</v>
      </c>
      <c r="BG173" s="35">
        <v>0</v>
      </c>
      <c r="BH173" s="35">
        <v>0</v>
      </c>
      <c r="BI173" s="35">
        <v>0</v>
      </c>
      <c r="BJ173" s="35">
        <v>0</v>
      </c>
      <c r="BK173" s="35">
        <v>0</v>
      </c>
      <c r="BL173" s="35">
        <v>0</v>
      </c>
      <c r="BM173" s="35">
        <v>0</v>
      </c>
      <c r="BN173" s="35">
        <v>0</v>
      </c>
      <c r="BO173" s="35">
        <v>0</v>
      </c>
      <c r="BP173" s="35">
        <v>0</v>
      </c>
      <c r="BQ173" s="35">
        <v>0</v>
      </c>
      <c r="BR173" s="35">
        <v>0</v>
      </c>
      <c r="BS173" s="35">
        <v>0</v>
      </c>
      <c r="BT173" s="35">
        <v>0</v>
      </c>
      <c r="BU173" s="35">
        <v>0</v>
      </c>
      <c r="BV173" s="35">
        <v>0</v>
      </c>
      <c r="BW173" s="35">
        <v>0</v>
      </c>
      <c r="BX173" s="35">
        <v>0</v>
      </c>
      <c r="BY173" s="35">
        <v>0</v>
      </c>
      <c r="BZ173" s="35">
        <v>0</v>
      </c>
      <c r="CA173" s="35">
        <v>0</v>
      </c>
      <c r="CB173" s="35">
        <v>0</v>
      </c>
      <c r="CC173" s="35">
        <v>0</v>
      </c>
      <c r="CD173" s="35">
        <v>0</v>
      </c>
      <c r="CE173" s="35">
        <v>0</v>
      </c>
      <c r="CF173" s="35">
        <v>0</v>
      </c>
      <c r="CG173" s="35">
        <v>0</v>
      </c>
      <c r="CH173" s="35">
        <v>0</v>
      </c>
      <c r="CI173" s="35">
        <v>0</v>
      </c>
      <c r="CJ173" s="35">
        <v>0</v>
      </c>
      <c r="CK173" s="35">
        <v>0</v>
      </c>
      <c r="CL173" s="35">
        <v>0</v>
      </c>
      <c r="CM173" s="35">
        <v>0</v>
      </c>
      <c r="CN173" s="35">
        <v>0</v>
      </c>
      <c r="CO173" s="35">
        <v>0</v>
      </c>
      <c r="CP173" s="35">
        <v>0</v>
      </c>
      <c r="CQ173" s="35">
        <v>0</v>
      </c>
      <c r="CR173" s="35">
        <v>0</v>
      </c>
      <c r="CS173" s="35">
        <v>0</v>
      </c>
      <c r="CT173" s="35">
        <v>0</v>
      </c>
      <c r="CU173" s="46">
        <v>0</v>
      </c>
      <c r="CV173" s="46">
        <v>0</v>
      </c>
      <c r="CW173" s="46">
        <v>0</v>
      </c>
      <c r="CX173" s="46">
        <v>0</v>
      </c>
    </row>
    <row r="174" spans="1:102">
      <c r="A174" s="15" t="s">
        <v>329</v>
      </c>
      <c r="B174" s="18" t="s">
        <v>537</v>
      </c>
      <c r="C174" s="46">
        <v>590</v>
      </c>
      <c r="D174" s="46">
        <v>438</v>
      </c>
      <c r="E174" s="46">
        <v>653</v>
      </c>
      <c r="F174" s="46">
        <v>661</v>
      </c>
      <c r="G174" s="46">
        <v>575</v>
      </c>
      <c r="H174" s="46">
        <v>699</v>
      </c>
      <c r="I174" s="46">
        <v>899</v>
      </c>
      <c r="J174" s="46">
        <v>871</v>
      </c>
      <c r="K174" s="46">
        <v>1239</v>
      </c>
      <c r="L174" s="46">
        <v>1448</v>
      </c>
      <c r="M174" s="46">
        <v>1759</v>
      </c>
      <c r="N174" s="46">
        <v>936</v>
      </c>
      <c r="O174" s="46">
        <v>1734</v>
      </c>
      <c r="P174" s="46">
        <v>2085</v>
      </c>
      <c r="Q174" s="46">
        <v>1686</v>
      </c>
      <c r="R174" s="46">
        <v>1576</v>
      </c>
      <c r="S174" s="46">
        <v>1597</v>
      </c>
      <c r="T174" s="46">
        <v>1190</v>
      </c>
      <c r="U174" s="46">
        <v>1119</v>
      </c>
      <c r="V174" s="44">
        <v>1375</v>
      </c>
      <c r="W174" s="58">
        <v>171</v>
      </c>
      <c r="X174" s="35">
        <v>148</v>
      </c>
      <c r="Y174" s="35">
        <v>147</v>
      </c>
      <c r="Z174" s="35">
        <v>124</v>
      </c>
      <c r="AA174" s="35">
        <v>105</v>
      </c>
      <c r="AB174" s="35">
        <v>108</v>
      </c>
      <c r="AC174" s="35">
        <v>100</v>
      </c>
      <c r="AD174" s="35">
        <v>125</v>
      </c>
      <c r="AE174" s="35">
        <v>153</v>
      </c>
      <c r="AF174" s="35">
        <v>172</v>
      </c>
      <c r="AG174" s="35">
        <v>164</v>
      </c>
      <c r="AH174" s="35">
        <v>164</v>
      </c>
      <c r="AI174" s="35">
        <v>167</v>
      </c>
      <c r="AJ174" s="35">
        <v>183</v>
      </c>
      <c r="AK174" s="35">
        <v>157</v>
      </c>
      <c r="AL174" s="35">
        <v>154</v>
      </c>
      <c r="AM174" s="35">
        <v>140</v>
      </c>
      <c r="AN174" s="35">
        <v>143</v>
      </c>
      <c r="AO174" s="35">
        <v>136</v>
      </c>
      <c r="AP174" s="35">
        <v>156</v>
      </c>
      <c r="AQ174" s="35">
        <v>175</v>
      </c>
      <c r="AR174" s="35">
        <v>183</v>
      </c>
      <c r="AS174" s="35">
        <v>173</v>
      </c>
      <c r="AT174" s="35">
        <v>168</v>
      </c>
      <c r="AU174" s="35">
        <v>189</v>
      </c>
      <c r="AV174" s="35">
        <v>200</v>
      </c>
      <c r="AW174" s="35">
        <v>261</v>
      </c>
      <c r="AX174" s="35">
        <v>249</v>
      </c>
      <c r="AY174" s="35">
        <v>225</v>
      </c>
      <c r="AZ174" s="35">
        <v>208</v>
      </c>
      <c r="BA174" s="35">
        <v>230</v>
      </c>
      <c r="BB174" s="35">
        <v>208</v>
      </c>
      <c r="BC174" s="35">
        <v>252</v>
      </c>
      <c r="BD174" s="35">
        <v>307</v>
      </c>
      <c r="BE174" s="35">
        <v>363</v>
      </c>
      <c r="BF174" s="35">
        <v>317</v>
      </c>
      <c r="BG174" s="35">
        <v>353</v>
      </c>
      <c r="BH174" s="35">
        <v>411</v>
      </c>
      <c r="BI174" s="35">
        <v>337</v>
      </c>
      <c r="BJ174" s="35">
        <v>347</v>
      </c>
      <c r="BK174" s="35">
        <v>408</v>
      </c>
      <c r="BL174" s="35">
        <v>611</v>
      </c>
      <c r="BM174" s="35">
        <v>147</v>
      </c>
      <c r="BN174" s="35">
        <v>253</v>
      </c>
      <c r="BO174" s="35">
        <v>176</v>
      </c>
      <c r="BP174" s="35">
        <v>197</v>
      </c>
      <c r="BQ174" s="35">
        <v>254</v>
      </c>
      <c r="BR174" s="35">
        <v>309</v>
      </c>
      <c r="BS174" s="35">
        <v>337</v>
      </c>
      <c r="BT174" s="35">
        <v>450</v>
      </c>
      <c r="BU174" s="35">
        <v>459</v>
      </c>
      <c r="BV174" s="35">
        <v>488</v>
      </c>
      <c r="BW174" s="35">
        <v>589</v>
      </c>
      <c r="BX174" s="35">
        <v>575</v>
      </c>
      <c r="BY174" s="35">
        <v>515</v>
      </c>
      <c r="BZ174" s="35">
        <v>406</v>
      </c>
      <c r="CA174" s="35">
        <v>438</v>
      </c>
      <c r="CB174" s="35">
        <v>433</v>
      </c>
      <c r="CC174" s="35">
        <v>411</v>
      </c>
      <c r="CD174" s="35">
        <v>404</v>
      </c>
      <c r="CE174" s="35">
        <v>466</v>
      </c>
      <c r="CF174" s="35">
        <v>433</v>
      </c>
      <c r="CG174" s="35">
        <v>350</v>
      </c>
      <c r="CH174" s="35">
        <v>327</v>
      </c>
      <c r="CI174" s="35">
        <v>460</v>
      </c>
      <c r="CJ174" s="35">
        <v>422</v>
      </c>
      <c r="CK174" s="35">
        <v>385</v>
      </c>
      <c r="CL174" s="35">
        <v>330</v>
      </c>
      <c r="CM174" s="35">
        <v>330</v>
      </c>
      <c r="CN174" s="35">
        <v>332</v>
      </c>
      <c r="CO174" s="35">
        <v>277</v>
      </c>
      <c r="CP174" s="35">
        <v>251</v>
      </c>
      <c r="CQ174" s="35">
        <v>243</v>
      </c>
      <c r="CR174" s="35">
        <v>264</v>
      </c>
      <c r="CS174" s="35">
        <v>300</v>
      </c>
      <c r="CT174" s="35">
        <v>312</v>
      </c>
      <c r="CU174" s="46">
        <v>337</v>
      </c>
      <c r="CV174" s="46">
        <v>329</v>
      </c>
      <c r="CW174" s="46">
        <v>357</v>
      </c>
      <c r="CX174" s="46">
        <v>352</v>
      </c>
    </row>
    <row r="175" spans="1:102">
      <c r="A175" s="13" t="s">
        <v>331</v>
      </c>
      <c r="B175" s="18" t="s">
        <v>538</v>
      </c>
      <c r="C175" s="46">
        <v>590</v>
      </c>
      <c r="D175" s="46">
        <v>438</v>
      </c>
      <c r="E175" s="46">
        <v>653</v>
      </c>
      <c r="F175" s="46">
        <v>661</v>
      </c>
      <c r="G175" s="46">
        <v>574</v>
      </c>
      <c r="H175" s="46">
        <v>699</v>
      </c>
      <c r="I175" s="46">
        <v>899</v>
      </c>
      <c r="J175" s="46">
        <v>871</v>
      </c>
      <c r="K175" s="46">
        <v>1239</v>
      </c>
      <c r="L175" s="46">
        <v>1448</v>
      </c>
      <c r="M175" s="46">
        <v>1759</v>
      </c>
      <c r="N175" s="46">
        <v>936</v>
      </c>
      <c r="O175" s="46">
        <v>1734</v>
      </c>
      <c r="P175" s="46">
        <v>2085</v>
      </c>
      <c r="Q175" s="46">
        <v>1685</v>
      </c>
      <c r="R175" s="46">
        <v>1575</v>
      </c>
      <c r="S175" s="46">
        <v>1596</v>
      </c>
      <c r="T175" s="46">
        <v>1190</v>
      </c>
      <c r="U175" s="46">
        <v>1119</v>
      </c>
      <c r="V175" s="44">
        <v>1375</v>
      </c>
      <c r="W175" s="58">
        <v>171</v>
      </c>
      <c r="X175" s="35">
        <v>148</v>
      </c>
      <c r="Y175" s="35">
        <v>147</v>
      </c>
      <c r="Z175" s="35">
        <v>124</v>
      </c>
      <c r="AA175" s="35">
        <v>105</v>
      </c>
      <c r="AB175" s="35">
        <v>108</v>
      </c>
      <c r="AC175" s="35">
        <v>100</v>
      </c>
      <c r="AD175" s="35">
        <v>125</v>
      </c>
      <c r="AE175" s="35">
        <v>153</v>
      </c>
      <c r="AF175" s="35">
        <v>172</v>
      </c>
      <c r="AG175" s="35">
        <v>164</v>
      </c>
      <c r="AH175" s="35">
        <v>164</v>
      </c>
      <c r="AI175" s="35">
        <v>167</v>
      </c>
      <c r="AJ175" s="35">
        <v>183</v>
      </c>
      <c r="AK175" s="35">
        <v>157</v>
      </c>
      <c r="AL175" s="35">
        <v>154</v>
      </c>
      <c r="AM175" s="35">
        <v>140</v>
      </c>
      <c r="AN175" s="35">
        <v>142</v>
      </c>
      <c r="AO175" s="35">
        <v>136</v>
      </c>
      <c r="AP175" s="35">
        <v>156</v>
      </c>
      <c r="AQ175" s="35">
        <v>175</v>
      </c>
      <c r="AR175" s="35">
        <v>183</v>
      </c>
      <c r="AS175" s="35">
        <v>173</v>
      </c>
      <c r="AT175" s="35">
        <v>168</v>
      </c>
      <c r="AU175" s="35">
        <v>189</v>
      </c>
      <c r="AV175" s="35">
        <v>200</v>
      </c>
      <c r="AW175" s="35">
        <v>261</v>
      </c>
      <c r="AX175" s="35">
        <v>249</v>
      </c>
      <c r="AY175" s="35">
        <v>225</v>
      </c>
      <c r="AZ175" s="35">
        <v>208</v>
      </c>
      <c r="BA175" s="35">
        <v>230</v>
      </c>
      <c r="BB175" s="35">
        <v>208</v>
      </c>
      <c r="BC175" s="35">
        <v>252</v>
      </c>
      <c r="BD175" s="35">
        <v>307</v>
      </c>
      <c r="BE175" s="35">
        <v>363</v>
      </c>
      <c r="BF175" s="35">
        <v>317</v>
      </c>
      <c r="BG175" s="35">
        <v>353</v>
      </c>
      <c r="BH175" s="35">
        <v>411</v>
      </c>
      <c r="BI175" s="35">
        <v>337</v>
      </c>
      <c r="BJ175" s="35">
        <v>347</v>
      </c>
      <c r="BK175" s="35">
        <v>408</v>
      </c>
      <c r="BL175" s="35">
        <v>611</v>
      </c>
      <c r="BM175" s="35">
        <v>147</v>
      </c>
      <c r="BN175" s="35">
        <v>253</v>
      </c>
      <c r="BO175" s="35">
        <v>176</v>
      </c>
      <c r="BP175" s="35">
        <v>197</v>
      </c>
      <c r="BQ175" s="35">
        <v>254</v>
      </c>
      <c r="BR175" s="35">
        <v>309</v>
      </c>
      <c r="BS175" s="35">
        <v>337</v>
      </c>
      <c r="BT175" s="35">
        <v>450</v>
      </c>
      <c r="BU175" s="35">
        <v>459</v>
      </c>
      <c r="BV175" s="35">
        <v>488</v>
      </c>
      <c r="BW175" s="35">
        <v>589</v>
      </c>
      <c r="BX175" s="35">
        <v>575</v>
      </c>
      <c r="BY175" s="35">
        <v>515</v>
      </c>
      <c r="BZ175" s="35">
        <v>406</v>
      </c>
      <c r="CA175" s="35">
        <v>438</v>
      </c>
      <c r="CB175" s="35">
        <v>433</v>
      </c>
      <c r="CC175" s="35">
        <v>410</v>
      </c>
      <c r="CD175" s="35">
        <v>404</v>
      </c>
      <c r="CE175" s="35">
        <v>466</v>
      </c>
      <c r="CF175" s="35">
        <v>432</v>
      </c>
      <c r="CG175" s="35">
        <v>350</v>
      </c>
      <c r="CH175" s="35">
        <v>327</v>
      </c>
      <c r="CI175" s="35">
        <v>460</v>
      </c>
      <c r="CJ175" s="35">
        <v>422</v>
      </c>
      <c r="CK175" s="35">
        <v>384</v>
      </c>
      <c r="CL175" s="35">
        <v>330</v>
      </c>
      <c r="CM175" s="35">
        <v>330</v>
      </c>
      <c r="CN175" s="35">
        <v>332</v>
      </c>
      <c r="CO175" s="35">
        <v>277</v>
      </c>
      <c r="CP175" s="35">
        <v>251</v>
      </c>
      <c r="CQ175" s="35">
        <v>243</v>
      </c>
      <c r="CR175" s="35">
        <v>264</v>
      </c>
      <c r="CS175" s="35">
        <v>300</v>
      </c>
      <c r="CT175" s="35">
        <v>312</v>
      </c>
      <c r="CU175" s="46">
        <v>337</v>
      </c>
      <c r="CV175" s="46">
        <v>329</v>
      </c>
      <c r="CW175" s="46">
        <v>357</v>
      </c>
      <c r="CX175" s="46">
        <v>352</v>
      </c>
    </row>
    <row r="176" spans="1:102">
      <c r="A176" s="13" t="s">
        <v>333</v>
      </c>
      <c r="B176" s="18" t="s">
        <v>539</v>
      </c>
      <c r="C176" s="46">
        <v>0</v>
      </c>
      <c r="D176" s="46">
        <v>0</v>
      </c>
      <c r="E176" s="46">
        <v>0</v>
      </c>
      <c r="F176" s="46">
        <v>0</v>
      </c>
      <c r="G176" s="46">
        <v>1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1</v>
      </c>
      <c r="R176" s="46">
        <v>1</v>
      </c>
      <c r="S176" s="46">
        <v>1</v>
      </c>
      <c r="T176" s="46">
        <v>0</v>
      </c>
      <c r="U176" s="46">
        <v>0</v>
      </c>
      <c r="V176" s="44">
        <v>0</v>
      </c>
      <c r="W176" s="58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1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5">
        <v>0</v>
      </c>
      <c r="BD176" s="35">
        <v>0</v>
      </c>
      <c r="BE176" s="35">
        <v>0</v>
      </c>
      <c r="BF176" s="35">
        <v>0</v>
      </c>
      <c r="BG176" s="35">
        <v>0</v>
      </c>
      <c r="BH176" s="35">
        <v>0</v>
      </c>
      <c r="BI176" s="35">
        <v>0</v>
      </c>
      <c r="BJ176" s="35">
        <v>0</v>
      </c>
      <c r="BK176" s="35">
        <v>0</v>
      </c>
      <c r="BL176" s="35">
        <v>0</v>
      </c>
      <c r="BM176" s="35">
        <v>0</v>
      </c>
      <c r="BN176" s="35">
        <v>0</v>
      </c>
      <c r="BO176" s="35">
        <v>0</v>
      </c>
      <c r="BP176" s="35">
        <v>0</v>
      </c>
      <c r="BQ176" s="35">
        <v>0</v>
      </c>
      <c r="BR176" s="35">
        <v>0</v>
      </c>
      <c r="BS176" s="35">
        <v>0</v>
      </c>
      <c r="BT176" s="35">
        <v>0</v>
      </c>
      <c r="BU176" s="35">
        <v>0</v>
      </c>
      <c r="BV176" s="35">
        <v>0</v>
      </c>
      <c r="BW176" s="35">
        <v>0</v>
      </c>
      <c r="BX176" s="35">
        <v>0</v>
      </c>
      <c r="BY176" s="35">
        <v>0</v>
      </c>
      <c r="BZ176" s="35">
        <v>0</v>
      </c>
      <c r="CA176" s="35">
        <v>0</v>
      </c>
      <c r="CB176" s="35">
        <v>0</v>
      </c>
      <c r="CC176" s="35">
        <v>1</v>
      </c>
      <c r="CD176" s="35">
        <v>0</v>
      </c>
      <c r="CE176" s="35">
        <v>0</v>
      </c>
      <c r="CF176" s="35">
        <v>1</v>
      </c>
      <c r="CG176" s="35">
        <v>0</v>
      </c>
      <c r="CH176" s="35">
        <v>0</v>
      </c>
      <c r="CI176" s="35">
        <v>0</v>
      </c>
      <c r="CJ176" s="35">
        <v>0</v>
      </c>
      <c r="CK176" s="35">
        <v>1</v>
      </c>
      <c r="CL176" s="35">
        <v>0</v>
      </c>
      <c r="CM176" s="35">
        <v>0</v>
      </c>
      <c r="CN176" s="35">
        <v>0</v>
      </c>
      <c r="CO176" s="35">
        <v>0</v>
      </c>
      <c r="CP176" s="35">
        <v>0</v>
      </c>
      <c r="CQ176" s="35">
        <v>0</v>
      </c>
      <c r="CR176" s="35">
        <v>0</v>
      </c>
      <c r="CS176" s="35">
        <v>0</v>
      </c>
      <c r="CT176" s="35">
        <v>0</v>
      </c>
      <c r="CU176" s="46">
        <v>0</v>
      </c>
      <c r="CV176" s="46">
        <v>0</v>
      </c>
      <c r="CW176" s="46">
        <v>0</v>
      </c>
      <c r="CX176" s="46">
        <v>0</v>
      </c>
    </row>
    <row r="177" spans="1:102">
      <c r="A177" s="13" t="s">
        <v>335</v>
      </c>
      <c r="B177" s="18" t="s">
        <v>540</v>
      </c>
      <c r="C177" s="46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4">
        <v>0</v>
      </c>
      <c r="W177" s="58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0</v>
      </c>
      <c r="BI177" s="35">
        <v>0</v>
      </c>
      <c r="BJ177" s="35">
        <v>0</v>
      </c>
      <c r="BK177" s="35">
        <v>0</v>
      </c>
      <c r="BL177" s="35">
        <v>0</v>
      </c>
      <c r="BM177" s="35">
        <v>0</v>
      </c>
      <c r="BN177" s="35">
        <v>0</v>
      </c>
      <c r="BO177" s="35">
        <v>0</v>
      </c>
      <c r="BP177" s="35">
        <v>0</v>
      </c>
      <c r="BQ177" s="35">
        <v>0</v>
      </c>
      <c r="BR177" s="35">
        <v>0</v>
      </c>
      <c r="BS177" s="35">
        <v>0</v>
      </c>
      <c r="BT177" s="35">
        <v>0</v>
      </c>
      <c r="BU177" s="35">
        <v>0</v>
      </c>
      <c r="BV177" s="35">
        <v>0</v>
      </c>
      <c r="BW177" s="35">
        <v>0</v>
      </c>
      <c r="BX177" s="35">
        <v>0</v>
      </c>
      <c r="BY177" s="35">
        <v>0</v>
      </c>
      <c r="BZ177" s="35">
        <v>0</v>
      </c>
      <c r="CA177" s="35">
        <v>0</v>
      </c>
      <c r="CB177" s="35">
        <v>0</v>
      </c>
      <c r="CC177" s="35">
        <v>0</v>
      </c>
      <c r="CD177" s="35">
        <v>0</v>
      </c>
      <c r="CE177" s="35">
        <v>0</v>
      </c>
      <c r="CF177" s="35">
        <v>0</v>
      </c>
      <c r="CG177" s="35">
        <v>0</v>
      </c>
      <c r="CH177" s="35">
        <v>0</v>
      </c>
      <c r="CI177" s="35">
        <v>0</v>
      </c>
      <c r="CJ177" s="35">
        <v>0</v>
      </c>
      <c r="CK177" s="35">
        <v>0</v>
      </c>
      <c r="CL177" s="35">
        <v>0</v>
      </c>
      <c r="CM177" s="35">
        <v>0</v>
      </c>
      <c r="CN177" s="35">
        <v>0</v>
      </c>
      <c r="CO177" s="35">
        <v>0</v>
      </c>
      <c r="CP177" s="35">
        <v>0</v>
      </c>
      <c r="CQ177" s="35">
        <v>0</v>
      </c>
      <c r="CR177" s="35">
        <v>0</v>
      </c>
      <c r="CS177" s="35">
        <v>0</v>
      </c>
      <c r="CT177" s="35">
        <v>0</v>
      </c>
      <c r="CU177" s="46">
        <v>0</v>
      </c>
      <c r="CV177" s="46">
        <v>0</v>
      </c>
      <c r="CW177" s="46">
        <v>0</v>
      </c>
      <c r="CX177" s="46">
        <v>0</v>
      </c>
    </row>
    <row r="178" spans="1:102">
      <c r="A178" s="7" t="s">
        <v>337</v>
      </c>
      <c r="B178" s="18" t="s">
        <v>541</v>
      </c>
      <c r="C178" s="46">
        <v>1722</v>
      </c>
      <c r="D178" s="46">
        <v>1591</v>
      </c>
      <c r="E178" s="46">
        <v>1703</v>
      </c>
      <c r="F178" s="46">
        <v>1843</v>
      </c>
      <c r="G178" s="46">
        <v>2102</v>
      </c>
      <c r="H178" s="46">
        <v>2012</v>
      </c>
      <c r="I178" s="46">
        <v>2107</v>
      </c>
      <c r="J178" s="46">
        <v>2407</v>
      </c>
      <c r="K178" s="46">
        <v>2009</v>
      </c>
      <c r="L178" s="46">
        <v>2110</v>
      </c>
      <c r="M178" s="46">
        <v>2259</v>
      </c>
      <c r="N178" s="46">
        <v>2453</v>
      </c>
      <c r="O178" s="46">
        <v>2364</v>
      </c>
      <c r="P178" s="46">
        <v>2148</v>
      </c>
      <c r="Q178" s="46">
        <v>1873</v>
      </c>
      <c r="R178" s="46">
        <v>1818</v>
      </c>
      <c r="S178" s="46">
        <v>1927</v>
      </c>
      <c r="T178" s="46">
        <v>1786</v>
      </c>
      <c r="U178" s="46">
        <v>1725</v>
      </c>
      <c r="V178" s="44">
        <v>1850</v>
      </c>
      <c r="W178" s="58">
        <v>433</v>
      </c>
      <c r="X178" s="35">
        <v>434</v>
      </c>
      <c r="Y178" s="35">
        <v>408</v>
      </c>
      <c r="Z178" s="35">
        <v>447</v>
      </c>
      <c r="AA178" s="35">
        <v>403</v>
      </c>
      <c r="AB178" s="35">
        <v>387</v>
      </c>
      <c r="AC178" s="35">
        <v>402</v>
      </c>
      <c r="AD178" s="35">
        <v>399</v>
      </c>
      <c r="AE178" s="35">
        <v>413</v>
      </c>
      <c r="AF178" s="35">
        <v>419</v>
      </c>
      <c r="AG178" s="35">
        <v>451</v>
      </c>
      <c r="AH178" s="35">
        <v>420</v>
      </c>
      <c r="AI178" s="35">
        <v>447</v>
      </c>
      <c r="AJ178" s="35">
        <v>459</v>
      </c>
      <c r="AK178" s="35">
        <v>484</v>
      </c>
      <c r="AL178" s="35">
        <v>453</v>
      </c>
      <c r="AM178" s="35">
        <v>548</v>
      </c>
      <c r="AN178" s="35">
        <v>563</v>
      </c>
      <c r="AO178" s="35">
        <v>485</v>
      </c>
      <c r="AP178" s="35">
        <v>506</v>
      </c>
      <c r="AQ178" s="35">
        <v>510</v>
      </c>
      <c r="AR178" s="35">
        <v>509</v>
      </c>
      <c r="AS178" s="35">
        <v>482</v>
      </c>
      <c r="AT178" s="35">
        <v>511</v>
      </c>
      <c r="AU178" s="35">
        <v>526</v>
      </c>
      <c r="AV178" s="35">
        <v>512</v>
      </c>
      <c r="AW178" s="35">
        <v>530</v>
      </c>
      <c r="AX178" s="35">
        <v>539</v>
      </c>
      <c r="AY178" s="35">
        <v>543</v>
      </c>
      <c r="AZ178" s="35">
        <v>563</v>
      </c>
      <c r="BA178" s="35">
        <v>633</v>
      </c>
      <c r="BB178" s="35">
        <v>668</v>
      </c>
      <c r="BC178" s="35">
        <v>570</v>
      </c>
      <c r="BD178" s="35">
        <v>497</v>
      </c>
      <c r="BE178" s="35">
        <v>463</v>
      </c>
      <c r="BF178" s="35">
        <v>479</v>
      </c>
      <c r="BG178" s="35">
        <v>488</v>
      </c>
      <c r="BH178" s="35">
        <v>521</v>
      </c>
      <c r="BI178" s="35">
        <v>573</v>
      </c>
      <c r="BJ178" s="35">
        <v>528</v>
      </c>
      <c r="BK178" s="35">
        <v>523</v>
      </c>
      <c r="BL178" s="35">
        <v>604</v>
      </c>
      <c r="BM178" s="35">
        <v>408</v>
      </c>
      <c r="BN178" s="35">
        <v>586</v>
      </c>
      <c r="BO178" s="35">
        <v>620</v>
      </c>
      <c r="BP178" s="35">
        <v>601</v>
      </c>
      <c r="BQ178" s="35">
        <v>604</v>
      </c>
      <c r="BR178" s="35">
        <v>628</v>
      </c>
      <c r="BS178" s="35">
        <v>620</v>
      </c>
      <c r="BT178" s="35">
        <v>602</v>
      </c>
      <c r="BU178" s="35">
        <v>576</v>
      </c>
      <c r="BV178" s="35">
        <v>566</v>
      </c>
      <c r="BW178" s="35">
        <v>558</v>
      </c>
      <c r="BX178" s="35">
        <v>549</v>
      </c>
      <c r="BY178" s="35">
        <v>528</v>
      </c>
      <c r="BZ178" s="35">
        <v>513</v>
      </c>
      <c r="CA178" s="35">
        <v>497</v>
      </c>
      <c r="CB178" s="35">
        <v>473</v>
      </c>
      <c r="CC178" s="35">
        <v>464</v>
      </c>
      <c r="CD178" s="35">
        <v>439</v>
      </c>
      <c r="CE178" s="35">
        <v>462</v>
      </c>
      <c r="CF178" s="35">
        <v>435</v>
      </c>
      <c r="CG178" s="35">
        <v>478</v>
      </c>
      <c r="CH178" s="35">
        <v>443</v>
      </c>
      <c r="CI178" s="35">
        <v>480</v>
      </c>
      <c r="CJ178" s="35">
        <v>504</v>
      </c>
      <c r="CK178" s="35">
        <v>474</v>
      </c>
      <c r="CL178" s="35">
        <v>469</v>
      </c>
      <c r="CM178" s="35">
        <v>439</v>
      </c>
      <c r="CN178" s="35">
        <v>443</v>
      </c>
      <c r="CO178" s="35">
        <v>428</v>
      </c>
      <c r="CP178" s="35">
        <v>476</v>
      </c>
      <c r="CQ178" s="35">
        <v>417</v>
      </c>
      <c r="CR178" s="35">
        <v>417</v>
      </c>
      <c r="CS178" s="35">
        <v>449</v>
      </c>
      <c r="CT178" s="35">
        <v>442</v>
      </c>
      <c r="CU178" s="46">
        <v>481</v>
      </c>
      <c r="CV178" s="46">
        <v>450</v>
      </c>
      <c r="CW178" s="46">
        <v>472</v>
      </c>
      <c r="CX178" s="46">
        <v>447</v>
      </c>
    </row>
    <row r="179" spans="1:102">
      <c r="A179" s="15" t="s">
        <v>339</v>
      </c>
      <c r="B179" s="18" t="s">
        <v>542</v>
      </c>
      <c r="C179" s="46">
        <v>1464</v>
      </c>
      <c r="D179" s="46">
        <v>1384</v>
      </c>
      <c r="E179" s="46">
        <v>1508</v>
      </c>
      <c r="F179" s="46">
        <v>1633</v>
      </c>
      <c r="G179" s="46">
        <v>1824</v>
      </c>
      <c r="H179" s="46">
        <v>1717</v>
      </c>
      <c r="I179" s="46">
        <v>1759</v>
      </c>
      <c r="J179" s="46">
        <v>2066</v>
      </c>
      <c r="K179" s="46">
        <v>1737</v>
      </c>
      <c r="L179" s="46">
        <v>1766</v>
      </c>
      <c r="M179" s="46">
        <v>1841</v>
      </c>
      <c r="N179" s="46">
        <v>2024</v>
      </c>
      <c r="O179" s="46">
        <v>1952</v>
      </c>
      <c r="P179" s="46">
        <v>1709</v>
      </c>
      <c r="Q179" s="46">
        <v>1528</v>
      </c>
      <c r="R179" s="46">
        <v>1463</v>
      </c>
      <c r="S179" s="46">
        <v>1555</v>
      </c>
      <c r="T179" s="46">
        <v>1425</v>
      </c>
      <c r="U179" s="46">
        <v>1410</v>
      </c>
      <c r="V179" s="44">
        <v>1577</v>
      </c>
      <c r="W179" s="58">
        <v>365</v>
      </c>
      <c r="X179" s="35">
        <v>368</v>
      </c>
      <c r="Y179" s="35">
        <v>349</v>
      </c>
      <c r="Z179" s="35">
        <v>382</v>
      </c>
      <c r="AA179" s="35">
        <v>345</v>
      </c>
      <c r="AB179" s="35">
        <v>341</v>
      </c>
      <c r="AC179" s="35">
        <v>351</v>
      </c>
      <c r="AD179" s="35">
        <v>347</v>
      </c>
      <c r="AE179" s="35">
        <v>361</v>
      </c>
      <c r="AF179" s="35">
        <v>368</v>
      </c>
      <c r="AG179" s="35">
        <v>401</v>
      </c>
      <c r="AH179" s="35">
        <v>378</v>
      </c>
      <c r="AI179" s="35">
        <v>400</v>
      </c>
      <c r="AJ179" s="35">
        <v>402</v>
      </c>
      <c r="AK179" s="35">
        <v>426</v>
      </c>
      <c r="AL179" s="35">
        <v>405</v>
      </c>
      <c r="AM179" s="35">
        <v>469</v>
      </c>
      <c r="AN179" s="35">
        <v>480</v>
      </c>
      <c r="AO179" s="35">
        <v>422</v>
      </c>
      <c r="AP179" s="35">
        <v>453</v>
      </c>
      <c r="AQ179" s="35">
        <v>431</v>
      </c>
      <c r="AR179" s="35">
        <v>436</v>
      </c>
      <c r="AS179" s="35">
        <v>412</v>
      </c>
      <c r="AT179" s="35">
        <v>438</v>
      </c>
      <c r="AU179" s="35">
        <v>439</v>
      </c>
      <c r="AV179" s="35">
        <v>428</v>
      </c>
      <c r="AW179" s="35">
        <v>435</v>
      </c>
      <c r="AX179" s="35">
        <v>457</v>
      </c>
      <c r="AY179" s="35">
        <v>459</v>
      </c>
      <c r="AZ179" s="35">
        <v>475</v>
      </c>
      <c r="BA179" s="35">
        <v>556</v>
      </c>
      <c r="BB179" s="35">
        <v>576</v>
      </c>
      <c r="BC179" s="35">
        <v>484</v>
      </c>
      <c r="BD179" s="35">
        <v>434</v>
      </c>
      <c r="BE179" s="35">
        <v>401</v>
      </c>
      <c r="BF179" s="35">
        <v>418</v>
      </c>
      <c r="BG179" s="35">
        <v>427</v>
      </c>
      <c r="BH179" s="35">
        <v>450</v>
      </c>
      <c r="BI179" s="35">
        <v>464</v>
      </c>
      <c r="BJ179" s="35">
        <v>425</v>
      </c>
      <c r="BK179" s="35">
        <v>432</v>
      </c>
      <c r="BL179" s="35">
        <v>485</v>
      </c>
      <c r="BM179" s="35">
        <v>349</v>
      </c>
      <c r="BN179" s="35">
        <v>475</v>
      </c>
      <c r="BO179" s="35">
        <v>508</v>
      </c>
      <c r="BP179" s="35">
        <v>493</v>
      </c>
      <c r="BQ179" s="35">
        <v>499</v>
      </c>
      <c r="BR179" s="35">
        <v>524</v>
      </c>
      <c r="BS179" s="35">
        <v>511</v>
      </c>
      <c r="BT179" s="35">
        <v>496</v>
      </c>
      <c r="BU179" s="35">
        <v>475</v>
      </c>
      <c r="BV179" s="35">
        <v>470</v>
      </c>
      <c r="BW179" s="35">
        <v>442</v>
      </c>
      <c r="BX179" s="35">
        <v>432</v>
      </c>
      <c r="BY179" s="35">
        <v>427</v>
      </c>
      <c r="BZ179" s="35">
        <v>408</v>
      </c>
      <c r="CA179" s="35">
        <v>406</v>
      </c>
      <c r="CB179" s="35">
        <v>390</v>
      </c>
      <c r="CC179" s="35">
        <v>376</v>
      </c>
      <c r="CD179" s="35">
        <v>356</v>
      </c>
      <c r="CE179" s="35">
        <v>376</v>
      </c>
      <c r="CF179" s="35">
        <v>357</v>
      </c>
      <c r="CG179" s="35">
        <v>369</v>
      </c>
      <c r="CH179" s="35">
        <v>361</v>
      </c>
      <c r="CI179" s="35">
        <v>383</v>
      </c>
      <c r="CJ179" s="35">
        <v>410</v>
      </c>
      <c r="CK179" s="35">
        <v>387</v>
      </c>
      <c r="CL179" s="35">
        <v>375</v>
      </c>
      <c r="CM179" s="35">
        <v>362</v>
      </c>
      <c r="CN179" s="35">
        <v>354</v>
      </c>
      <c r="CO179" s="35">
        <v>344</v>
      </c>
      <c r="CP179" s="35">
        <v>365</v>
      </c>
      <c r="CQ179" s="35">
        <v>336</v>
      </c>
      <c r="CR179" s="35">
        <v>341</v>
      </c>
      <c r="CS179" s="35">
        <v>367</v>
      </c>
      <c r="CT179" s="35">
        <v>366</v>
      </c>
      <c r="CU179" s="46">
        <v>408</v>
      </c>
      <c r="CV179" s="46">
        <v>379</v>
      </c>
      <c r="CW179" s="46">
        <v>398</v>
      </c>
      <c r="CX179" s="46">
        <v>392</v>
      </c>
    </row>
    <row r="180" spans="1:102">
      <c r="A180" s="13" t="s">
        <v>341</v>
      </c>
      <c r="B180" s="18" t="s">
        <v>543</v>
      </c>
      <c r="C180" s="46">
        <v>995</v>
      </c>
      <c r="D180" s="46">
        <v>976</v>
      </c>
      <c r="E180" s="46">
        <v>1053</v>
      </c>
      <c r="F180" s="46">
        <v>1041</v>
      </c>
      <c r="G180" s="46">
        <v>1166</v>
      </c>
      <c r="H180" s="46">
        <v>1285</v>
      </c>
      <c r="I180" s="46">
        <v>1280</v>
      </c>
      <c r="J180" s="46">
        <v>1288</v>
      </c>
      <c r="K180" s="46">
        <v>1165</v>
      </c>
      <c r="L180" s="46">
        <v>1315</v>
      </c>
      <c r="M180" s="46">
        <v>1427</v>
      </c>
      <c r="N180" s="46">
        <v>1556</v>
      </c>
      <c r="O180" s="46">
        <v>1508</v>
      </c>
      <c r="P180" s="46">
        <v>1423</v>
      </c>
      <c r="Q180" s="46">
        <v>1341</v>
      </c>
      <c r="R180" s="46">
        <v>1312</v>
      </c>
      <c r="S180" s="46">
        <v>1410</v>
      </c>
      <c r="T180" s="46">
        <v>1329</v>
      </c>
      <c r="U180" s="46">
        <v>1239</v>
      </c>
      <c r="V180" s="44">
        <v>1331</v>
      </c>
      <c r="W180" s="58">
        <v>251</v>
      </c>
      <c r="X180" s="35">
        <v>254</v>
      </c>
      <c r="Y180" s="35">
        <v>241</v>
      </c>
      <c r="Z180" s="35">
        <v>249</v>
      </c>
      <c r="AA180" s="35">
        <v>239</v>
      </c>
      <c r="AB180" s="35">
        <v>236</v>
      </c>
      <c r="AC180" s="35">
        <v>250</v>
      </c>
      <c r="AD180" s="35">
        <v>251</v>
      </c>
      <c r="AE180" s="35">
        <v>255</v>
      </c>
      <c r="AF180" s="35">
        <v>266</v>
      </c>
      <c r="AG180" s="35">
        <v>274</v>
      </c>
      <c r="AH180" s="35">
        <v>258</v>
      </c>
      <c r="AI180" s="35">
        <v>263</v>
      </c>
      <c r="AJ180" s="35">
        <v>265</v>
      </c>
      <c r="AK180" s="35">
        <v>264</v>
      </c>
      <c r="AL180" s="35">
        <v>249</v>
      </c>
      <c r="AM180" s="35">
        <v>275</v>
      </c>
      <c r="AN180" s="35">
        <v>274</v>
      </c>
      <c r="AO180" s="35">
        <v>294</v>
      </c>
      <c r="AP180" s="35">
        <v>323</v>
      </c>
      <c r="AQ180" s="35">
        <v>317</v>
      </c>
      <c r="AR180" s="35">
        <v>328</v>
      </c>
      <c r="AS180" s="35">
        <v>311</v>
      </c>
      <c r="AT180" s="35">
        <v>329</v>
      </c>
      <c r="AU180" s="35">
        <v>330</v>
      </c>
      <c r="AV180" s="35">
        <v>311</v>
      </c>
      <c r="AW180" s="35">
        <v>306</v>
      </c>
      <c r="AX180" s="35">
        <v>333</v>
      </c>
      <c r="AY180" s="35">
        <v>311</v>
      </c>
      <c r="AZ180" s="35">
        <v>327</v>
      </c>
      <c r="BA180" s="35">
        <v>328</v>
      </c>
      <c r="BB180" s="35">
        <v>322</v>
      </c>
      <c r="BC180" s="35">
        <v>297</v>
      </c>
      <c r="BD180" s="35">
        <v>286</v>
      </c>
      <c r="BE180" s="35">
        <v>287</v>
      </c>
      <c r="BF180" s="35">
        <v>295</v>
      </c>
      <c r="BG180" s="35">
        <v>305</v>
      </c>
      <c r="BH180" s="35">
        <v>330</v>
      </c>
      <c r="BI180" s="35">
        <v>347</v>
      </c>
      <c r="BJ180" s="35">
        <v>333</v>
      </c>
      <c r="BK180" s="35">
        <v>331</v>
      </c>
      <c r="BL180" s="35">
        <v>371</v>
      </c>
      <c r="BM180" s="35">
        <v>241</v>
      </c>
      <c r="BN180" s="35">
        <v>375</v>
      </c>
      <c r="BO180" s="35">
        <v>400</v>
      </c>
      <c r="BP180" s="35">
        <v>386</v>
      </c>
      <c r="BQ180" s="35">
        <v>378</v>
      </c>
      <c r="BR180" s="35">
        <v>392</v>
      </c>
      <c r="BS180" s="35">
        <v>390</v>
      </c>
      <c r="BT180" s="35">
        <v>376</v>
      </c>
      <c r="BU180" s="35">
        <v>371</v>
      </c>
      <c r="BV180" s="35">
        <v>371</v>
      </c>
      <c r="BW180" s="35">
        <v>358</v>
      </c>
      <c r="BX180" s="35">
        <v>360</v>
      </c>
      <c r="BY180" s="35">
        <v>358</v>
      </c>
      <c r="BZ180" s="35">
        <v>347</v>
      </c>
      <c r="CA180" s="35">
        <v>346</v>
      </c>
      <c r="CB180" s="35">
        <v>344</v>
      </c>
      <c r="CC180" s="35">
        <v>335</v>
      </c>
      <c r="CD180" s="35">
        <v>316</v>
      </c>
      <c r="CE180" s="35">
        <v>336</v>
      </c>
      <c r="CF180" s="35">
        <v>321</v>
      </c>
      <c r="CG180" s="35">
        <v>327</v>
      </c>
      <c r="CH180" s="35">
        <v>328</v>
      </c>
      <c r="CI180" s="35">
        <v>345</v>
      </c>
      <c r="CJ180" s="35">
        <v>371</v>
      </c>
      <c r="CK180" s="35">
        <v>352</v>
      </c>
      <c r="CL180" s="35">
        <v>342</v>
      </c>
      <c r="CM180" s="35">
        <v>344</v>
      </c>
      <c r="CN180" s="35">
        <v>336</v>
      </c>
      <c r="CO180" s="35">
        <v>322</v>
      </c>
      <c r="CP180" s="35">
        <v>327</v>
      </c>
      <c r="CQ180" s="35">
        <v>297</v>
      </c>
      <c r="CR180" s="35">
        <v>296</v>
      </c>
      <c r="CS180" s="35">
        <v>328</v>
      </c>
      <c r="CT180" s="35">
        <v>318</v>
      </c>
      <c r="CU180" s="46">
        <v>315</v>
      </c>
      <c r="CV180" s="46">
        <v>331</v>
      </c>
      <c r="CW180" s="46">
        <v>336</v>
      </c>
      <c r="CX180" s="46">
        <v>349</v>
      </c>
    </row>
    <row r="181" spans="1:102">
      <c r="A181" s="13" t="s">
        <v>343</v>
      </c>
      <c r="B181" s="18" t="s">
        <v>544</v>
      </c>
      <c r="C181" s="46">
        <v>469</v>
      </c>
      <c r="D181" s="46">
        <v>408</v>
      </c>
      <c r="E181" s="46">
        <v>455</v>
      </c>
      <c r="F181" s="46">
        <v>592</v>
      </c>
      <c r="G181" s="46">
        <v>658</v>
      </c>
      <c r="H181" s="46">
        <v>432</v>
      </c>
      <c r="I181" s="46">
        <v>479</v>
      </c>
      <c r="J181" s="46">
        <v>778</v>
      </c>
      <c r="K181" s="46">
        <v>572</v>
      </c>
      <c r="L181" s="46">
        <v>451</v>
      </c>
      <c r="M181" s="46">
        <v>414</v>
      </c>
      <c r="N181" s="46">
        <v>468</v>
      </c>
      <c r="O181" s="46">
        <v>444</v>
      </c>
      <c r="P181" s="46">
        <v>286</v>
      </c>
      <c r="Q181" s="46">
        <v>187</v>
      </c>
      <c r="R181" s="46">
        <v>151</v>
      </c>
      <c r="S181" s="46">
        <v>145</v>
      </c>
      <c r="T181" s="46">
        <v>96</v>
      </c>
      <c r="U181" s="46">
        <v>171</v>
      </c>
      <c r="V181" s="44">
        <v>246</v>
      </c>
      <c r="W181" s="58">
        <v>114</v>
      </c>
      <c r="X181" s="35">
        <v>113</v>
      </c>
      <c r="Y181" s="35">
        <v>108</v>
      </c>
      <c r="Z181" s="35">
        <v>134</v>
      </c>
      <c r="AA181" s="35">
        <v>106</v>
      </c>
      <c r="AB181" s="35">
        <v>105</v>
      </c>
      <c r="AC181" s="35">
        <v>100</v>
      </c>
      <c r="AD181" s="35">
        <v>97</v>
      </c>
      <c r="AE181" s="35">
        <v>106</v>
      </c>
      <c r="AF181" s="35">
        <v>103</v>
      </c>
      <c r="AG181" s="35">
        <v>126</v>
      </c>
      <c r="AH181" s="35">
        <v>120</v>
      </c>
      <c r="AI181" s="35">
        <v>137</v>
      </c>
      <c r="AJ181" s="35">
        <v>137</v>
      </c>
      <c r="AK181" s="35">
        <v>162</v>
      </c>
      <c r="AL181" s="35">
        <v>156</v>
      </c>
      <c r="AM181" s="35">
        <v>194</v>
      </c>
      <c r="AN181" s="35">
        <v>206</v>
      </c>
      <c r="AO181" s="35">
        <v>128</v>
      </c>
      <c r="AP181" s="35">
        <v>130</v>
      </c>
      <c r="AQ181" s="35">
        <v>113</v>
      </c>
      <c r="AR181" s="35">
        <v>109</v>
      </c>
      <c r="AS181" s="35">
        <v>101</v>
      </c>
      <c r="AT181" s="35">
        <v>109</v>
      </c>
      <c r="AU181" s="35">
        <v>109</v>
      </c>
      <c r="AV181" s="35">
        <v>117</v>
      </c>
      <c r="AW181" s="35">
        <v>129</v>
      </c>
      <c r="AX181" s="35">
        <v>124</v>
      </c>
      <c r="AY181" s="35">
        <v>148</v>
      </c>
      <c r="AZ181" s="35">
        <v>148</v>
      </c>
      <c r="BA181" s="35">
        <v>228</v>
      </c>
      <c r="BB181" s="35">
        <v>254</v>
      </c>
      <c r="BC181" s="35">
        <v>187</v>
      </c>
      <c r="BD181" s="35">
        <v>148</v>
      </c>
      <c r="BE181" s="35">
        <v>114</v>
      </c>
      <c r="BF181" s="35">
        <v>123</v>
      </c>
      <c r="BG181" s="35">
        <v>122</v>
      </c>
      <c r="BH181" s="35">
        <v>120</v>
      </c>
      <c r="BI181" s="35">
        <v>117</v>
      </c>
      <c r="BJ181" s="35">
        <v>92</v>
      </c>
      <c r="BK181" s="35">
        <v>101</v>
      </c>
      <c r="BL181" s="35">
        <v>114</v>
      </c>
      <c r="BM181" s="35">
        <v>108</v>
      </c>
      <c r="BN181" s="35">
        <v>100</v>
      </c>
      <c r="BO181" s="35">
        <v>108</v>
      </c>
      <c r="BP181" s="35">
        <v>107</v>
      </c>
      <c r="BQ181" s="35">
        <v>121</v>
      </c>
      <c r="BR181" s="35">
        <v>132</v>
      </c>
      <c r="BS181" s="35">
        <v>121</v>
      </c>
      <c r="BT181" s="35">
        <v>120</v>
      </c>
      <c r="BU181" s="35">
        <v>104</v>
      </c>
      <c r="BV181" s="35">
        <v>99</v>
      </c>
      <c r="BW181" s="35">
        <v>84</v>
      </c>
      <c r="BX181" s="35">
        <v>72</v>
      </c>
      <c r="BY181" s="35">
        <v>69</v>
      </c>
      <c r="BZ181" s="35">
        <v>61</v>
      </c>
      <c r="CA181" s="35">
        <v>60</v>
      </c>
      <c r="CB181" s="35">
        <v>46</v>
      </c>
      <c r="CC181" s="35">
        <v>41</v>
      </c>
      <c r="CD181" s="35">
        <v>40</v>
      </c>
      <c r="CE181" s="35">
        <v>40</v>
      </c>
      <c r="CF181" s="35">
        <v>36</v>
      </c>
      <c r="CG181" s="35">
        <v>42</v>
      </c>
      <c r="CH181" s="35">
        <v>33</v>
      </c>
      <c r="CI181" s="35">
        <v>38</v>
      </c>
      <c r="CJ181" s="35">
        <v>39</v>
      </c>
      <c r="CK181" s="35">
        <v>35</v>
      </c>
      <c r="CL181" s="35">
        <v>33</v>
      </c>
      <c r="CM181" s="35">
        <v>18</v>
      </c>
      <c r="CN181" s="35">
        <v>18</v>
      </c>
      <c r="CO181" s="35">
        <v>22</v>
      </c>
      <c r="CP181" s="35">
        <v>38</v>
      </c>
      <c r="CQ181" s="35">
        <v>39</v>
      </c>
      <c r="CR181" s="35">
        <v>45</v>
      </c>
      <c r="CS181" s="35">
        <v>39</v>
      </c>
      <c r="CT181" s="35">
        <v>48</v>
      </c>
      <c r="CU181" s="46">
        <v>94</v>
      </c>
      <c r="CV181" s="46">
        <v>47</v>
      </c>
      <c r="CW181" s="46">
        <v>62</v>
      </c>
      <c r="CX181" s="46">
        <v>43</v>
      </c>
    </row>
    <row r="182" spans="1:102">
      <c r="A182" s="15" t="s">
        <v>345</v>
      </c>
      <c r="B182" s="18" t="s">
        <v>545</v>
      </c>
      <c r="C182" s="46">
        <v>258</v>
      </c>
      <c r="D182" s="46">
        <v>207</v>
      </c>
      <c r="E182" s="46">
        <v>195</v>
      </c>
      <c r="F182" s="46">
        <v>210</v>
      </c>
      <c r="G182" s="46">
        <v>278</v>
      </c>
      <c r="H182" s="46">
        <v>295</v>
      </c>
      <c r="I182" s="46">
        <v>348</v>
      </c>
      <c r="J182" s="46">
        <v>341</v>
      </c>
      <c r="K182" s="46">
        <v>272</v>
      </c>
      <c r="L182" s="46">
        <v>344</v>
      </c>
      <c r="M182" s="46">
        <v>418</v>
      </c>
      <c r="N182" s="46">
        <v>429</v>
      </c>
      <c r="O182" s="46">
        <v>412</v>
      </c>
      <c r="P182" s="46">
        <v>439</v>
      </c>
      <c r="Q182" s="46">
        <v>345</v>
      </c>
      <c r="R182" s="46">
        <v>355</v>
      </c>
      <c r="S182" s="46">
        <v>372</v>
      </c>
      <c r="T182" s="46">
        <v>361</v>
      </c>
      <c r="U182" s="46">
        <v>315</v>
      </c>
      <c r="V182" s="44">
        <v>273</v>
      </c>
      <c r="W182" s="58">
        <v>68</v>
      </c>
      <c r="X182" s="35">
        <v>66</v>
      </c>
      <c r="Y182" s="35">
        <v>59</v>
      </c>
      <c r="Z182" s="35">
        <v>65</v>
      </c>
      <c r="AA182" s="35">
        <v>58</v>
      </c>
      <c r="AB182" s="35">
        <v>46</v>
      </c>
      <c r="AC182" s="35">
        <v>51</v>
      </c>
      <c r="AD182" s="35">
        <v>52</v>
      </c>
      <c r="AE182" s="35">
        <v>52</v>
      </c>
      <c r="AF182" s="35">
        <v>51</v>
      </c>
      <c r="AG182" s="35">
        <v>50</v>
      </c>
      <c r="AH182" s="35">
        <v>42</v>
      </c>
      <c r="AI182" s="35">
        <v>47</v>
      </c>
      <c r="AJ182" s="35">
        <v>57</v>
      </c>
      <c r="AK182" s="35">
        <v>58</v>
      </c>
      <c r="AL182" s="35">
        <v>48</v>
      </c>
      <c r="AM182" s="35">
        <v>79</v>
      </c>
      <c r="AN182" s="35">
        <v>83</v>
      </c>
      <c r="AO182" s="35">
        <v>63</v>
      </c>
      <c r="AP182" s="35">
        <v>53</v>
      </c>
      <c r="AQ182" s="35">
        <v>79</v>
      </c>
      <c r="AR182" s="35">
        <v>73</v>
      </c>
      <c r="AS182" s="35">
        <v>70</v>
      </c>
      <c r="AT182" s="35">
        <v>73</v>
      </c>
      <c r="AU182" s="35">
        <v>87</v>
      </c>
      <c r="AV182" s="35">
        <v>84</v>
      </c>
      <c r="AW182" s="35">
        <v>95</v>
      </c>
      <c r="AX182" s="35">
        <v>82</v>
      </c>
      <c r="AY182" s="35">
        <v>84</v>
      </c>
      <c r="AZ182" s="35">
        <v>88</v>
      </c>
      <c r="BA182" s="35">
        <v>77</v>
      </c>
      <c r="BB182" s="35">
        <v>92</v>
      </c>
      <c r="BC182" s="35">
        <v>87</v>
      </c>
      <c r="BD182" s="35">
        <v>62</v>
      </c>
      <c r="BE182" s="35">
        <v>62</v>
      </c>
      <c r="BF182" s="35">
        <v>61</v>
      </c>
      <c r="BG182" s="35">
        <v>61</v>
      </c>
      <c r="BH182" s="35">
        <v>71</v>
      </c>
      <c r="BI182" s="35">
        <v>109</v>
      </c>
      <c r="BJ182" s="35">
        <v>103</v>
      </c>
      <c r="BK182" s="35">
        <v>91</v>
      </c>
      <c r="BL182" s="35">
        <v>119</v>
      </c>
      <c r="BM182" s="35">
        <v>59</v>
      </c>
      <c r="BN182" s="35">
        <v>111</v>
      </c>
      <c r="BO182" s="35">
        <v>112</v>
      </c>
      <c r="BP182" s="35">
        <v>109</v>
      </c>
      <c r="BQ182" s="35">
        <v>105</v>
      </c>
      <c r="BR182" s="35">
        <v>103</v>
      </c>
      <c r="BS182" s="35">
        <v>108</v>
      </c>
      <c r="BT182" s="35">
        <v>107</v>
      </c>
      <c r="BU182" s="35">
        <v>101</v>
      </c>
      <c r="BV182" s="35">
        <v>96</v>
      </c>
      <c r="BW182" s="35">
        <v>116</v>
      </c>
      <c r="BX182" s="35">
        <v>117</v>
      </c>
      <c r="BY182" s="35">
        <v>101</v>
      </c>
      <c r="BZ182" s="35">
        <v>105</v>
      </c>
      <c r="CA182" s="35">
        <v>91</v>
      </c>
      <c r="CB182" s="35">
        <v>83</v>
      </c>
      <c r="CC182" s="35">
        <v>88</v>
      </c>
      <c r="CD182" s="35">
        <v>83</v>
      </c>
      <c r="CE182" s="35">
        <v>86</v>
      </c>
      <c r="CF182" s="35">
        <v>77</v>
      </c>
      <c r="CG182" s="35">
        <v>110</v>
      </c>
      <c r="CH182" s="35">
        <v>82</v>
      </c>
      <c r="CI182" s="35">
        <v>97</v>
      </c>
      <c r="CJ182" s="35">
        <v>93</v>
      </c>
      <c r="CK182" s="35">
        <v>87</v>
      </c>
      <c r="CL182" s="35">
        <v>95</v>
      </c>
      <c r="CM182" s="35">
        <v>78</v>
      </c>
      <c r="CN182" s="35">
        <v>88</v>
      </c>
      <c r="CO182" s="35">
        <v>84</v>
      </c>
      <c r="CP182" s="35">
        <v>111</v>
      </c>
      <c r="CQ182" s="35">
        <v>81</v>
      </c>
      <c r="CR182" s="35">
        <v>76</v>
      </c>
      <c r="CS182" s="35">
        <v>82</v>
      </c>
      <c r="CT182" s="35">
        <v>76</v>
      </c>
      <c r="CU182" s="46">
        <v>73</v>
      </c>
      <c r="CV182" s="46">
        <v>71</v>
      </c>
      <c r="CW182" s="46">
        <v>74</v>
      </c>
      <c r="CX182" s="46">
        <v>55</v>
      </c>
    </row>
    <row r="183" spans="1:102">
      <c r="A183" s="13" t="s">
        <v>347</v>
      </c>
      <c r="B183" s="18" t="s">
        <v>546</v>
      </c>
      <c r="C183" s="46">
        <v>126</v>
      </c>
      <c r="D183" s="46">
        <v>88</v>
      </c>
      <c r="E183" s="46">
        <v>89</v>
      </c>
      <c r="F183" s="46">
        <v>89</v>
      </c>
      <c r="G183" s="46">
        <v>149</v>
      </c>
      <c r="H183" s="46">
        <v>163</v>
      </c>
      <c r="I183" s="46">
        <v>196</v>
      </c>
      <c r="J183" s="46">
        <v>215</v>
      </c>
      <c r="K183" s="46">
        <v>177</v>
      </c>
      <c r="L183" s="46">
        <v>244</v>
      </c>
      <c r="M183" s="46">
        <v>316</v>
      </c>
      <c r="N183" s="46">
        <v>315</v>
      </c>
      <c r="O183" s="46">
        <v>306</v>
      </c>
      <c r="P183" s="46">
        <v>326</v>
      </c>
      <c r="Q183" s="46">
        <v>247</v>
      </c>
      <c r="R183" s="46">
        <v>250</v>
      </c>
      <c r="S183" s="46">
        <v>237</v>
      </c>
      <c r="T183" s="46">
        <v>261</v>
      </c>
      <c r="U183" s="46">
        <v>200</v>
      </c>
      <c r="V183" s="44">
        <v>221</v>
      </c>
      <c r="W183" s="58">
        <v>28</v>
      </c>
      <c r="X183" s="35">
        <v>35</v>
      </c>
      <c r="Y183" s="35">
        <v>29</v>
      </c>
      <c r="Z183" s="35">
        <v>34</v>
      </c>
      <c r="AA183" s="35">
        <v>29</v>
      </c>
      <c r="AB183" s="35">
        <v>17</v>
      </c>
      <c r="AC183" s="35">
        <v>21</v>
      </c>
      <c r="AD183" s="35">
        <v>21</v>
      </c>
      <c r="AE183" s="35">
        <v>24</v>
      </c>
      <c r="AF183" s="35">
        <v>23</v>
      </c>
      <c r="AG183" s="35">
        <v>22</v>
      </c>
      <c r="AH183" s="35">
        <v>20</v>
      </c>
      <c r="AI183" s="35">
        <v>18</v>
      </c>
      <c r="AJ183" s="35">
        <v>25</v>
      </c>
      <c r="AK183" s="35">
        <v>26</v>
      </c>
      <c r="AL183" s="35">
        <v>20</v>
      </c>
      <c r="AM183" s="35">
        <v>49</v>
      </c>
      <c r="AN183" s="35">
        <v>51</v>
      </c>
      <c r="AO183" s="35">
        <v>28</v>
      </c>
      <c r="AP183" s="35">
        <v>21</v>
      </c>
      <c r="AQ183" s="35">
        <v>47</v>
      </c>
      <c r="AR183" s="35">
        <v>39</v>
      </c>
      <c r="AS183" s="35">
        <v>37</v>
      </c>
      <c r="AT183" s="35">
        <v>40</v>
      </c>
      <c r="AU183" s="35">
        <v>45</v>
      </c>
      <c r="AV183" s="35">
        <v>48</v>
      </c>
      <c r="AW183" s="35">
        <v>57</v>
      </c>
      <c r="AX183" s="35">
        <v>46</v>
      </c>
      <c r="AY183" s="35">
        <v>49</v>
      </c>
      <c r="AZ183" s="35">
        <v>55</v>
      </c>
      <c r="BA183" s="35">
        <v>48</v>
      </c>
      <c r="BB183" s="35">
        <v>63</v>
      </c>
      <c r="BC183" s="35">
        <v>60</v>
      </c>
      <c r="BD183" s="35">
        <v>39</v>
      </c>
      <c r="BE183" s="35">
        <v>39</v>
      </c>
      <c r="BF183" s="35">
        <v>39</v>
      </c>
      <c r="BG183" s="35">
        <v>38</v>
      </c>
      <c r="BH183" s="35">
        <v>47</v>
      </c>
      <c r="BI183" s="35">
        <v>86</v>
      </c>
      <c r="BJ183" s="35">
        <v>73</v>
      </c>
      <c r="BK183" s="35">
        <v>68</v>
      </c>
      <c r="BL183" s="35">
        <v>92</v>
      </c>
      <c r="BM183" s="35">
        <v>29</v>
      </c>
      <c r="BN183" s="35">
        <v>85</v>
      </c>
      <c r="BO183" s="35">
        <v>80</v>
      </c>
      <c r="BP183" s="35">
        <v>82</v>
      </c>
      <c r="BQ183" s="35">
        <v>77</v>
      </c>
      <c r="BR183" s="35">
        <v>76</v>
      </c>
      <c r="BS183" s="35">
        <v>79</v>
      </c>
      <c r="BT183" s="35">
        <v>79</v>
      </c>
      <c r="BU183" s="35">
        <v>77</v>
      </c>
      <c r="BV183" s="35">
        <v>71</v>
      </c>
      <c r="BW183" s="35">
        <v>88</v>
      </c>
      <c r="BX183" s="35">
        <v>88</v>
      </c>
      <c r="BY183" s="35">
        <v>73</v>
      </c>
      <c r="BZ183" s="35">
        <v>77</v>
      </c>
      <c r="CA183" s="35">
        <v>63</v>
      </c>
      <c r="CB183" s="35">
        <v>59</v>
      </c>
      <c r="CC183" s="35">
        <v>64</v>
      </c>
      <c r="CD183" s="35">
        <v>61</v>
      </c>
      <c r="CE183" s="35">
        <v>62</v>
      </c>
      <c r="CF183" s="35">
        <v>50</v>
      </c>
      <c r="CG183" s="35">
        <v>83</v>
      </c>
      <c r="CH183" s="35">
        <v>55</v>
      </c>
      <c r="CI183" s="35">
        <v>68</v>
      </c>
      <c r="CJ183" s="35">
        <v>62</v>
      </c>
      <c r="CK183" s="35">
        <v>51</v>
      </c>
      <c r="CL183" s="35">
        <v>56</v>
      </c>
      <c r="CM183" s="35">
        <v>50</v>
      </c>
      <c r="CN183" s="35">
        <v>63</v>
      </c>
      <c r="CO183" s="35">
        <v>61</v>
      </c>
      <c r="CP183" s="35">
        <v>87</v>
      </c>
      <c r="CQ183" s="35">
        <v>53</v>
      </c>
      <c r="CR183" s="35">
        <v>47</v>
      </c>
      <c r="CS183" s="35">
        <v>54</v>
      </c>
      <c r="CT183" s="35">
        <v>46</v>
      </c>
      <c r="CU183" s="46">
        <v>59</v>
      </c>
      <c r="CV183" s="46">
        <v>57</v>
      </c>
      <c r="CW183" s="46">
        <v>61</v>
      </c>
      <c r="CX183" s="46">
        <v>44</v>
      </c>
    </row>
    <row r="184" spans="1:102">
      <c r="A184" s="13" t="s">
        <v>349</v>
      </c>
      <c r="B184" s="18" t="s">
        <v>547</v>
      </c>
      <c r="C184" s="46">
        <v>132</v>
      </c>
      <c r="D184" s="46">
        <v>119</v>
      </c>
      <c r="E184" s="46">
        <v>106</v>
      </c>
      <c r="F184" s="46">
        <v>121</v>
      </c>
      <c r="G184" s="46">
        <v>129</v>
      </c>
      <c r="H184" s="46">
        <v>132</v>
      </c>
      <c r="I184" s="46">
        <v>152</v>
      </c>
      <c r="J184" s="46">
        <v>126</v>
      </c>
      <c r="K184" s="46">
        <v>95</v>
      </c>
      <c r="L184" s="46">
        <v>100</v>
      </c>
      <c r="M184" s="46">
        <v>102</v>
      </c>
      <c r="N184" s="46">
        <v>114</v>
      </c>
      <c r="O184" s="46">
        <v>106</v>
      </c>
      <c r="P184" s="46">
        <v>113</v>
      </c>
      <c r="Q184" s="46">
        <v>98</v>
      </c>
      <c r="R184" s="46">
        <v>105</v>
      </c>
      <c r="S184" s="46">
        <v>135</v>
      </c>
      <c r="T184" s="46">
        <v>100</v>
      </c>
      <c r="U184" s="46">
        <v>115</v>
      </c>
      <c r="V184" s="44">
        <v>52</v>
      </c>
      <c r="W184" s="58">
        <v>40</v>
      </c>
      <c r="X184" s="35">
        <v>31</v>
      </c>
      <c r="Y184" s="35">
        <v>30</v>
      </c>
      <c r="Z184" s="35">
        <v>31</v>
      </c>
      <c r="AA184" s="35">
        <v>29</v>
      </c>
      <c r="AB184" s="35">
        <v>29</v>
      </c>
      <c r="AC184" s="35">
        <v>30</v>
      </c>
      <c r="AD184" s="35">
        <v>31</v>
      </c>
      <c r="AE184" s="35">
        <v>28</v>
      </c>
      <c r="AF184" s="35">
        <v>28</v>
      </c>
      <c r="AG184" s="35">
        <v>28</v>
      </c>
      <c r="AH184" s="35">
        <v>22</v>
      </c>
      <c r="AI184" s="35">
        <v>29</v>
      </c>
      <c r="AJ184" s="35">
        <v>32</v>
      </c>
      <c r="AK184" s="35">
        <v>32</v>
      </c>
      <c r="AL184" s="35">
        <v>28</v>
      </c>
      <c r="AM184" s="35">
        <v>30</v>
      </c>
      <c r="AN184" s="35">
        <v>31</v>
      </c>
      <c r="AO184" s="35">
        <v>36</v>
      </c>
      <c r="AP184" s="35">
        <v>32</v>
      </c>
      <c r="AQ184" s="35">
        <v>32</v>
      </c>
      <c r="AR184" s="35">
        <v>34</v>
      </c>
      <c r="AS184" s="35">
        <v>33</v>
      </c>
      <c r="AT184" s="35">
        <v>33</v>
      </c>
      <c r="AU184" s="35">
        <v>42</v>
      </c>
      <c r="AV184" s="35">
        <v>36</v>
      </c>
      <c r="AW184" s="35">
        <v>38</v>
      </c>
      <c r="AX184" s="35">
        <v>36</v>
      </c>
      <c r="AY184" s="35">
        <v>35</v>
      </c>
      <c r="AZ184" s="35">
        <v>33</v>
      </c>
      <c r="BA184" s="35">
        <v>29</v>
      </c>
      <c r="BB184" s="35">
        <v>29</v>
      </c>
      <c r="BC184" s="35">
        <v>26</v>
      </c>
      <c r="BD184" s="35">
        <v>23</v>
      </c>
      <c r="BE184" s="35">
        <v>24</v>
      </c>
      <c r="BF184" s="35">
        <v>22</v>
      </c>
      <c r="BG184" s="35">
        <v>23</v>
      </c>
      <c r="BH184" s="35">
        <v>24</v>
      </c>
      <c r="BI184" s="35">
        <v>23</v>
      </c>
      <c r="BJ184" s="35">
        <v>30</v>
      </c>
      <c r="BK184" s="35">
        <v>23</v>
      </c>
      <c r="BL184" s="35">
        <v>27</v>
      </c>
      <c r="BM184" s="35">
        <v>30</v>
      </c>
      <c r="BN184" s="35">
        <v>26</v>
      </c>
      <c r="BO184" s="35">
        <v>32</v>
      </c>
      <c r="BP184" s="35">
        <v>27</v>
      </c>
      <c r="BQ184" s="35">
        <v>28</v>
      </c>
      <c r="BR184" s="35">
        <v>27</v>
      </c>
      <c r="BS184" s="35">
        <v>29</v>
      </c>
      <c r="BT184" s="35">
        <v>28</v>
      </c>
      <c r="BU184" s="35">
        <v>24</v>
      </c>
      <c r="BV184" s="35">
        <v>25</v>
      </c>
      <c r="BW184" s="35">
        <v>28</v>
      </c>
      <c r="BX184" s="35">
        <v>29</v>
      </c>
      <c r="BY184" s="35">
        <v>28</v>
      </c>
      <c r="BZ184" s="35">
        <v>28</v>
      </c>
      <c r="CA184" s="35">
        <v>28</v>
      </c>
      <c r="CB184" s="35">
        <v>24</v>
      </c>
      <c r="CC184" s="35">
        <v>24</v>
      </c>
      <c r="CD184" s="35">
        <v>22</v>
      </c>
      <c r="CE184" s="35">
        <v>24</v>
      </c>
      <c r="CF184" s="35">
        <v>27</v>
      </c>
      <c r="CG184" s="35">
        <v>27</v>
      </c>
      <c r="CH184" s="35">
        <v>27</v>
      </c>
      <c r="CI184" s="35">
        <v>29</v>
      </c>
      <c r="CJ184" s="35">
        <v>31</v>
      </c>
      <c r="CK184" s="35">
        <v>36</v>
      </c>
      <c r="CL184" s="35">
        <v>39</v>
      </c>
      <c r="CM184" s="35">
        <v>28</v>
      </c>
      <c r="CN184" s="35">
        <v>25</v>
      </c>
      <c r="CO184" s="35">
        <v>23</v>
      </c>
      <c r="CP184" s="35">
        <v>24</v>
      </c>
      <c r="CQ184" s="35">
        <v>28</v>
      </c>
      <c r="CR184" s="35">
        <v>29</v>
      </c>
      <c r="CS184" s="35">
        <v>28</v>
      </c>
      <c r="CT184" s="35">
        <v>30</v>
      </c>
      <c r="CU184" s="46">
        <v>14</v>
      </c>
      <c r="CV184" s="46">
        <v>14</v>
      </c>
      <c r="CW184" s="46">
        <v>13</v>
      </c>
      <c r="CX184" s="46">
        <v>11</v>
      </c>
    </row>
    <row r="185" spans="1:102">
      <c r="A185" s="7" t="s">
        <v>351</v>
      </c>
      <c r="B185" s="18" t="s">
        <v>548</v>
      </c>
      <c r="C185" s="46">
        <v>30</v>
      </c>
      <c r="D185" s="46">
        <v>28</v>
      </c>
      <c r="E185" s="46">
        <v>29</v>
      </c>
      <c r="F185" s="46">
        <v>17</v>
      </c>
      <c r="G185" s="46">
        <v>43</v>
      </c>
      <c r="H185" s="46">
        <v>40</v>
      </c>
      <c r="I185" s="46">
        <v>41</v>
      </c>
      <c r="J185" s="46">
        <v>42</v>
      </c>
      <c r="K185" s="46">
        <v>44</v>
      </c>
      <c r="L185" s="46">
        <v>32</v>
      </c>
      <c r="M185" s="46">
        <v>28</v>
      </c>
      <c r="N185" s="46">
        <v>27</v>
      </c>
      <c r="O185" s="46">
        <v>29</v>
      </c>
      <c r="P185" s="46">
        <v>32</v>
      </c>
      <c r="Q185" s="46">
        <v>26</v>
      </c>
      <c r="R185" s="46">
        <v>32</v>
      </c>
      <c r="S185" s="46">
        <v>26</v>
      </c>
      <c r="T185" s="46">
        <v>21</v>
      </c>
      <c r="U185" s="46">
        <v>28</v>
      </c>
      <c r="V185" s="44">
        <v>50</v>
      </c>
      <c r="W185" s="58">
        <v>8</v>
      </c>
      <c r="X185" s="35">
        <v>8</v>
      </c>
      <c r="Y185" s="35">
        <v>7</v>
      </c>
      <c r="Z185" s="35">
        <v>7</v>
      </c>
      <c r="AA185" s="35">
        <v>6</v>
      </c>
      <c r="AB185" s="35">
        <v>7</v>
      </c>
      <c r="AC185" s="35">
        <v>9</v>
      </c>
      <c r="AD185" s="35">
        <v>6</v>
      </c>
      <c r="AE185" s="35">
        <v>7</v>
      </c>
      <c r="AF185" s="35">
        <v>8</v>
      </c>
      <c r="AG185" s="35">
        <v>8</v>
      </c>
      <c r="AH185" s="35">
        <v>6</v>
      </c>
      <c r="AI185" s="35">
        <v>5</v>
      </c>
      <c r="AJ185" s="35">
        <v>6</v>
      </c>
      <c r="AK185" s="35">
        <v>2</v>
      </c>
      <c r="AL185" s="35">
        <v>4</v>
      </c>
      <c r="AM185" s="35">
        <v>9</v>
      </c>
      <c r="AN185" s="35">
        <v>13</v>
      </c>
      <c r="AO185" s="35">
        <v>11</v>
      </c>
      <c r="AP185" s="35">
        <v>10</v>
      </c>
      <c r="AQ185" s="35">
        <v>10</v>
      </c>
      <c r="AR185" s="35">
        <v>11</v>
      </c>
      <c r="AS185" s="35">
        <v>10</v>
      </c>
      <c r="AT185" s="35">
        <v>9</v>
      </c>
      <c r="AU185" s="35">
        <v>8</v>
      </c>
      <c r="AV185" s="35">
        <v>11</v>
      </c>
      <c r="AW185" s="35">
        <v>12</v>
      </c>
      <c r="AX185" s="35">
        <v>10</v>
      </c>
      <c r="AY185" s="35">
        <v>10</v>
      </c>
      <c r="AZ185" s="35">
        <v>10</v>
      </c>
      <c r="BA185" s="35">
        <v>10</v>
      </c>
      <c r="BB185" s="35">
        <v>12</v>
      </c>
      <c r="BC185" s="35">
        <v>12</v>
      </c>
      <c r="BD185" s="35">
        <v>11</v>
      </c>
      <c r="BE185" s="35">
        <v>11</v>
      </c>
      <c r="BF185" s="35">
        <v>10</v>
      </c>
      <c r="BG185" s="35">
        <v>9</v>
      </c>
      <c r="BH185" s="35">
        <v>9</v>
      </c>
      <c r="BI185" s="35">
        <v>6</v>
      </c>
      <c r="BJ185" s="35">
        <v>8</v>
      </c>
      <c r="BK185" s="35">
        <v>7</v>
      </c>
      <c r="BL185" s="35">
        <v>8</v>
      </c>
      <c r="BM185" s="35">
        <v>7</v>
      </c>
      <c r="BN185" s="35">
        <v>7</v>
      </c>
      <c r="BO185" s="35">
        <v>7</v>
      </c>
      <c r="BP185" s="35">
        <v>7</v>
      </c>
      <c r="BQ185" s="35">
        <v>7</v>
      </c>
      <c r="BR185" s="35">
        <v>6</v>
      </c>
      <c r="BS185" s="35">
        <v>7</v>
      </c>
      <c r="BT185" s="35">
        <v>7</v>
      </c>
      <c r="BU185" s="35">
        <v>7</v>
      </c>
      <c r="BV185" s="35">
        <v>8</v>
      </c>
      <c r="BW185" s="35">
        <v>9</v>
      </c>
      <c r="BX185" s="35">
        <v>8</v>
      </c>
      <c r="BY185" s="35">
        <v>7</v>
      </c>
      <c r="BZ185" s="35">
        <v>8</v>
      </c>
      <c r="CA185" s="35">
        <v>6</v>
      </c>
      <c r="CB185" s="35">
        <v>7</v>
      </c>
      <c r="CC185" s="35">
        <v>7</v>
      </c>
      <c r="CD185" s="35">
        <v>6</v>
      </c>
      <c r="CE185" s="35">
        <v>8</v>
      </c>
      <c r="CF185" s="35">
        <v>10</v>
      </c>
      <c r="CG185" s="35">
        <v>7</v>
      </c>
      <c r="CH185" s="35">
        <v>7</v>
      </c>
      <c r="CI185" s="35">
        <v>7</v>
      </c>
      <c r="CJ185" s="35">
        <v>6</v>
      </c>
      <c r="CK185" s="35">
        <v>7</v>
      </c>
      <c r="CL185" s="35">
        <v>6</v>
      </c>
      <c r="CM185" s="35">
        <v>5</v>
      </c>
      <c r="CN185" s="35">
        <v>5</v>
      </c>
      <c r="CO185" s="35">
        <v>5</v>
      </c>
      <c r="CP185" s="35">
        <v>6</v>
      </c>
      <c r="CQ185" s="35">
        <v>6</v>
      </c>
      <c r="CR185" s="35">
        <v>5</v>
      </c>
      <c r="CS185" s="35">
        <v>5</v>
      </c>
      <c r="CT185" s="35">
        <v>12</v>
      </c>
      <c r="CU185" s="46">
        <v>13</v>
      </c>
      <c r="CV185" s="46">
        <v>15</v>
      </c>
      <c r="CW185" s="46">
        <v>16</v>
      </c>
      <c r="CX185" s="46">
        <v>6</v>
      </c>
    </row>
    <row r="186" spans="1:102">
      <c r="A186" s="15" t="s">
        <v>353</v>
      </c>
      <c r="B186" s="18" t="s">
        <v>549</v>
      </c>
      <c r="C186" s="46">
        <v>1</v>
      </c>
      <c r="D186" s="46">
        <v>1</v>
      </c>
      <c r="E186" s="46">
        <v>0</v>
      </c>
      <c r="F186" s="46">
        <v>1</v>
      </c>
      <c r="G186" s="46">
        <v>0</v>
      </c>
      <c r="H186" s="46">
        <v>1</v>
      </c>
      <c r="I186" s="46">
        <v>1</v>
      </c>
      <c r="J186" s="46">
        <v>0</v>
      </c>
      <c r="K186" s="46">
        <v>1</v>
      </c>
      <c r="L186" s="46">
        <v>1</v>
      </c>
      <c r="M186" s="46">
        <v>1</v>
      </c>
      <c r="N186" s="46">
        <v>0</v>
      </c>
      <c r="O186" s="46">
        <v>0</v>
      </c>
      <c r="P186" s="46">
        <v>0</v>
      </c>
      <c r="Q186" s="46">
        <v>2</v>
      </c>
      <c r="R186" s="46">
        <v>1</v>
      </c>
      <c r="S186" s="46">
        <v>2</v>
      </c>
      <c r="T186" s="46">
        <v>1</v>
      </c>
      <c r="U186" s="46">
        <v>7</v>
      </c>
      <c r="V186" s="44">
        <v>25</v>
      </c>
      <c r="W186" s="58">
        <v>0</v>
      </c>
      <c r="X186" s="35">
        <v>0</v>
      </c>
      <c r="Y186" s="35">
        <v>0</v>
      </c>
      <c r="Z186" s="35">
        <v>1</v>
      </c>
      <c r="AA186" s="35">
        <v>0</v>
      </c>
      <c r="AB186" s="35">
        <v>0</v>
      </c>
      <c r="AC186" s="35">
        <v>1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1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1</v>
      </c>
      <c r="AS186" s="35">
        <v>0</v>
      </c>
      <c r="AT186" s="35">
        <v>0</v>
      </c>
      <c r="AU186" s="35">
        <v>0</v>
      </c>
      <c r="AV186" s="35">
        <v>0</v>
      </c>
      <c r="AW186" s="35">
        <v>1</v>
      </c>
      <c r="AX186" s="35">
        <v>0</v>
      </c>
      <c r="AY186" s="35">
        <v>0</v>
      </c>
      <c r="AZ186" s="35">
        <v>0</v>
      </c>
      <c r="BA186" s="35">
        <v>0</v>
      </c>
      <c r="BB186" s="35">
        <v>0</v>
      </c>
      <c r="BC186" s="35">
        <v>0</v>
      </c>
      <c r="BD186" s="35">
        <v>0</v>
      </c>
      <c r="BE186" s="35">
        <v>1</v>
      </c>
      <c r="BF186" s="35">
        <v>0</v>
      </c>
      <c r="BG186" s="35">
        <v>0</v>
      </c>
      <c r="BH186" s="35">
        <v>1</v>
      </c>
      <c r="BI186" s="35">
        <v>0</v>
      </c>
      <c r="BJ186" s="35">
        <v>0</v>
      </c>
      <c r="BK186" s="35">
        <v>0</v>
      </c>
      <c r="BL186" s="35">
        <v>1</v>
      </c>
      <c r="BM186" s="35">
        <v>0</v>
      </c>
      <c r="BN186" s="35">
        <v>0</v>
      </c>
      <c r="BO186" s="35">
        <v>0</v>
      </c>
      <c r="BP186" s="35">
        <v>0</v>
      </c>
      <c r="BQ186" s="35">
        <v>0</v>
      </c>
      <c r="BR186" s="35">
        <v>0</v>
      </c>
      <c r="BS186" s="35">
        <v>0</v>
      </c>
      <c r="BT186" s="35">
        <v>0</v>
      </c>
      <c r="BU186" s="35">
        <v>0</v>
      </c>
      <c r="BV186" s="35">
        <v>0</v>
      </c>
      <c r="BW186" s="35">
        <v>0</v>
      </c>
      <c r="BX186" s="35">
        <v>0</v>
      </c>
      <c r="BY186" s="35">
        <v>0</v>
      </c>
      <c r="BZ186" s="35">
        <v>0</v>
      </c>
      <c r="CA186" s="35">
        <v>0</v>
      </c>
      <c r="CB186" s="35">
        <v>0</v>
      </c>
      <c r="CC186" s="35">
        <v>1</v>
      </c>
      <c r="CD186" s="35">
        <v>1</v>
      </c>
      <c r="CE186" s="35">
        <v>1</v>
      </c>
      <c r="CF186" s="35">
        <v>0</v>
      </c>
      <c r="CG186" s="35">
        <v>0</v>
      </c>
      <c r="CH186" s="35">
        <v>0</v>
      </c>
      <c r="CI186" s="35">
        <v>1</v>
      </c>
      <c r="CJ186" s="35">
        <v>0</v>
      </c>
      <c r="CK186" s="35">
        <v>1</v>
      </c>
      <c r="CL186" s="35">
        <v>0</v>
      </c>
      <c r="CM186" s="35">
        <v>0</v>
      </c>
      <c r="CN186" s="35">
        <v>0</v>
      </c>
      <c r="CO186" s="35">
        <v>0</v>
      </c>
      <c r="CP186" s="35">
        <v>1</v>
      </c>
      <c r="CQ186" s="35">
        <v>1</v>
      </c>
      <c r="CR186" s="35">
        <v>0</v>
      </c>
      <c r="CS186" s="35">
        <v>0</v>
      </c>
      <c r="CT186" s="35">
        <v>6</v>
      </c>
      <c r="CU186" s="46">
        <v>7</v>
      </c>
      <c r="CV186" s="46">
        <v>9</v>
      </c>
      <c r="CW186" s="46">
        <v>9</v>
      </c>
      <c r="CX186" s="46">
        <v>0</v>
      </c>
    </row>
    <row r="187" spans="1:102">
      <c r="A187" s="13" t="s">
        <v>355</v>
      </c>
      <c r="B187" s="18" t="s">
        <v>550</v>
      </c>
      <c r="C187" s="46">
        <v>1</v>
      </c>
      <c r="D187" s="46">
        <v>1</v>
      </c>
      <c r="E187" s="46">
        <v>0</v>
      </c>
      <c r="F187" s="46">
        <v>1</v>
      </c>
      <c r="G187" s="46">
        <v>0</v>
      </c>
      <c r="H187" s="46">
        <v>1</v>
      </c>
      <c r="I187" s="46">
        <v>1</v>
      </c>
      <c r="J187" s="46">
        <v>0</v>
      </c>
      <c r="K187" s="46">
        <v>1</v>
      </c>
      <c r="L187" s="46">
        <v>1</v>
      </c>
      <c r="M187" s="46">
        <v>1</v>
      </c>
      <c r="N187" s="46">
        <v>0</v>
      </c>
      <c r="O187" s="46">
        <v>0</v>
      </c>
      <c r="P187" s="46">
        <v>0</v>
      </c>
      <c r="Q187" s="46">
        <v>2</v>
      </c>
      <c r="R187" s="46">
        <v>1</v>
      </c>
      <c r="S187" s="46">
        <v>2</v>
      </c>
      <c r="T187" s="46">
        <v>1</v>
      </c>
      <c r="U187" s="46">
        <v>7</v>
      </c>
      <c r="V187" s="44">
        <v>25</v>
      </c>
      <c r="W187" s="58">
        <v>0</v>
      </c>
      <c r="X187" s="35">
        <v>0</v>
      </c>
      <c r="Y187" s="35">
        <v>0</v>
      </c>
      <c r="Z187" s="35">
        <v>1</v>
      </c>
      <c r="AA187" s="35">
        <v>0</v>
      </c>
      <c r="AB187" s="35">
        <v>0</v>
      </c>
      <c r="AC187" s="35">
        <v>1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1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1</v>
      </c>
      <c r="AS187" s="35">
        <v>0</v>
      </c>
      <c r="AT187" s="35">
        <v>0</v>
      </c>
      <c r="AU187" s="35">
        <v>0</v>
      </c>
      <c r="AV187" s="35">
        <v>0</v>
      </c>
      <c r="AW187" s="35">
        <v>1</v>
      </c>
      <c r="AX187" s="35">
        <v>0</v>
      </c>
      <c r="AY187" s="35">
        <v>0</v>
      </c>
      <c r="AZ187" s="35">
        <v>0</v>
      </c>
      <c r="BA187" s="35">
        <v>0</v>
      </c>
      <c r="BB187" s="35">
        <v>0</v>
      </c>
      <c r="BC187" s="35">
        <v>0</v>
      </c>
      <c r="BD187" s="35">
        <v>0</v>
      </c>
      <c r="BE187" s="35">
        <v>1</v>
      </c>
      <c r="BF187" s="35">
        <v>0</v>
      </c>
      <c r="BG187" s="35">
        <v>0</v>
      </c>
      <c r="BH187" s="35">
        <v>1</v>
      </c>
      <c r="BI187" s="35">
        <v>0</v>
      </c>
      <c r="BJ187" s="35">
        <v>0</v>
      </c>
      <c r="BK187" s="35">
        <v>0</v>
      </c>
      <c r="BL187" s="35">
        <v>1</v>
      </c>
      <c r="BM187" s="35">
        <v>0</v>
      </c>
      <c r="BN187" s="35">
        <v>0</v>
      </c>
      <c r="BO187" s="35">
        <v>0</v>
      </c>
      <c r="BP187" s="35">
        <v>0</v>
      </c>
      <c r="BQ187" s="35">
        <v>0</v>
      </c>
      <c r="BR187" s="35">
        <v>0</v>
      </c>
      <c r="BS187" s="35">
        <v>0</v>
      </c>
      <c r="BT187" s="35">
        <v>0</v>
      </c>
      <c r="BU187" s="35">
        <v>0</v>
      </c>
      <c r="BV187" s="35">
        <v>0</v>
      </c>
      <c r="BW187" s="35">
        <v>0</v>
      </c>
      <c r="BX187" s="35">
        <v>0</v>
      </c>
      <c r="BY187" s="35">
        <v>0</v>
      </c>
      <c r="BZ187" s="35">
        <v>0</v>
      </c>
      <c r="CA187" s="35">
        <v>0</v>
      </c>
      <c r="CB187" s="35">
        <v>0</v>
      </c>
      <c r="CC187" s="35">
        <v>1</v>
      </c>
      <c r="CD187" s="35">
        <v>1</v>
      </c>
      <c r="CE187" s="35">
        <v>1</v>
      </c>
      <c r="CF187" s="35">
        <v>0</v>
      </c>
      <c r="CG187" s="35">
        <v>0</v>
      </c>
      <c r="CH187" s="35">
        <v>0</v>
      </c>
      <c r="CI187" s="35">
        <v>1</v>
      </c>
      <c r="CJ187" s="35">
        <v>0</v>
      </c>
      <c r="CK187" s="35">
        <v>1</v>
      </c>
      <c r="CL187" s="35">
        <v>0</v>
      </c>
      <c r="CM187" s="35">
        <v>0</v>
      </c>
      <c r="CN187" s="35">
        <v>0</v>
      </c>
      <c r="CO187" s="35">
        <v>0</v>
      </c>
      <c r="CP187" s="35">
        <v>1</v>
      </c>
      <c r="CQ187" s="35">
        <v>1</v>
      </c>
      <c r="CR187" s="35">
        <v>0</v>
      </c>
      <c r="CS187" s="35">
        <v>0</v>
      </c>
      <c r="CT187" s="35">
        <v>6</v>
      </c>
      <c r="CU187" s="46">
        <v>7</v>
      </c>
      <c r="CV187" s="46">
        <v>9</v>
      </c>
      <c r="CW187" s="46">
        <v>9</v>
      </c>
      <c r="CX187" s="46">
        <v>0</v>
      </c>
    </row>
    <row r="188" spans="1:102">
      <c r="A188" s="15" t="s">
        <v>357</v>
      </c>
      <c r="B188" s="18" t="s">
        <v>551</v>
      </c>
      <c r="C188" s="46">
        <v>29</v>
      </c>
      <c r="D188" s="46">
        <v>27</v>
      </c>
      <c r="E188" s="46">
        <v>29</v>
      </c>
      <c r="F188" s="46">
        <v>16</v>
      </c>
      <c r="G188" s="46">
        <v>43</v>
      </c>
      <c r="H188" s="46">
        <v>39</v>
      </c>
      <c r="I188" s="46">
        <v>40</v>
      </c>
      <c r="J188" s="46">
        <v>42</v>
      </c>
      <c r="K188" s="46">
        <v>43</v>
      </c>
      <c r="L188" s="46">
        <v>31</v>
      </c>
      <c r="M188" s="46">
        <v>27</v>
      </c>
      <c r="N188" s="46">
        <v>27</v>
      </c>
      <c r="O188" s="46">
        <v>29</v>
      </c>
      <c r="P188" s="46">
        <v>32</v>
      </c>
      <c r="Q188" s="46">
        <v>24</v>
      </c>
      <c r="R188" s="46">
        <v>31</v>
      </c>
      <c r="S188" s="46">
        <v>24</v>
      </c>
      <c r="T188" s="46">
        <v>20</v>
      </c>
      <c r="U188" s="46">
        <v>21</v>
      </c>
      <c r="V188" s="44">
        <v>25</v>
      </c>
      <c r="W188" s="58">
        <v>8</v>
      </c>
      <c r="X188" s="35">
        <v>8</v>
      </c>
      <c r="Y188" s="35">
        <v>7</v>
      </c>
      <c r="Z188" s="35">
        <v>6</v>
      </c>
      <c r="AA188" s="35">
        <v>6</v>
      </c>
      <c r="AB188" s="35">
        <v>7</v>
      </c>
      <c r="AC188" s="35">
        <v>8</v>
      </c>
      <c r="AD188" s="35">
        <v>6</v>
      </c>
      <c r="AE188" s="35">
        <v>7</v>
      </c>
      <c r="AF188" s="35">
        <v>8</v>
      </c>
      <c r="AG188" s="35">
        <v>8</v>
      </c>
      <c r="AH188" s="35">
        <v>6</v>
      </c>
      <c r="AI188" s="35">
        <v>5</v>
      </c>
      <c r="AJ188" s="35">
        <v>6</v>
      </c>
      <c r="AK188" s="35">
        <v>2</v>
      </c>
      <c r="AL188" s="35">
        <v>3</v>
      </c>
      <c r="AM188" s="35">
        <v>9</v>
      </c>
      <c r="AN188" s="35">
        <v>13</v>
      </c>
      <c r="AO188" s="35">
        <v>11</v>
      </c>
      <c r="AP188" s="35">
        <v>10</v>
      </c>
      <c r="AQ188" s="35">
        <v>10</v>
      </c>
      <c r="AR188" s="35">
        <v>10</v>
      </c>
      <c r="AS188" s="35">
        <v>10</v>
      </c>
      <c r="AT188" s="35">
        <v>9</v>
      </c>
      <c r="AU188" s="35">
        <v>8</v>
      </c>
      <c r="AV188" s="35">
        <v>11</v>
      </c>
      <c r="AW188" s="35">
        <v>11</v>
      </c>
      <c r="AX188" s="35">
        <v>10</v>
      </c>
      <c r="AY188" s="35">
        <v>10</v>
      </c>
      <c r="AZ188" s="35">
        <v>10</v>
      </c>
      <c r="BA188" s="35">
        <v>10</v>
      </c>
      <c r="BB188" s="35">
        <v>12</v>
      </c>
      <c r="BC188" s="35">
        <v>12</v>
      </c>
      <c r="BD188" s="35">
        <v>11</v>
      </c>
      <c r="BE188" s="35">
        <v>10</v>
      </c>
      <c r="BF188" s="35">
        <v>10</v>
      </c>
      <c r="BG188" s="35">
        <v>9</v>
      </c>
      <c r="BH188" s="35">
        <v>8</v>
      </c>
      <c r="BI188" s="35">
        <v>6</v>
      </c>
      <c r="BJ188" s="35">
        <v>8</v>
      </c>
      <c r="BK188" s="35">
        <v>7</v>
      </c>
      <c r="BL188" s="35">
        <v>7</v>
      </c>
      <c r="BM188" s="35">
        <v>7</v>
      </c>
      <c r="BN188" s="35">
        <v>7</v>
      </c>
      <c r="BO188" s="35">
        <v>7</v>
      </c>
      <c r="BP188" s="35">
        <v>7</v>
      </c>
      <c r="BQ188" s="35">
        <v>7</v>
      </c>
      <c r="BR188" s="35">
        <v>6</v>
      </c>
      <c r="BS188" s="35">
        <v>7</v>
      </c>
      <c r="BT188" s="35">
        <v>7</v>
      </c>
      <c r="BU188" s="35">
        <v>7</v>
      </c>
      <c r="BV188" s="35">
        <v>8</v>
      </c>
      <c r="BW188" s="35">
        <v>9</v>
      </c>
      <c r="BX188" s="35">
        <v>8</v>
      </c>
      <c r="BY188" s="35">
        <v>7</v>
      </c>
      <c r="BZ188" s="35">
        <v>8</v>
      </c>
      <c r="CA188" s="35">
        <v>6</v>
      </c>
      <c r="CB188" s="35">
        <v>7</v>
      </c>
      <c r="CC188" s="35">
        <v>6</v>
      </c>
      <c r="CD188" s="35">
        <v>5</v>
      </c>
      <c r="CE188" s="35">
        <v>7</v>
      </c>
      <c r="CF188" s="35">
        <v>10</v>
      </c>
      <c r="CG188" s="35">
        <v>7</v>
      </c>
      <c r="CH188" s="35">
        <v>7</v>
      </c>
      <c r="CI188" s="35">
        <v>6</v>
      </c>
      <c r="CJ188" s="35">
        <v>6</v>
      </c>
      <c r="CK188" s="35">
        <v>6</v>
      </c>
      <c r="CL188" s="35">
        <v>6</v>
      </c>
      <c r="CM188" s="35">
        <v>5</v>
      </c>
      <c r="CN188" s="35">
        <v>5</v>
      </c>
      <c r="CO188" s="35">
        <v>5</v>
      </c>
      <c r="CP188" s="35">
        <v>5</v>
      </c>
      <c r="CQ188" s="35">
        <v>5</v>
      </c>
      <c r="CR188" s="35">
        <v>5</v>
      </c>
      <c r="CS188" s="35">
        <v>5</v>
      </c>
      <c r="CT188" s="35">
        <v>6</v>
      </c>
      <c r="CU188" s="46">
        <v>6</v>
      </c>
      <c r="CV188" s="46">
        <v>6</v>
      </c>
      <c r="CW188" s="46">
        <v>7</v>
      </c>
      <c r="CX188" s="46">
        <v>6</v>
      </c>
    </row>
    <row r="189" spans="1:102">
      <c r="A189" s="13" t="s">
        <v>359</v>
      </c>
      <c r="B189" s="18" t="s">
        <v>552</v>
      </c>
      <c r="C189" s="46">
        <v>29</v>
      </c>
      <c r="D189" s="46">
        <v>27</v>
      </c>
      <c r="E189" s="46">
        <v>29</v>
      </c>
      <c r="F189" s="46">
        <v>16</v>
      </c>
      <c r="G189" s="46">
        <v>43</v>
      </c>
      <c r="H189" s="46">
        <v>39</v>
      </c>
      <c r="I189" s="46">
        <v>40</v>
      </c>
      <c r="J189" s="46">
        <v>42</v>
      </c>
      <c r="K189" s="46">
        <v>43</v>
      </c>
      <c r="L189" s="46">
        <v>31</v>
      </c>
      <c r="M189" s="46">
        <v>27</v>
      </c>
      <c r="N189" s="46">
        <v>27</v>
      </c>
      <c r="O189" s="46">
        <v>29</v>
      </c>
      <c r="P189" s="46">
        <v>32</v>
      </c>
      <c r="Q189" s="46">
        <v>24</v>
      </c>
      <c r="R189" s="46">
        <v>31</v>
      </c>
      <c r="S189" s="46">
        <v>24</v>
      </c>
      <c r="T189" s="46">
        <v>20</v>
      </c>
      <c r="U189" s="46">
        <v>21</v>
      </c>
      <c r="V189" s="44">
        <v>25</v>
      </c>
      <c r="W189" s="58">
        <v>8</v>
      </c>
      <c r="X189" s="35">
        <v>8</v>
      </c>
      <c r="Y189" s="35">
        <v>7</v>
      </c>
      <c r="Z189" s="35">
        <v>6</v>
      </c>
      <c r="AA189" s="35">
        <v>6</v>
      </c>
      <c r="AB189" s="35">
        <v>7</v>
      </c>
      <c r="AC189" s="35">
        <v>8</v>
      </c>
      <c r="AD189" s="35">
        <v>6</v>
      </c>
      <c r="AE189" s="35">
        <v>7</v>
      </c>
      <c r="AF189" s="35">
        <v>8</v>
      </c>
      <c r="AG189" s="35">
        <v>8</v>
      </c>
      <c r="AH189" s="35">
        <v>6</v>
      </c>
      <c r="AI189" s="35">
        <v>5</v>
      </c>
      <c r="AJ189" s="35">
        <v>6</v>
      </c>
      <c r="AK189" s="35">
        <v>2</v>
      </c>
      <c r="AL189" s="35">
        <v>3</v>
      </c>
      <c r="AM189" s="35">
        <v>9</v>
      </c>
      <c r="AN189" s="35">
        <v>13</v>
      </c>
      <c r="AO189" s="35">
        <v>11</v>
      </c>
      <c r="AP189" s="35">
        <v>10</v>
      </c>
      <c r="AQ189" s="35">
        <v>10</v>
      </c>
      <c r="AR189" s="35">
        <v>10</v>
      </c>
      <c r="AS189" s="35">
        <v>10</v>
      </c>
      <c r="AT189" s="35">
        <v>9</v>
      </c>
      <c r="AU189" s="35">
        <v>8</v>
      </c>
      <c r="AV189" s="35">
        <v>11</v>
      </c>
      <c r="AW189" s="35">
        <v>11</v>
      </c>
      <c r="AX189" s="35">
        <v>10</v>
      </c>
      <c r="AY189" s="35">
        <v>10</v>
      </c>
      <c r="AZ189" s="35">
        <v>10</v>
      </c>
      <c r="BA189" s="35">
        <v>10</v>
      </c>
      <c r="BB189" s="35">
        <v>12</v>
      </c>
      <c r="BC189" s="35">
        <v>12</v>
      </c>
      <c r="BD189" s="35">
        <v>11</v>
      </c>
      <c r="BE189" s="35">
        <v>10</v>
      </c>
      <c r="BF189" s="35">
        <v>10</v>
      </c>
      <c r="BG189" s="35">
        <v>9</v>
      </c>
      <c r="BH189" s="35">
        <v>8</v>
      </c>
      <c r="BI189" s="35">
        <v>6</v>
      </c>
      <c r="BJ189" s="35">
        <v>8</v>
      </c>
      <c r="BK189" s="35">
        <v>7</v>
      </c>
      <c r="BL189" s="35">
        <v>7</v>
      </c>
      <c r="BM189" s="35">
        <v>7</v>
      </c>
      <c r="BN189" s="35">
        <v>7</v>
      </c>
      <c r="BO189" s="35">
        <v>7</v>
      </c>
      <c r="BP189" s="35">
        <v>7</v>
      </c>
      <c r="BQ189" s="35">
        <v>7</v>
      </c>
      <c r="BR189" s="35">
        <v>6</v>
      </c>
      <c r="BS189" s="35">
        <v>7</v>
      </c>
      <c r="BT189" s="35">
        <v>7</v>
      </c>
      <c r="BU189" s="35">
        <v>7</v>
      </c>
      <c r="BV189" s="35">
        <v>8</v>
      </c>
      <c r="BW189" s="35">
        <v>9</v>
      </c>
      <c r="BX189" s="35">
        <v>8</v>
      </c>
      <c r="BY189" s="35">
        <v>7</v>
      </c>
      <c r="BZ189" s="35">
        <v>8</v>
      </c>
      <c r="CA189" s="35">
        <v>6</v>
      </c>
      <c r="CB189" s="35">
        <v>7</v>
      </c>
      <c r="CC189" s="35">
        <v>6</v>
      </c>
      <c r="CD189" s="35">
        <v>5</v>
      </c>
      <c r="CE189" s="35">
        <v>7</v>
      </c>
      <c r="CF189" s="35">
        <v>10</v>
      </c>
      <c r="CG189" s="35">
        <v>7</v>
      </c>
      <c r="CH189" s="35">
        <v>7</v>
      </c>
      <c r="CI189" s="35">
        <v>6</v>
      </c>
      <c r="CJ189" s="35">
        <v>6</v>
      </c>
      <c r="CK189" s="35">
        <v>6</v>
      </c>
      <c r="CL189" s="35">
        <v>6</v>
      </c>
      <c r="CM189" s="35">
        <v>5</v>
      </c>
      <c r="CN189" s="35">
        <v>5</v>
      </c>
      <c r="CO189" s="35">
        <v>5</v>
      </c>
      <c r="CP189" s="35">
        <v>5</v>
      </c>
      <c r="CQ189" s="35">
        <v>5</v>
      </c>
      <c r="CR189" s="35">
        <v>5</v>
      </c>
      <c r="CS189" s="35">
        <v>5</v>
      </c>
      <c r="CT189" s="35">
        <v>6</v>
      </c>
      <c r="CU189" s="46">
        <v>6</v>
      </c>
      <c r="CV189" s="46">
        <v>6</v>
      </c>
      <c r="CW189" s="46">
        <v>7</v>
      </c>
      <c r="CX189" s="46">
        <v>6</v>
      </c>
    </row>
    <row r="190" spans="1:102">
      <c r="A190" s="7" t="s">
        <v>361</v>
      </c>
      <c r="B190" s="18" t="s">
        <v>553</v>
      </c>
      <c r="C190" s="46">
        <v>70</v>
      </c>
      <c r="D190" s="46">
        <v>67</v>
      </c>
      <c r="E190" s="46">
        <v>74</v>
      </c>
      <c r="F190" s="46">
        <v>101</v>
      </c>
      <c r="G190" s="46">
        <v>116</v>
      </c>
      <c r="H190" s="46">
        <v>86</v>
      </c>
      <c r="I190" s="46">
        <v>114</v>
      </c>
      <c r="J190" s="46">
        <v>131</v>
      </c>
      <c r="K190" s="46">
        <v>115</v>
      </c>
      <c r="L190" s="46">
        <v>123</v>
      </c>
      <c r="M190" s="46">
        <v>175</v>
      </c>
      <c r="N190" s="46">
        <v>133</v>
      </c>
      <c r="O190" s="46">
        <v>207</v>
      </c>
      <c r="P190" s="46">
        <v>110</v>
      </c>
      <c r="Q190" s="46">
        <v>158</v>
      </c>
      <c r="R190" s="46">
        <v>145</v>
      </c>
      <c r="S190" s="46">
        <v>109</v>
      </c>
      <c r="T190" s="46">
        <v>128</v>
      </c>
      <c r="U190" s="46">
        <v>165</v>
      </c>
      <c r="V190" s="44">
        <v>146</v>
      </c>
      <c r="W190" s="58">
        <v>29</v>
      </c>
      <c r="X190" s="35">
        <v>15</v>
      </c>
      <c r="Y190" s="35">
        <v>9</v>
      </c>
      <c r="Z190" s="35">
        <v>17</v>
      </c>
      <c r="AA190" s="35">
        <v>20</v>
      </c>
      <c r="AB190" s="35">
        <v>23</v>
      </c>
      <c r="AC190" s="35">
        <v>11</v>
      </c>
      <c r="AD190" s="35">
        <v>13</v>
      </c>
      <c r="AE190" s="35">
        <v>21</v>
      </c>
      <c r="AF190" s="35">
        <v>22</v>
      </c>
      <c r="AG190" s="35">
        <v>10</v>
      </c>
      <c r="AH190" s="35">
        <v>21</v>
      </c>
      <c r="AI190" s="35">
        <v>19</v>
      </c>
      <c r="AJ190" s="35">
        <v>20</v>
      </c>
      <c r="AK190" s="35">
        <v>33</v>
      </c>
      <c r="AL190" s="35">
        <v>29</v>
      </c>
      <c r="AM190" s="35">
        <v>23</v>
      </c>
      <c r="AN190" s="35">
        <v>49</v>
      </c>
      <c r="AO190" s="35">
        <v>23</v>
      </c>
      <c r="AP190" s="35">
        <v>21</v>
      </c>
      <c r="AQ190" s="35">
        <v>29</v>
      </c>
      <c r="AR190" s="35">
        <v>12</v>
      </c>
      <c r="AS190" s="35">
        <v>33</v>
      </c>
      <c r="AT190" s="35">
        <v>12</v>
      </c>
      <c r="AU190" s="35">
        <v>31</v>
      </c>
      <c r="AV190" s="35">
        <v>46</v>
      </c>
      <c r="AW190" s="35">
        <v>13</v>
      </c>
      <c r="AX190" s="35">
        <v>24</v>
      </c>
      <c r="AY190" s="35">
        <v>22</v>
      </c>
      <c r="AZ190" s="35">
        <v>29</v>
      </c>
      <c r="BA190" s="35">
        <v>34</v>
      </c>
      <c r="BB190" s="35">
        <v>46</v>
      </c>
      <c r="BC190" s="35">
        <v>31</v>
      </c>
      <c r="BD190" s="35">
        <v>32</v>
      </c>
      <c r="BE190" s="35">
        <v>20</v>
      </c>
      <c r="BF190" s="35">
        <v>32</v>
      </c>
      <c r="BG190" s="35">
        <v>33</v>
      </c>
      <c r="BH190" s="35">
        <v>28</v>
      </c>
      <c r="BI190" s="35">
        <v>44</v>
      </c>
      <c r="BJ190" s="35">
        <v>18</v>
      </c>
      <c r="BK190" s="35">
        <v>36</v>
      </c>
      <c r="BL190" s="35">
        <v>18</v>
      </c>
      <c r="BM190" s="35">
        <v>9</v>
      </c>
      <c r="BN190" s="35">
        <v>63</v>
      </c>
      <c r="BO190" s="35">
        <v>19</v>
      </c>
      <c r="BP190" s="35">
        <v>26</v>
      </c>
      <c r="BQ190" s="35">
        <v>54</v>
      </c>
      <c r="BR190" s="35">
        <v>34</v>
      </c>
      <c r="BS190" s="35">
        <v>73</v>
      </c>
      <c r="BT190" s="35">
        <v>65</v>
      </c>
      <c r="BU190" s="35">
        <v>35</v>
      </c>
      <c r="BV190" s="35">
        <v>34</v>
      </c>
      <c r="BW190" s="35">
        <v>24</v>
      </c>
      <c r="BX190" s="35">
        <v>23</v>
      </c>
      <c r="BY190" s="35">
        <v>30</v>
      </c>
      <c r="BZ190" s="35">
        <v>33</v>
      </c>
      <c r="CA190" s="35">
        <v>44</v>
      </c>
      <c r="CB190" s="35">
        <v>28</v>
      </c>
      <c r="CC190" s="35">
        <v>57</v>
      </c>
      <c r="CD190" s="35">
        <v>29</v>
      </c>
      <c r="CE190" s="35">
        <v>36</v>
      </c>
      <c r="CF190" s="35">
        <v>39</v>
      </c>
      <c r="CG190" s="35">
        <v>44</v>
      </c>
      <c r="CH190" s="35">
        <v>26</v>
      </c>
      <c r="CI190" s="35">
        <v>25</v>
      </c>
      <c r="CJ190" s="35">
        <v>20</v>
      </c>
      <c r="CK190" s="35">
        <v>21</v>
      </c>
      <c r="CL190" s="35">
        <v>43</v>
      </c>
      <c r="CM190" s="35">
        <v>25</v>
      </c>
      <c r="CN190" s="35">
        <v>42</v>
      </c>
      <c r="CO190" s="35">
        <v>31</v>
      </c>
      <c r="CP190" s="35">
        <v>30</v>
      </c>
      <c r="CQ190" s="35">
        <v>28</v>
      </c>
      <c r="CR190" s="35">
        <v>30</v>
      </c>
      <c r="CS190" s="35">
        <v>65</v>
      </c>
      <c r="CT190" s="35">
        <v>42</v>
      </c>
      <c r="CU190" s="46">
        <v>34</v>
      </c>
      <c r="CV190" s="46">
        <v>34</v>
      </c>
      <c r="CW190" s="46">
        <v>41</v>
      </c>
      <c r="CX190" s="46">
        <v>37</v>
      </c>
    </row>
    <row r="191" spans="1:102">
      <c r="A191" s="15" t="s">
        <v>363</v>
      </c>
      <c r="B191" s="18" t="s">
        <v>554</v>
      </c>
      <c r="C191" s="46">
        <v>53</v>
      </c>
      <c r="D191" s="46">
        <v>45</v>
      </c>
      <c r="E191" s="46">
        <v>60</v>
      </c>
      <c r="F191" s="46">
        <v>80</v>
      </c>
      <c r="G191" s="46">
        <v>100</v>
      </c>
      <c r="H191" s="46">
        <v>75</v>
      </c>
      <c r="I191" s="46">
        <v>96</v>
      </c>
      <c r="J191" s="46">
        <v>92</v>
      </c>
      <c r="K191" s="46">
        <v>96</v>
      </c>
      <c r="L191" s="46">
        <v>117</v>
      </c>
      <c r="M191" s="46">
        <v>162</v>
      </c>
      <c r="N191" s="46">
        <v>116</v>
      </c>
      <c r="O191" s="46">
        <v>181</v>
      </c>
      <c r="P191" s="46">
        <v>84</v>
      </c>
      <c r="Q191" s="46">
        <v>130</v>
      </c>
      <c r="R191" s="46">
        <v>123</v>
      </c>
      <c r="S191" s="46">
        <v>96</v>
      </c>
      <c r="T191" s="46">
        <v>119</v>
      </c>
      <c r="U191" s="46">
        <v>151</v>
      </c>
      <c r="V191" s="44">
        <v>138</v>
      </c>
      <c r="W191" s="58">
        <v>24</v>
      </c>
      <c r="X191" s="35">
        <v>11</v>
      </c>
      <c r="Y191" s="35">
        <v>5</v>
      </c>
      <c r="Z191" s="35">
        <v>13</v>
      </c>
      <c r="AA191" s="35">
        <v>13</v>
      </c>
      <c r="AB191" s="35">
        <v>18</v>
      </c>
      <c r="AC191" s="35">
        <v>6</v>
      </c>
      <c r="AD191" s="35">
        <v>8</v>
      </c>
      <c r="AE191" s="35">
        <v>17</v>
      </c>
      <c r="AF191" s="35">
        <v>18</v>
      </c>
      <c r="AG191" s="35">
        <v>7</v>
      </c>
      <c r="AH191" s="35">
        <v>18</v>
      </c>
      <c r="AI191" s="35">
        <v>16</v>
      </c>
      <c r="AJ191" s="35">
        <v>13</v>
      </c>
      <c r="AK191" s="35">
        <v>29</v>
      </c>
      <c r="AL191" s="35">
        <v>22</v>
      </c>
      <c r="AM191" s="35">
        <v>19</v>
      </c>
      <c r="AN191" s="35">
        <v>45</v>
      </c>
      <c r="AO191" s="35">
        <v>20</v>
      </c>
      <c r="AP191" s="35">
        <v>16</v>
      </c>
      <c r="AQ191" s="35">
        <v>26</v>
      </c>
      <c r="AR191" s="35">
        <v>10</v>
      </c>
      <c r="AS191" s="35">
        <v>30</v>
      </c>
      <c r="AT191" s="35">
        <v>9</v>
      </c>
      <c r="AU191" s="35">
        <v>22</v>
      </c>
      <c r="AV191" s="35">
        <v>42</v>
      </c>
      <c r="AW191" s="35">
        <v>11</v>
      </c>
      <c r="AX191" s="35">
        <v>21</v>
      </c>
      <c r="AY191" s="35">
        <v>19</v>
      </c>
      <c r="AZ191" s="35">
        <v>19</v>
      </c>
      <c r="BA191" s="35">
        <v>21</v>
      </c>
      <c r="BB191" s="35">
        <v>33</v>
      </c>
      <c r="BC191" s="35">
        <v>20</v>
      </c>
      <c r="BD191" s="35">
        <v>28</v>
      </c>
      <c r="BE191" s="35">
        <v>18</v>
      </c>
      <c r="BF191" s="35">
        <v>30</v>
      </c>
      <c r="BG191" s="35">
        <v>32</v>
      </c>
      <c r="BH191" s="35">
        <v>27</v>
      </c>
      <c r="BI191" s="35">
        <v>41</v>
      </c>
      <c r="BJ191" s="35">
        <v>17</v>
      </c>
      <c r="BK191" s="35">
        <v>31</v>
      </c>
      <c r="BL191" s="35">
        <v>15</v>
      </c>
      <c r="BM191" s="35">
        <v>5</v>
      </c>
      <c r="BN191" s="35">
        <v>61</v>
      </c>
      <c r="BO191" s="35">
        <v>13</v>
      </c>
      <c r="BP191" s="35">
        <v>22</v>
      </c>
      <c r="BQ191" s="35">
        <v>51</v>
      </c>
      <c r="BR191" s="35">
        <v>30</v>
      </c>
      <c r="BS191" s="35">
        <v>67</v>
      </c>
      <c r="BT191" s="35">
        <v>53</v>
      </c>
      <c r="BU191" s="35">
        <v>32</v>
      </c>
      <c r="BV191" s="35">
        <v>29</v>
      </c>
      <c r="BW191" s="35">
        <v>17</v>
      </c>
      <c r="BX191" s="35">
        <v>19</v>
      </c>
      <c r="BY191" s="35">
        <v>23</v>
      </c>
      <c r="BZ191" s="35">
        <v>25</v>
      </c>
      <c r="CA191" s="35">
        <v>32</v>
      </c>
      <c r="CB191" s="35">
        <v>22</v>
      </c>
      <c r="CC191" s="35">
        <v>51</v>
      </c>
      <c r="CD191" s="35">
        <v>25</v>
      </c>
      <c r="CE191" s="35">
        <v>32</v>
      </c>
      <c r="CF191" s="35">
        <v>34</v>
      </c>
      <c r="CG191" s="35">
        <v>38</v>
      </c>
      <c r="CH191" s="35">
        <v>19</v>
      </c>
      <c r="CI191" s="35">
        <v>22</v>
      </c>
      <c r="CJ191" s="35">
        <v>17</v>
      </c>
      <c r="CK191" s="35">
        <v>17</v>
      </c>
      <c r="CL191" s="35">
        <v>40</v>
      </c>
      <c r="CM191" s="35">
        <v>23</v>
      </c>
      <c r="CN191" s="35">
        <v>41</v>
      </c>
      <c r="CO191" s="35">
        <v>28</v>
      </c>
      <c r="CP191" s="35">
        <v>27</v>
      </c>
      <c r="CQ191" s="35">
        <v>25</v>
      </c>
      <c r="CR191" s="35">
        <v>27</v>
      </c>
      <c r="CS191" s="35">
        <v>62</v>
      </c>
      <c r="CT191" s="35">
        <v>37</v>
      </c>
      <c r="CU191" s="46">
        <v>32</v>
      </c>
      <c r="CV191" s="46">
        <v>32</v>
      </c>
      <c r="CW191" s="46">
        <v>38</v>
      </c>
      <c r="CX191" s="46">
        <v>36</v>
      </c>
    </row>
    <row r="192" spans="1:102">
      <c r="A192" s="16" t="s">
        <v>365</v>
      </c>
      <c r="B192" s="18" t="s">
        <v>555</v>
      </c>
      <c r="C192" s="46">
        <v>53</v>
      </c>
      <c r="D192" s="46">
        <v>45</v>
      </c>
      <c r="E192" s="46">
        <v>60</v>
      </c>
      <c r="F192" s="46">
        <v>80</v>
      </c>
      <c r="G192" s="46">
        <v>100</v>
      </c>
      <c r="H192" s="46">
        <v>75</v>
      </c>
      <c r="I192" s="46">
        <v>96</v>
      </c>
      <c r="J192" s="46">
        <v>92</v>
      </c>
      <c r="K192" s="46">
        <v>96</v>
      </c>
      <c r="L192" s="46">
        <v>117</v>
      </c>
      <c r="M192" s="46">
        <v>162</v>
      </c>
      <c r="N192" s="46">
        <v>116</v>
      </c>
      <c r="O192" s="46">
        <v>181</v>
      </c>
      <c r="P192" s="46">
        <v>84</v>
      </c>
      <c r="Q192" s="46">
        <v>130</v>
      </c>
      <c r="R192" s="46">
        <v>123</v>
      </c>
      <c r="S192" s="46">
        <v>96</v>
      </c>
      <c r="T192" s="46">
        <v>119</v>
      </c>
      <c r="U192" s="46">
        <v>151</v>
      </c>
      <c r="V192" s="44">
        <v>138</v>
      </c>
      <c r="W192" s="58">
        <v>24</v>
      </c>
      <c r="X192" s="35">
        <v>11</v>
      </c>
      <c r="Y192" s="35">
        <v>5</v>
      </c>
      <c r="Z192" s="35">
        <v>13</v>
      </c>
      <c r="AA192" s="35">
        <v>13</v>
      </c>
      <c r="AB192" s="35">
        <v>18</v>
      </c>
      <c r="AC192" s="35">
        <v>6</v>
      </c>
      <c r="AD192" s="35">
        <v>8</v>
      </c>
      <c r="AE192" s="35">
        <v>17</v>
      </c>
      <c r="AF192" s="35">
        <v>18</v>
      </c>
      <c r="AG192" s="35">
        <v>7</v>
      </c>
      <c r="AH192" s="35">
        <v>18</v>
      </c>
      <c r="AI192" s="35">
        <v>16</v>
      </c>
      <c r="AJ192" s="35">
        <v>13</v>
      </c>
      <c r="AK192" s="35">
        <v>29</v>
      </c>
      <c r="AL192" s="35">
        <v>22</v>
      </c>
      <c r="AM192" s="35">
        <v>19</v>
      </c>
      <c r="AN192" s="35">
        <v>45</v>
      </c>
      <c r="AO192" s="35">
        <v>20</v>
      </c>
      <c r="AP192" s="35">
        <v>16</v>
      </c>
      <c r="AQ192" s="35">
        <v>26</v>
      </c>
      <c r="AR192" s="35">
        <v>10</v>
      </c>
      <c r="AS192" s="35">
        <v>30</v>
      </c>
      <c r="AT192" s="35">
        <v>9</v>
      </c>
      <c r="AU192" s="35">
        <v>22</v>
      </c>
      <c r="AV192" s="35">
        <v>42</v>
      </c>
      <c r="AW192" s="35">
        <v>11</v>
      </c>
      <c r="AX192" s="35">
        <v>21</v>
      </c>
      <c r="AY192" s="35">
        <v>19</v>
      </c>
      <c r="AZ192" s="35">
        <v>19</v>
      </c>
      <c r="BA192" s="35">
        <v>21</v>
      </c>
      <c r="BB192" s="35">
        <v>33</v>
      </c>
      <c r="BC192" s="35">
        <v>20</v>
      </c>
      <c r="BD192" s="35">
        <v>28</v>
      </c>
      <c r="BE192" s="35">
        <v>18</v>
      </c>
      <c r="BF192" s="35">
        <v>30</v>
      </c>
      <c r="BG192" s="35">
        <v>32</v>
      </c>
      <c r="BH192" s="35">
        <v>27</v>
      </c>
      <c r="BI192" s="35">
        <v>41</v>
      </c>
      <c r="BJ192" s="35">
        <v>17</v>
      </c>
      <c r="BK192" s="35">
        <v>31</v>
      </c>
      <c r="BL192" s="35">
        <v>15</v>
      </c>
      <c r="BM192" s="35">
        <v>5</v>
      </c>
      <c r="BN192" s="35">
        <v>61</v>
      </c>
      <c r="BO192" s="35">
        <v>13</v>
      </c>
      <c r="BP192" s="35">
        <v>22</v>
      </c>
      <c r="BQ192" s="35">
        <v>51</v>
      </c>
      <c r="BR192" s="35">
        <v>30</v>
      </c>
      <c r="BS192" s="35">
        <v>67</v>
      </c>
      <c r="BT192" s="35">
        <v>53</v>
      </c>
      <c r="BU192" s="35">
        <v>32</v>
      </c>
      <c r="BV192" s="35">
        <v>29</v>
      </c>
      <c r="BW192" s="35">
        <v>17</v>
      </c>
      <c r="BX192" s="35">
        <v>19</v>
      </c>
      <c r="BY192" s="35">
        <v>23</v>
      </c>
      <c r="BZ192" s="35">
        <v>25</v>
      </c>
      <c r="CA192" s="35">
        <v>32</v>
      </c>
      <c r="CB192" s="35">
        <v>22</v>
      </c>
      <c r="CC192" s="35">
        <v>51</v>
      </c>
      <c r="CD192" s="35">
        <v>25</v>
      </c>
      <c r="CE192" s="35">
        <v>32</v>
      </c>
      <c r="CF192" s="35">
        <v>34</v>
      </c>
      <c r="CG192" s="35">
        <v>38</v>
      </c>
      <c r="CH192" s="35">
        <v>19</v>
      </c>
      <c r="CI192" s="35">
        <v>22</v>
      </c>
      <c r="CJ192" s="35">
        <v>17</v>
      </c>
      <c r="CK192" s="35">
        <v>17</v>
      </c>
      <c r="CL192" s="35">
        <v>40</v>
      </c>
      <c r="CM192" s="35">
        <v>23</v>
      </c>
      <c r="CN192" s="35">
        <v>41</v>
      </c>
      <c r="CO192" s="35">
        <v>28</v>
      </c>
      <c r="CP192" s="35">
        <v>27</v>
      </c>
      <c r="CQ192" s="35">
        <v>25</v>
      </c>
      <c r="CR192" s="35">
        <v>27</v>
      </c>
      <c r="CS192" s="35">
        <v>62</v>
      </c>
      <c r="CT192" s="35">
        <v>37</v>
      </c>
      <c r="CU192" s="46">
        <v>32</v>
      </c>
      <c r="CV192" s="46">
        <v>32</v>
      </c>
      <c r="CW192" s="46">
        <v>38</v>
      </c>
      <c r="CX192" s="46">
        <v>36</v>
      </c>
    </row>
    <row r="193" spans="1:102">
      <c r="A193" s="15" t="s">
        <v>367</v>
      </c>
      <c r="B193" s="18" t="s">
        <v>556</v>
      </c>
      <c r="C193" s="46">
        <v>17</v>
      </c>
      <c r="D193" s="46">
        <v>22</v>
      </c>
      <c r="E193" s="46">
        <v>14</v>
      </c>
      <c r="F193" s="46">
        <v>21</v>
      </c>
      <c r="G193" s="46">
        <v>16</v>
      </c>
      <c r="H193" s="46">
        <v>11</v>
      </c>
      <c r="I193" s="46">
        <v>18</v>
      </c>
      <c r="J193" s="46">
        <v>39</v>
      </c>
      <c r="K193" s="46">
        <v>19</v>
      </c>
      <c r="L193" s="46">
        <v>6</v>
      </c>
      <c r="M193" s="46">
        <v>13</v>
      </c>
      <c r="N193" s="46">
        <v>17</v>
      </c>
      <c r="O193" s="46">
        <v>26</v>
      </c>
      <c r="P193" s="46">
        <v>26</v>
      </c>
      <c r="Q193" s="46">
        <v>28</v>
      </c>
      <c r="R193" s="46">
        <v>22</v>
      </c>
      <c r="S193" s="46">
        <v>13</v>
      </c>
      <c r="T193" s="46">
        <v>9</v>
      </c>
      <c r="U193" s="46">
        <v>14</v>
      </c>
      <c r="V193" s="44">
        <v>8</v>
      </c>
      <c r="W193" s="58">
        <v>5</v>
      </c>
      <c r="X193" s="35">
        <v>4</v>
      </c>
      <c r="Y193" s="35">
        <v>4</v>
      </c>
      <c r="Z193" s="35">
        <v>4</v>
      </c>
      <c r="AA193" s="35">
        <v>7</v>
      </c>
      <c r="AB193" s="35">
        <v>5</v>
      </c>
      <c r="AC193" s="35">
        <v>5</v>
      </c>
      <c r="AD193" s="35">
        <v>5</v>
      </c>
      <c r="AE193" s="35">
        <v>4</v>
      </c>
      <c r="AF193" s="35">
        <v>4</v>
      </c>
      <c r="AG193" s="35">
        <v>3</v>
      </c>
      <c r="AH193" s="35">
        <v>3</v>
      </c>
      <c r="AI193" s="35">
        <v>3</v>
      </c>
      <c r="AJ193" s="35">
        <v>7</v>
      </c>
      <c r="AK193" s="35">
        <v>4</v>
      </c>
      <c r="AL193" s="35">
        <v>7</v>
      </c>
      <c r="AM193" s="35">
        <v>4</v>
      </c>
      <c r="AN193" s="35">
        <v>4</v>
      </c>
      <c r="AO193" s="35">
        <v>3</v>
      </c>
      <c r="AP193" s="35">
        <v>5</v>
      </c>
      <c r="AQ193" s="35">
        <v>3</v>
      </c>
      <c r="AR193" s="35">
        <v>2</v>
      </c>
      <c r="AS193" s="35">
        <v>3</v>
      </c>
      <c r="AT193" s="35">
        <v>3</v>
      </c>
      <c r="AU193" s="35">
        <v>9</v>
      </c>
      <c r="AV193" s="35">
        <v>4</v>
      </c>
      <c r="AW193" s="35">
        <v>2</v>
      </c>
      <c r="AX193" s="35">
        <v>3</v>
      </c>
      <c r="AY193" s="35">
        <v>3</v>
      </c>
      <c r="AZ193" s="35">
        <v>10</v>
      </c>
      <c r="BA193" s="35">
        <v>13</v>
      </c>
      <c r="BB193" s="35">
        <v>13</v>
      </c>
      <c r="BC193" s="35">
        <v>11</v>
      </c>
      <c r="BD193" s="35">
        <v>4</v>
      </c>
      <c r="BE193" s="35">
        <v>2</v>
      </c>
      <c r="BF193" s="35">
        <v>2</v>
      </c>
      <c r="BG193" s="35">
        <v>1</v>
      </c>
      <c r="BH193" s="35">
        <v>1</v>
      </c>
      <c r="BI193" s="35">
        <v>3</v>
      </c>
      <c r="BJ193" s="35">
        <v>1</v>
      </c>
      <c r="BK193" s="35">
        <v>5</v>
      </c>
      <c r="BL193" s="35">
        <v>3</v>
      </c>
      <c r="BM193" s="35">
        <v>4</v>
      </c>
      <c r="BN193" s="35">
        <v>2</v>
      </c>
      <c r="BO193" s="35">
        <v>6</v>
      </c>
      <c r="BP193" s="35">
        <v>4</v>
      </c>
      <c r="BQ193" s="35">
        <v>3</v>
      </c>
      <c r="BR193" s="35">
        <v>4</v>
      </c>
      <c r="BS193" s="35">
        <v>6</v>
      </c>
      <c r="BT193" s="35">
        <v>12</v>
      </c>
      <c r="BU193" s="35">
        <v>3</v>
      </c>
      <c r="BV193" s="35">
        <v>5</v>
      </c>
      <c r="BW193" s="35">
        <v>7</v>
      </c>
      <c r="BX193" s="35">
        <v>4</v>
      </c>
      <c r="BY193" s="35">
        <v>7</v>
      </c>
      <c r="BZ193" s="35">
        <v>8</v>
      </c>
      <c r="CA193" s="35">
        <v>12</v>
      </c>
      <c r="CB193" s="35">
        <v>6</v>
      </c>
      <c r="CC193" s="35">
        <v>6</v>
      </c>
      <c r="CD193" s="35">
        <v>4</v>
      </c>
      <c r="CE193" s="35">
        <v>4</v>
      </c>
      <c r="CF193" s="35">
        <v>5</v>
      </c>
      <c r="CG193" s="35">
        <v>6</v>
      </c>
      <c r="CH193" s="35">
        <v>7</v>
      </c>
      <c r="CI193" s="35">
        <v>3</v>
      </c>
      <c r="CJ193" s="35">
        <v>3</v>
      </c>
      <c r="CK193" s="35">
        <v>4</v>
      </c>
      <c r="CL193" s="35">
        <v>3</v>
      </c>
      <c r="CM193" s="35">
        <v>2</v>
      </c>
      <c r="CN193" s="35">
        <v>1</v>
      </c>
      <c r="CO193" s="35">
        <v>3</v>
      </c>
      <c r="CP193" s="35">
        <v>3</v>
      </c>
      <c r="CQ193" s="35">
        <v>3</v>
      </c>
      <c r="CR193" s="35">
        <v>3</v>
      </c>
      <c r="CS193" s="35">
        <v>3</v>
      </c>
      <c r="CT193" s="35">
        <v>5</v>
      </c>
      <c r="CU193" s="46">
        <v>2</v>
      </c>
      <c r="CV193" s="46">
        <v>2</v>
      </c>
      <c r="CW193" s="46">
        <v>3</v>
      </c>
      <c r="CX193" s="46">
        <v>1</v>
      </c>
    </row>
    <row r="194" spans="1:102">
      <c r="A194" s="13" t="s">
        <v>369</v>
      </c>
      <c r="B194" s="18" t="s">
        <v>557</v>
      </c>
      <c r="C194" s="46">
        <v>17</v>
      </c>
      <c r="D194" s="46">
        <v>22</v>
      </c>
      <c r="E194" s="46">
        <v>14</v>
      </c>
      <c r="F194" s="46">
        <v>21</v>
      </c>
      <c r="G194" s="46">
        <v>16</v>
      </c>
      <c r="H194" s="46">
        <v>11</v>
      </c>
      <c r="I194" s="46">
        <v>18</v>
      </c>
      <c r="J194" s="46">
        <v>39</v>
      </c>
      <c r="K194" s="46">
        <v>19</v>
      </c>
      <c r="L194" s="46">
        <v>6</v>
      </c>
      <c r="M194" s="46">
        <v>13</v>
      </c>
      <c r="N194" s="46">
        <v>17</v>
      </c>
      <c r="O194" s="46">
        <v>26</v>
      </c>
      <c r="P194" s="46">
        <v>26</v>
      </c>
      <c r="Q194" s="46">
        <v>28</v>
      </c>
      <c r="R194" s="46">
        <v>22</v>
      </c>
      <c r="S194" s="46">
        <v>13</v>
      </c>
      <c r="T194" s="46">
        <v>9</v>
      </c>
      <c r="U194" s="46">
        <v>14</v>
      </c>
      <c r="V194" s="44">
        <v>8</v>
      </c>
      <c r="W194" s="58">
        <v>5</v>
      </c>
      <c r="X194" s="35">
        <v>4</v>
      </c>
      <c r="Y194" s="35">
        <v>4</v>
      </c>
      <c r="Z194" s="35">
        <v>4</v>
      </c>
      <c r="AA194" s="35">
        <v>7</v>
      </c>
      <c r="AB194" s="35">
        <v>5</v>
      </c>
      <c r="AC194" s="35">
        <v>5</v>
      </c>
      <c r="AD194" s="35">
        <v>5</v>
      </c>
      <c r="AE194" s="35">
        <v>4</v>
      </c>
      <c r="AF194" s="35">
        <v>4</v>
      </c>
      <c r="AG194" s="35">
        <v>3</v>
      </c>
      <c r="AH194" s="35">
        <v>3</v>
      </c>
      <c r="AI194" s="35">
        <v>3</v>
      </c>
      <c r="AJ194" s="35">
        <v>7</v>
      </c>
      <c r="AK194" s="35">
        <v>4</v>
      </c>
      <c r="AL194" s="35">
        <v>7</v>
      </c>
      <c r="AM194" s="35">
        <v>4</v>
      </c>
      <c r="AN194" s="35">
        <v>4</v>
      </c>
      <c r="AO194" s="35">
        <v>3</v>
      </c>
      <c r="AP194" s="35">
        <v>5</v>
      </c>
      <c r="AQ194" s="35">
        <v>3</v>
      </c>
      <c r="AR194" s="35">
        <v>2</v>
      </c>
      <c r="AS194" s="35">
        <v>3</v>
      </c>
      <c r="AT194" s="35">
        <v>3</v>
      </c>
      <c r="AU194" s="35">
        <v>9</v>
      </c>
      <c r="AV194" s="35">
        <v>4</v>
      </c>
      <c r="AW194" s="35">
        <v>2</v>
      </c>
      <c r="AX194" s="35">
        <v>3</v>
      </c>
      <c r="AY194" s="35">
        <v>3</v>
      </c>
      <c r="AZ194" s="35">
        <v>10</v>
      </c>
      <c r="BA194" s="35">
        <v>13</v>
      </c>
      <c r="BB194" s="35">
        <v>13</v>
      </c>
      <c r="BC194" s="35">
        <v>11</v>
      </c>
      <c r="BD194" s="35">
        <v>4</v>
      </c>
      <c r="BE194" s="35">
        <v>2</v>
      </c>
      <c r="BF194" s="35">
        <v>2</v>
      </c>
      <c r="BG194" s="35">
        <v>1</v>
      </c>
      <c r="BH194" s="35">
        <v>1</v>
      </c>
      <c r="BI194" s="35">
        <v>3</v>
      </c>
      <c r="BJ194" s="35">
        <v>1</v>
      </c>
      <c r="BK194" s="35">
        <v>5</v>
      </c>
      <c r="BL194" s="35">
        <v>3</v>
      </c>
      <c r="BM194" s="35">
        <v>4</v>
      </c>
      <c r="BN194" s="35">
        <v>2</v>
      </c>
      <c r="BO194" s="35">
        <v>6</v>
      </c>
      <c r="BP194" s="35">
        <v>4</v>
      </c>
      <c r="BQ194" s="35">
        <v>3</v>
      </c>
      <c r="BR194" s="35">
        <v>4</v>
      </c>
      <c r="BS194" s="35">
        <v>6</v>
      </c>
      <c r="BT194" s="35">
        <v>12</v>
      </c>
      <c r="BU194" s="35">
        <v>3</v>
      </c>
      <c r="BV194" s="35">
        <v>5</v>
      </c>
      <c r="BW194" s="35">
        <v>7</v>
      </c>
      <c r="BX194" s="35">
        <v>4</v>
      </c>
      <c r="BY194" s="35">
        <v>7</v>
      </c>
      <c r="BZ194" s="35">
        <v>8</v>
      </c>
      <c r="CA194" s="35">
        <v>12</v>
      </c>
      <c r="CB194" s="35">
        <v>6</v>
      </c>
      <c r="CC194" s="35">
        <v>6</v>
      </c>
      <c r="CD194" s="35">
        <v>4</v>
      </c>
      <c r="CE194" s="35">
        <v>4</v>
      </c>
      <c r="CF194" s="35">
        <v>5</v>
      </c>
      <c r="CG194" s="35">
        <v>6</v>
      </c>
      <c r="CH194" s="35">
        <v>7</v>
      </c>
      <c r="CI194" s="35">
        <v>3</v>
      </c>
      <c r="CJ194" s="35">
        <v>3</v>
      </c>
      <c r="CK194" s="35">
        <v>4</v>
      </c>
      <c r="CL194" s="35">
        <v>3</v>
      </c>
      <c r="CM194" s="35">
        <v>2</v>
      </c>
      <c r="CN194" s="35">
        <v>1</v>
      </c>
      <c r="CO194" s="35">
        <v>3</v>
      </c>
      <c r="CP194" s="35">
        <v>3</v>
      </c>
      <c r="CQ194" s="35">
        <v>3</v>
      </c>
      <c r="CR194" s="35">
        <v>3</v>
      </c>
      <c r="CS194" s="35">
        <v>3</v>
      </c>
      <c r="CT194" s="35">
        <v>5</v>
      </c>
      <c r="CU194" s="46">
        <v>2</v>
      </c>
      <c r="CV194" s="46">
        <v>2</v>
      </c>
      <c r="CW194" s="46">
        <v>3</v>
      </c>
      <c r="CX194" s="46">
        <v>1</v>
      </c>
    </row>
    <row r="195" spans="1:102">
      <c r="A195" s="7" t="s">
        <v>371</v>
      </c>
      <c r="B195" s="18" t="s">
        <v>558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1</v>
      </c>
      <c r="R195" s="46">
        <v>0</v>
      </c>
      <c r="S195" s="46">
        <v>0</v>
      </c>
      <c r="T195" s="46">
        <v>0</v>
      </c>
      <c r="U195" s="46">
        <v>0</v>
      </c>
      <c r="V195" s="44">
        <v>1</v>
      </c>
      <c r="W195" s="58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5">
        <v>0</v>
      </c>
      <c r="BD195" s="35">
        <v>0</v>
      </c>
      <c r="BE195" s="35">
        <v>0</v>
      </c>
      <c r="BF195" s="35">
        <v>0</v>
      </c>
      <c r="BG195" s="35">
        <v>0</v>
      </c>
      <c r="BH195" s="35">
        <v>0</v>
      </c>
      <c r="BI195" s="35">
        <v>0</v>
      </c>
      <c r="BJ195" s="35">
        <v>0</v>
      </c>
      <c r="BK195" s="35">
        <v>0</v>
      </c>
      <c r="BL195" s="35">
        <v>0</v>
      </c>
      <c r="BM195" s="35">
        <v>0</v>
      </c>
      <c r="BN195" s="35">
        <v>0</v>
      </c>
      <c r="BO195" s="35">
        <v>0</v>
      </c>
      <c r="BP195" s="35">
        <v>0</v>
      </c>
      <c r="BQ195" s="35">
        <v>0</v>
      </c>
      <c r="BR195" s="35">
        <v>0</v>
      </c>
      <c r="BS195" s="35">
        <v>0</v>
      </c>
      <c r="BT195" s="35">
        <v>0</v>
      </c>
      <c r="BU195" s="35">
        <v>0</v>
      </c>
      <c r="BV195" s="35">
        <v>0</v>
      </c>
      <c r="BW195" s="35">
        <v>0</v>
      </c>
      <c r="BX195" s="35">
        <v>0</v>
      </c>
      <c r="BY195" s="35">
        <v>0</v>
      </c>
      <c r="BZ195" s="35">
        <v>0</v>
      </c>
      <c r="CA195" s="35">
        <v>0</v>
      </c>
      <c r="CB195" s="35">
        <v>0</v>
      </c>
      <c r="CC195" s="35">
        <v>1</v>
      </c>
      <c r="CD195" s="35">
        <v>0</v>
      </c>
      <c r="CE195" s="35">
        <v>0</v>
      </c>
      <c r="CF195" s="35">
        <v>0</v>
      </c>
      <c r="CG195" s="35">
        <v>0</v>
      </c>
      <c r="CH195" s="35">
        <v>0</v>
      </c>
      <c r="CI195" s="35">
        <v>0</v>
      </c>
      <c r="CJ195" s="35">
        <v>0</v>
      </c>
      <c r="CK195" s="35">
        <v>0</v>
      </c>
      <c r="CL195" s="35">
        <v>0</v>
      </c>
      <c r="CM195" s="35">
        <v>0</v>
      </c>
      <c r="CN195" s="35">
        <v>0</v>
      </c>
      <c r="CO195" s="35">
        <v>0</v>
      </c>
      <c r="CP195" s="35">
        <v>0</v>
      </c>
      <c r="CQ195" s="35">
        <v>0</v>
      </c>
      <c r="CR195" s="35">
        <v>0</v>
      </c>
      <c r="CS195" s="35">
        <v>0</v>
      </c>
      <c r="CT195" s="35">
        <v>0</v>
      </c>
      <c r="CU195" s="46">
        <v>0</v>
      </c>
      <c r="CV195" s="46">
        <v>0</v>
      </c>
      <c r="CW195" s="46">
        <v>1</v>
      </c>
      <c r="CX195" s="46">
        <v>0</v>
      </c>
    </row>
    <row r="196" spans="1:102">
      <c r="A196" s="15" t="s">
        <v>373</v>
      </c>
      <c r="B196" s="23" t="s">
        <v>559</v>
      </c>
      <c r="C196" s="46">
        <v>0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1</v>
      </c>
      <c r="R196" s="46">
        <v>0</v>
      </c>
      <c r="S196" s="46">
        <v>0</v>
      </c>
      <c r="T196" s="46">
        <v>0</v>
      </c>
      <c r="U196" s="46">
        <v>0</v>
      </c>
      <c r="V196" s="44">
        <v>1</v>
      </c>
      <c r="W196" s="58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5">
        <v>0</v>
      </c>
      <c r="BD196" s="35">
        <v>0</v>
      </c>
      <c r="BE196" s="35">
        <v>0</v>
      </c>
      <c r="BF196" s="35">
        <v>0</v>
      </c>
      <c r="BG196" s="35">
        <v>0</v>
      </c>
      <c r="BH196" s="35">
        <v>0</v>
      </c>
      <c r="BI196" s="35">
        <v>0</v>
      </c>
      <c r="BJ196" s="35">
        <v>0</v>
      </c>
      <c r="BK196" s="35">
        <v>0</v>
      </c>
      <c r="BL196" s="35">
        <v>0</v>
      </c>
      <c r="BM196" s="35">
        <v>0</v>
      </c>
      <c r="BN196" s="35">
        <v>0</v>
      </c>
      <c r="BO196" s="35">
        <v>0</v>
      </c>
      <c r="BP196" s="35">
        <v>0</v>
      </c>
      <c r="BQ196" s="35">
        <v>0</v>
      </c>
      <c r="BR196" s="35">
        <v>0</v>
      </c>
      <c r="BS196" s="35">
        <v>0</v>
      </c>
      <c r="BT196" s="35">
        <v>0</v>
      </c>
      <c r="BU196" s="35">
        <v>0</v>
      </c>
      <c r="BV196" s="35">
        <v>0</v>
      </c>
      <c r="BW196" s="35">
        <v>0</v>
      </c>
      <c r="BX196" s="35">
        <v>0</v>
      </c>
      <c r="BY196" s="35">
        <v>0</v>
      </c>
      <c r="BZ196" s="35">
        <v>0</v>
      </c>
      <c r="CA196" s="35">
        <v>0</v>
      </c>
      <c r="CB196" s="35">
        <v>0</v>
      </c>
      <c r="CC196" s="35">
        <v>1</v>
      </c>
      <c r="CD196" s="35">
        <v>0</v>
      </c>
      <c r="CE196" s="35">
        <v>0</v>
      </c>
      <c r="CF196" s="35">
        <v>0</v>
      </c>
      <c r="CG196" s="35">
        <v>0</v>
      </c>
      <c r="CH196" s="35">
        <v>0</v>
      </c>
      <c r="CI196" s="35">
        <v>0</v>
      </c>
      <c r="CJ196" s="35">
        <v>0</v>
      </c>
      <c r="CK196" s="35">
        <v>0</v>
      </c>
      <c r="CL196" s="35">
        <v>0</v>
      </c>
      <c r="CM196" s="35">
        <v>0</v>
      </c>
      <c r="CN196" s="35">
        <v>0</v>
      </c>
      <c r="CO196" s="35">
        <v>0</v>
      </c>
      <c r="CP196" s="35">
        <v>0</v>
      </c>
      <c r="CQ196" s="35">
        <v>0</v>
      </c>
      <c r="CR196" s="35">
        <v>0</v>
      </c>
      <c r="CS196" s="35">
        <v>0</v>
      </c>
      <c r="CT196" s="35">
        <v>0</v>
      </c>
      <c r="CU196" s="46">
        <v>0</v>
      </c>
      <c r="CV196" s="46">
        <v>0</v>
      </c>
      <c r="CW196" s="46">
        <v>1</v>
      </c>
      <c r="CX196" s="4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X19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4" style="18" customWidth="1"/>
    <col min="2" max="2" width="6.88671875" style="18" bestFit="1" customWidth="1"/>
    <col min="3" max="22" width="8.88671875" style="23"/>
    <col min="23" max="23" width="8.88671875" style="47"/>
    <col min="24" max="101" width="8.88671875" style="23"/>
  </cols>
  <sheetData>
    <row r="1" spans="1:102">
      <c r="A1" s="1" t="s">
        <v>560</v>
      </c>
      <c r="B1" s="1"/>
    </row>
    <row r="2" spans="1:102">
      <c r="A2" s="1" t="s">
        <v>1</v>
      </c>
      <c r="B2" s="1"/>
      <c r="S2" s="23" t="s">
        <v>2</v>
      </c>
      <c r="CI2" s="23" t="s">
        <v>2</v>
      </c>
    </row>
    <row r="3" spans="1:102">
      <c r="A3" s="1"/>
      <c r="B3" s="1"/>
    </row>
    <row r="4" spans="1:102">
      <c r="A4" s="3" t="s">
        <v>1591</v>
      </c>
      <c r="B4" s="3"/>
      <c r="C4" s="27">
        <v>1998</v>
      </c>
      <c r="D4" s="27">
        <v>1999</v>
      </c>
      <c r="E4" s="27">
        <v>2000</v>
      </c>
      <c r="F4" s="27">
        <v>2001</v>
      </c>
      <c r="G4" s="27">
        <v>2002</v>
      </c>
      <c r="H4" s="27">
        <v>2003</v>
      </c>
      <c r="I4" s="27">
        <v>2004</v>
      </c>
      <c r="J4" s="27">
        <v>2005</v>
      </c>
      <c r="K4" s="27">
        <v>2006</v>
      </c>
      <c r="L4" s="27">
        <v>2007</v>
      </c>
      <c r="M4" s="27">
        <v>2008</v>
      </c>
      <c r="N4" s="27">
        <v>2009</v>
      </c>
      <c r="O4" s="27">
        <v>2010</v>
      </c>
      <c r="P4" s="27">
        <v>2011</v>
      </c>
      <c r="Q4" s="27">
        <v>2012</v>
      </c>
      <c r="R4" s="27">
        <v>2013</v>
      </c>
      <c r="S4" s="27" t="s">
        <v>3</v>
      </c>
      <c r="T4" s="27">
        <v>2015</v>
      </c>
      <c r="U4" s="27">
        <v>2016</v>
      </c>
      <c r="V4" s="27">
        <v>2017</v>
      </c>
      <c r="W4" s="48" t="s">
        <v>1108</v>
      </c>
      <c r="X4" s="21" t="s">
        <v>1109</v>
      </c>
      <c r="Y4" s="21" t="s">
        <v>1110</v>
      </c>
      <c r="Z4" s="21" t="s">
        <v>1111</v>
      </c>
      <c r="AA4" s="21" t="s">
        <v>1112</v>
      </c>
      <c r="AB4" s="21" t="s">
        <v>1113</v>
      </c>
      <c r="AC4" s="21" t="s">
        <v>1114</v>
      </c>
      <c r="AD4" s="21" t="s">
        <v>1115</v>
      </c>
      <c r="AE4" s="21" t="s">
        <v>1116</v>
      </c>
      <c r="AF4" s="21" t="s">
        <v>1117</v>
      </c>
      <c r="AG4" s="21" t="s">
        <v>1118</v>
      </c>
      <c r="AH4" s="21" t="s">
        <v>1119</v>
      </c>
      <c r="AI4" s="21" t="s">
        <v>1120</v>
      </c>
      <c r="AJ4" s="21" t="s">
        <v>1121</v>
      </c>
      <c r="AK4" s="21" t="s">
        <v>1122</v>
      </c>
      <c r="AL4" s="21" t="s">
        <v>1123</v>
      </c>
      <c r="AM4" s="21" t="s">
        <v>1124</v>
      </c>
      <c r="AN4" s="21" t="s">
        <v>1125</v>
      </c>
      <c r="AO4" s="21" t="s">
        <v>1126</v>
      </c>
      <c r="AP4" s="21" t="s">
        <v>1127</v>
      </c>
      <c r="AQ4" s="21" t="s">
        <v>1128</v>
      </c>
      <c r="AR4" s="21" t="s">
        <v>1129</v>
      </c>
      <c r="AS4" s="21" t="s">
        <v>1130</v>
      </c>
      <c r="AT4" s="21" t="s">
        <v>1131</v>
      </c>
      <c r="AU4" s="21" t="s">
        <v>1132</v>
      </c>
      <c r="AV4" s="21" t="s">
        <v>1133</v>
      </c>
      <c r="AW4" s="21" t="s">
        <v>1134</v>
      </c>
      <c r="AX4" s="21" t="s">
        <v>1135</v>
      </c>
      <c r="AY4" s="21" t="s">
        <v>1136</v>
      </c>
      <c r="AZ4" s="21" t="s">
        <v>1137</v>
      </c>
      <c r="BA4" s="21" t="s">
        <v>1138</v>
      </c>
      <c r="BB4" s="21" t="s">
        <v>1139</v>
      </c>
      <c r="BC4" s="21" t="s">
        <v>1140</v>
      </c>
      <c r="BD4" s="21" t="s">
        <v>1141</v>
      </c>
      <c r="BE4" s="21" t="s">
        <v>1142</v>
      </c>
      <c r="BF4" s="21" t="s">
        <v>1143</v>
      </c>
      <c r="BG4" s="21" t="s">
        <v>1144</v>
      </c>
      <c r="BH4" s="21" t="s">
        <v>1145</v>
      </c>
      <c r="BI4" s="21" t="s">
        <v>1146</v>
      </c>
      <c r="BJ4" s="21" t="s">
        <v>1147</v>
      </c>
      <c r="BK4" s="21" t="s">
        <v>1148</v>
      </c>
      <c r="BL4" s="21" t="s">
        <v>1149</v>
      </c>
      <c r="BM4" s="21" t="s">
        <v>1150</v>
      </c>
      <c r="BN4" s="21" t="s">
        <v>1151</v>
      </c>
      <c r="BO4" s="21" t="s">
        <v>1152</v>
      </c>
      <c r="BP4" s="21" t="s">
        <v>1153</v>
      </c>
      <c r="BQ4" s="21" t="s">
        <v>1154</v>
      </c>
      <c r="BR4" s="21" t="s">
        <v>1155</v>
      </c>
      <c r="BS4" s="21" t="s">
        <v>1156</v>
      </c>
      <c r="BT4" s="21" t="s">
        <v>1157</v>
      </c>
      <c r="BU4" s="21" t="s">
        <v>1158</v>
      </c>
      <c r="BV4" s="21" t="s">
        <v>1159</v>
      </c>
      <c r="BW4" s="21" t="s">
        <v>1160</v>
      </c>
      <c r="BX4" s="21" t="s">
        <v>1161</v>
      </c>
      <c r="BY4" s="21" t="s">
        <v>1162</v>
      </c>
      <c r="BZ4" s="21" t="s">
        <v>1163</v>
      </c>
      <c r="CA4" s="21" t="s">
        <v>1164</v>
      </c>
      <c r="CB4" s="21" t="s">
        <v>1165</v>
      </c>
      <c r="CC4" s="21" t="s">
        <v>1166</v>
      </c>
      <c r="CD4" s="21" t="s">
        <v>1167</v>
      </c>
      <c r="CE4" s="21" t="s">
        <v>1168</v>
      </c>
      <c r="CF4" s="21" t="s">
        <v>1169</v>
      </c>
      <c r="CG4" s="21" t="s">
        <v>1170</v>
      </c>
      <c r="CH4" s="21" t="s">
        <v>1171</v>
      </c>
      <c r="CI4" s="21" t="s">
        <v>1172</v>
      </c>
      <c r="CJ4" s="21" t="s">
        <v>1173</v>
      </c>
      <c r="CK4" s="21" t="s">
        <v>1174</v>
      </c>
      <c r="CL4" s="21" t="s">
        <v>1175</v>
      </c>
      <c r="CM4" s="21" t="s">
        <v>1176</v>
      </c>
      <c r="CN4" s="21" t="s">
        <v>1177</v>
      </c>
      <c r="CO4" s="21" t="s">
        <v>1178</v>
      </c>
      <c r="CP4" s="21" t="s">
        <v>1179</v>
      </c>
      <c r="CQ4" s="21" t="s">
        <v>1180</v>
      </c>
      <c r="CR4" s="21" t="s">
        <v>1181</v>
      </c>
      <c r="CS4" s="21" t="s">
        <v>1182</v>
      </c>
      <c r="CT4" s="21" t="s">
        <v>1183</v>
      </c>
      <c r="CU4" s="21" t="s">
        <v>1184</v>
      </c>
      <c r="CV4" s="21" t="s">
        <v>1185</v>
      </c>
      <c r="CW4" s="26" t="s">
        <v>1186</v>
      </c>
      <c r="CX4" s="21" t="s">
        <v>1216</v>
      </c>
    </row>
    <row r="5" spans="1:102">
      <c r="A5" s="5" t="s">
        <v>561</v>
      </c>
      <c r="B5" s="24" t="s">
        <v>562</v>
      </c>
      <c r="C5" s="38">
        <v>105849</v>
      </c>
      <c r="D5" s="38">
        <v>109738</v>
      </c>
      <c r="E5" s="38">
        <v>118611</v>
      </c>
      <c r="F5" s="38">
        <v>128128</v>
      </c>
      <c r="G5" s="38">
        <v>138560</v>
      </c>
      <c r="H5" s="38">
        <v>140344</v>
      </c>
      <c r="I5" s="38">
        <v>145158</v>
      </c>
      <c r="J5" s="38">
        <v>160485</v>
      </c>
      <c r="K5" s="38">
        <v>184258</v>
      </c>
      <c r="L5" s="38">
        <v>170650</v>
      </c>
      <c r="M5" s="38">
        <v>182934</v>
      </c>
      <c r="N5" s="38">
        <v>165219</v>
      </c>
      <c r="O5" s="38">
        <v>188579</v>
      </c>
      <c r="P5" s="38">
        <v>204390</v>
      </c>
      <c r="Q5" s="38">
        <v>208033</v>
      </c>
      <c r="R5" s="38">
        <v>219132</v>
      </c>
      <c r="S5" s="38">
        <v>231008</v>
      </c>
      <c r="T5" s="38">
        <v>225888</v>
      </c>
      <c r="U5" s="38">
        <v>241935</v>
      </c>
      <c r="V5" s="38">
        <v>261943</v>
      </c>
      <c r="W5" s="53">
        <v>25917</v>
      </c>
      <c r="X5" s="38">
        <v>26997</v>
      </c>
      <c r="Y5" s="38">
        <v>26275</v>
      </c>
      <c r="Z5" s="38">
        <v>26660</v>
      </c>
      <c r="AA5" s="38">
        <v>26701</v>
      </c>
      <c r="AB5" s="38">
        <v>26544</v>
      </c>
      <c r="AC5" s="38">
        <v>27914</v>
      </c>
      <c r="AD5" s="38">
        <v>28579</v>
      </c>
      <c r="AE5" s="38">
        <v>28311</v>
      </c>
      <c r="AF5" s="38">
        <v>29370</v>
      </c>
      <c r="AG5" s="38">
        <v>30091</v>
      </c>
      <c r="AH5" s="38">
        <v>30839</v>
      </c>
      <c r="AI5" s="38">
        <v>31888</v>
      </c>
      <c r="AJ5" s="38">
        <v>32604</v>
      </c>
      <c r="AK5" s="38">
        <v>31795</v>
      </c>
      <c r="AL5" s="38">
        <v>31841</v>
      </c>
      <c r="AM5" s="38">
        <v>34136</v>
      </c>
      <c r="AN5" s="38">
        <v>35122</v>
      </c>
      <c r="AO5" s="38">
        <v>34970</v>
      </c>
      <c r="AP5" s="38">
        <v>34332</v>
      </c>
      <c r="AQ5" s="38">
        <v>35874</v>
      </c>
      <c r="AR5" s="38">
        <v>34422</v>
      </c>
      <c r="AS5" s="38">
        <v>34330</v>
      </c>
      <c r="AT5" s="38">
        <v>35718</v>
      </c>
      <c r="AU5" s="38">
        <v>35126</v>
      </c>
      <c r="AV5" s="38">
        <v>36417</v>
      </c>
      <c r="AW5" s="38">
        <v>36064</v>
      </c>
      <c r="AX5" s="38">
        <v>37551</v>
      </c>
      <c r="AY5" s="38">
        <v>37865</v>
      </c>
      <c r="AZ5" s="38">
        <v>39591</v>
      </c>
      <c r="BA5" s="38">
        <v>40815</v>
      </c>
      <c r="BB5" s="38">
        <v>42214</v>
      </c>
      <c r="BC5" s="38">
        <v>49840</v>
      </c>
      <c r="BD5" s="38">
        <v>53867</v>
      </c>
      <c r="BE5" s="38">
        <v>40898</v>
      </c>
      <c r="BF5" s="38">
        <v>39653</v>
      </c>
      <c r="BG5" s="38">
        <v>41485</v>
      </c>
      <c r="BH5" s="38">
        <v>42130</v>
      </c>
      <c r="BI5" s="38">
        <v>43207</v>
      </c>
      <c r="BJ5" s="38">
        <v>43828</v>
      </c>
      <c r="BK5" s="38">
        <v>46014</v>
      </c>
      <c r="BL5" s="38">
        <v>48462</v>
      </c>
      <c r="BM5" s="38">
        <v>46387</v>
      </c>
      <c r="BN5" s="38">
        <v>42071</v>
      </c>
      <c r="BO5" s="38">
        <v>39804</v>
      </c>
      <c r="BP5" s="38">
        <v>39943</v>
      </c>
      <c r="BQ5" s="38">
        <v>41030</v>
      </c>
      <c r="BR5" s="38">
        <v>44442</v>
      </c>
      <c r="BS5" s="38">
        <v>44992</v>
      </c>
      <c r="BT5" s="38">
        <v>47185</v>
      </c>
      <c r="BU5" s="38">
        <v>47048</v>
      </c>
      <c r="BV5" s="38">
        <v>49354</v>
      </c>
      <c r="BW5" s="38">
        <v>49956</v>
      </c>
      <c r="BX5" s="38">
        <v>50322</v>
      </c>
      <c r="BY5" s="38">
        <v>52193</v>
      </c>
      <c r="BZ5" s="38">
        <v>51919</v>
      </c>
      <c r="CA5" s="38">
        <v>52586</v>
      </c>
      <c r="CB5" s="38">
        <v>51924</v>
      </c>
      <c r="CC5" s="38">
        <v>52173</v>
      </c>
      <c r="CD5" s="38">
        <v>51350</v>
      </c>
      <c r="CE5" s="38">
        <v>53700</v>
      </c>
      <c r="CF5" s="38">
        <v>54001</v>
      </c>
      <c r="CG5" s="38">
        <v>55954</v>
      </c>
      <c r="CH5" s="38">
        <v>55477</v>
      </c>
      <c r="CI5" s="38">
        <v>57046</v>
      </c>
      <c r="CJ5" s="38">
        <v>57620</v>
      </c>
      <c r="CK5" s="38">
        <v>57602</v>
      </c>
      <c r="CL5" s="38">
        <v>58740</v>
      </c>
      <c r="CM5" s="38">
        <v>56766</v>
      </c>
      <c r="CN5" s="38">
        <v>56406</v>
      </c>
      <c r="CO5" s="38">
        <v>55843</v>
      </c>
      <c r="CP5" s="38">
        <v>56873</v>
      </c>
      <c r="CQ5" s="38">
        <v>56825</v>
      </c>
      <c r="CR5" s="38">
        <v>58693</v>
      </c>
      <c r="CS5" s="38">
        <v>61822</v>
      </c>
      <c r="CT5" s="38">
        <v>64595</v>
      </c>
      <c r="CU5" s="52">
        <v>64856</v>
      </c>
      <c r="CV5" s="52">
        <v>64541</v>
      </c>
      <c r="CW5" s="52">
        <v>66023</v>
      </c>
      <c r="CX5" s="52">
        <v>66523</v>
      </c>
    </row>
    <row r="6" spans="1:102">
      <c r="A6" s="7" t="s">
        <v>6</v>
      </c>
      <c r="B6" s="24" t="s">
        <v>563</v>
      </c>
      <c r="C6" s="38">
        <v>2803</v>
      </c>
      <c r="D6" s="38">
        <v>2547</v>
      </c>
      <c r="E6" s="38">
        <v>2657</v>
      </c>
      <c r="F6" s="38">
        <v>2953</v>
      </c>
      <c r="G6" s="38">
        <v>3276</v>
      </c>
      <c r="H6" s="38">
        <v>3494</v>
      </c>
      <c r="I6" s="38">
        <v>3484</v>
      </c>
      <c r="J6" s="38">
        <v>3828</v>
      </c>
      <c r="K6" s="38">
        <v>4038</v>
      </c>
      <c r="L6" s="38">
        <v>4246</v>
      </c>
      <c r="M6" s="38">
        <v>4668</v>
      </c>
      <c r="N6" s="38">
        <v>4577</v>
      </c>
      <c r="O6" s="38">
        <v>4853</v>
      </c>
      <c r="P6" s="38">
        <v>5061</v>
      </c>
      <c r="Q6" s="38">
        <v>5270</v>
      </c>
      <c r="R6" s="38">
        <v>4845</v>
      </c>
      <c r="S6" s="38">
        <v>4610</v>
      </c>
      <c r="T6" s="38">
        <v>4716</v>
      </c>
      <c r="U6" s="38">
        <v>4922</v>
      </c>
      <c r="V6" s="38">
        <v>5358</v>
      </c>
      <c r="W6" s="53">
        <v>687</v>
      </c>
      <c r="X6" s="38">
        <v>711</v>
      </c>
      <c r="Y6" s="38">
        <v>719</v>
      </c>
      <c r="Z6" s="38">
        <v>686</v>
      </c>
      <c r="AA6" s="38">
        <v>652</v>
      </c>
      <c r="AB6" s="38">
        <v>628</v>
      </c>
      <c r="AC6" s="38">
        <v>638</v>
      </c>
      <c r="AD6" s="38">
        <v>629</v>
      </c>
      <c r="AE6" s="38">
        <v>627</v>
      </c>
      <c r="AF6" s="38">
        <v>653</v>
      </c>
      <c r="AG6" s="38">
        <v>687</v>
      </c>
      <c r="AH6" s="38">
        <v>690</v>
      </c>
      <c r="AI6" s="38">
        <v>689</v>
      </c>
      <c r="AJ6" s="38">
        <v>766</v>
      </c>
      <c r="AK6" s="38">
        <v>739</v>
      </c>
      <c r="AL6" s="38">
        <v>759</v>
      </c>
      <c r="AM6" s="38">
        <v>816</v>
      </c>
      <c r="AN6" s="38">
        <v>830</v>
      </c>
      <c r="AO6" s="38">
        <v>802</v>
      </c>
      <c r="AP6" s="38">
        <v>828</v>
      </c>
      <c r="AQ6" s="38">
        <v>843</v>
      </c>
      <c r="AR6" s="38">
        <v>864</v>
      </c>
      <c r="AS6" s="38">
        <v>881</v>
      </c>
      <c r="AT6" s="38">
        <v>906</v>
      </c>
      <c r="AU6" s="38">
        <v>863</v>
      </c>
      <c r="AV6" s="38">
        <v>861</v>
      </c>
      <c r="AW6" s="38">
        <v>856</v>
      </c>
      <c r="AX6" s="38">
        <v>904</v>
      </c>
      <c r="AY6" s="38">
        <v>949</v>
      </c>
      <c r="AZ6" s="38">
        <v>961</v>
      </c>
      <c r="BA6" s="38">
        <v>968</v>
      </c>
      <c r="BB6" s="38">
        <v>950</v>
      </c>
      <c r="BC6" s="38">
        <v>963</v>
      </c>
      <c r="BD6" s="38">
        <v>1020</v>
      </c>
      <c r="BE6" s="38">
        <v>1022</v>
      </c>
      <c r="BF6" s="38">
        <v>1033</v>
      </c>
      <c r="BG6" s="38">
        <v>1010</v>
      </c>
      <c r="BH6" s="38">
        <v>1031</v>
      </c>
      <c r="BI6" s="38">
        <v>1104</v>
      </c>
      <c r="BJ6" s="38">
        <v>1101</v>
      </c>
      <c r="BK6" s="38">
        <v>1154</v>
      </c>
      <c r="BL6" s="38">
        <v>1194</v>
      </c>
      <c r="BM6" s="38">
        <v>1174</v>
      </c>
      <c r="BN6" s="38">
        <v>1146</v>
      </c>
      <c r="BO6" s="38">
        <v>1182</v>
      </c>
      <c r="BP6" s="38">
        <v>1184</v>
      </c>
      <c r="BQ6" s="38">
        <v>1092</v>
      </c>
      <c r="BR6" s="38">
        <v>1119</v>
      </c>
      <c r="BS6" s="38">
        <v>1186</v>
      </c>
      <c r="BT6" s="38">
        <v>1234</v>
      </c>
      <c r="BU6" s="38">
        <v>1173</v>
      </c>
      <c r="BV6" s="38">
        <v>1260</v>
      </c>
      <c r="BW6" s="38">
        <v>1287</v>
      </c>
      <c r="BX6" s="38">
        <v>1277</v>
      </c>
      <c r="BY6" s="38">
        <v>1246</v>
      </c>
      <c r="BZ6" s="38">
        <v>1251</v>
      </c>
      <c r="CA6" s="38">
        <v>1280</v>
      </c>
      <c r="CB6" s="38">
        <v>1283</v>
      </c>
      <c r="CC6" s="38">
        <v>1316</v>
      </c>
      <c r="CD6" s="38">
        <v>1391</v>
      </c>
      <c r="CE6" s="38">
        <v>1221</v>
      </c>
      <c r="CF6" s="38">
        <v>1247</v>
      </c>
      <c r="CG6" s="38">
        <v>1191</v>
      </c>
      <c r="CH6" s="38">
        <v>1186</v>
      </c>
      <c r="CI6" s="38">
        <v>1176</v>
      </c>
      <c r="CJ6" s="38">
        <v>1151</v>
      </c>
      <c r="CK6" s="38">
        <v>1130</v>
      </c>
      <c r="CL6" s="38">
        <v>1153</v>
      </c>
      <c r="CM6" s="38">
        <v>1199</v>
      </c>
      <c r="CN6" s="38">
        <v>1217</v>
      </c>
      <c r="CO6" s="38">
        <v>1121</v>
      </c>
      <c r="CP6" s="38">
        <v>1179</v>
      </c>
      <c r="CQ6" s="38">
        <v>1144</v>
      </c>
      <c r="CR6" s="38">
        <v>1228</v>
      </c>
      <c r="CS6" s="38">
        <v>1241</v>
      </c>
      <c r="CT6" s="38">
        <v>1309</v>
      </c>
      <c r="CU6" s="52">
        <v>1392</v>
      </c>
      <c r="CV6" s="52">
        <v>1374</v>
      </c>
      <c r="CW6" s="52">
        <v>1278</v>
      </c>
      <c r="CX6" s="52">
        <v>1314</v>
      </c>
    </row>
    <row r="7" spans="1:102">
      <c r="A7" s="1" t="s">
        <v>8</v>
      </c>
      <c r="B7" s="24" t="s">
        <v>564</v>
      </c>
      <c r="C7" s="38">
        <v>2703</v>
      </c>
      <c r="D7" s="38">
        <v>2457</v>
      </c>
      <c r="E7" s="38">
        <v>2560</v>
      </c>
      <c r="F7" s="38">
        <v>2837</v>
      </c>
      <c r="G7" s="38">
        <v>3143</v>
      </c>
      <c r="H7" s="38">
        <v>3351</v>
      </c>
      <c r="I7" s="38">
        <v>3347</v>
      </c>
      <c r="J7" s="38">
        <v>3672</v>
      </c>
      <c r="K7" s="38">
        <v>3845</v>
      </c>
      <c r="L7" s="38">
        <v>4033</v>
      </c>
      <c r="M7" s="38">
        <v>4451</v>
      </c>
      <c r="N7" s="38">
        <v>4389</v>
      </c>
      <c r="O7" s="38">
        <v>4643</v>
      </c>
      <c r="P7" s="38">
        <v>4813</v>
      </c>
      <c r="Q7" s="38">
        <v>5048</v>
      </c>
      <c r="R7" s="38">
        <v>4190</v>
      </c>
      <c r="S7" s="38">
        <v>3943</v>
      </c>
      <c r="T7" s="38">
        <v>4021</v>
      </c>
      <c r="U7" s="38">
        <v>4085</v>
      </c>
      <c r="V7" s="38">
        <v>4537</v>
      </c>
      <c r="W7" s="53">
        <v>660</v>
      </c>
      <c r="X7" s="38">
        <v>686</v>
      </c>
      <c r="Y7" s="38">
        <v>696</v>
      </c>
      <c r="Z7" s="38">
        <v>661</v>
      </c>
      <c r="AA7" s="38">
        <v>631</v>
      </c>
      <c r="AB7" s="38">
        <v>606</v>
      </c>
      <c r="AC7" s="38">
        <v>614</v>
      </c>
      <c r="AD7" s="38">
        <v>606</v>
      </c>
      <c r="AE7" s="38">
        <v>605</v>
      </c>
      <c r="AF7" s="38">
        <v>630</v>
      </c>
      <c r="AG7" s="38">
        <v>660</v>
      </c>
      <c r="AH7" s="38">
        <v>665</v>
      </c>
      <c r="AI7" s="38">
        <v>658</v>
      </c>
      <c r="AJ7" s="38">
        <v>737</v>
      </c>
      <c r="AK7" s="38">
        <v>712</v>
      </c>
      <c r="AL7" s="38">
        <v>730</v>
      </c>
      <c r="AM7" s="38">
        <v>785</v>
      </c>
      <c r="AN7" s="38">
        <v>797</v>
      </c>
      <c r="AO7" s="38">
        <v>769</v>
      </c>
      <c r="AP7" s="38">
        <v>792</v>
      </c>
      <c r="AQ7" s="38">
        <v>808</v>
      </c>
      <c r="AR7" s="38">
        <v>830</v>
      </c>
      <c r="AS7" s="38">
        <v>846</v>
      </c>
      <c r="AT7" s="38">
        <v>867</v>
      </c>
      <c r="AU7" s="38">
        <v>827</v>
      </c>
      <c r="AV7" s="38">
        <v>824</v>
      </c>
      <c r="AW7" s="38">
        <v>824</v>
      </c>
      <c r="AX7" s="38">
        <v>872</v>
      </c>
      <c r="AY7" s="38">
        <v>913</v>
      </c>
      <c r="AZ7" s="38">
        <v>922</v>
      </c>
      <c r="BA7" s="38">
        <v>926</v>
      </c>
      <c r="BB7" s="38">
        <v>911</v>
      </c>
      <c r="BC7" s="38">
        <v>919</v>
      </c>
      <c r="BD7" s="38">
        <v>970</v>
      </c>
      <c r="BE7" s="38">
        <v>972</v>
      </c>
      <c r="BF7" s="38">
        <v>984</v>
      </c>
      <c r="BG7" s="38">
        <v>958</v>
      </c>
      <c r="BH7" s="38">
        <v>978</v>
      </c>
      <c r="BI7" s="38">
        <v>1050</v>
      </c>
      <c r="BJ7" s="38">
        <v>1047</v>
      </c>
      <c r="BK7" s="38">
        <v>1096</v>
      </c>
      <c r="BL7" s="38">
        <v>1137</v>
      </c>
      <c r="BM7" s="38">
        <v>1125</v>
      </c>
      <c r="BN7" s="38">
        <v>1093</v>
      </c>
      <c r="BO7" s="38">
        <v>1136</v>
      </c>
      <c r="BP7" s="38">
        <v>1136</v>
      </c>
      <c r="BQ7" s="38">
        <v>1048</v>
      </c>
      <c r="BR7" s="38">
        <v>1069</v>
      </c>
      <c r="BS7" s="38">
        <v>1143</v>
      </c>
      <c r="BT7" s="38">
        <v>1180</v>
      </c>
      <c r="BU7" s="38">
        <v>1118</v>
      </c>
      <c r="BV7" s="38">
        <v>1202</v>
      </c>
      <c r="BW7" s="38">
        <v>1228</v>
      </c>
      <c r="BX7" s="38">
        <v>1215</v>
      </c>
      <c r="BY7" s="38">
        <v>1179</v>
      </c>
      <c r="BZ7" s="38">
        <v>1191</v>
      </c>
      <c r="CA7" s="38">
        <v>1226</v>
      </c>
      <c r="CB7" s="38">
        <v>1227</v>
      </c>
      <c r="CC7" s="38">
        <v>1259</v>
      </c>
      <c r="CD7" s="38">
        <v>1336</v>
      </c>
      <c r="CE7" s="38">
        <v>1042</v>
      </c>
      <c r="CF7" s="38">
        <v>1053</v>
      </c>
      <c r="CG7" s="38">
        <v>1066</v>
      </c>
      <c r="CH7" s="38">
        <v>1029</v>
      </c>
      <c r="CI7" s="38">
        <v>970</v>
      </c>
      <c r="CJ7" s="38">
        <v>979</v>
      </c>
      <c r="CK7" s="38">
        <v>1009</v>
      </c>
      <c r="CL7" s="38">
        <v>985</v>
      </c>
      <c r="CM7" s="38">
        <v>994</v>
      </c>
      <c r="CN7" s="38">
        <v>1029</v>
      </c>
      <c r="CO7" s="38">
        <v>988</v>
      </c>
      <c r="CP7" s="38">
        <v>1010</v>
      </c>
      <c r="CQ7" s="38">
        <v>936</v>
      </c>
      <c r="CR7" s="38">
        <v>1014</v>
      </c>
      <c r="CS7" s="38">
        <v>1055</v>
      </c>
      <c r="CT7" s="38">
        <v>1080</v>
      </c>
      <c r="CU7" s="52">
        <v>1140</v>
      </c>
      <c r="CV7" s="52">
        <v>1162</v>
      </c>
      <c r="CW7" s="52">
        <v>1120</v>
      </c>
      <c r="CX7" s="52">
        <v>1115</v>
      </c>
    </row>
    <row r="8" spans="1:102">
      <c r="A8" s="9" t="s">
        <v>10</v>
      </c>
      <c r="B8" s="24" t="s">
        <v>565</v>
      </c>
      <c r="C8" s="38">
        <v>1547</v>
      </c>
      <c r="D8" s="38">
        <v>1468</v>
      </c>
      <c r="E8" s="38">
        <v>1494</v>
      </c>
      <c r="F8" s="38">
        <v>1729</v>
      </c>
      <c r="G8" s="38">
        <v>1914</v>
      </c>
      <c r="H8" s="38">
        <v>2024</v>
      </c>
      <c r="I8" s="38">
        <v>2007</v>
      </c>
      <c r="J8" s="38">
        <v>2177</v>
      </c>
      <c r="K8" s="38">
        <v>2203</v>
      </c>
      <c r="L8" s="38">
        <v>2350</v>
      </c>
      <c r="M8" s="38">
        <v>2602</v>
      </c>
      <c r="N8" s="38">
        <v>2558</v>
      </c>
      <c r="O8" s="38">
        <v>2756</v>
      </c>
      <c r="P8" s="38">
        <v>2752</v>
      </c>
      <c r="Q8" s="38">
        <v>3020</v>
      </c>
      <c r="R8" s="38">
        <v>2011</v>
      </c>
      <c r="S8" s="38">
        <v>1577</v>
      </c>
      <c r="T8" s="38">
        <v>1547</v>
      </c>
      <c r="U8" s="38">
        <v>1474</v>
      </c>
      <c r="V8" s="38">
        <v>1667</v>
      </c>
      <c r="W8" s="53">
        <v>364</v>
      </c>
      <c r="X8" s="38">
        <v>406</v>
      </c>
      <c r="Y8" s="38">
        <v>397</v>
      </c>
      <c r="Z8" s="38">
        <v>380</v>
      </c>
      <c r="AA8" s="38">
        <v>365</v>
      </c>
      <c r="AB8" s="38">
        <v>368</v>
      </c>
      <c r="AC8" s="38">
        <v>369</v>
      </c>
      <c r="AD8" s="38">
        <v>366</v>
      </c>
      <c r="AE8" s="38">
        <v>359</v>
      </c>
      <c r="AF8" s="38">
        <v>362</v>
      </c>
      <c r="AG8" s="38">
        <v>382</v>
      </c>
      <c r="AH8" s="38">
        <v>391</v>
      </c>
      <c r="AI8" s="38">
        <v>384</v>
      </c>
      <c r="AJ8" s="38">
        <v>463</v>
      </c>
      <c r="AK8" s="38">
        <v>421</v>
      </c>
      <c r="AL8" s="38">
        <v>461</v>
      </c>
      <c r="AM8" s="38">
        <v>491</v>
      </c>
      <c r="AN8" s="38">
        <v>481</v>
      </c>
      <c r="AO8" s="38">
        <v>475</v>
      </c>
      <c r="AP8" s="38">
        <v>467</v>
      </c>
      <c r="AQ8" s="38">
        <v>476</v>
      </c>
      <c r="AR8" s="38">
        <v>499</v>
      </c>
      <c r="AS8" s="38">
        <v>517</v>
      </c>
      <c r="AT8" s="38">
        <v>532</v>
      </c>
      <c r="AU8" s="38">
        <v>495</v>
      </c>
      <c r="AV8" s="38">
        <v>501</v>
      </c>
      <c r="AW8" s="38">
        <v>497</v>
      </c>
      <c r="AX8" s="38">
        <v>514</v>
      </c>
      <c r="AY8" s="38">
        <v>557</v>
      </c>
      <c r="AZ8" s="38">
        <v>546</v>
      </c>
      <c r="BA8" s="38">
        <v>542</v>
      </c>
      <c r="BB8" s="38">
        <v>532</v>
      </c>
      <c r="BC8" s="38">
        <v>516</v>
      </c>
      <c r="BD8" s="38">
        <v>555</v>
      </c>
      <c r="BE8" s="38">
        <v>568</v>
      </c>
      <c r="BF8" s="38">
        <v>564</v>
      </c>
      <c r="BG8" s="38">
        <v>556</v>
      </c>
      <c r="BH8" s="38">
        <v>569</v>
      </c>
      <c r="BI8" s="38">
        <v>613</v>
      </c>
      <c r="BJ8" s="38">
        <v>612</v>
      </c>
      <c r="BK8" s="38">
        <v>639</v>
      </c>
      <c r="BL8" s="38">
        <v>673</v>
      </c>
      <c r="BM8" s="38">
        <v>643</v>
      </c>
      <c r="BN8" s="38">
        <v>647</v>
      </c>
      <c r="BO8" s="38">
        <v>679</v>
      </c>
      <c r="BP8" s="38">
        <v>666</v>
      </c>
      <c r="BQ8" s="38">
        <v>616</v>
      </c>
      <c r="BR8" s="38">
        <v>597</v>
      </c>
      <c r="BS8" s="38">
        <v>716</v>
      </c>
      <c r="BT8" s="38">
        <v>694</v>
      </c>
      <c r="BU8" s="38">
        <v>643</v>
      </c>
      <c r="BV8" s="38">
        <v>703</v>
      </c>
      <c r="BW8" s="38">
        <v>720</v>
      </c>
      <c r="BX8" s="38">
        <v>700</v>
      </c>
      <c r="BY8" s="38">
        <v>652</v>
      </c>
      <c r="BZ8" s="38">
        <v>680</v>
      </c>
      <c r="CA8" s="38">
        <v>729</v>
      </c>
      <c r="CB8" s="38">
        <v>714</v>
      </c>
      <c r="CC8" s="38">
        <v>748</v>
      </c>
      <c r="CD8" s="38">
        <v>829</v>
      </c>
      <c r="CE8" s="38">
        <v>495</v>
      </c>
      <c r="CF8" s="38">
        <v>533</v>
      </c>
      <c r="CG8" s="38">
        <v>533</v>
      </c>
      <c r="CH8" s="38">
        <v>450</v>
      </c>
      <c r="CI8" s="38">
        <v>379</v>
      </c>
      <c r="CJ8" s="38">
        <v>399</v>
      </c>
      <c r="CK8" s="38">
        <v>417</v>
      </c>
      <c r="CL8" s="38">
        <v>382</v>
      </c>
      <c r="CM8" s="38">
        <v>392</v>
      </c>
      <c r="CN8" s="38">
        <v>403</v>
      </c>
      <c r="CO8" s="38">
        <v>370</v>
      </c>
      <c r="CP8" s="38">
        <v>382</v>
      </c>
      <c r="CQ8" s="38">
        <v>333</v>
      </c>
      <c r="CR8" s="38">
        <v>364</v>
      </c>
      <c r="CS8" s="38">
        <v>386</v>
      </c>
      <c r="CT8" s="38">
        <v>391</v>
      </c>
      <c r="CU8" s="52">
        <v>414</v>
      </c>
      <c r="CV8" s="52">
        <v>420</v>
      </c>
      <c r="CW8" s="52">
        <v>422</v>
      </c>
      <c r="CX8" s="52">
        <v>411</v>
      </c>
    </row>
    <row r="9" spans="1:102">
      <c r="A9" s="9" t="s">
        <v>12</v>
      </c>
      <c r="B9" s="24" t="s">
        <v>566</v>
      </c>
      <c r="C9" s="38">
        <v>831</v>
      </c>
      <c r="D9" s="38">
        <v>663</v>
      </c>
      <c r="E9" s="38">
        <v>691</v>
      </c>
      <c r="F9" s="38">
        <v>689</v>
      </c>
      <c r="G9" s="38">
        <v>765</v>
      </c>
      <c r="H9" s="38">
        <v>811</v>
      </c>
      <c r="I9" s="38">
        <v>814</v>
      </c>
      <c r="J9" s="38">
        <v>939</v>
      </c>
      <c r="K9" s="38">
        <v>1008</v>
      </c>
      <c r="L9" s="38">
        <v>1003</v>
      </c>
      <c r="M9" s="38">
        <v>1157</v>
      </c>
      <c r="N9" s="38">
        <v>1115</v>
      </c>
      <c r="O9" s="38">
        <v>1146</v>
      </c>
      <c r="P9" s="38">
        <v>1271</v>
      </c>
      <c r="Q9" s="38">
        <v>1255</v>
      </c>
      <c r="R9" s="38">
        <v>1363</v>
      </c>
      <c r="S9" s="38">
        <v>1504</v>
      </c>
      <c r="T9" s="38">
        <v>1569</v>
      </c>
      <c r="U9" s="38">
        <v>1781</v>
      </c>
      <c r="V9" s="38">
        <v>1914</v>
      </c>
      <c r="W9" s="53">
        <v>199</v>
      </c>
      <c r="X9" s="38">
        <v>214</v>
      </c>
      <c r="Y9" s="38">
        <v>220</v>
      </c>
      <c r="Z9" s="38">
        <v>198</v>
      </c>
      <c r="AA9" s="38">
        <v>185</v>
      </c>
      <c r="AB9" s="38">
        <v>162</v>
      </c>
      <c r="AC9" s="38">
        <v>163</v>
      </c>
      <c r="AD9" s="38">
        <v>153</v>
      </c>
      <c r="AE9" s="38">
        <v>162</v>
      </c>
      <c r="AF9" s="38">
        <v>171</v>
      </c>
      <c r="AG9" s="38">
        <v>175</v>
      </c>
      <c r="AH9" s="38">
        <v>183</v>
      </c>
      <c r="AI9" s="38">
        <v>168</v>
      </c>
      <c r="AJ9" s="38">
        <v>172</v>
      </c>
      <c r="AK9" s="38">
        <v>187</v>
      </c>
      <c r="AL9" s="38">
        <v>162</v>
      </c>
      <c r="AM9" s="38">
        <v>176</v>
      </c>
      <c r="AN9" s="38">
        <v>199</v>
      </c>
      <c r="AO9" s="38">
        <v>187</v>
      </c>
      <c r="AP9" s="38">
        <v>203</v>
      </c>
      <c r="AQ9" s="38">
        <v>204</v>
      </c>
      <c r="AR9" s="38">
        <v>198</v>
      </c>
      <c r="AS9" s="38">
        <v>203</v>
      </c>
      <c r="AT9" s="38">
        <v>206</v>
      </c>
      <c r="AU9" s="38">
        <v>202</v>
      </c>
      <c r="AV9" s="38">
        <v>194</v>
      </c>
      <c r="AW9" s="38">
        <v>196</v>
      </c>
      <c r="AX9" s="38">
        <v>222</v>
      </c>
      <c r="AY9" s="38">
        <v>223</v>
      </c>
      <c r="AZ9" s="38">
        <v>241</v>
      </c>
      <c r="BA9" s="38">
        <v>238</v>
      </c>
      <c r="BB9" s="38">
        <v>237</v>
      </c>
      <c r="BC9" s="38">
        <v>247</v>
      </c>
      <c r="BD9" s="38">
        <v>263</v>
      </c>
      <c r="BE9" s="38">
        <v>247</v>
      </c>
      <c r="BF9" s="38">
        <v>251</v>
      </c>
      <c r="BG9" s="38">
        <v>243</v>
      </c>
      <c r="BH9" s="38">
        <v>229</v>
      </c>
      <c r="BI9" s="38">
        <v>271</v>
      </c>
      <c r="BJ9" s="38">
        <v>260</v>
      </c>
      <c r="BK9" s="38">
        <v>290</v>
      </c>
      <c r="BL9" s="38">
        <v>283</v>
      </c>
      <c r="BM9" s="38">
        <v>305</v>
      </c>
      <c r="BN9" s="38">
        <v>279</v>
      </c>
      <c r="BO9" s="38">
        <v>280</v>
      </c>
      <c r="BP9" s="38">
        <v>290</v>
      </c>
      <c r="BQ9" s="38">
        <v>262</v>
      </c>
      <c r="BR9" s="38">
        <v>283</v>
      </c>
      <c r="BS9" s="38">
        <v>244</v>
      </c>
      <c r="BT9" s="38">
        <v>302</v>
      </c>
      <c r="BU9" s="38">
        <v>281</v>
      </c>
      <c r="BV9" s="38">
        <v>319</v>
      </c>
      <c r="BW9" s="38">
        <v>318</v>
      </c>
      <c r="BX9" s="38">
        <v>320</v>
      </c>
      <c r="BY9" s="38">
        <v>312</v>
      </c>
      <c r="BZ9" s="38">
        <v>321</v>
      </c>
      <c r="CA9" s="38">
        <v>304</v>
      </c>
      <c r="CB9" s="38">
        <v>304</v>
      </c>
      <c r="CC9" s="38">
        <v>324</v>
      </c>
      <c r="CD9" s="38">
        <v>323</v>
      </c>
      <c r="CE9" s="38">
        <v>340</v>
      </c>
      <c r="CF9" s="38">
        <v>336</v>
      </c>
      <c r="CG9" s="38">
        <v>341</v>
      </c>
      <c r="CH9" s="38">
        <v>346</v>
      </c>
      <c r="CI9" s="38">
        <v>386</v>
      </c>
      <c r="CJ9" s="38">
        <v>365</v>
      </c>
      <c r="CK9" s="38">
        <v>376</v>
      </c>
      <c r="CL9" s="38">
        <v>377</v>
      </c>
      <c r="CM9" s="38">
        <v>366</v>
      </c>
      <c r="CN9" s="38">
        <v>407</v>
      </c>
      <c r="CO9" s="38">
        <v>393</v>
      </c>
      <c r="CP9" s="38">
        <v>403</v>
      </c>
      <c r="CQ9" s="38">
        <v>409</v>
      </c>
      <c r="CR9" s="38">
        <v>444</v>
      </c>
      <c r="CS9" s="38">
        <v>454</v>
      </c>
      <c r="CT9" s="38">
        <v>474</v>
      </c>
      <c r="CU9" s="52">
        <v>491</v>
      </c>
      <c r="CV9" s="52">
        <v>483</v>
      </c>
      <c r="CW9" s="52">
        <v>468</v>
      </c>
      <c r="CX9" s="52">
        <v>472</v>
      </c>
    </row>
    <row r="10" spans="1:102">
      <c r="A10" s="9" t="s">
        <v>14</v>
      </c>
      <c r="B10" s="24" t="s">
        <v>567</v>
      </c>
      <c r="C10" s="38">
        <v>174</v>
      </c>
      <c r="D10" s="38">
        <v>175</v>
      </c>
      <c r="E10" s="38">
        <v>174</v>
      </c>
      <c r="F10" s="38">
        <v>220</v>
      </c>
      <c r="G10" s="38">
        <v>251</v>
      </c>
      <c r="H10" s="38">
        <v>263</v>
      </c>
      <c r="I10" s="38">
        <v>266</v>
      </c>
      <c r="J10" s="38">
        <v>296</v>
      </c>
      <c r="K10" s="38">
        <v>301</v>
      </c>
      <c r="L10" s="38">
        <v>309</v>
      </c>
      <c r="M10" s="38">
        <v>310</v>
      </c>
      <c r="N10" s="38">
        <v>297</v>
      </c>
      <c r="O10" s="38">
        <v>307</v>
      </c>
      <c r="P10" s="38">
        <v>354</v>
      </c>
      <c r="Q10" s="38">
        <v>336</v>
      </c>
      <c r="R10" s="38">
        <v>361</v>
      </c>
      <c r="S10" s="38">
        <v>407</v>
      </c>
      <c r="T10" s="38">
        <v>352</v>
      </c>
      <c r="U10" s="38">
        <v>364</v>
      </c>
      <c r="V10" s="38">
        <v>388</v>
      </c>
      <c r="W10" s="53">
        <v>48</v>
      </c>
      <c r="X10" s="38">
        <v>36</v>
      </c>
      <c r="Y10" s="38">
        <v>45</v>
      </c>
      <c r="Z10" s="38">
        <v>45</v>
      </c>
      <c r="AA10" s="38">
        <v>44</v>
      </c>
      <c r="AB10" s="38">
        <v>38</v>
      </c>
      <c r="AC10" s="38">
        <v>45</v>
      </c>
      <c r="AD10" s="38">
        <v>48</v>
      </c>
      <c r="AE10" s="38">
        <v>42</v>
      </c>
      <c r="AF10" s="38">
        <v>44</v>
      </c>
      <c r="AG10" s="38">
        <v>42</v>
      </c>
      <c r="AH10" s="38">
        <v>46</v>
      </c>
      <c r="AI10" s="38">
        <v>52</v>
      </c>
      <c r="AJ10" s="38">
        <v>57</v>
      </c>
      <c r="AK10" s="38">
        <v>56</v>
      </c>
      <c r="AL10" s="38">
        <v>55</v>
      </c>
      <c r="AM10" s="38">
        <v>60</v>
      </c>
      <c r="AN10" s="38">
        <v>63</v>
      </c>
      <c r="AO10" s="38">
        <v>58</v>
      </c>
      <c r="AP10" s="38">
        <v>70</v>
      </c>
      <c r="AQ10" s="38">
        <v>67</v>
      </c>
      <c r="AR10" s="38">
        <v>67</v>
      </c>
      <c r="AS10" s="38">
        <v>65</v>
      </c>
      <c r="AT10" s="38">
        <v>64</v>
      </c>
      <c r="AU10" s="38">
        <v>64</v>
      </c>
      <c r="AV10" s="38">
        <v>67</v>
      </c>
      <c r="AW10" s="38">
        <v>66</v>
      </c>
      <c r="AX10" s="38">
        <v>69</v>
      </c>
      <c r="AY10" s="38">
        <v>74</v>
      </c>
      <c r="AZ10" s="38">
        <v>74</v>
      </c>
      <c r="BA10" s="38">
        <v>74</v>
      </c>
      <c r="BB10" s="38">
        <v>74</v>
      </c>
      <c r="BC10" s="38">
        <v>73</v>
      </c>
      <c r="BD10" s="38">
        <v>77</v>
      </c>
      <c r="BE10" s="38">
        <v>76</v>
      </c>
      <c r="BF10" s="38">
        <v>75</v>
      </c>
      <c r="BG10" s="38">
        <v>74</v>
      </c>
      <c r="BH10" s="38">
        <v>81</v>
      </c>
      <c r="BI10" s="38">
        <v>75</v>
      </c>
      <c r="BJ10" s="38">
        <v>79</v>
      </c>
      <c r="BK10" s="38">
        <v>81</v>
      </c>
      <c r="BL10" s="38">
        <v>78</v>
      </c>
      <c r="BM10" s="38">
        <v>76</v>
      </c>
      <c r="BN10" s="38">
        <v>75</v>
      </c>
      <c r="BO10" s="38">
        <v>75</v>
      </c>
      <c r="BP10" s="38">
        <v>73</v>
      </c>
      <c r="BQ10" s="38">
        <v>73</v>
      </c>
      <c r="BR10" s="38">
        <v>76</v>
      </c>
      <c r="BS10" s="38">
        <v>68</v>
      </c>
      <c r="BT10" s="38">
        <v>75</v>
      </c>
      <c r="BU10" s="38">
        <v>81</v>
      </c>
      <c r="BV10" s="38">
        <v>83</v>
      </c>
      <c r="BW10" s="38">
        <v>84</v>
      </c>
      <c r="BX10" s="38">
        <v>89</v>
      </c>
      <c r="BY10" s="38">
        <v>91</v>
      </c>
      <c r="BZ10" s="38">
        <v>90</v>
      </c>
      <c r="CA10" s="38">
        <v>91</v>
      </c>
      <c r="CB10" s="38">
        <v>85</v>
      </c>
      <c r="CC10" s="38">
        <v>82</v>
      </c>
      <c r="CD10" s="38">
        <v>78</v>
      </c>
      <c r="CE10" s="38">
        <v>86</v>
      </c>
      <c r="CF10" s="38">
        <v>89</v>
      </c>
      <c r="CG10" s="38">
        <v>90</v>
      </c>
      <c r="CH10" s="38">
        <v>96</v>
      </c>
      <c r="CI10" s="38">
        <v>102</v>
      </c>
      <c r="CJ10" s="38">
        <v>99</v>
      </c>
      <c r="CK10" s="38">
        <v>103</v>
      </c>
      <c r="CL10" s="38">
        <v>103</v>
      </c>
      <c r="CM10" s="38">
        <v>93</v>
      </c>
      <c r="CN10" s="38">
        <v>90</v>
      </c>
      <c r="CO10" s="38">
        <v>83</v>
      </c>
      <c r="CP10" s="38">
        <v>86</v>
      </c>
      <c r="CQ10" s="38">
        <v>86</v>
      </c>
      <c r="CR10" s="38">
        <v>96</v>
      </c>
      <c r="CS10" s="38">
        <v>87</v>
      </c>
      <c r="CT10" s="38">
        <v>95</v>
      </c>
      <c r="CU10" s="52">
        <v>95</v>
      </c>
      <c r="CV10" s="52">
        <v>98</v>
      </c>
      <c r="CW10" s="52">
        <v>102</v>
      </c>
      <c r="CX10" s="52">
        <v>93</v>
      </c>
    </row>
    <row r="11" spans="1:102">
      <c r="A11" s="9" t="s">
        <v>16</v>
      </c>
      <c r="B11" s="24" t="s">
        <v>568</v>
      </c>
      <c r="C11" s="38">
        <v>151</v>
      </c>
      <c r="D11" s="38">
        <v>151</v>
      </c>
      <c r="E11" s="38">
        <v>201</v>
      </c>
      <c r="F11" s="38">
        <v>199</v>
      </c>
      <c r="G11" s="38">
        <v>213</v>
      </c>
      <c r="H11" s="38">
        <v>253</v>
      </c>
      <c r="I11" s="38">
        <v>260</v>
      </c>
      <c r="J11" s="38">
        <v>260</v>
      </c>
      <c r="K11" s="38">
        <v>333</v>
      </c>
      <c r="L11" s="38">
        <v>371</v>
      </c>
      <c r="M11" s="38">
        <v>382</v>
      </c>
      <c r="N11" s="38">
        <v>419</v>
      </c>
      <c r="O11" s="38">
        <v>434</v>
      </c>
      <c r="P11" s="38">
        <v>436</v>
      </c>
      <c r="Q11" s="38">
        <v>437</v>
      </c>
      <c r="R11" s="38">
        <v>455</v>
      </c>
      <c r="S11" s="38">
        <v>455</v>
      </c>
      <c r="T11" s="38">
        <v>553</v>
      </c>
      <c r="U11" s="38">
        <v>466</v>
      </c>
      <c r="V11" s="38">
        <v>568</v>
      </c>
      <c r="W11" s="53">
        <v>49</v>
      </c>
      <c r="X11" s="38">
        <v>30</v>
      </c>
      <c r="Y11" s="38">
        <v>34</v>
      </c>
      <c r="Z11" s="38">
        <v>38</v>
      </c>
      <c r="AA11" s="38">
        <v>37</v>
      </c>
      <c r="AB11" s="38">
        <v>38</v>
      </c>
      <c r="AC11" s="38">
        <v>37</v>
      </c>
      <c r="AD11" s="38">
        <v>39</v>
      </c>
      <c r="AE11" s="38">
        <v>42</v>
      </c>
      <c r="AF11" s="38">
        <v>54</v>
      </c>
      <c r="AG11" s="38">
        <v>60</v>
      </c>
      <c r="AH11" s="38">
        <v>45</v>
      </c>
      <c r="AI11" s="38">
        <v>55</v>
      </c>
      <c r="AJ11" s="38">
        <v>45</v>
      </c>
      <c r="AK11" s="38">
        <v>47</v>
      </c>
      <c r="AL11" s="38">
        <v>52</v>
      </c>
      <c r="AM11" s="38">
        <v>58</v>
      </c>
      <c r="AN11" s="38">
        <v>54</v>
      </c>
      <c r="AO11" s="38">
        <v>49</v>
      </c>
      <c r="AP11" s="38">
        <v>52</v>
      </c>
      <c r="AQ11" s="38">
        <v>61</v>
      </c>
      <c r="AR11" s="38">
        <v>67</v>
      </c>
      <c r="AS11" s="38">
        <v>62</v>
      </c>
      <c r="AT11" s="38">
        <v>63</v>
      </c>
      <c r="AU11" s="38">
        <v>65</v>
      </c>
      <c r="AV11" s="38">
        <v>63</v>
      </c>
      <c r="AW11" s="38">
        <v>66</v>
      </c>
      <c r="AX11" s="38">
        <v>66</v>
      </c>
      <c r="AY11" s="38">
        <v>58</v>
      </c>
      <c r="AZ11" s="38">
        <v>61</v>
      </c>
      <c r="BA11" s="38">
        <v>72</v>
      </c>
      <c r="BB11" s="38">
        <v>69</v>
      </c>
      <c r="BC11" s="38">
        <v>84</v>
      </c>
      <c r="BD11" s="38">
        <v>74</v>
      </c>
      <c r="BE11" s="38">
        <v>81</v>
      </c>
      <c r="BF11" s="38">
        <v>94</v>
      </c>
      <c r="BG11" s="38">
        <v>85</v>
      </c>
      <c r="BH11" s="38">
        <v>99</v>
      </c>
      <c r="BI11" s="38">
        <v>91</v>
      </c>
      <c r="BJ11" s="38">
        <v>96</v>
      </c>
      <c r="BK11" s="38">
        <v>86</v>
      </c>
      <c r="BL11" s="38">
        <v>103</v>
      </c>
      <c r="BM11" s="38">
        <v>101</v>
      </c>
      <c r="BN11" s="38">
        <v>92</v>
      </c>
      <c r="BO11" s="38">
        <v>102</v>
      </c>
      <c r="BP11" s="38">
        <v>107</v>
      </c>
      <c r="BQ11" s="38">
        <v>98</v>
      </c>
      <c r="BR11" s="38">
        <v>112</v>
      </c>
      <c r="BS11" s="38">
        <v>114</v>
      </c>
      <c r="BT11" s="38">
        <v>110</v>
      </c>
      <c r="BU11" s="38">
        <v>113</v>
      </c>
      <c r="BV11" s="38">
        <v>97</v>
      </c>
      <c r="BW11" s="38">
        <v>106</v>
      </c>
      <c r="BX11" s="38">
        <v>105</v>
      </c>
      <c r="BY11" s="38">
        <v>125</v>
      </c>
      <c r="BZ11" s="38">
        <v>100</v>
      </c>
      <c r="CA11" s="38">
        <v>102</v>
      </c>
      <c r="CB11" s="38">
        <v>124</v>
      </c>
      <c r="CC11" s="38">
        <v>105</v>
      </c>
      <c r="CD11" s="38">
        <v>106</v>
      </c>
      <c r="CE11" s="38">
        <v>121</v>
      </c>
      <c r="CF11" s="38">
        <v>95</v>
      </c>
      <c r="CG11" s="38">
        <v>102</v>
      </c>
      <c r="CH11" s="38">
        <v>137</v>
      </c>
      <c r="CI11" s="38">
        <v>103</v>
      </c>
      <c r="CJ11" s="38">
        <v>116</v>
      </c>
      <c r="CK11" s="38">
        <v>112</v>
      </c>
      <c r="CL11" s="38">
        <v>124</v>
      </c>
      <c r="CM11" s="38">
        <v>144</v>
      </c>
      <c r="CN11" s="38">
        <v>129</v>
      </c>
      <c r="CO11" s="38">
        <v>142</v>
      </c>
      <c r="CP11" s="38">
        <v>138</v>
      </c>
      <c r="CQ11" s="38">
        <v>108</v>
      </c>
      <c r="CR11" s="38">
        <v>110</v>
      </c>
      <c r="CS11" s="38">
        <v>128</v>
      </c>
      <c r="CT11" s="38">
        <v>120</v>
      </c>
      <c r="CU11" s="52">
        <v>141</v>
      </c>
      <c r="CV11" s="52">
        <v>160</v>
      </c>
      <c r="CW11" s="52">
        <v>128</v>
      </c>
      <c r="CX11" s="52">
        <v>139</v>
      </c>
    </row>
    <row r="12" spans="1:102">
      <c r="A12" s="1" t="s">
        <v>18</v>
      </c>
      <c r="B12" s="24" t="s">
        <v>569</v>
      </c>
      <c r="C12" s="38">
        <v>52</v>
      </c>
      <c r="D12" s="38">
        <v>42</v>
      </c>
      <c r="E12" s="38">
        <v>41</v>
      </c>
      <c r="F12" s="38">
        <v>52</v>
      </c>
      <c r="G12" s="38">
        <v>63</v>
      </c>
      <c r="H12" s="38">
        <v>78</v>
      </c>
      <c r="I12" s="38">
        <v>73</v>
      </c>
      <c r="J12" s="38">
        <v>76</v>
      </c>
      <c r="K12" s="38">
        <v>80</v>
      </c>
      <c r="L12" s="38">
        <v>95</v>
      </c>
      <c r="M12" s="38">
        <v>94</v>
      </c>
      <c r="N12" s="38">
        <v>76</v>
      </c>
      <c r="O12" s="38">
        <v>65</v>
      </c>
      <c r="P12" s="38">
        <v>82</v>
      </c>
      <c r="Q12" s="38">
        <v>77</v>
      </c>
      <c r="R12" s="38">
        <v>435</v>
      </c>
      <c r="S12" s="38">
        <v>421</v>
      </c>
      <c r="T12" s="38">
        <v>451</v>
      </c>
      <c r="U12" s="38">
        <v>506</v>
      </c>
      <c r="V12" s="38">
        <v>492</v>
      </c>
      <c r="W12" s="53">
        <v>13</v>
      </c>
      <c r="X12" s="38">
        <v>13</v>
      </c>
      <c r="Y12" s="38">
        <v>12</v>
      </c>
      <c r="Z12" s="38">
        <v>14</v>
      </c>
      <c r="AA12" s="38">
        <v>10</v>
      </c>
      <c r="AB12" s="38">
        <v>11</v>
      </c>
      <c r="AC12" s="38">
        <v>11</v>
      </c>
      <c r="AD12" s="38">
        <v>10</v>
      </c>
      <c r="AE12" s="38">
        <v>10</v>
      </c>
      <c r="AF12" s="38">
        <v>10</v>
      </c>
      <c r="AG12" s="38">
        <v>11</v>
      </c>
      <c r="AH12" s="38">
        <v>10</v>
      </c>
      <c r="AI12" s="38">
        <v>13</v>
      </c>
      <c r="AJ12" s="38">
        <v>12</v>
      </c>
      <c r="AK12" s="38">
        <v>13</v>
      </c>
      <c r="AL12" s="38">
        <v>14</v>
      </c>
      <c r="AM12" s="38">
        <v>15</v>
      </c>
      <c r="AN12" s="38">
        <v>15</v>
      </c>
      <c r="AO12" s="38">
        <v>16</v>
      </c>
      <c r="AP12" s="38">
        <v>17</v>
      </c>
      <c r="AQ12" s="38">
        <v>18</v>
      </c>
      <c r="AR12" s="38">
        <v>19</v>
      </c>
      <c r="AS12" s="38">
        <v>19</v>
      </c>
      <c r="AT12" s="38">
        <v>22</v>
      </c>
      <c r="AU12" s="38">
        <v>19</v>
      </c>
      <c r="AV12" s="38">
        <v>20</v>
      </c>
      <c r="AW12" s="38">
        <v>17</v>
      </c>
      <c r="AX12" s="38">
        <v>17</v>
      </c>
      <c r="AY12" s="38">
        <v>17</v>
      </c>
      <c r="AZ12" s="38">
        <v>21</v>
      </c>
      <c r="BA12" s="38">
        <v>20</v>
      </c>
      <c r="BB12" s="38">
        <v>18</v>
      </c>
      <c r="BC12" s="38">
        <v>18</v>
      </c>
      <c r="BD12" s="38">
        <v>20</v>
      </c>
      <c r="BE12" s="38">
        <v>22</v>
      </c>
      <c r="BF12" s="38">
        <v>20</v>
      </c>
      <c r="BG12" s="38">
        <v>24</v>
      </c>
      <c r="BH12" s="38">
        <v>25</v>
      </c>
      <c r="BI12" s="38">
        <v>24</v>
      </c>
      <c r="BJ12" s="38">
        <v>22</v>
      </c>
      <c r="BK12" s="38">
        <v>26</v>
      </c>
      <c r="BL12" s="38">
        <v>26</v>
      </c>
      <c r="BM12" s="38">
        <v>21</v>
      </c>
      <c r="BN12" s="38">
        <v>21</v>
      </c>
      <c r="BO12" s="38">
        <v>18</v>
      </c>
      <c r="BP12" s="38">
        <v>21</v>
      </c>
      <c r="BQ12" s="38">
        <v>18</v>
      </c>
      <c r="BR12" s="38">
        <v>19</v>
      </c>
      <c r="BS12" s="38">
        <v>13</v>
      </c>
      <c r="BT12" s="38">
        <v>18</v>
      </c>
      <c r="BU12" s="38">
        <v>16</v>
      </c>
      <c r="BV12" s="38">
        <v>18</v>
      </c>
      <c r="BW12" s="38">
        <v>18</v>
      </c>
      <c r="BX12" s="38">
        <v>20</v>
      </c>
      <c r="BY12" s="38">
        <v>22</v>
      </c>
      <c r="BZ12" s="38">
        <v>22</v>
      </c>
      <c r="CA12" s="38">
        <v>21</v>
      </c>
      <c r="CB12" s="38">
        <v>21</v>
      </c>
      <c r="CC12" s="38">
        <v>16</v>
      </c>
      <c r="CD12" s="38">
        <v>19</v>
      </c>
      <c r="CE12" s="38">
        <v>131</v>
      </c>
      <c r="CF12" s="38">
        <v>139</v>
      </c>
      <c r="CG12" s="38">
        <v>68</v>
      </c>
      <c r="CH12" s="38">
        <v>97</v>
      </c>
      <c r="CI12" s="38">
        <v>137</v>
      </c>
      <c r="CJ12" s="38">
        <v>113</v>
      </c>
      <c r="CK12" s="38">
        <v>64</v>
      </c>
      <c r="CL12" s="38">
        <v>107</v>
      </c>
      <c r="CM12" s="38">
        <v>140</v>
      </c>
      <c r="CN12" s="38">
        <v>121</v>
      </c>
      <c r="CO12" s="38">
        <v>80</v>
      </c>
      <c r="CP12" s="38">
        <v>110</v>
      </c>
      <c r="CQ12" s="38">
        <v>144</v>
      </c>
      <c r="CR12" s="38">
        <v>141</v>
      </c>
      <c r="CS12" s="38">
        <v>89</v>
      </c>
      <c r="CT12" s="38">
        <v>132</v>
      </c>
      <c r="CU12" s="52">
        <v>169</v>
      </c>
      <c r="CV12" s="52">
        <v>128</v>
      </c>
      <c r="CW12" s="52">
        <v>77</v>
      </c>
      <c r="CX12" s="52">
        <v>118</v>
      </c>
    </row>
    <row r="13" spans="1:102">
      <c r="A13" s="9" t="s">
        <v>20</v>
      </c>
      <c r="B13" s="24" t="s">
        <v>570</v>
      </c>
      <c r="C13" s="38">
        <v>3</v>
      </c>
      <c r="D13" s="38">
        <v>3</v>
      </c>
      <c r="E13" s="38">
        <v>4</v>
      </c>
      <c r="F13" s="38">
        <v>4</v>
      </c>
      <c r="G13" s="38">
        <v>4</v>
      </c>
      <c r="H13" s="38">
        <v>3</v>
      </c>
      <c r="I13" s="38">
        <v>6</v>
      </c>
      <c r="J13" s="38">
        <v>5</v>
      </c>
      <c r="K13" s="38">
        <v>4</v>
      </c>
      <c r="L13" s="38">
        <v>7</v>
      </c>
      <c r="M13" s="38">
        <v>10</v>
      </c>
      <c r="N13" s="38">
        <v>5</v>
      </c>
      <c r="O13" s="38">
        <v>4</v>
      </c>
      <c r="P13" s="38">
        <v>5</v>
      </c>
      <c r="Q13" s="38">
        <v>3</v>
      </c>
      <c r="R13" s="38">
        <v>3</v>
      </c>
      <c r="S13" s="38">
        <v>2</v>
      </c>
      <c r="T13" s="38">
        <v>3</v>
      </c>
      <c r="U13" s="38">
        <v>5</v>
      </c>
      <c r="V13" s="38">
        <v>6</v>
      </c>
      <c r="W13" s="53">
        <v>1</v>
      </c>
      <c r="X13" s="38">
        <v>1</v>
      </c>
      <c r="Y13" s="38">
        <v>0</v>
      </c>
      <c r="Z13" s="38">
        <v>1</v>
      </c>
      <c r="AA13" s="38">
        <v>1</v>
      </c>
      <c r="AB13" s="38">
        <v>1</v>
      </c>
      <c r="AC13" s="38">
        <v>0</v>
      </c>
      <c r="AD13" s="38">
        <v>1</v>
      </c>
      <c r="AE13" s="38">
        <v>1</v>
      </c>
      <c r="AF13" s="38">
        <v>1</v>
      </c>
      <c r="AG13" s="38">
        <v>1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0</v>
      </c>
      <c r="AT13" s="38">
        <v>1</v>
      </c>
      <c r="AU13" s="38">
        <v>2</v>
      </c>
      <c r="AV13" s="38">
        <v>2</v>
      </c>
      <c r="AW13" s="38">
        <v>1</v>
      </c>
      <c r="AX13" s="38">
        <v>1</v>
      </c>
      <c r="AY13" s="38">
        <v>1</v>
      </c>
      <c r="AZ13" s="38">
        <v>2</v>
      </c>
      <c r="BA13" s="38">
        <v>1</v>
      </c>
      <c r="BB13" s="38">
        <v>1</v>
      </c>
      <c r="BC13" s="38">
        <v>1</v>
      </c>
      <c r="BD13" s="38">
        <v>1</v>
      </c>
      <c r="BE13" s="38">
        <v>1</v>
      </c>
      <c r="BF13" s="38">
        <v>1</v>
      </c>
      <c r="BG13" s="38">
        <v>2</v>
      </c>
      <c r="BH13" s="38">
        <v>3</v>
      </c>
      <c r="BI13" s="38">
        <v>1</v>
      </c>
      <c r="BJ13" s="38">
        <v>1</v>
      </c>
      <c r="BK13" s="38">
        <v>3</v>
      </c>
      <c r="BL13" s="38">
        <v>4</v>
      </c>
      <c r="BM13" s="38">
        <v>1</v>
      </c>
      <c r="BN13" s="38">
        <v>2</v>
      </c>
      <c r="BO13" s="38">
        <v>1</v>
      </c>
      <c r="BP13" s="38">
        <v>2</v>
      </c>
      <c r="BQ13" s="38">
        <v>1</v>
      </c>
      <c r="BR13" s="38">
        <v>1</v>
      </c>
      <c r="BS13" s="38">
        <v>1</v>
      </c>
      <c r="BT13" s="38">
        <v>0</v>
      </c>
      <c r="BU13" s="38">
        <v>2</v>
      </c>
      <c r="BV13" s="38">
        <v>1</v>
      </c>
      <c r="BW13" s="38">
        <v>1</v>
      </c>
      <c r="BX13" s="38">
        <v>2</v>
      </c>
      <c r="BY13" s="38">
        <v>1</v>
      </c>
      <c r="BZ13" s="38">
        <v>1</v>
      </c>
      <c r="CA13" s="38">
        <v>1</v>
      </c>
      <c r="CB13" s="38">
        <v>1</v>
      </c>
      <c r="CC13" s="38">
        <v>0</v>
      </c>
      <c r="CD13" s="38">
        <v>1</v>
      </c>
      <c r="CE13" s="38">
        <v>1</v>
      </c>
      <c r="CF13" s="38">
        <v>1</v>
      </c>
      <c r="CG13" s="38">
        <v>0</v>
      </c>
      <c r="CH13" s="38">
        <v>1</v>
      </c>
      <c r="CI13" s="38">
        <v>0</v>
      </c>
      <c r="CJ13" s="38">
        <v>1</v>
      </c>
      <c r="CK13" s="38">
        <v>0</v>
      </c>
      <c r="CL13" s="38">
        <v>1</v>
      </c>
      <c r="CM13" s="38">
        <v>1</v>
      </c>
      <c r="CN13" s="38">
        <v>1</v>
      </c>
      <c r="CO13" s="38">
        <v>0</v>
      </c>
      <c r="CP13" s="38">
        <v>1</v>
      </c>
      <c r="CQ13" s="38">
        <v>1</v>
      </c>
      <c r="CR13" s="38">
        <v>1</v>
      </c>
      <c r="CS13" s="38">
        <v>1</v>
      </c>
      <c r="CT13" s="38">
        <v>2</v>
      </c>
      <c r="CU13" s="52">
        <v>2</v>
      </c>
      <c r="CV13" s="52">
        <v>2</v>
      </c>
      <c r="CW13" s="52">
        <v>1</v>
      </c>
      <c r="CX13" s="52">
        <v>1</v>
      </c>
    </row>
    <row r="14" spans="1:102">
      <c r="A14" s="9" t="s">
        <v>22</v>
      </c>
      <c r="B14" s="24" t="s">
        <v>571</v>
      </c>
      <c r="C14" s="38">
        <v>34</v>
      </c>
      <c r="D14" s="38">
        <v>27</v>
      </c>
      <c r="E14" s="38">
        <v>22</v>
      </c>
      <c r="F14" s="38">
        <v>32</v>
      </c>
      <c r="G14" s="38">
        <v>40</v>
      </c>
      <c r="H14" s="38">
        <v>55</v>
      </c>
      <c r="I14" s="38">
        <v>46</v>
      </c>
      <c r="J14" s="38">
        <v>46</v>
      </c>
      <c r="K14" s="38">
        <v>50</v>
      </c>
      <c r="L14" s="38">
        <v>62</v>
      </c>
      <c r="M14" s="38">
        <v>56</v>
      </c>
      <c r="N14" s="38">
        <v>44</v>
      </c>
      <c r="O14" s="38">
        <v>29</v>
      </c>
      <c r="P14" s="38">
        <v>50</v>
      </c>
      <c r="Q14" s="38">
        <v>43</v>
      </c>
      <c r="R14" s="38">
        <v>423</v>
      </c>
      <c r="S14" s="38">
        <v>411</v>
      </c>
      <c r="T14" s="38">
        <v>440</v>
      </c>
      <c r="U14" s="38">
        <v>493</v>
      </c>
      <c r="V14" s="38">
        <v>479</v>
      </c>
      <c r="W14" s="53">
        <v>9</v>
      </c>
      <c r="X14" s="38">
        <v>8</v>
      </c>
      <c r="Y14" s="38">
        <v>8</v>
      </c>
      <c r="Z14" s="38">
        <v>9</v>
      </c>
      <c r="AA14" s="38">
        <v>6</v>
      </c>
      <c r="AB14" s="38">
        <v>7</v>
      </c>
      <c r="AC14" s="38">
        <v>8</v>
      </c>
      <c r="AD14" s="38">
        <v>6</v>
      </c>
      <c r="AE14" s="38">
        <v>5</v>
      </c>
      <c r="AF14" s="38">
        <v>5</v>
      </c>
      <c r="AG14" s="38">
        <v>6</v>
      </c>
      <c r="AH14" s="38">
        <v>6</v>
      </c>
      <c r="AI14" s="38">
        <v>8</v>
      </c>
      <c r="AJ14" s="38">
        <v>7</v>
      </c>
      <c r="AK14" s="38">
        <v>8</v>
      </c>
      <c r="AL14" s="38">
        <v>9</v>
      </c>
      <c r="AM14" s="38">
        <v>8</v>
      </c>
      <c r="AN14" s="38">
        <v>10</v>
      </c>
      <c r="AO14" s="38">
        <v>11</v>
      </c>
      <c r="AP14" s="38">
        <v>11</v>
      </c>
      <c r="AQ14" s="38">
        <v>12</v>
      </c>
      <c r="AR14" s="38">
        <v>13</v>
      </c>
      <c r="AS14" s="38">
        <v>14</v>
      </c>
      <c r="AT14" s="38">
        <v>16</v>
      </c>
      <c r="AU14" s="38">
        <v>12</v>
      </c>
      <c r="AV14" s="38">
        <v>13</v>
      </c>
      <c r="AW14" s="38">
        <v>10</v>
      </c>
      <c r="AX14" s="38">
        <v>11</v>
      </c>
      <c r="AY14" s="38">
        <v>10</v>
      </c>
      <c r="AZ14" s="38">
        <v>14</v>
      </c>
      <c r="BA14" s="38">
        <v>13</v>
      </c>
      <c r="BB14" s="38">
        <v>9</v>
      </c>
      <c r="BC14" s="38">
        <v>12</v>
      </c>
      <c r="BD14" s="38">
        <v>14</v>
      </c>
      <c r="BE14" s="38">
        <v>12</v>
      </c>
      <c r="BF14" s="38">
        <v>12</v>
      </c>
      <c r="BG14" s="38">
        <v>14</v>
      </c>
      <c r="BH14" s="38">
        <v>15</v>
      </c>
      <c r="BI14" s="38">
        <v>17</v>
      </c>
      <c r="BJ14" s="38">
        <v>16</v>
      </c>
      <c r="BK14" s="38">
        <v>16</v>
      </c>
      <c r="BL14" s="38">
        <v>15</v>
      </c>
      <c r="BM14" s="38">
        <v>13</v>
      </c>
      <c r="BN14" s="38">
        <v>12</v>
      </c>
      <c r="BO14" s="38">
        <v>10</v>
      </c>
      <c r="BP14" s="38">
        <v>12</v>
      </c>
      <c r="BQ14" s="38">
        <v>11</v>
      </c>
      <c r="BR14" s="38">
        <v>11</v>
      </c>
      <c r="BS14" s="38">
        <v>6</v>
      </c>
      <c r="BT14" s="38">
        <v>9</v>
      </c>
      <c r="BU14" s="38">
        <v>6</v>
      </c>
      <c r="BV14" s="38">
        <v>8</v>
      </c>
      <c r="BW14" s="38">
        <v>10</v>
      </c>
      <c r="BX14" s="38">
        <v>13</v>
      </c>
      <c r="BY14" s="38">
        <v>14</v>
      </c>
      <c r="BZ14" s="38">
        <v>13</v>
      </c>
      <c r="CA14" s="38">
        <v>11</v>
      </c>
      <c r="CB14" s="38">
        <v>12</v>
      </c>
      <c r="CC14" s="38">
        <v>9</v>
      </c>
      <c r="CD14" s="38">
        <v>11</v>
      </c>
      <c r="CE14" s="38">
        <v>129</v>
      </c>
      <c r="CF14" s="38">
        <v>134</v>
      </c>
      <c r="CG14" s="38">
        <v>66</v>
      </c>
      <c r="CH14" s="38">
        <v>94</v>
      </c>
      <c r="CI14" s="38">
        <v>135</v>
      </c>
      <c r="CJ14" s="38">
        <v>110</v>
      </c>
      <c r="CK14" s="38">
        <v>62</v>
      </c>
      <c r="CL14" s="38">
        <v>104</v>
      </c>
      <c r="CM14" s="38">
        <v>137</v>
      </c>
      <c r="CN14" s="38">
        <v>118</v>
      </c>
      <c r="CO14" s="38">
        <v>78</v>
      </c>
      <c r="CP14" s="38">
        <v>107</v>
      </c>
      <c r="CQ14" s="38">
        <v>141</v>
      </c>
      <c r="CR14" s="38">
        <v>138</v>
      </c>
      <c r="CS14" s="38">
        <v>86</v>
      </c>
      <c r="CT14" s="38">
        <v>128</v>
      </c>
      <c r="CU14" s="52">
        <v>165</v>
      </c>
      <c r="CV14" s="52">
        <v>124</v>
      </c>
      <c r="CW14" s="52">
        <v>75</v>
      </c>
      <c r="CX14" s="52">
        <v>115</v>
      </c>
    </row>
    <row r="15" spans="1:102">
      <c r="A15" s="9" t="s">
        <v>24</v>
      </c>
      <c r="B15" s="24" t="s">
        <v>572</v>
      </c>
      <c r="C15" s="38">
        <v>15</v>
      </c>
      <c r="D15" s="38">
        <v>12</v>
      </c>
      <c r="E15" s="38">
        <v>15</v>
      </c>
      <c r="F15" s="38">
        <v>16</v>
      </c>
      <c r="G15" s="38">
        <v>19</v>
      </c>
      <c r="H15" s="38">
        <v>20</v>
      </c>
      <c r="I15" s="38">
        <v>21</v>
      </c>
      <c r="J15" s="38">
        <v>25</v>
      </c>
      <c r="K15" s="38">
        <v>26</v>
      </c>
      <c r="L15" s="38">
        <v>26</v>
      </c>
      <c r="M15" s="38">
        <v>28</v>
      </c>
      <c r="N15" s="38">
        <v>27</v>
      </c>
      <c r="O15" s="38">
        <v>32</v>
      </c>
      <c r="P15" s="38">
        <v>27</v>
      </c>
      <c r="Q15" s="38">
        <v>31</v>
      </c>
      <c r="R15" s="38">
        <v>9</v>
      </c>
      <c r="S15" s="38">
        <v>8</v>
      </c>
      <c r="T15" s="38">
        <v>8</v>
      </c>
      <c r="U15" s="38">
        <v>8</v>
      </c>
      <c r="V15" s="38">
        <v>7</v>
      </c>
      <c r="W15" s="53">
        <v>3</v>
      </c>
      <c r="X15" s="38">
        <v>4</v>
      </c>
      <c r="Y15" s="38">
        <v>4</v>
      </c>
      <c r="Z15" s="38">
        <v>4</v>
      </c>
      <c r="AA15" s="38">
        <v>3</v>
      </c>
      <c r="AB15" s="38">
        <v>3</v>
      </c>
      <c r="AC15" s="38">
        <v>3</v>
      </c>
      <c r="AD15" s="38">
        <v>3</v>
      </c>
      <c r="AE15" s="38">
        <v>4</v>
      </c>
      <c r="AF15" s="38">
        <v>4</v>
      </c>
      <c r="AG15" s="38">
        <v>4</v>
      </c>
      <c r="AH15" s="38">
        <v>3</v>
      </c>
      <c r="AI15" s="38">
        <v>4</v>
      </c>
      <c r="AJ15" s="38">
        <v>4</v>
      </c>
      <c r="AK15" s="38">
        <v>4</v>
      </c>
      <c r="AL15" s="38">
        <v>4</v>
      </c>
      <c r="AM15" s="38">
        <v>6</v>
      </c>
      <c r="AN15" s="38">
        <v>4</v>
      </c>
      <c r="AO15" s="38">
        <v>4</v>
      </c>
      <c r="AP15" s="38">
        <v>5</v>
      </c>
      <c r="AQ15" s="38">
        <v>5</v>
      </c>
      <c r="AR15" s="38">
        <v>5</v>
      </c>
      <c r="AS15" s="38">
        <v>5</v>
      </c>
      <c r="AT15" s="38">
        <v>5</v>
      </c>
      <c r="AU15" s="38">
        <v>5</v>
      </c>
      <c r="AV15" s="38">
        <v>5</v>
      </c>
      <c r="AW15" s="38">
        <v>6</v>
      </c>
      <c r="AX15" s="38">
        <v>5</v>
      </c>
      <c r="AY15" s="38">
        <v>6</v>
      </c>
      <c r="AZ15" s="38">
        <v>5</v>
      </c>
      <c r="BA15" s="38">
        <v>6</v>
      </c>
      <c r="BB15" s="38">
        <v>8</v>
      </c>
      <c r="BC15" s="38">
        <v>5</v>
      </c>
      <c r="BD15" s="38">
        <v>6</v>
      </c>
      <c r="BE15" s="38">
        <v>8</v>
      </c>
      <c r="BF15" s="38">
        <v>7</v>
      </c>
      <c r="BG15" s="38">
        <v>8</v>
      </c>
      <c r="BH15" s="38">
        <v>7</v>
      </c>
      <c r="BI15" s="38">
        <v>6</v>
      </c>
      <c r="BJ15" s="38">
        <v>5</v>
      </c>
      <c r="BK15" s="38">
        <v>7</v>
      </c>
      <c r="BL15" s="38">
        <v>7</v>
      </c>
      <c r="BM15" s="38">
        <v>7</v>
      </c>
      <c r="BN15" s="38">
        <v>7</v>
      </c>
      <c r="BO15" s="38">
        <v>7</v>
      </c>
      <c r="BP15" s="38">
        <v>7</v>
      </c>
      <c r="BQ15" s="38">
        <v>6</v>
      </c>
      <c r="BR15" s="38">
        <v>7</v>
      </c>
      <c r="BS15" s="38">
        <v>6</v>
      </c>
      <c r="BT15" s="38">
        <v>9</v>
      </c>
      <c r="BU15" s="38">
        <v>8</v>
      </c>
      <c r="BV15" s="38">
        <v>9</v>
      </c>
      <c r="BW15" s="38">
        <v>7</v>
      </c>
      <c r="BX15" s="38">
        <v>5</v>
      </c>
      <c r="BY15" s="38">
        <v>7</v>
      </c>
      <c r="BZ15" s="38">
        <v>8</v>
      </c>
      <c r="CA15" s="38">
        <v>9</v>
      </c>
      <c r="CB15" s="38">
        <v>8</v>
      </c>
      <c r="CC15" s="38">
        <v>7</v>
      </c>
      <c r="CD15" s="38">
        <v>7</v>
      </c>
      <c r="CE15" s="38">
        <v>1</v>
      </c>
      <c r="CF15" s="38">
        <v>4</v>
      </c>
      <c r="CG15" s="38">
        <v>2</v>
      </c>
      <c r="CH15" s="38">
        <v>2</v>
      </c>
      <c r="CI15" s="38">
        <v>2</v>
      </c>
      <c r="CJ15" s="38">
        <v>2</v>
      </c>
      <c r="CK15" s="38">
        <v>2</v>
      </c>
      <c r="CL15" s="38">
        <v>2</v>
      </c>
      <c r="CM15" s="38">
        <v>2</v>
      </c>
      <c r="CN15" s="38">
        <v>2</v>
      </c>
      <c r="CO15" s="38">
        <v>2</v>
      </c>
      <c r="CP15" s="38">
        <v>2</v>
      </c>
      <c r="CQ15" s="38">
        <v>2</v>
      </c>
      <c r="CR15" s="38">
        <v>2</v>
      </c>
      <c r="CS15" s="38">
        <v>2</v>
      </c>
      <c r="CT15" s="38">
        <v>2</v>
      </c>
      <c r="CU15" s="52">
        <v>2</v>
      </c>
      <c r="CV15" s="52">
        <v>2</v>
      </c>
      <c r="CW15" s="52">
        <v>1</v>
      </c>
      <c r="CX15" s="52">
        <v>2</v>
      </c>
    </row>
    <row r="16" spans="1:102">
      <c r="A16" s="1" t="s">
        <v>26</v>
      </c>
      <c r="B16" s="24" t="s">
        <v>573</v>
      </c>
      <c r="C16" s="38">
        <v>48</v>
      </c>
      <c r="D16" s="38">
        <v>48</v>
      </c>
      <c r="E16" s="38">
        <v>56</v>
      </c>
      <c r="F16" s="38">
        <v>64</v>
      </c>
      <c r="G16" s="38">
        <v>70</v>
      </c>
      <c r="H16" s="38">
        <v>65</v>
      </c>
      <c r="I16" s="38">
        <v>64</v>
      </c>
      <c r="J16" s="38">
        <v>80</v>
      </c>
      <c r="K16" s="38">
        <v>113</v>
      </c>
      <c r="L16" s="38">
        <v>118</v>
      </c>
      <c r="M16" s="38">
        <v>123</v>
      </c>
      <c r="N16" s="38">
        <v>112</v>
      </c>
      <c r="O16" s="38">
        <v>145</v>
      </c>
      <c r="P16" s="38">
        <v>166</v>
      </c>
      <c r="Q16" s="38">
        <v>145</v>
      </c>
      <c r="R16" s="38">
        <v>220</v>
      </c>
      <c r="S16" s="38">
        <v>246</v>
      </c>
      <c r="T16" s="38">
        <v>244</v>
      </c>
      <c r="U16" s="38">
        <v>331</v>
      </c>
      <c r="V16" s="38">
        <v>329</v>
      </c>
      <c r="W16" s="53">
        <v>14</v>
      </c>
      <c r="X16" s="38">
        <v>12</v>
      </c>
      <c r="Y16" s="38">
        <v>11</v>
      </c>
      <c r="Z16" s="38">
        <v>11</v>
      </c>
      <c r="AA16" s="38">
        <v>11</v>
      </c>
      <c r="AB16" s="38">
        <v>11</v>
      </c>
      <c r="AC16" s="38">
        <v>13</v>
      </c>
      <c r="AD16" s="38">
        <v>13</v>
      </c>
      <c r="AE16" s="38">
        <v>12</v>
      </c>
      <c r="AF16" s="38">
        <v>13</v>
      </c>
      <c r="AG16" s="38">
        <v>16</v>
      </c>
      <c r="AH16" s="38">
        <v>15</v>
      </c>
      <c r="AI16" s="38">
        <v>18</v>
      </c>
      <c r="AJ16" s="38">
        <v>17</v>
      </c>
      <c r="AK16" s="38">
        <v>14</v>
      </c>
      <c r="AL16" s="38">
        <v>15</v>
      </c>
      <c r="AM16" s="38">
        <v>16</v>
      </c>
      <c r="AN16" s="38">
        <v>18</v>
      </c>
      <c r="AO16" s="38">
        <v>17</v>
      </c>
      <c r="AP16" s="38">
        <v>19</v>
      </c>
      <c r="AQ16" s="38">
        <v>17</v>
      </c>
      <c r="AR16" s="38">
        <v>15</v>
      </c>
      <c r="AS16" s="38">
        <v>16</v>
      </c>
      <c r="AT16" s="38">
        <v>17</v>
      </c>
      <c r="AU16" s="38">
        <v>17</v>
      </c>
      <c r="AV16" s="38">
        <v>17</v>
      </c>
      <c r="AW16" s="38">
        <v>15</v>
      </c>
      <c r="AX16" s="38">
        <v>15</v>
      </c>
      <c r="AY16" s="38">
        <v>19</v>
      </c>
      <c r="AZ16" s="38">
        <v>18</v>
      </c>
      <c r="BA16" s="38">
        <v>22</v>
      </c>
      <c r="BB16" s="38">
        <v>21</v>
      </c>
      <c r="BC16" s="38">
        <v>25</v>
      </c>
      <c r="BD16" s="38">
        <v>30</v>
      </c>
      <c r="BE16" s="38">
        <v>29</v>
      </c>
      <c r="BF16" s="38">
        <v>29</v>
      </c>
      <c r="BG16" s="38">
        <v>28</v>
      </c>
      <c r="BH16" s="38">
        <v>28</v>
      </c>
      <c r="BI16" s="38">
        <v>30</v>
      </c>
      <c r="BJ16" s="38">
        <v>32</v>
      </c>
      <c r="BK16" s="38">
        <v>32</v>
      </c>
      <c r="BL16" s="38">
        <v>31</v>
      </c>
      <c r="BM16" s="38">
        <v>28</v>
      </c>
      <c r="BN16" s="38">
        <v>32</v>
      </c>
      <c r="BO16" s="38">
        <v>28</v>
      </c>
      <c r="BP16" s="38">
        <v>27</v>
      </c>
      <c r="BQ16" s="38">
        <v>26</v>
      </c>
      <c r="BR16" s="38">
        <v>31</v>
      </c>
      <c r="BS16" s="38">
        <v>30</v>
      </c>
      <c r="BT16" s="38">
        <v>36</v>
      </c>
      <c r="BU16" s="38">
        <v>39</v>
      </c>
      <c r="BV16" s="38">
        <v>40</v>
      </c>
      <c r="BW16" s="38">
        <v>41</v>
      </c>
      <c r="BX16" s="38">
        <v>42</v>
      </c>
      <c r="BY16" s="38">
        <v>45</v>
      </c>
      <c r="BZ16" s="38">
        <v>38</v>
      </c>
      <c r="CA16" s="38">
        <v>33</v>
      </c>
      <c r="CB16" s="38">
        <v>35</v>
      </c>
      <c r="CC16" s="38">
        <v>41</v>
      </c>
      <c r="CD16" s="38">
        <v>36</v>
      </c>
      <c r="CE16" s="38">
        <v>48</v>
      </c>
      <c r="CF16" s="38">
        <v>55</v>
      </c>
      <c r="CG16" s="38">
        <v>57</v>
      </c>
      <c r="CH16" s="38">
        <v>60</v>
      </c>
      <c r="CI16" s="38">
        <v>69</v>
      </c>
      <c r="CJ16" s="38">
        <v>59</v>
      </c>
      <c r="CK16" s="38">
        <v>57</v>
      </c>
      <c r="CL16" s="38">
        <v>61</v>
      </c>
      <c r="CM16" s="38">
        <v>65</v>
      </c>
      <c r="CN16" s="38">
        <v>66</v>
      </c>
      <c r="CO16" s="38">
        <v>53</v>
      </c>
      <c r="CP16" s="38">
        <v>60</v>
      </c>
      <c r="CQ16" s="38">
        <v>64</v>
      </c>
      <c r="CR16" s="38">
        <v>73</v>
      </c>
      <c r="CS16" s="38">
        <v>97</v>
      </c>
      <c r="CT16" s="38">
        <v>97</v>
      </c>
      <c r="CU16" s="52">
        <v>82</v>
      </c>
      <c r="CV16" s="52">
        <v>85</v>
      </c>
      <c r="CW16" s="52">
        <v>81</v>
      </c>
      <c r="CX16" s="52">
        <v>81</v>
      </c>
    </row>
    <row r="17" spans="1:102">
      <c r="A17" s="7" t="s">
        <v>28</v>
      </c>
      <c r="B17" s="24" t="s">
        <v>574</v>
      </c>
      <c r="C17" s="38">
        <v>493</v>
      </c>
      <c r="D17" s="38">
        <v>573</v>
      </c>
      <c r="E17" s="38">
        <v>732</v>
      </c>
      <c r="F17" s="38">
        <v>886</v>
      </c>
      <c r="G17" s="38">
        <v>862</v>
      </c>
      <c r="H17" s="38">
        <v>525</v>
      </c>
      <c r="I17" s="38">
        <v>716</v>
      </c>
      <c r="J17" s="38">
        <v>822</v>
      </c>
      <c r="K17" s="38">
        <v>1252</v>
      </c>
      <c r="L17" s="38">
        <v>1676</v>
      </c>
      <c r="M17" s="38">
        <v>2875</v>
      </c>
      <c r="N17" s="38">
        <v>1319</v>
      </c>
      <c r="O17" s="38">
        <v>2276</v>
      </c>
      <c r="P17" s="38">
        <v>3437</v>
      </c>
      <c r="Q17" s="38">
        <v>3632</v>
      </c>
      <c r="R17" s="38">
        <v>5817</v>
      </c>
      <c r="S17" s="38">
        <v>4058</v>
      </c>
      <c r="T17" s="38">
        <v>2466</v>
      </c>
      <c r="U17" s="38">
        <v>2970</v>
      </c>
      <c r="V17" s="38">
        <v>3405</v>
      </c>
      <c r="W17" s="53">
        <v>115</v>
      </c>
      <c r="X17" s="38">
        <v>123</v>
      </c>
      <c r="Y17" s="38">
        <v>116</v>
      </c>
      <c r="Z17" s="38">
        <v>139</v>
      </c>
      <c r="AA17" s="38">
        <v>132</v>
      </c>
      <c r="AB17" s="38">
        <v>142</v>
      </c>
      <c r="AC17" s="38">
        <v>151</v>
      </c>
      <c r="AD17" s="38">
        <v>148</v>
      </c>
      <c r="AE17" s="38">
        <v>149</v>
      </c>
      <c r="AF17" s="38">
        <v>175</v>
      </c>
      <c r="AG17" s="38">
        <v>196</v>
      </c>
      <c r="AH17" s="38">
        <v>212</v>
      </c>
      <c r="AI17" s="38">
        <v>225</v>
      </c>
      <c r="AJ17" s="38">
        <v>225</v>
      </c>
      <c r="AK17" s="38">
        <v>160</v>
      </c>
      <c r="AL17" s="38">
        <v>276</v>
      </c>
      <c r="AM17" s="38">
        <v>271</v>
      </c>
      <c r="AN17" s="38">
        <v>236</v>
      </c>
      <c r="AO17" s="38">
        <v>196</v>
      </c>
      <c r="AP17" s="38">
        <v>159</v>
      </c>
      <c r="AQ17" s="38">
        <v>85</v>
      </c>
      <c r="AR17" s="38">
        <v>150</v>
      </c>
      <c r="AS17" s="38">
        <v>163</v>
      </c>
      <c r="AT17" s="38">
        <v>127</v>
      </c>
      <c r="AU17" s="38">
        <v>204</v>
      </c>
      <c r="AV17" s="38">
        <v>205</v>
      </c>
      <c r="AW17" s="38">
        <v>157</v>
      </c>
      <c r="AX17" s="38">
        <v>150</v>
      </c>
      <c r="AY17" s="38">
        <v>107</v>
      </c>
      <c r="AZ17" s="38">
        <v>174</v>
      </c>
      <c r="BA17" s="38">
        <v>173</v>
      </c>
      <c r="BB17" s="38">
        <v>368</v>
      </c>
      <c r="BC17" s="38">
        <v>549</v>
      </c>
      <c r="BD17" s="38">
        <v>184</v>
      </c>
      <c r="BE17" s="38">
        <v>299</v>
      </c>
      <c r="BF17" s="38">
        <v>220</v>
      </c>
      <c r="BG17" s="38">
        <v>234</v>
      </c>
      <c r="BH17" s="38">
        <v>268</v>
      </c>
      <c r="BI17" s="38">
        <v>519</v>
      </c>
      <c r="BJ17" s="38">
        <v>655</v>
      </c>
      <c r="BK17" s="38">
        <v>831</v>
      </c>
      <c r="BL17" s="38">
        <v>877</v>
      </c>
      <c r="BM17" s="38">
        <v>679</v>
      </c>
      <c r="BN17" s="38">
        <v>488</v>
      </c>
      <c r="BO17" s="38">
        <v>350</v>
      </c>
      <c r="BP17" s="38">
        <v>286</v>
      </c>
      <c r="BQ17" s="38">
        <v>314</v>
      </c>
      <c r="BR17" s="38">
        <v>369</v>
      </c>
      <c r="BS17" s="38">
        <v>447</v>
      </c>
      <c r="BT17" s="38">
        <v>399</v>
      </c>
      <c r="BU17" s="38">
        <v>600</v>
      </c>
      <c r="BV17" s="38">
        <v>830</v>
      </c>
      <c r="BW17" s="38">
        <v>560</v>
      </c>
      <c r="BX17" s="38">
        <v>714</v>
      </c>
      <c r="BY17" s="38">
        <v>1150</v>
      </c>
      <c r="BZ17" s="38">
        <v>1013</v>
      </c>
      <c r="CA17" s="38">
        <v>895</v>
      </c>
      <c r="CB17" s="38">
        <v>779</v>
      </c>
      <c r="CC17" s="38">
        <v>792</v>
      </c>
      <c r="CD17" s="38">
        <v>1166</v>
      </c>
      <c r="CE17" s="38">
        <v>2076</v>
      </c>
      <c r="CF17" s="38">
        <v>1465</v>
      </c>
      <c r="CG17" s="38">
        <v>1088</v>
      </c>
      <c r="CH17" s="38">
        <v>1188</v>
      </c>
      <c r="CI17" s="38">
        <v>1063</v>
      </c>
      <c r="CJ17" s="38">
        <v>1012</v>
      </c>
      <c r="CK17" s="38">
        <v>1078</v>
      </c>
      <c r="CL17" s="38">
        <v>905</v>
      </c>
      <c r="CM17" s="38">
        <v>686</v>
      </c>
      <c r="CN17" s="38">
        <v>685</v>
      </c>
      <c r="CO17" s="38">
        <v>669</v>
      </c>
      <c r="CP17" s="38">
        <v>426</v>
      </c>
      <c r="CQ17" s="38">
        <v>566</v>
      </c>
      <c r="CR17" s="38">
        <v>725</v>
      </c>
      <c r="CS17" s="38">
        <v>737</v>
      </c>
      <c r="CT17" s="38">
        <v>942</v>
      </c>
      <c r="CU17" s="52">
        <v>874</v>
      </c>
      <c r="CV17" s="52">
        <v>712</v>
      </c>
      <c r="CW17" s="52">
        <v>831</v>
      </c>
      <c r="CX17" s="52">
        <v>988</v>
      </c>
    </row>
    <row r="18" spans="1:102">
      <c r="A18" s="1" t="s">
        <v>30</v>
      </c>
      <c r="B18" s="24" t="s">
        <v>575</v>
      </c>
      <c r="C18" s="38">
        <v>34</v>
      </c>
      <c r="D18" s="38">
        <v>44</v>
      </c>
      <c r="E18" s="38">
        <v>40</v>
      </c>
      <c r="F18" s="38">
        <v>71</v>
      </c>
      <c r="G18" s="38">
        <v>70</v>
      </c>
      <c r="H18" s="38">
        <v>100</v>
      </c>
      <c r="I18" s="38">
        <v>86</v>
      </c>
      <c r="J18" s="38">
        <v>48</v>
      </c>
      <c r="K18" s="38">
        <v>58</v>
      </c>
      <c r="L18" s="38">
        <v>38</v>
      </c>
      <c r="M18" s="38">
        <v>84</v>
      </c>
      <c r="N18" s="38">
        <v>105</v>
      </c>
      <c r="O18" s="38">
        <v>73</v>
      </c>
      <c r="P18" s="38">
        <v>114</v>
      </c>
      <c r="Q18" s="38">
        <v>58</v>
      </c>
      <c r="R18" s="38">
        <v>239</v>
      </c>
      <c r="S18" s="38">
        <v>227</v>
      </c>
      <c r="T18" s="38">
        <v>197</v>
      </c>
      <c r="U18" s="38">
        <v>204</v>
      </c>
      <c r="V18" s="38">
        <v>177</v>
      </c>
      <c r="W18" s="53">
        <v>7</v>
      </c>
      <c r="X18" s="38">
        <v>5</v>
      </c>
      <c r="Y18" s="38">
        <v>9</v>
      </c>
      <c r="Z18" s="38">
        <v>13</v>
      </c>
      <c r="AA18" s="38">
        <v>15</v>
      </c>
      <c r="AB18" s="38">
        <v>9</v>
      </c>
      <c r="AC18" s="38">
        <v>9</v>
      </c>
      <c r="AD18" s="38">
        <v>11</v>
      </c>
      <c r="AE18" s="38">
        <v>13</v>
      </c>
      <c r="AF18" s="38">
        <v>8</v>
      </c>
      <c r="AG18" s="38">
        <v>9</v>
      </c>
      <c r="AH18" s="38">
        <v>10</v>
      </c>
      <c r="AI18" s="38">
        <v>29</v>
      </c>
      <c r="AJ18" s="38">
        <v>13</v>
      </c>
      <c r="AK18" s="38">
        <v>9</v>
      </c>
      <c r="AL18" s="38">
        <v>20</v>
      </c>
      <c r="AM18" s="38">
        <v>13</v>
      </c>
      <c r="AN18" s="38">
        <v>22</v>
      </c>
      <c r="AO18" s="38">
        <v>20</v>
      </c>
      <c r="AP18" s="38">
        <v>15</v>
      </c>
      <c r="AQ18" s="38">
        <v>18</v>
      </c>
      <c r="AR18" s="38">
        <v>22</v>
      </c>
      <c r="AS18" s="38">
        <v>33</v>
      </c>
      <c r="AT18" s="38">
        <v>27</v>
      </c>
      <c r="AU18" s="38">
        <v>34</v>
      </c>
      <c r="AV18" s="38">
        <v>30</v>
      </c>
      <c r="AW18" s="38">
        <v>13</v>
      </c>
      <c r="AX18" s="38">
        <v>9</v>
      </c>
      <c r="AY18" s="38">
        <v>12</v>
      </c>
      <c r="AZ18" s="38">
        <v>10</v>
      </c>
      <c r="BA18" s="38">
        <v>7</v>
      </c>
      <c r="BB18" s="38">
        <v>19</v>
      </c>
      <c r="BC18" s="38">
        <v>18</v>
      </c>
      <c r="BD18" s="38">
        <v>13</v>
      </c>
      <c r="BE18" s="38">
        <v>14</v>
      </c>
      <c r="BF18" s="38">
        <v>13</v>
      </c>
      <c r="BG18" s="38">
        <v>9</v>
      </c>
      <c r="BH18" s="38">
        <v>9</v>
      </c>
      <c r="BI18" s="38">
        <v>10</v>
      </c>
      <c r="BJ18" s="38">
        <v>10</v>
      </c>
      <c r="BK18" s="38">
        <v>22</v>
      </c>
      <c r="BL18" s="38">
        <v>21</v>
      </c>
      <c r="BM18" s="38">
        <v>26</v>
      </c>
      <c r="BN18" s="38">
        <v>15</v>
      </c>
      <c r="BO18" s="38">
        <v>31</v>
      </c>
      <c r="BP18" s="38">
        <v>33</v>
      </c>
      <c r="BQ18" s="38">
        <v>17</v>
      </c>
      <c r="BR18" s="38">
        <v>24</v>
      </c>
      <c r="BS18" s="38">
        <v>26</v>
      </c>
      <c r="BT18" s="38">
        <v>12</v>
      </c>
      <c r="BU18" s="38">
        <v>19</v>
      </c>
      <c r="BV18" s="38">
        <v>16</v>
      </c>
      <c r="BW18" s="38">
        <v>35</v>
      </c>
      <c r="BX18" s="38">
        <v>14</v>
      </c>
      <c r="BY18" s="38">
        <v>44</v>
      </c>
      <c r="BZ18" s="38">
        <v>21</v>
      </c>
      <c r="CA18" s="38">
        <v>23</v>
      </c>
      <c r="CB18" s="38">
        <v>7</v>
      </c>
      <c r="CC18" s="38">
        <v>13</v>
      </c>
      <c r="CD18" s="38">
        <v>15</v>
      </c>
      <c r="CE18" s="38">
        <v>47</v>
      </c>
      <c r="CF18" s="38">
        <v>70</v>
      </c>
      <c r="CG18" s="38">
        <v>62</v>
      </c>
      <c r="CH18" s="38">
        <v>60</v>
      </c>
      <c r="CI18" s="38">
        <v>57</v>
      </c>
      <c r="CJ18" s="38">
        <v>54</v>
      </c>
      <c r="CK18" s="38">
        <v>59</v>
      </c>
      <c r="CL18" s="38">
        <v>57</v>
      </c>
      <c r="CM18" s="38">
        <v>47</v>
      </c>
      <c r="CN18" s="38">
        <v>46</v>
      </c>
      <c r="CO18" s="38">
        <v>48</v>
      </c>
      <c r="CP18" s="38">
        <v>56</v>
      </c>
      <c r="CQ18" s="38">
        <v>55</v>
      </c>
      <c r="CR18" s="38">
        <v>44</v>
      </c>
      <c r="CS18" s="38">
        <v>55</v>
      </c>
      <c r="CT18" s="38">
        <v>50</v>
      </c>
      <c r="CU18" s="52">
        <v>36</v>
      </c>
      <c r="CV18" s="52">
        <v>38</v>
      </c>
      <c r="CW18" s="52">
        <v>51</v>
      </c>
      <c r="CX18" s="52">
        <v>52</v>
      </c>
    </row>
    <row r="19" spans="1:102">
      <c r="A19" s="9" t="s">
        <v>32</v>
      </c>
      <c r="B19" s="24" t="s">
        <v>576</v>
      </c>
      <c r="C19" s="38">
        <v>34</v>
      </c>
      <c r="D19" s="38">
        <v>44</v>
      </c>
      <c r="E19" s="38">
        <v>40</v>
      </c>
      <c r="F19" s="38">
        <v>71</v>
      </c>
      <c r="G19" s="38">
        <v>70</v>
      </c>
      <c r="H19" s="38">
        <v>100</v>
      </c>
      <c r="I19" s="38">
        <v>86</v>
      </c>
      <c r="J19" s="38">
        <v>48</v>
      </c>
      <c r="K19" s="38">
        <v>58</v>
      </c>
      <c r="L19" s="38">
        <v>38</v>
      </c>
      <c r="M19" s="38">
        <v>84</v>
      </c>
      <c r="N19" s="38">
        <v>105</v>
      </c>
      <c r="O19" s="38">
        <v>73</v>
      </c>
      <c r="P19" s="38">
        <v>114</v>
      </c>
      <c r="Q19" s="38">
        <v>58</v>
      </c>
      <c r="R19" s="38">
        <v>215</v>
      </c>
      <c r="S19" s="38">
        <v>200</v>
      </c>
      <c r="T19" s="38">
        <v>168</v>
      </c>
      <c r="U19" s="38">
        <v>162</v>
      </c>
      <c r="V19" s="38">
        <v>136</v>
      </c>
      <c r="W19" s="53">
        <v>7</v>
      </c>
      <c r="X19" s="38">
        <v>5</v>
      </c>
      <c r="Y19" s="38">
        <v>9</v>
      </c>
      <c r="Z19" s="38">
        <v>13</v>
      </c>
      <c r="AA19" s="38">
        <v>15</v>
      </c>
      <c r="AB19" s="38">
        <v>9</v>
      </c>
      <c r="AC19" s="38">
        <v>9</v>
      </c>
      <c r="AD19" s="38">
        <v>11</v>
      </c>
      <c r="AE19" s="38">
        <v>13</v>
      </c>
      <c r="AF19" s="38">
        <v>8</v>
      </c>
      <c r="AG19" s="38">
        <v>9</v>
      </c>
      <c r="AH19" s="38">
        <v>10</v>
      </c>
      <c r="AI19" s="38">
        <v>29</v>
      </c>
      <c r="AJ19" s="38">
        <v>13</v>
      </c>
      <c r="AK19" s="38">
        <v>9</v>
      </c>
      <c r="AL19" s="38">
        <v>20</v>
      </c>
      <c r="AM19" s="38">
        <v>13</v>
      </c>
      <c r="AN19" s="38">
        <v>22</v>
      </c>
      <c r="AO19" s="38">
        <v>20</v>
      </c>
      <c r="AP19" s="38">
        <v>15</v>
      </c>
      <c r="AQ19" s="38">
        <v>18</v>
      </c>
      <c r="AR19" s="38">
        <v>22</v>
      </c>
      <c r="AS19" s="38">
        <v>33</v>
      </c>
      <c r="AT19" s="38">
        <v>27</v>
      </c>
      <c r="AU19" s="38">
        <v>34</v>
      </c>
      <c r="AV19" s="38">
        <v>30</v>
      </c>
      <c r="AW19" s="38">
        <v>13</v>
      </c>
      <c r="AX19" s="38">
        <v>9</v>
      </c>
      <c r="AY19" s="38">
        <v>12</v>
      </c>
      <c r="AZ19" s="38">
        <v>10</v>
      </c>
      <c r="BA19" s="38">
        <v>7</v>
      </c>
      <c r="BB19" s="38">
        <v>19</v>
      </c>
      <c r="BC19" s="38">
        <v>18</v>
      </c>
      <c r="BD19" s="38">
        <v>13</v>
      </c>
      <c r="BE19" s="38">
        <v>14</v>
      </c>
      <c r="BF19" s="38">
        <v>13</v>
      </c>
      <c r="BG19" s="38">
        <v>9</v>
      </c>
      <c r="BH19" s="38">
        <v>9</v>
      </c>
      <c r="BI19" s="38">
        <v>10</v>
      </c>
      <c r="BJ19" s="38">
        <v>10</v>
      </c>
      <c r="BK19" s="38">
        <v>22</v>
      </c>
      <c r="BL19" s="38">
        <v>21</v>
      </c>
      <c r="BM19" s="38">
        <v>26</v>
      </c>
      <c r="BN19" s="38">
        <v>15</v>
      </c>
      <c r="BO19" s="38">
        <v>31</v>
      </c>
      <c r="BP19" s="38">
        <v>33</v>
      </c>
      <c r="BQ19" s="38">
        <v>17</v>
      </c>
      <c r="BR19" s="38">
        <v>24</v>
      </c>
      <c r="BS19" s="38">
        <v>26</v>
      </c>
      <c r="BT19" s="38">
        <v>12</v>
      </c>
      <c r="BU19" s="38">
        <v>19</v>
      </c>
      <c r="BV19" s="38">
        <v>16</v>
      </c>
      <c r="BW19" s="38">
        <v>35</v>
      </c>
      <c r="BX19" s="38">
        <v>14</v>
      </c>
      <c r="BY19" s="38">
        <v>44</v>
      </c>
      <c r="BZ19" s="38">
        <v>21</v>
      </c>
      <c r="CA19" s="38">
        <v>23</v>
      </c>
      <c r="CB19" s="38">
        <v>7</v>
      </c>
      <c r="CC19" s="38">
        <v>13</v>
      </c>
      <c r="CD19" s="38">
        <v>15</v>
      </c>
      <c r="CE19" s="38">
        <v>41</v>
      </c>
      <c r="CF19" s="38">
        <v>64</v>
      </c>
      <c r="CG19" s="38">
        <v>56</v>
      </c>
      <c r="CH19" s="38">
        <v>54</v>
      </c>
      <c r="CI19" s="38">
        <v>51</v>
      </c>
      <c r="CJ19" s="38">
        <v>48</v>
      </c>
      <c r="CK19" s="38">
        <v>52</v>
      </c>
      <c r="CL19" s="38">
        <v>49</v>
      </c>
      <c r="CM19" s="38">
        <v>40</v>
      </c>
      <c r="CN19" s="38">
        <v>40</v>
      </c>
      <c r="CO19" s="38">
        <v>41</v>
      </c>
      <c r="CP19" s="38">
        <v>47</v>
      </c>
      <c r="CQ19" s="38">
        <v>45</v>
      </c>
      <c r="CR19" s="38">
        <v>34</v>
      </c>
      <c r="CS19" s="38">
        <v>45</v>
      </c>
      <c r="CT19" s="38">
        <v>38</v>
      </c>
      <c r="CU19" s="52">
        <v>27</v>
      </c>
      <c r="CV19" s="52">
        <v>28</v>
      </c>
      <c r="CW19" s="52">
        <v>41</v>
      </c>
      <c r="CX19" s="52">
        <v>40</v>
      </c>
    </row>
    <row r="20" spans="1:102">
      <c r="A20" s="9" t="s">
        <v>34</v>
      </c>
      <c r="B20" s="24" t="s">
        <v>577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24</v>
      </c>
      <c r="S20" s="38">
        <v>27</v>
      </c>
      <c r="T20" s="38">
        <v>29</v>
      </c>
      <c r="U20" s="38">
        <v>42</v>
      </c>
      <c r="V20" s="38">
        <v>41</v>
      </c>
      <c r="W20" s="53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6</v>
      </c>
      <c r="CF20" s="38">
        <v>6</v>
      </c>
      <c r="CG20" s="38">
        <v>6</v>
      </c>
      <c r="CH20" s="38">
        <v>6</v>
      </c>
      <c r="CI20" s="38">
        <v>6</v>
      </c>
      <c r="CJ20" s="38">
        <v>6</v>
      </c>
      <c r="CK20" s="38">
        <v>7</v>
      </c>
      <c r="CL20" s="38">
        <v>8</v>
      </c>
      <c r="CM20" s="38">
        <v>7</v>
      </c>
      <c r="CN20" s="38">
        <v>6</v>
      </c>
      <c r="CO20" s="38">
        <v>7</v>
      </c>
      <c r="CP20" s="38">
        <v>9</v>
      </c>
      <c r="CQ20" s="38">
        <v>10</v>
      </c>
      <c r="CR20" s="38">
        <v>10</v>
      </c>
      <c r="CS20" s="38">
        <v>10</v>
      </c>
      <c r="CT20" s="38">
        <v>12</v>
      </c>
      <c r="CU20" s="52">
        <v>9</v>
      </c>
      <c r="CV20" s="52">
        <v>10</v>
      </c>
      <c r="CW20" s="52">
        <v>10</v>
      </c>
      <c r="CX20" s="52">
        <v>12</v>
      </c>
    </row>
    <row r="21" spans="1:102">
      <c r="A21" s="1" t="s">
        <v>36</v>
      </c>
      <c r="B21" s="24" t="s">
        <v>578</v>
      </c>
      <c r="C21" s="38">
        <v>118</v>
      </c>
      <c r="D21" s="38">
        <v>100</v>
      </c>
      <c r="E21" s="38">
        <v>267</v>
      </c>
      <c r="F21" s="38">
        <v>385</v>
      </c>
      <c r="G21" s="38">
        <v>433</v>
      </c>
      <c r="H21" s="38">
        <v>225</v>
      </c>
      <c r="I21" s="38">
        <v>396</v>
      </c>
      <c r="J21" s="38">
        <v>535</v>
      </c>
      <c r="K21" s="38">
        <v>889</v>
      </c>
      <c r="L21" s="38">
        <v>1243</v>
      </c>
      <c r="M21" s="38">
        <v>2406</v>
      </c>
      <c r="N21" s="38">
        <v>954</v>
      </c>
      <c r="O21" s="38">
        <v>1873</v>
      </c>
      <c r="P21" s="38">
        <v>2800</v>
      </c>
      <c r="Q21" s="38">
        <v>3146</v>
      </c>
      <c r="R21" s="38">
        <v>3963</v>
      </c>
      <c r="S21" s="38">
        <v>2232</v>
      </c>
      <c r="T21" s="38">
        <v>819</v>
      </c>
      <c r="U21" s="38">
        <v>1003</v>
      </c>
      <c r="V21" s="38">
        <v>1243</v>
      </c>
      <c r="W21" s="53">
        <v>33</v>
      </c>
      <c r="X21" s="38">
        <v>39</v>
      </c>
      <c r="Y21" s="38">
        <v>21</v>
      </c>
      <c r="Z21" s="38">
        <v>25</v>
      </c>
      <c r="AA21" s="38">
        <v>10</v>
      </c>
      <c r="AB21" s="38">
        <v>30</v>
      </c>
      <c r="AC21" s="38">
        <v>24</v>
      </c>
      <c r="AD21" s="38">
        <v>36</v>
      </c>
      <c r="AE21" s="38">
        <v>26</v>
      </c>
      <c r="AF21" s="38">
        <v>68</v>
      </c>
      <c r="AG21" s="38">
        <v>72</v>
      </c>
      <c r="AH21" s="38">
        <v>101</v>
      </c>
      <c r="AI21" s="38">
        <v>85</v>
      </c>
      <c r="AJ21" s="38">
        <v>98</v>
      </c>
      <c r="AK21" s="38">
        <v>44</v>
      </c>
      <c r="AL21" s="38">
        <v>158</v>
      </c>
      <c r="AM21" s="38">
        <v>105</v>
      </c>
      <c r="AN21" s="38">
        <v>143</v>
      </c>
      <c r="AO21" s="38">
        <v>117</v>
      </c>
      <c r="AP21" s="38">
        <v>68</v>
      </c>
      <c r="AQ21" s="38">
        <v>19</v>
      </c>
      <c r="AR21" s="38">
        <v>73</v>
      </c>
      <c r="AS21" s="38">
        <v>83</v>
      </c>
      <c r="AT21" s="38">
        <v>50</v>
      </c>
      <c r="AU21" s="38">
        <v>111</v>
      </c>
      <c r="AV21" s="38">
        <v>117</v>
      </c>
      <c r="AW21" s="38">
        <v>88</v>
      </c>
      <c r="AX21" s="38">
        <v>80</v>
      </c>
      <c r="AY21" s="38">
        <v>35</v>
      </c>
      <c r="AZ21" s="38">
        <v>108</v>
      </c>
      <c r="BA21" s="38">
        <v>109</v>
      </c>
      <c r="BB21" s="38">
        <v>283</v>
      </c>
      <c r="BC21" s="38">
        <v>456</v>
      </c>
      <c r="BD21" s="38">
        <v>95</v>
      </c>
      <c r="BE21" s="38">
        <v>210</v>
      </c>
      <c r="BF21" s="38">
        <v>128</v>
      </c>
      <c r="BG21" s="38">
        <v>139</v>
      </c>
      <c r="BH21" s="38">
        <v>167</v>
      </c>
      <c r="BI21" s="38">
        <v>392</v>
      </c>
      <c r="BJ21" s="38">
        <v>545</v>
      </c>
      <c r="BK21" s="38">
        <v>694</v>
      </c>
      <c r="BL21" s="38">
        <v>754</v>
      </c>
      <c r="BM21" s="38">
        <v>561</v>
      </c>
      <c r="BN21" s="38">
        <v>397</v>
      </c>
      <c r="BO21" s="38">
        <v>249</v>
      </c>
      <c r="BP21" s="38">
        <v>196</v>
      </c>
      <c r="BQ21" s="38">
        <v>236</v>
      </c>
      <c r="BR21" s="38">
        <v>273</v>
      </c>
      <c r="BS21" s="38">
        <v>335</v>
      </c>
      <c r="BT21" s="38">
        <v>313</v>
      </c>
      <c r="BU21" s="38">
        <v>496</v>
      </c>
      <c r="BV21" s="38">
        <v>729</v>
      </c>
      <c r="BW21" s="38">
        <v>421</v>
      </c>
      <c r="BX21" s="38">
        <v>590</v>
      </c>
      <c r="BY21" s="38">
        <v>931</v>
      </c>
      <c r="BZ21" s="38">
        <v>858</v>
      </c>
      <c r="CA21" s="38">
        <v>766</v>
      </c>
      <c r="CB21" s="38">
        <v>665</v>
      </c>
      <c r="CC21" s="38">
        <v>673</v>
      </c>
      <c r="CD21" s="38">
        <v>1042</v>
      </c>
      <c r="CE21" s="38">
        <v>1561</v>
      </c>
      <c r="CF21" s="38">
        <v>981</v>
      </c>
      <c r="CG21" s="38">
        <v>666</v>
      </c>
      <c r="CH21" s="38">
        <v>755</v>
      </c>
      <c r="CI21" s="38">
        <v>532</v>
      </c>
      <c r="CJ21" s="38">
        <v>538</v>
      </c>
      <c r="CK21" s="38">
        <v>668</v>
      </c>
      <c r="CL21" s="38">
        <v>494</v>
      </c>
      <c r="CM21" s="38">
        <v>260</v>
      </c>
      <c r="CN21" s="38">
        <v>266</v>
      </c>
      <c r="CO21" s="38">
        <v>270</v>
      </c>
      <c r="CP21" s="38">
        <v>23</v>
      </c>
      <c r="CQ21" s="38">
        <v>86</v>
      </c>
      <c r="CR21" s="38">
        <v>257</v>
      </c>
      <c r="CS21" s="38">
        <v>250</v>
      </c>
      <c r="CT21" s="38">
        <v>410</v>
      </c>
      <c r="CU21" s="52">
        <v>247</v>
      </c>
      <c r="CV21" s="52">
        <v>195</v>
      </c>
      <c r="CW21" s="52">
        <v>324</v>
      </c>
      <c r="CX21" s="52">
        <v>477</v>
      </c>
    </row>
    <row r="22" spans="1:102">
      <c r="A22" s="9" t="s">
        <v>38</v>
      </c>
      <c r="B22" s="24" t="s">
        <v>579</v>
      </c>
      <c r="C22" s="38">
        <v>117</v>
      </c>
      <c r="D22" s="38">
        <v>74</v>
      </c>
      <c r="E22" s="38">
        <v>168</v>
      </c>
      <c r="F22" s="38">
        <v>244</v>
      </c>
      <c r="G22" s="38">
        <v>217</v>
      </c>
      <c r="H22" s="38">
        <v>102</v>
      </c>
      <c r="I22" s="38">
        <v>134</v>
      </c>
      <c r="J22" s="38">
        <v>115</v>
      </c>
      <c r="K22" s="38">
        <v>219</v>
      </c>
      <c r="L22" s="38">
        <v>351</v>
      </c>
      <c r="M22" s="38">
        <v>471</v>
      </c>
      <c r="N22" s="38">
        <v>62</v>
      </c>
      <c r="O22" s="38">
        <v>248</v>
      </c>
      <c r="P22" s="38">
        <v>1380</v>
      </c>
      <c r="Q22" s="38">
        <v>1234</v>
      </c>
      <c r="R22" s="38">
        <v>932</v>
      </c>
      <c r="S22" s="38">
        <v>613</v>
      </c>
      <c r="T22" s="38">
        <v>138</v>
      </c>
      <c r="U22" s="38">
        <v>36</v>
      </c>
      <c r="V22" s="38">
        <v>167</v>
      </c>
      <c r="W22" s="53">
        <v>34</v>
      </c>
      <c r="X22" s="38">
        <v>41</v>
      </c>
      <c r="Y22" s="38">
        <v>18</v>
      </c>
      <c r="Z22" s="38">
        <v>24</v>
      </c>
      <c r="AA22" s="38">
        <v>9</v>
      </c>
      <c r="AB22" s="38">
        <v>24</v>
      </c>
      <c r="AC22" s="38">
        <v>17</v>
      </c>
      <c r="AD22" s="38">
        <v>24</v>
      </c>
      <c r="AE22" s="38">
        <v>19</v>
      </c>
      <c r="AF22" s="38">
        <v>43</v>
      </c>
      <c r="AG22" s="38">
        <v>29</v>
      </c>
      <c r="AH22" s="38">
        <v>77</v>
      </c>
      <c r="AI22" s="38">
        <v>48</v>
      </c>
      <c r="AJ22" s="38">
        <v>68</v>
      </c>
      <c r="AK22" s="38">
        <v>10</v>
      </c>
      <c r="AL22" s="38">
        <v>118</v>
      </c>
      <c r="AM22" s="38">
        <v>63</v>
      </c>
      <c r="AN22" s="38">
        <v>86</v>
      </c>
      <c r="AO22" s="38">
        <v>44</v>
      </c>
      <c r="AP22" s="38">
        <v>24</v>
      </c>
      <c r="AQ22" s="38">
        <v>22</v>
      </c>
      <c r="AR22" s="38">
        <v>40</v>
      </c>
      <c r="AS22" s="38">
        <v>30</v>
      </c>
      <c r="AT22" s="38">
        <v>10</v>
      </c>
      <c r="AU22" s="38">
        <v>60</v>
      </c>
      <c r="AV22" s="38">
        <v>63</v>
      </c>
      <c r="AW22" s="38">
        <v>0</v>
      </c>
      <c r="AX22" s="38">
        <v>11</v>
      </c>
      <c r="AY22" s="38">
        <v>29</v>
      </c>
      <c r="AZ22" s="38">
        <v>82</v>
      </c>
      <c r="BA22" s="38">
        <v>0</v>
      </c>
      <c r="BB22" s="38">
        <v>4</v>
      </c>
      <c r="BC22" s="38">
        <v>48</v>
      </c>
      <c r="BD22" s="38">
        <v>45</v>
      </c>
      <c r="BE22" s="38">
        <v>68</v>
      </c>
      <c r="BF22" s="38">
        <v>58</v>
      </c>
      <c r="BG22" s="38">
        <v>93</v>
      </c>
      <c r="BH22" s="38">
        <v>21</v>
      </c>
      <c r="BI22" s="38">
        <v>129</v>
      </c>
      <c r="BJ22" s="38">
        <v>108</v>
      </c>
      <c r="BK22" s="38">
        <v>103</v>
      </c>
      <c r="BL22" s="38">
        <v>211</v>
      </c>
      <c r="BM22" s="38">
        <v>121</v>
      </c>
      <c r="BN22" s="38">
        <v>36</v>
      </c>
      <c r="BO22" s="38">
        <v>2</v>
      </c>
      <c r="BP22" s="38">
        <v>3</v>
      </c>
      <c r="BQ22" s="38">
        <v>28</v>
      </c>
      <c r="BR22" s="38">
        <v>29</v>
      </c>
      <c r="BS22" s="38">
        <v>39</v>
      </c>
      <c r="BT22" s="38">
        <v>3</v>
      </c>
      <c r="BU22" s="38">
        <v>93</v>
      </c>
      <c r="BV22" s="38">
        <v>113</v>
      </c>
      <c r="BW22" s="38">
        <v>172</v>
      </c>
      <c r="BX22" s="38">
        <v>218</v>
      </c>
      <c r="BY22" s="38">
        <v>481</v>
      </c>
      <c r="BZ22" s="38">
        <v>509</v>
      </c>
      <c r="CA22" s="38">
        <v>455</v>
      </c>
      <c r="CB22" s="38">
        <v>263</v>
      </c>
      <c r="CC22" s="38">
        <v>207</v>
      </c>
      <c r="CD22" s="38">
        <v>309</v>
      </c>
      <c r="CE22" s="38">
        <v>258</v>
      </c>
      <c r="CF22" s="38">
        <v>393</v>
      </c>
      <c r="CG22" s="38">
        <v>147</v>
      </c>
      <c r="CH22" s="38">
        <v>134</v>
      </c>
      <c r="CI22" s="38">
        <v>8</v>
      </c>
      <c r="CJ22" s="38">
        <v>120</v>
      </c>
      <c r="CK22" s="38">
        <v>248</v>
      </c>
      <c r="CL22" s="38">
        <v>237</v>
      </c>
      <c r="CM22" s="38">
        <v>43</v>
      </c>
      <c r="CN22" s="38">
        <v>45</v>
      </c>
      <c r="CO22" s="38">
        <v>25</v>
      </c>
      <c r="CP22" s="38">
        <v>25</v>
      </c>
      <c r="CQ22" s="38">
        <v>7</v>
      </c>
      <c r="CR22" s="38">
        <v>21</v>
      </c>
      <c r="CS22" s="38">
        <v>1</v>
      </c>
      <c r="CT22" s="38">
        <v>7</v>
      </c>
      <c r="CU22" s="52">
        <v>11</v>
      </c>
      <c r="CV22" s="52">
        <v>8</v>
      </c>
      <c r="CW22" s="52">
        <v>67</v>
      </c>
      <c r="CX22" s="52">
        <v>81</v>
      </c>
    </row>
    <row r="23" spans="1:102">
      <c r="A23" s="9" t="s">
        <v>40</v>
      </c>
      <c r="B23" s="24" t="s">
        <v>580</v>
      </c>
      <c r="C23" s="38">
        <v>1</v>
      </c>
      <c r="D23" s="38">
        <v>26</v>
      </c>
      <c r="E23" s="38">
        <v>99</v>
      </c>
      <c r="F23" s="38">
        <v>141</v>
      </c>
      <c r="G23" s="38">
        <v>216</v>
      </c>
      <c r="H23" s="38">
        <v>123</v>
      </c>
      <c r="I23" s="38">
        <v>262</v>
      </c>
      <c r="J23" s="38">
        <v>420</v>
      </c>
      <c r="K23" s="38">
        <v>670</v>
      </c>
      <c r="L23" s="38">
        <v>892</v>
      </c>
      <c r="M23" s="38">
        <v>1935</v>
      </c>
      <c r="N23" s="38">
        <v>892</v>
      </c>
      <c r="O23" s="38">
        <v>1625</v>
      </c>
      <c r="P23" s="38">
        <v>1420</v>
      </c>
      <c r="Q23" s="38">
        <v>1912</v>
      </c>
      <c r="R23" s="38">
        <v>3031</v>
      </c>
      <c r="S23" s="38">
        <v>1619</v>
      </c>
      <c r="T23" s="38">
        <v>681</v>
      </c>
      <c r="U23" s="38">
        <v>967</v>
      </c>
      <c r="V23" s="38">
        <v>1076</v>
      </c>
      <c r="W23" s="53">
        <v>-1</v>
      </c>
      <c r="X23" s="38">
        <v>-2</v>
      </c>
      <c r="Y23" s="38">
        <v>3</v>
      </c>
      <c r="Z23" s="38">
        <v>1</v>
      </c>
      <c r="AA23" s="38">
        <v>1</v>
      </c>
      <c r="AB23" s="38">
        <v>6</v>
      </c>
      <c r="AC23" s="38">
        <v>7</v>
      </c>
      <c r="AD23" s="38">
        <v>12</v>
      </c>
      <c r="AE23" s="38">
        <v>7</v>
      </c>
      <c r="AF23" s="38">
        <v>25</v>
      </c>
      <c r="AG23" s="38">
        <v>43</v>
      </c>
      <c r="AH23" s="38">
        <v>24</v>
      </c>
      <c r="AI23" s="38">
        <v>37</v>
      </c>
      <c r="AJ23" s="38">
        <v>30</v>
      </c>
      <c r="AK23" s="38">
        <v>35</v>
      </c>
      <c r="AL23" s="38">
        <v>39</v>
      </c>
      <c r="AM23" s="38">
        <v>42</v>
      </c>
      <c r="AN23" s="38">
        <v>58</v>
      </c>
      <c r="AO23" s="38">
        <v>73</v>
      </c>
      <c r="AP23" s="38">
        <v>43</v>
      </c>
      <c r="AQ23" s="38">
        <v>-3</v>
      </c>
      <c r="AR23" s="38">
        <v>34</v>
      </c>
      <c r="AS23" s="38">
        <v>52</v>
      </c>
      <c r="AT23" s="38">
        <v>40</v>
      </c>
      <c r="AU23" s="38">
        <v>51</v>
      </c>
      <c r="AV23" s="38">
        <v>54</v>
      </c>
      <c r="AW23" s="38">
        <v>88</v>
      </c>
      <c r="AX23" s="38">
        <v>69</v>
      </c>
      <c r="AY23" s="38">
        <v>6</v>
      </c>
      <c r="AZ23" s="38">
        <v>26</v>
      </c>
      <c r="BA23" s="38">
        <v>109</v>
      </c>
      <c r="BB23" s="38">
        <v>279</v>
      </c>
      <c r="BC23" s="38">
        <v>408</v>
      </c>
      <c r="BD23" s="38">
        <v>50</v>
      </c>
      <c r="BE23" s="38">
        <v>142</v>
      </c>
      <c r="BF23" s="38">
        <v>70</v>
      </c>
      <c r="BG23" s="38">
        <v>46</v>
      </c>
      <c r="BH23" s="38">
        <v>146</v>
      </c>
      <c r="BI23" s="38">
        <v>262</v>
      </c>
      <c r="BJ23" s="38">
        <v>438</v>
      </c>
      <c r="BK23" s="38">
        <v>591</v>
      </c>
      <c r="BL23" s="38">
        <v>543</v>
      </c>
      <c r="BM23" s="38">
        <v>440</v>
      </c>
      <c r="BN23" s="38">
        <v>361</v>
      </c>
      <c r="BO23" s="38">
        <v>247</v>
      </c>
      <c r="BP23" s="38">
        <v>193</v>
      </c>
      <c r="BQ23" s="38">
        <v>208</v>
      </c>
      <c r="BR23" s="38">
        <v>244</v>
      </c>
      <c r="BS23" s="38">
        <v>296</v>
      </c>
      <c r="BT23" s="38">
        <v>310</v>
      </c>
      <c r="BU23" s="38">
        <v>404</v>
      </c>
      <c r="BV23" s="38">
        <v>615</v>
      </c>
      <c r="BW23" s="38">
        <v>249</v>
      </c>
      <c r="BX23" s="38">
        <v>372</v>
      </c>
      <c r="BY23" s="38">
        <v>449</v>
      </c>
      <c r="BZ23" s="38">
        <v>350</v>
      </c>
      <c r="CA23" s="38">
        <v>311</v>
      </c>
      <c r="CB23" s="38">
        <v>402</v>
      </c>
      <c r="CC23" s="38">
        <v>466</v>
      </c>
      <c r="CD23" s="38">
        <v>733</v>
      </c>
      <c r="CE23" s="38">
        <v>1303</v>
      </c>
      <c r="CF23" s="38">
        <v>587</v>
      </c>
      <c r="CG23" s="38">
        <v>520</v>
      </c>
      <c r="CH23" s="38">
        <v>621</v>
      </c>
      <c r="CI23" s="38">
        <v>524</v>
      </c>
      <c r="CJ23" s="38">
        <v>418</v>
      </c>
      <c r="CK23" s="38">
        <v>420</v>
      </c>
      <c r="CL23" s="38">
        <v>257</v>
      </c>
      <c r="CM23" s="38">
        <v>217</v>
      </c>
      <c r="CN23" s="38">
        <v>221</v>
      </c>
      <c r="CO23" s="38">
        <v>245</v>
      </c>
      <c r="CP23" s="38">
        <v>-2</v>
      </c>
      <c r="CQ23" s="38">
        <v>79</v>
      </c>
      <c r="CR23" s="38">
        <v>236</v>
      </c>
      <c r="CS23" s="38">
        <v>249</v>
      </c>
      <c r="CT23" s="38">
        <v>403</v>
      </c>
      <c r="CU23" s="52">
        <v>236</v>
      </c>
      <c r="CV23" s="52">
        <v>188</v>
      </c>
      <c r="CW23" s="52">
        <v>257</v>
      </c>
      <c r="CX23" s="52">
        <v>395</v>
      </c>
    </row>
    <row r="24" spans="1:102">
      <c r="A24" s="1" t="s">
        <v>42</v>
      </c>
      <c r="B24" s="24" t="s">
        <v>581</v>
      </c>
      <c r="C24" s="38">
        <v>23</v>
      </c>
      <c r="D24" s="38">
        <v>20</v>
      </c>
      <c r="E24" s="38">
        <v>58</v>
      </c>
      <c r="F24" s="38">
        <v>56</v>
      </c>
      <c r="G24" s="38">
        <v>21</v>
      </c>
      <c r="H24" s="38">
        <v>17</v>
      </c>
      <c r="I24" s="38">
        <v>38</v>
      </c>
      <c r="J24" s="38">
        <v>42</v>
      </c>
      <c r="K24" s="38">
        <v>90</v>
      </c>
      <c r="L24" s="38">
        <v>173</v>
      </c>
      <c r="M24" s="38">
        <v>145</v>
      </c>
      <c r="N24" s="38">
        <v>52</v>
      </c>
      <c r="O24" s="38">
        <v>95</v>
      </c>
      <c r="P24" s="38">
        <v>169</v>
      </c>
      <c r="Q24" s="38">
        <v>167</v>
      </c>
      <c r="R24" s="38">
        <v>812</v>
      </c>
      <c r="S24" s="38">
        <v>777</v>
      </c>
      <c r="T24" s="38">
        <v>669</v>
      </c>
      <c r="U24" s="38">
        <v>872</v>
      </c>
      <c r="V24" s="38">
        <v>1014</v>
      </c>
      <c r="W24" s="53">
        <v>6</v>
      </c>
      <c r="X24" s="38">
        <v>7</v>
      </c>
      <c r="Y24" s="38">
        <v>6</v>
      </c>
      <c r="Z24" s="38">
        <v>4</v>
      </c>
      <c r="AA24" s="38">
        <v>5</v>
      </c>
      <c r="AB24" s="38">
        <v>2</v>
      </c>
      <c r="AC24" s="38">
        <v>9</v>
      </c>
      <c r="AD24" s="38">
        <v>4</v>
      </c>
      <c r="AE24" s="38">
        <v>14</v>
      </c>
      <c r="AF24" s="38">
        <v>5</v>
      </c>
      <c r="AG24" s="38">
        <v>18</v>
      </c>
      <c r="AH24" s="38">
        <v>21</v>
      </c>
      <c r="AI24" s="38">
        <v>23</v>
      </c>
      <c r="AJ24" s="38">
        <v>14</v>
      </c>
      <c r="AK24" s="38">
        <v>12</v>
      </c>
      <c r="AL24" s="38">
        <v>7</v>
      </c>
      <c r="AM24" s="38">
        <v>5</v>
      </c>
      <c r="AN24" s="38">
        <v>8</v>
      </c>
      <c r="AO24" s="38">
        <v>2</v>
      </c>
      <c r="AP24" s="38">
        <v>6</v>
      </c>
      <c r="AQ24" s="38">
        <v>4</v>
      </c>
      <c r="AR24" s="38">
        <v>5</v>
      </c>
      <c r="AS24" s="38">
        <v>4</v>
      </c>
      <c r="AT24" s="38">
        <v>4</v>
      </c>
      <c r="AU24" s="38">
        <v>7</v>
      </c>
      <c r="AV24" s="38">
        <v>8</v>
      </c>
      <c r="AW24" s="38">
        <v>8</v>
      </c>
      <c r="AX24" s="38">
        <v>15</v>
      </c>
      <c r="AY24" s="38">
        <v>10</v>
      </c>
      <c r="AZ24" s="38">
        <v>8</v>
      </c>
      <c r="BA24" s="38">
        <v>10</v>
      </c>
      <c r="BB24" s="38">
        <v>14</v>
      </c>
      <c r="BC24" s="38">
        <v>22</v>
      </c>
      <c r="BD24" s="38">
        <v>22</v>
      </c>
      <c r="BE24" s="38">
        <v>21</v>
      </c>
      <c r="BF24" s="38">
        <v>25</v>
      </c>
      <c r="BG24" s="38">
        <v>36</v>
      </c>
      <c r="BH24" s="38">
        <v>37</v>
      </c>
      <c r="BI24" s="38">
        <v>59</v>
      </c>
      <c r="BJ24" s="38">
        <v>41</v>
      </c>
      <c r="BK24" s="38">
        <v>55</v>
      </c>
      <c r="BL24" s="38">
        <v>36</v>
      </c>
      <c r="BM24" s="38">
        <v>32</v>
      </c>
      <c r="BN24" s="38">
        <v>22</v>
      </c>
      <c r="BO24" s="38">
        <v>16</v>
      </c>
      <c r="BP24" s="38">
        <v>9</v>
      </c>
      <c r="BQ24" s="38">
        <v>10</v>
      </c>
      <c r="BR24" s="38">
        <v>17</v>
      </c>
      <c r="BS24" s="38">
        <v>21</v>
      </c>
      <c r="BT24" s="38">
        <v>18</v>
      </c>
      <c r="BU24" s="38">
        <v>29</v>
      </c>
      <c r="BV24" s="38">
        <v>27</v>
      </c>
      <c r="BW24" s="38">
        <v>38</v>
      </c>
      <c r="BX24" s="38">
        <v>36</v>
      </c>
      <c r="BY24" s="38">
        <v>56</v>
      </c>
      <c r="BZ24" s="38">
        <v>39</v>
      </c>
      <c r="CA24" s="38">
        <v>39</v>
      </c>
      <c r="CB24" s="38">
        <v>47</v>
      </c>
      <c r="CC24" s="38">
        <v>42</v>
      </c>
      <c r="CD24" s="38">
        <v>39</v>
      </c>
      <c r="CE24" s="38">
        <v>236</v>
      </c>
      <c r="CF24" s="38">
        <v>213</v>
      </c>
      <c r="CG24" s="38">
        <v>177</v>
      </c>
      <c r="CH24" s="38">
        <v>186</v>
      </c>
      <c r="CI24" s="38">
        <v>242</v>
      </c>
      <c r="CJ24" s="38">
        <v>211</v>
      </c>
      <c r="CK24" s="38">
        <v>153</v>
      </c>
      <c r="CL24" s="38">
        <v>171</v>
      </c>
      <c r="CM24" s="38">
        <v>161</v>
      </c>
      <c r="CN24" s="38">
        <v>182</v>
      </c>
      <c r="CO24" s="38">
        <v>180</v>
      </c>
      <c r="CP24" s="38">
        <v>146</v>
      </c>
      <c r="CQ24" s="38">
        <v>196</v>
      </c>
      <c r="CR24" s="38">
        <v>214</v>
      </c>
      <c r="CS24" s="38">
        <v>223</v>
      </c>
      <c r="CT24" s="38">
        <v>239</v>
      </c>
      <c r="CU24" s="52">
        <v>330</v>
      </c>
      <c r="CV24" s="52">
        <v>237</v>
      </c>
      <c r="CW24" s="52">
        <v>219</v>
      </c>
      <c r="CX24" s="52">
        <v>228</v>
      </c>
    </row>
    <row r="25" spans="1:102">
      <c r="A25" s="9" t="s">
        <v>44</v>
      </c>
      <c r="B25" s="24" t="s">
        <v>582</v>
      </c>
      <c r="C25" s="38">
        <v>2</v>
      </c>
      <c r="D25" s="38">
        <v>1</v>
      </c>
      <c r="E25" s="38">
        <v>3</v>
      </c>
      <c r="F25" s="38">
        <v>4</v>
      </c>
      <c r="G25" s="38">
        <v>2</v>
      </c>
      <c r="H25" s="38">
        <v>2</v>
      </c>
      <c r="I25" s="38">
        <v>1</v>
      </c>
      <c r="J25" s="38">
        <v>2</v>
      </c>
      <c r="K25" s="38">
        <v>6</v>
      </c>
      <c r="L25" s="38">
        <v>30</v>
      </c>
      <c r="M25" s="38">
        <v>3</v>
      </c>
      <c r="N25" s="38">
        <v>1</v>
      </c>
      <c r="O25" s="38">
        <v>4</v>
      </c>
      <c r="P25" s="38">
        <v>10</v>
      </c>
      <c r="Q25" s="38">
        <v>94</v>
      </c>
      <c r="R25" s="38">
        <v>154</v>
      </c>
      <c r="S25" s="38">
        <v>240</v>
      </c>
      <c r="T25" s="38">
        <v>117</v>
      </c>
      <c r="U25" s="38">
        <v>150</v>
      </c>
      <c r="V25" s="38">
        <v>198</v>
      </c>
      <c r="W25" s="53">
        <v>0</v>
      </c>
      <c r="X25" s="38">
        <v>1</v>
      </c>
      <c r="Y25" s="38">
        <v>0</v>
      </c>
      <c r="Z25" s="38">
        <v>1</v>
      </c>
      <c r="AA25" s="38">
        <v>0</v>
      </c>
      <c r="AB25" s="38">
        <v>0</v>
      </c>
      <c r="AC25" s="38">
        <v>1</v>
      </c>
      <c r="AD25" s="38">
        <v>0</v>
      </c>
      <c r="AE25" s="38">
        <v>1</v>
      </c>
      <c r="AF25" s="38">
        <v>0</v>
      </c>
      <c r="AG25" s="38">
        <v>1</v>
      </c>
      <c r="AH25" s="38">
        <v>1</v>
      </c>
      <c r="AI25" s="38">
        <v>2</v>
      </c>
      <c r="AJ25" s="38">
        <v>1</v>
      </c>
      <c r="AK25" s="38">
        <v>1</v>
      </c>
      <c r="AL25" s="38">
        <v>0</v>
      </c>
      <c r="AM25" s="38">
        <v>0</v>
      </c>
      <c r="AN25" s="38">
        <v>1</v>
      </c>
      <c r="AO25" s="38">
        <v>0</v>
      </c>
      <c r="AP25" s="38">
        <v>1</v>
      </c>
      <c r="AQ25" s="38">
        <v>1</v>
      </c>
      <c r="AR25" s="38">
        <v>0</v>
      </c>
      <c r="AS25" s="38">
        <v>1</v>
      </c>
      <c r="AT25" s="38">
        <v>0</v>
      </c>
      <c r="AU25" s="38">
        <v>1</v>
      </c>
      <c r="AV25" s="38">
        <v>0</v>
      </c>
      <c r="AW25" s="38">
        <v>0</v>
      </c>
      <c r="AX25" s="38">
        <v>0</v>
      </c>
      <c r="AY25" s="38">
        <v>1</v>
      </c>
      <c r="AZ25" s="38">
        <v>0</v>
      </c>
      <c r="BA25" s="38">
        <v>1</v>
      </c>
      <c r="BB25" s="38">
        <v>0</v>
      </c>
      <c r="BC25" s="38">
        <v>4</v>
      </c>
      <c r="BD25" s="38">
        <v>0</v>
      </c>
      <c r="BE25" s="38">
        <v>1</v>
      </c>
      <c r="BF25" s="38">
        <v>1</v>
      </c>
      <c r="BG25" s="38">
        <v>7</v>
      </c>
      <c r="BH25" s="38">
        <v>10</v>
      </c>
      <c r="BI25" s="38">
        <v>12</v>
      </c>
      <c r="BJ25" s="38">
        <v>1</v>
      </c>
      <c r="BK25" s="38">
        <v>0</v>
      </c>
      <c r="BL25" s="38">
        <v>0</v>
      </c>
      <c r="BM25" s="38">
        <v>1</v>
      </c>
      <c r="BN25" s="38">
        <v>2</v>
      </c>
      <c r="BO25" s="38">
        <v>0</v>
      </c>
      <c r="BP25" s="38">
        <v>1</v>
      </c>
      <c r="BQ25" s="38">
        <v>0</v>
      </c>
      <c r="BR25" s="38">
        <v>0</v>
      </c>
      <c r="BS25" s="38">
        <v>0</v>
      </c>
      <c r="BT25" s="38">
        <v>0</v>
      </c>
      <c r="BU25" s="38">
        <v>4</v>
      </c>
      <c r="BV25" s="38">
        <v>0</v>
      </c>
      <c r="BW25" s="38">
        <v>0</v>
      </c>
      <c r="BX25" s="38">
        <v>0</v>
      </c>
      <c r="BY25" s="38">
        <v>1</v>
      </c>
      <c r="BZ25" s="38">
        <v>9</v>
      </c>
      <c r="CA25" s="38">
        <v>20</v>
      </c>
      <c r="CB25" s="38">
        <v>22</v>
      </c>
      <c r="CC25" s="38">
        <v>27</v>
      </c>
      <c r="CD25" s="38">
        <v>25</v>
      </c>
      <c r="CE25" s="38">
        <v>40</v>
      </c>
      <c r="CF25" s="38">
        <v>23</v>
      </c>
      <c r="CG25" s="38">
        <v>49</v>
      </c>
      <c r="CH25" s="38">
        <v>42</v>
      </c>
      <c r="CI25" s="38">
        <v>85</v>
      </c>
      <c r="CJ25" s="38">
        <v>69</v>
      </c>
      <c r="CK25" s="38">
        <v>28</v>
      </c>
      <c r="CL25" s="38">
        <v>58</v>
      </c>
      <c r="CM25" s="38">
        <v>27</v>
      </c>
      <c r="CN25" s="38">
        <v>36</v>
      </c>
      <c r="CO25" s="38">
        <v>32</v>
      </c>
      <c r="CP25" s="38">
        <v>22</v>
      </c>
      <c r="CQ25" s="38">
        <v>29</v>
      </c>
      <c r="CR25" s="38">
        <v>39</v>
      </c>
      <c r="CS25" s="38">
        <v>48</v>
      </c>
      <c r="CT25" s="38">
        <v>34</v>
      </c>
      <c r="CU25" s="52">
        <v>68</v>
      </c>
      <c r="CV25" s="52">
        <v>46</v>
      </c>
      <c r="CW25" s="52">
        <v>39</v>
      </c>
      <c r="CX25" s="52">
        <v>45</v>
      </c>
    </row>
    <row r="26" spans="1:102">
      <c r="A26" s="9" t="s">
        <v>46</v>
      </c>
      <c r="B26" s="24" t="s">
        <v>583</v>
      </c>
      <c r="C26" s="38">
        <v>21</v>
      </c>
      <c r="D26" s="38">
        <v>19</v>
      </c>
      <c r="E26" s="38">
        <v>55</v>
      </c>
      <c r="F26" s="38">
        <v>52</v>
      </c>
      <c r="G26" s="38">
        <v>19</v>
      </c>
      <c r="H26" s="38">
        <v>15</v>
      </c>
      <c r="I26" s="38">
        <v>37</v>
      </c>
      <c r="J26" s="38">
        <v>40</v>
      </c>
      <c r="K26" s="38">
        <v>84</v>
      </c>
      <c r="L26" s="38">
        <v>143</v>
      </c>
      <c r="M26" s="38">
        <v>142</v>
      </c>
      <c r="N26" s="38">
        <v>51</v>
      </c>
      <c r="O26" s="38">
        <v>91</v>
      </c>
      <c r="P26" s="38">
        <v>159</v>
      </c>
      <c r="Q26" s="38">
        <v>73</v>
      </c>
      <c r="R26" s="38">
        <v>658</v>
      </c>
      <c r="S26" s="38">
        <v>537</v>
      </c>
      <c r="T26" s="38">
        <v>552</v>
      </c>
      <c r="U26" s="38">
        <v>722</v>
      </c>
      <c r="V26" s="38">
        <v>816</v>
      </c>
      <c r="W26" s="53">
        <v>6</v>
      </c>
      <c r="X26" s="38">
        <v>6</v>
      </c>
      <c r="Y26" s="38">
        <v>6</v>
      </c>
      <c r="Z26" s="38">
        <v>3</v>
      </c>
      <c r="AA26" s="38">
        <v>5</v>
      </c>
      <c r="AB26" s="38">
        <v>2</v>
      </c>
      <c r="AC26" s="38">
        <v>8</v>
      </c>
      <c r="AD26" s="38">
        <v>4</v>
      </c>
      <c r="AE26" s="38">
        <v>13</v>
      </c>
      <c r="AF26" s="38">
        <v>5</v>
      </c>
      <c r="AG26" s="38">
        <v>17</v>
      </c>
      <c r="AH26" s="38">
        <v>20</v>
      </c>
      <c r="AI26" s="38">
        <v>21</v>
      </c>
      <c r="AJ26" s="38">
        <v>13</v>
      </c>
      <c r="AK26" s="38">
        <v>11</v>
      </c>
      <c r="AL26" s="38">
        <v>7</v>
      </c>
      <c r="AM26" s="38">
        <v>5</v>
      </c>
      <c r="AN26" s="38">
        <v>7</v>
      </c>
      <c r="AO26" s="38">
        <v>2</v>
      </c>
      <c r="AP26" s="38">
        <v>5</v>
      </c>
      <c r="AQ26" s="38">
        <v>3</v>
      </c>
      <c r="AR26" s="38">
        <v>5</v>
      </c>
      <c r="AS26" s="38">
        <v>3</v>
      </c>
      <c r="AT26" s="38">
        <v>4</v>
      </c>
      <c r="AU26" s="38">
        <v>6</v>
      </c>
      <c r="AV26" s="38">
        <v>8</v>
      </c>
      <c r="AW26" s="38">
        <v>8</v>
      </c>
      <c r="AX26" s="38">
        <v>15</v>
      </c>
      <c r="AY26" s="38">
        <v>9</v>
      </c>
      <c r="AZ26" s="38">
        <v>8</v>
      </c>
      <c r="BA26" s="38">
        <v>9</v>
      </c>
      <c r="BB26" s="38">
        <v>14</v>
      </c>
      <c r="BC26" s="38">
        <v>18</v>
      </c>
      <c r="BD26" s="38">
        <v>22</v>
      </c>
      <c r="BE26" s="38">
        <v>20</v>
      </c>
      <c r="BF26" s="38">
        <v>24</v>
      </c>
      <c r="BG26" s="38">
        <v>29</v>
      </c>
      <c r="BH26" s="38">
        <v>27</v>
      </c>
      <c r="BI26" s="38">
        <v>47</v>
      </c>
      <c r="BJ26" s="38">
        <v>40</v>
      </c>
      <c r="BK26" s="38">
        <v>55</v>
      </c>
      <c r="BL26" s="38">
        <v>36</v>
      </c>
      <c r="BM26" s="38">
        <v>31</v>
      </c>
      <c r="BN26" s="38">
        <v>20</v>
      </c>
      <c r="BO26" s="38">
        <v>16</v>
      </c>
      <c r="BP26" s="38">
        <v>8</v>
      </c>
      <c r="BQ26" s="38">
        <v>10</v>
      </c>
      <c r="BR26" s="38">
        <v>17</v>
      </c>
      <c r="BS26" s="38">
        <v>21</v>
      </c>
      <c r="BT26" s="38">
        <v>18</v>
      </c>
      <c r="BU26" s="38">
        <v>25</v>
      </c>
      <c r="BV26" s="38">
        <v>27</v>
      </c>
      <c r="BW26" s="38">
        <v>38</v>
      </c>
      <c r="BX26" s="38">
        <v>36</v>
      </c>
      <c r="BY26" s="38">
        <v>55</v>
      </c>
      <c r="BZ26" s="38">
        <v>30</v>
      </c>
      <c r="CA26" s="38">
        <v>19</v>
      </c>
      <c r="CB26" s="38">
        <v>25</v>
      </c>
      <c r="CC26" s="38">
        <v>15</v>
      </c>
      <c r="CD26" s="38">
        <v>14</v>
      </c>
      <c r="CE26" s="38">
        <v>196</v>
      </c>
      <c r="CF26" s="38">
        <v>189</v>
      </c>
      <c r="CG26" s="38">
        <v>128</v>
      </c>
      <c r="CH26" s="38">
        <v>145</v>
      </c>
      <c r="CI26" s="38">
        <v>157</v>
      </c>
      <c r="CJ26" s="38">
        <v>142</v>
      </c>
      <c r="CK26" s="38">
        <v>125</v>
      </c>
      <c r="CL26" s="38">
        <v>113</v>
      </c>
      <c r="CM26" s="38">
        <v>134</v>
      </c>
      <c r="CN26" s="38">
        <v>146</v>
      </c>
      <c r="CO26" s="38">
        <v>148</v>
      </c>
      <c r="CP26" s="38">
        <v>124</v>
      </c>
      <c r="CQ26" s="38">
        <v>167</v>
      </c>
      <c r="CR26" s="38">
        <v>175</v>
      </c>
      <c r="CS26" s="38">
        <v>175</v>
      </c>
      <c r="CT26" s="38">
        <v>205</v>
      </c>
      <c r="CU26" s="52">
        <v>262</v>
      </c>
      <c r="CV26" s="52">
        <v>191</v>
      </c>
      <c r="CW26" s="52">
        <v>180</v>
      </c>
      <c r="CX26" s="52">
        <v>183</v>
      </c>
    </row>
    <row r="27" spans="1:102">
      <c r="A27" s="1" t="s">
        <v>48</v>
      </c>
      <c r="B27" s="24" t="s">
        <v>584</v>
      </c>
      <c r="C27" s="38">
        <v>318</v>
      </c>
      <c r="D27" s="38">
        <v>409</v>
      </c>
      <c r="E27" s="38">
        <v>367</v>
      </c>
      <c r="F27" s="38">
        <v>374</v>
      </c>
      <c r="G27" s="38">
        <v>338</v>
      </c>
      <c r="H27" s="38">
        <v>183</v>
      </c>
      <c r="I27" s="38">
        <v>196</v>
      </c>
      <c r="J27" s="38">
        <v>197</v>
      </c>
      <c r="K27" s="38">
        <v>215</v>
      </c>
      <c r="L27" s="38">
        <v>222</v>
      </c>
      <c r="M27" s="38">
        <v>240</v>
      </c>
      <c r="N27" s="38">
        <v>208</v>
      </c>
      <c r="O27" s="38">
        <v>235</v>
      </c>
      <c r="P27" s="38">
        <v>354</v>
      </c>
      <c r="Q27" s="38">
        <v>261</v>
      </c>
      <c r="R27" s="38">
        <v>803</v>
      </c>
      <c r="S27" s="38">
        <v>822</v>
      </c>
      <c r="T27" s="38">
        <v>781</v>
      </c>
      <c r="U27" s="38">
        <v>891</v>
      </c>
      <c r="V27" s="38">
        <v>971</v>
      </c>
      <c r="W27" s="53">
        <v>69</v>
      </c>
      <c r="X27" s="38">
        <v>72</v>
      </c>
      <c r="Y27" s="38">
        <v>80</v>
      </c>
      <c r="Z27" s="38">
        <v>97</v>
      </c>
      <c r="AA27" s="38">
        <v>102</v>
      </c>
      <c r="AB27" s="38">
        <v>101</v>
      </c>
      <c r="AC27" s="38">
        <v>109</v>
      </c>
      <c r="AD27" s="38">
        <v>97</v>
      </c>
      <c r="AE27" s="38">
        <v>96</v>
      </c>
      <c r="AF27" s="38">
        <v>94</v>
      </c>
      <c r="AG27" s="38">
        <v>97</v>
      </c>
      <c r="AH27" s="38">
        <v>80</v>
      </c>
      <c r="AI27" s="38">
        <v>88</v>
      </c>
      <c r="AJ27" s="38">
        <v>100</v>
      </c>
      <c r="AK27" s="38">
        <v>95</v>
      </c>
      <c r="AL27" s="38">
        <v>91</v>
      </c>
      <c r="AM27" s="38">
        <v>148</v>
      </c>
      <c r="AN27" s="38">
        <v>63</v>
      </c>
      <c r="AO27" s="38">
        <v>57</v>
      </c>
      <c r="AP27" s="38">
        <v>70</v>
      </c>
      <c r="AQ27" s="38">
        <v>44</v>
      </c>
      <c r="AR27" s="38">
        <v>50</v>
      </c>
      <c r="AS27" s="38">
        <v>43</v>
      </c>
      <c r="AT27" s="38">
        <v>46</v>
      </c>
      <c r="AU27" s="38">
        <v>52</v>
      </c>
      <c r="AV27" s="38">
        <v>50</v>
      </c>
      <c r="AW27" s="38">
        <v>48</v>
      </c>
      <c r="AX27" s="38">
        <v>46</v>
      </c>
      <c r="AY27" s="38">
        <v>49</v>
      </c>
      <c r="AZ27" s="38">
        <v>48</v>
      </c>
      <c r="BA27" s="38">
        <v>47</v>
      </c>
      <c r="BB27" s="38">
        <v>53</v>
      </c>
      <c r="BC27" s="38">
        <v>53</v>
      </c>
      <c r="BD27" s="38">
        <v>55</v>
      </c>
      <c r="BE27" s="38">
        <v>53</v>
      </c>
      <c r="BF27" s="38">
        <v>54</v>
      </c>
      <c r="BG27" s="38">
        <v>49</v>
      </c>
      <c r="BH27" s="38">
        <v>55</v>
      </c>
      <c r="BI27" s="38">
        <v>59</v>
      </c>
      <c r="BJ27" s="38">
        <v>59</v>
      </c>
      <c r="BK27" s="38">
        <v>60</v>
      </c>
      <c r="BL27" s="38">
        <v>66</v>
      </c>
      <c r="BM27" s="38">
        <v>60</v>
      </c>
      <c r="BN27" s="38">
        <v>54</v>
      </c>
      <c r="BO27" s="38">
        <v>54</v>
      </c>
      <c r="BP27" s="38">
        <v>48</v>
      </c>
      <c r="BQ27" s="38">
        <v>51</v>
      </c>
      <c r="BR27" s="38">
        <v>55</v>
      </c>
      <c r="BS27" s="38">
        <v>65</v>
      </c>
      <c r="BT27" s="38">
        <v>56</v>
      </c>
      <c r="BU27" s="38">
        <v>56</v>
      </c>
      <c r="BV27" s="38">
        <v>58</v>
      </c>
      <c r="BW27" s="38">
        <v>66</v>
      </c>
      <c r="BX27" s="38">
        <v>74</v>
      </c>
      <c r="BY27" s="38">
        <v>120</v>
      </c>
      <c r="BZ27" s="38">
        <v>94</v>
      </c>
      <c r="CA27" s="38">
        <v>67</v>
      </c>
      <c r="CB27" s="38">
        <v>60</v>
      </c>
      <c r="CC27" s="38">
        <v>64</v>
      </c>
      <c r="CD27" s="38">
        <v>70</v>
      </c>
      <c r="CE27" s="38">
        <v>232</v>
      </c>
      <c r="CF27" s="38">
        <v>202</v>
      </c>
      <c r="CG27" s="38">
        <v>183</v>
      </c>
      <c r="CH27" s="38">
        <v>186</v>
      </c>
      <c r="CI27" s="38">
        <v>231</v>
      </c>
      <c r="CJ27" s="38">
        <v>210</v>
      </c>
      <c r="CK27" s="38">
        <v>198</v>
      </c>
      <c r="CL27" s="38">
        <v>183</v>
      </c>
      <c r="CM27" s="38">
        <v>218</v>
      </c>
      <c r="CN27" s="38">
        <v>191</v>
      </c>
      <c r="CO27" s="38">
        <v>171</v>
      </c>
      <c r="CP27" s="38">
        <v>201</v>
      </c>
      <c r="CQ27" s="38">
        <v>229</v>
      </c>
      <c r="CR27" s="38">
        <v>211</v>
      </c>
      <c r="CS27" s="38">
        <v>208</v>
      </c>
      <c r="CT27" s="38">
        <v>243</v>
      </c>
      <c r="CU27" s="52">
        <v>262</v>
      </c>
      <c r="CV27" s="52">
        <v>241</v>
      </c>
      <c r="CW27" s="52">
        <v>237</v>
      </c>
      <c r="CX27" s="52">
        <v>231</v>
      </c>
    </row>
    <row r="28" spans="1:102">
      <c r="A28" s="9" t="s">
        <v>50</v>
      </c>
      <c r="B28" s="24" t="s">
        <v>585</v>
      </c>
      <c r="C28" s="38">
        <v>68</v>
      </c>
      <c r="D28" s="38">
        <v>61</v>
      </c>
      <c r="E28" s="38">
        <v>72</v>
      </c>
      <c r="F28" s="38">
        <v>62</v>
      </c>
      <c r="G28" s="38">
        <v>70</v>
      </c>
      <c r="H28" s="38">
        <v>68</v>
      </c>
      <c r="I28" s="38">
        <v>73</v>
      </c>
      <c r="J28" s="38">
        <v>81</v>
      </c>
      <c r="K28" s="38">
        <v>84</v>
      </c>
      <c r="L28" s="38">
        <v>88</v>
      </c>
      <c r="M28" s="38">
        <v>95</v>
      </c>
      <c r="N28" s="38">
        <v>81</v>
      </c>
      <c r="O28" s="38">
        <v>96</v>
      </c>
      <c r="P28" s="38">
        <v>114</v>
      </c>
      <c r="Q28" s="38">
        <v>92</v>
      </c>
      <c r="R28" s="38">
        <v>632</v>
      </c>
      <c r="S28" s="38">
        <v>666</v>
      </c>
      <c r="T28" s="38">
        <v>634</v>
      </c>
      <c r="U28" s="38">
        <v>733</v>
      </c>
      <c r="V28" s="38">
        <v>773</v>
      </c>
      <c r="W28" s="53">
        <v>18</v>
      </c>
      <c r="X28" s="38">
        <v>16</v>
      </c>
      <c r="Y28" s="38">
        <v>19</v>
      </c>
      <c r="Z28" s="38">
        <v>15</v>
      </c>
      <c r="AA28" s="38">
        <v>15</v>
      </c>
      <c r="AB28" s="38">
        <v>17</v>
      </c>
      <c r="AC28" s="38">
        <v>15</v>
      </c>
      <c r="AD28" s="38">
        <v>14</v>
      </c>
      <c r="AE28" s="38">
        <v>18</v>
      </c>
      <c r="AF28" s="38">
        <v>17</v>
      </c>
      <c r="AG28" s="38">
        <v>21</v>
      </c>
      <c r="AH28" s="38">
        <v>16</v>
      </c>
      <c r="AI28" s="38">
        <v>15</v>
      </c>
      <c r="AJ28" s="38">
        <v>14</v>
      </c>
      <c r="AK28" s="38">
        <v>16</v>
      </c>
      <c r="AL28" s="38">
        <v>17</v>
      </c>
      <c r="AM28" s="38">
        <v>15</v>
      </c>
      <c r="AN28" s="38">
        <v>19</v>
      </c>
      <c r="AO28" s="38">
        <v>16</v>
      </c>
      <c r="AP28" s="38">
        <v>20</v>
      </c>
      <c r="AQ28" s="38">
        <v>17</v>
      </c>
      <c r="AR28" s="38">
        <v>18</v>
      </c>
      <c r="AS28" s="38">
        <v>16</v>
      </c>
      <c r="AT28" s="38">
        <v>17</v>
      </c>
      <c r="AU28" s="38">
        <v>18</v>
      </c>
      <c r="AV28" s="38">
        <v>17</v>
      </c>
      <c r="AW28" s="38">
        <v>19</v>
      </c>
      <c r="AX28" s="38">
        <v>19</v>
      </c>
      <c r="AY28" s="38">
        <v>21</v>
      </c>
      <c r="AZ28" s="38">
        <v>20</v>
      </c>
      <c r="BA28" s="38">
        <v>19</v>
      </c>
      <c r="BB28" s="38">
        <v>21</v>
      </c>
      <c r="BC28" s="38">
        <v>21</v>
      </c>
      <c r="BD28" s="38">
        <v>20</v>
      </c>
      <c r="BE28" s="38">
        <v>21</v>
      </c>
      <c r="BF28" s="38">
        <v>22</v>
      </c>
      <c r="BG28" s="38">
        <v>21</v>
      </c>
      <c r="BH28" s="38">
        <v>22</v>
      </c>
      <c r="BI28" s="38">
        <v>23</v>
      </c>
      <c r="BJ28" s="38">
        <v>22</v>
      </c>
      <c r="BK28" s="38">
        <v>23</v>
      </c>
      <c r="BL28" s="38">
        <v>26</v>
      </c>
      <c r="BM28" s="38">
        <v>25</v>
      </c>
      <c r="BN28" s="38">
        <v>21</v>
      </c>
      <c r="BO28" s="38">
        <v>19</v>
      </c>
      <c r="BP28" s="38">
        <v>19</v>
      </c>
      <c r="BQ28" s="38">
        <v>21</v>
      </c>
      <c r="BR28" s="38">
        <v>22</v>
      </c>
      <c r="BS28" s="38">
        <v>26</v>
      </c>
      <c r="BT28" s="38">
        <v>22</v>
      </c>
      <c r="BU28" s="38">
        <v>24</v>
      </c>
      <c r="BV28" s="38">
        <v>24</v>
      </c>
      <c r="BW28" s="38">
        <v>27</v>
      </c>
      <c r="BX28" s="38">
        <v>27</v>
      </c>
      <c r="BY28" s="38">
        <v>27</v>
      </c>
      <c r="BZ28" s="38">
        <v>33</v>
      </c>
      <c r="CA28" s="38">
        <v>24</v>
      </c>
      <c r="CB28" s="38">
        <v>23</v>
      </c>
      <c r="CC28" s="38">
        <v>23</v>
      </c>
      <c r="CD28" s="38">
        <v>22</v>
      </c>
      <c r="CE28" s="38">
        <v>184</v>
      </c>
      <c r="CF28" s="38">
        <v>156</v>
      </c>
      <c r="CG28" s="38">
        <v>141</v>
      </c>
      <c r="CH28" s="38">
        <v>151</v>
      </c>
      <c r="CI28" s="38">
        <v>192</v>
      </c>
      <c r="CJ28" s="38">
        <v>169</v>
      </c>
      <c r="CK28" s="38">
        <v>161</v>
      </c>
      <c r="CL28" s="38">
        <v>144</v>
      </c>
      <c r="CM28" s="38">
        <v>179</v>
      </c>
      <c r="CN28" s="38">
        <v>156</v>
      </c>
      <c r="CO28" s="38">
        <v>136</v>
      </c>
      <c r="CP28" s="38">
        <v>163</v>
      </c>
      <c r="CQ28" s="38">
        <v>197</v>
      </c>
      <c r="CR28" s="38">
        <v>173</v>
      </c>
      <c r="CS28" s="38">
        <v>166</v>
      </c>
      <c r="CT28" s="38">
        <v>197</v>
      </c>
      <c r="CU28" s="52">
        <v>213</v>
      </c>
      <c r="CV28" s="52">
        <v>192</v>
      </c>
      <c r="CW28" s="52">
        <v>185</v>
      </c>
      <c r="CX28" s="52">
        <v>183</v>
      </c>
    </row>
    <row r="29" spans="1:102">
      <c r="A29" s="9" t="s">
        <v>52</v>
      </c>
      <c r="B29" s="24" t="s">
        <v>586</v>
      </c>
      <c r="C29" s="38">
        <v>250</v>
      </c>
      <c r="D29" s="38">
        <v>348</v>
      </c>
      <c r="E29" s="38">
        <v>295</v>
      </c>
      <c r="F29" s="38">
        <v>312</v>
      </c>
      <c r="G29" s="38">
        <v>268</v>
      </c>
      <c r="H29" s="38">
        <v>115</v>
      </c>
      <c r="I29" s="38">
        <v>123</v>
      </c>
      <c r="J29" s="38">
        <v>116</v>
      </c>
      <c r="K29" s="38">
        <v>131</v>
      </c>
      <c r="L29" s="38">
        <v>134</v>
      </c>
      <c r="M29" s="38">
        <v>145</v>
      </c>
      <c r="N29" s="38">
        <v>127</v>
      </c>
      <c r="O29" s="38">
        <v>139</v>
      </c>
      <c r="P29" s="38">
        <v>240</v>
      </c>
      <c r="Q29" s="38">
        <v>169</v>
      </c>
      <c r="R29" s="38">
        <v>171</v>
      </c>
      <c r="S29" s="38">
        <v>156</v>
      </c>
      <c r="T29" s="38">
        <v>147</v>
      </c>
      <c r="U29" s="38">
        <v>158</v>
      </c>
      <c r="V29" s="38">
        <v>198</v>
      </c>
      <c r="W29" s="53">
        <v>51</v>
      </c>
      <c r="X29" s="38">
        <v>56</v>
      </c>
      <c r="Y29" s="38">
        <v>61</v>
      </c>
      <c r="Z29" s="38">
        <v>82</v>
      </c>
      <c r="AA29" s="38">
        <v>87</v>
      </c>
      <c r="AB29" s="38">
        <v>84</v>
      </c>
      <c r="AC29" s="38">
        <v>94</v>
      </c>
      <c r="AD29" s="38">
        <v>83</v>
      </c>
      <c r="AE29" s="38">
        <v>78</v>
      </c>
      <c r="AF29" s="38">
        <v>77</v>
      </c>
      <c r="AG29" s="38">
        <v>76</v>
      </c>
      <c r="AH29" s="38">
        <v>64</v>
      </c>
      <c r="AI29" s="38">
        <v>73</v>
      </c>
      <c r="AJ29" s="38">
        <v>86</v>
      </c>
      <c r="AK29" s="38">
        <v>79</v>
      </c>
      <c r="AL29" s="38">
        <v>74</v>
      </c>
      <c r="AM29" s="38">
        <v>133</v>
      </c>
      <c r="AN29" s="38">
        <v>44</v>
      </c>
      <c r="AO29" s="38">
        <v>41</v>
      </c>
      <c r="AP29" s="38">
        <v>50</v>
      </c>
      <c r="AQ29" s="38">
        <v>27</v>
      </c>
      <c r="AR29" s="38">
        <v>32</v>
      </c>
      <c r="AS29" s="38">
        <v>27</v>
      </c>
      <c r="AT29" s="38">
        <v>29</v>
      </c>
      <c r="AU29" s="38">
        <v>34</v>
      </c>
      <c r="AV29" s="38">
        <v>33</v>
      </c>
      <c r="AW29" s="38">
        <v>29</v>
      </c>
      <c r="AX29" s="38">
        <v>27</v>
      </c>
      <c r="AY29" s="38">
        <v>28</v>
      </c>
      <c r="AZ29" s="38">
        <v>28</v>
      </c>
      <c r="BA29" s="38">
        <v>28</v>
      </c>
      <c r="BB29" s="38">
        <v>32</v>
      </c>
      <c r="BC29" s="38">
        <v>32</v>
      </c>
      <c r="BD29" s="38">
        <v>35</v>
      </c>
      <c r="BE29" s="38">
        <v>32</v>
      </c>
      <c r="BF29" s="38">
        <v>32</v>
      </c>
      <c r="BG29" s="38">
        <v>28</v>
      </c>
      <c r="BH29" s="38">
        <v>33</v>
      </c>
      <c r="BI29" s="38">
        <v>36</v>
      </c>
      <c r="BJ29" s="38">
        <v>37</v>
      </c>
      <c r="BK29" s="38">
        <v>37</v>
      </c>
      <c r="BL29" s="38">
        <v>40</v>
      </c>
      <c r="BM29" s="38">
        <v>35</v>
      </c>
      <c r="BN29" s="38">
        <v>33</v>
      </c>
      <c r="BO29" s="38">
        <v>35</v>
      </c>
      <c r="BP29" s="38">
        <v>29</v>
      </c>
      <c r="BQ29" s="38">
        <v>30</v>
      </c>
      <c r="BR29" s="38">
        <v>33</v>
      </c>
      <c r="BS29" s="38">
        <v>39</v>
      </c>
      <c r="BT29" s="38">
        <v>34</v>
      </c>
      <c r="BU29" s="38">
        <v>32</v>
      </c>
      <c r="BV29" s="38">
        <v>34</v>
      </c>
      <c r="BW29" s="38">
        <v>39</v>
      </c>
      <c r="BX29" s="38">
        <v>47</v>
      </c>
      <c r="BY29" s="38">
        <v>93</v>
      </c>
      <c r="BZ29" s="38">
        <v>61</v>
      </c>
      <c r="CA29" s="38">
        <v>43</v>
      </c>
      <c r="CB29" s="38">
        <v>37</v>
      </c>
      <c r="CC29" s="38">
        <v>41</v>
      </c>
      <c r="CD29" s="38">
        <v>48</v>
      </c>
      <c r="CE29" s="38">
        <v>48</v>
      </c>
      <c r="CF29" s="38">
        <v>46</v>
      </c>
      <c r="CG29" s="38">
        <v>42</v>
      </c>
      <c r="CH29" s="38">
        <v>35</v>
      </c>
      <c r="CI29" s="38">
        <v>39</v>
      </c>
      <c r="CJ29" s="38">
        <v>41</v>
      </c>
      <c r="CK29" s="38">
        <v>37</v>
      </c>
      <c r="CL29" s="38">
        <v>39</v>
      </c>
      <c r="CM29" s="38">
        <v>39</v>
      </c>
      <c r="CN29" s="38">
        <v>35</v>
      </c>
      <c r="CO29" s="38">
        <v>35</v>
      </c>
      <c r="CP29" s="38">
        <v>38</v>
      </c>
      <c r="CQ29" s="38">
        <v>32</v>
      </c>
      <c r="CR29" s="38">
        <v>38</v>
      </c>
      <c r="CS29" s="38">
        <v>42</v>
      </c>
      <c r="CT29" s="38">
        <v>46</v>
      </c>
      <c r="CU29" s="52">
        <v>49</v>
      </c>
      <c r="CV29" s="52">
        <v>49</v>
      </c>
      <c r="CW29" s="52">
        <v>52</v>
      </c>
      <c r="CX29" s="52">
        <v>48</v>
      </c>
    </row>
    <row r="30" spans="1:102">
      <c r="A30" s="7" t="s">
        <v>54</v>
      </c>
      <c r="B30" s="24" t="s">
        <v>587</v>
      </c>
      <c r="C30" s="38">
        <v>100158</v>
      </c>
      <c r="D30" s="38">
        <v>104100</v>
      </c>
      <c r="E30" s="38">
        <v>112260</v>
      </c>
      <c r="F30" s="38">
        <v>121344</v>
      </c>
      <c r="G30" s="38">
        <v>131795</v>
      </c>
      <c r="H30" s="38">
        <v>133677</v>
      </c>
      <c r="I30" s="38">
        <v>138262</v>
      </c>
      <c r="J30" s="38">
        <v>152865</v>
      </c>
      <c r="K30" s="38">
        <v>175971</v>
      </c>
      <c r="L30" s="38">
        <v>161326</v>
      </c>
      <c r="M30" s="38">
        <v>171706</v>
      </c>
      <c r="N30" s="38">
        <v>156574</v>
      </c>
      <c r="O30" s="38">
        <v>178141</v>
      </c>
      <c r="P30" s="38">
        <v>192020</v>
      </c>
      <c r="Q30" s="38">
        <v>195302</v>
      </c>
      <c r="R30" s="38">
        <v>204239</v>
      </c>
      <c r="S30" s="38">
        <v>218160</v>
      </c>
      <c r="T30" s="38">
        <v>214539</v>
      </c>
      <c r="U30" s="38">
        <v>230266</v>
      </c>
      <c r="V30" s="38">
        <v>249582</v>
      </c>
      <c r="W30" s="53">
        <v>24487</v>
      </c>
      <c r="X30" s="38">
        <v>25570</v>
      </c>
      <c r="Y30" s="38">
        <v>24898</v>
      </c>
      <c r="Z30" s="38">
        <v>25203</v>
      </c>
      <c r="AA30" s="38">
        <v>25275</v>
      </c>
      <c r="AB30" s="38">
        <v>25156</v>
      </c>
      <c r="AC30" s="38">
        <v>26526</v>
      </c>
      <c r="AD30" s="38">
        <v>27143</v>
      </c>
      <c r="AE30" s="38">
        <v>26821</v>
      </c>
      <c r="AF30" s="38">
        <v>27819</v>
      </c>
      <c r="AG30" s="38">
        <v>28446</v>
      </c>
      <c r="AH30" s="38">
        <v>29174</v>
      </c>
      <c r="AI30" s="38">
        <v>30201</v>
      </c>
      <c r="AJ30" s="38">
        <v>30833</v>
      </c>
      <c r="AK30" s="38">
        <v>30185</v>
      </c>
      <c r="AL30" s="38">
        <v>30125</v>
      </c>
      <c r="AM30" s="38">
        <v>32406</v>
      </c>
      <c r="AN30" s="38">
        <v>33401</v>
      </c>
      <c r="AO30" s="38">
        <v>33311</v>
      </c>
      <c r="AP30" s="38">
        <v>32677</v>
      </c>
      <c r="AQ30" s="38">
        <v>34306</v>
      </c>
      <c r="AR30" s="38">
        <v>32745</v>
      </c>
      <c r="AS30" s="38">
        <v>32655</v>
      </c>
      <c r="AT30" s="38">
        <v>33971</v>
      </c>
      <c r="AU30" s="38">
        <v>33427</v>
      </c>
      <c r="AV30" s="38">
        <v>34690</v>
      </c>
      <c r="AW30" s="38">
        <v>34358</v>
      </c>
      <c r="AX30" s="38">
        <v>35787</v>
      </c>
      <c r="AY30" s="38">
        <v>36097</v>
      </c>
      <c r="AZ30" s="38">
        <v>37733</v>
      </c>
      <c r="BA30" s="38">
        <v>38969</v>
      </c>
      <c r="BB30" s="38">
        <v>40066</v>
      </c>
      <c r="BC30" s="38">
        <v>47534</v>
      </c>
      <c r="BD30" s="38">
        <v>51905</v>
      </c>
      <c r="BE30" s="38">
        <v>38837</v>
      </c>
      <c r="BF30" s="38">
        <v>37695</v>
      </c>
      <c r="BG30" s="38">
        <v>39488</v>
      </c>
      <c r="BH30" s="38">
        <v>39971</v>
      </c>
      <c r="BI30" s="38">
        <v>40691</v>
      </c>
      <c r="BJ30" s="38">
        <v>41176</v>
      </c>
      <c r="BK30" s="38">
        <v>43106</v>
      </c>
      <c r="BL30" s="38">
        <v>45384</v>
      </c>
      <c r="BM30" s="38">
        <v>43610</v>
      </c>
      <c r="BN30" s="38">
        <v>39606</v>
      </c>
      <c r="BO30" s="38">
        <v>37591</v>
      </c>
      <c r="BP30" s="38">
        <v>37757</v>
      </c>
      <c r="BQ30" s="38">
        <v>38983</v>
      </c>
      <c r="BR30" s="38">
        <v>42243</v>
      </c>
      <c r="BS30" s="38">
        <v>42569</v>
      </c>
      <c r="BT30" s="38">
        <v>44756</v>
      </c>
      <c r="BU30" s="38">
        <v>44376</v>
      </c>
      <c r="BV30" s="38">
        <v>46440</v>
      </c>
      <c r="BW30" s="38">
        <v>47209</v>
      </c>
      <c r="BX30" s="38">
        <v>47351</v>
      </c>
      <c r="BY30" s="38">
        <v>48809</v>
      </c>
      <c r="BZ30" s="38">
        <v>48651</v>
      </c>
      <c r="CA30" s="38">
        <v>49460</v>
      </c>
      <c r="CB30" s="38">
        <v>48932</v>
      </c>
      <c r="CC30" s="38">
        <v>49083</v>
      </c>
      <c r="CD30" s="38">
        <v>47827</v>
      </c>
      <c r="CE30" s="38">
        <v>49376</v>
      </c>
      <c r="CF30" s="38">
        <v>50168</v>
      </c>
      <c r="CG30" s="38">
        <v>52534</v>
      </c>
      <c r="CH30" s="38">
        <v>52161</v>
      </c>
      <c r="CI30" s="38">
        <v>53766</v>
      </c>
      <c r="CJ30" s="38">
        <v>54422</v>
      </c>
      <c r="CK30" s="38">
        <v>54353</v>
      </c>
      <c r="CL30" s="38">
        <v>55619</v>
      </c>
      <c r="CM30" s="38">
        <v>53828</v>
      </c>
      <c r="CN30" s="38">
        <v>53511</v>
      </c>
      <c r="CO30" s="38">
        <v>53095</v>
      </c>
      <c r="CP30" s="38">
        <v>54105</v>
      </c>
      <c r="CQ30" s="38">
        <v>54073</v>
      </c>
      <c r="CR30" s="38">
        <v>55800</v>
      </c>
      <c r="CS30" s="38">
        <v>58906</v>
      </c>
      <c r="CT30" s="38">
        <v>61487</v>
      </c>
      <c r="CU30" s="52">
        <v>61749</v>
      </c>
      <c r="CV30" s="52">
        <v>61551</v>
      </c>
      <c r="CW30" s="52">
        <v>62945</v>
      </c>
      <c r="CX30" s="52">
        <v>63337</v>
      </c>
    </row>
    <row r="31" spans="1:102">
      <c r="A31" s="1" t="s">
        <v>56</v>
      </c>
      <c r="B31" s="24" t="s">
        <v>588</v>
      </c>
      <c r="C31" s="38">
        <v>6874</v>
      </c>
      <c r="D31" s="38">
        <v>7119</v>
      </c>
      <c r="E31" s="38">
        <v>7097</v>
      </c>
      <c r="F31" s="38">
        <v>7584</v>
      </c>
      <c r="G31" s="38">
        <v>8033</v>
      </c>
      <c r="H31" s="38">
        <v>9397</v>
      </c>
      <c r="I31" s="38">
        <v>9941</v>
      </c>
      <c r="J31" s="38">
        <v>10584</v>
      </c>
      <c r="K31" s="38">
        <v>11250</v>
      </c>
      <c r="L31" s="38">
        <v>12230</v>
      </c>
      <c r="M31" s="38">
        <v>14776</v>
      </c>
      <c r="N31" s="38">
        <v>15582</v>
      </c>
      <c r="O31" s="38">
        <v>15977</v>
      </c>
      <c r="P31" s="38">
        <v>17574</v>
      </c>
      <c r="Q31" s="38">
        <v>18078</v>
      </c>
      <c r="R31" s="38">
        <v>19545</v>
      </c>
      <c r="S31" s="38">
        <v>20484</v>
      </c>
      <c r="T31" s="38">
        <v>19879</v>
      </c>
      <c r="U31" s="38">
        <v>21022</v>
      </c>
      <c r="V31" s="38">
        <v>23258</v>
      </c>
      <c r="W31" s="53">
        <v>1704</v>
      </c>
      <c r="X31" s="38">
        <v>1730</v>
      </c>
      <c r="Y31" s="38">
        <v>1723</v>
      </c>
      <c r="Z31" s="38">
        <v>1717</v>
      </c>
      <c r="AA31" s="38">
        <v>1739</v>
      </c>
      <c r="AB31" s="38">
        <v>1752</v>
      </c>
      <c r="AC31" s="38">
        <v>1821</v>
      </c>
      <c r="AD31" s="38">
        <v>1807</v>
      </c>
      <c r="AE31" s="38">
        <v>1725</v>
      </c>
      <c r="AF31" s="38">
        <v>1801</v>
      </c>
      <c r="AG31" s="38">
        <v>1796</v>
      </c>
      <c r="AH31" s="38">
        <v>1775</v>
      </c>
      <c r="AI31" s="38">
        <v>1921</v>
      </c>
      <c r="AJ31" s="38">
        <v>1925</v>
      </c>
      <c r="AK31" s="38">
        <v>1868</v>
      </c>
      <c r="AL31" s="38">
        <v>1870</v>
      </c>
      <c r="AM31" s="38">
        <v>1941</v>
      </c>
      <c r="AN31" s="38">
        <v>1967</v>
      </c>
      <c r="AO31" s="38">
        <v>2057</v>
      </c>
      <c r="AP31" s="38">
        <v>2068</v>
      </c>
      <c r="AQ31" s="38">
        <v>2253</v>
      </c>
      <c r="AR31" s="38">
        <v>2323</v>
      </c>
      <c r="AS31" s="38">
        <v>2339</v>
      </c>
      <c r="AT31" s="38">
        <v>2482</v>
      </c>
      <c r="AU31" s="38">
        <v>2440</v>
      </c>
      <c r="AV31" s="38">
        <v>2487</v>
      </c>
      <c r="AW31" s="38">
        <v>2509</v>
      </c>
      <c r="AX31" s="38">
        <v>2505</v>
      </c>
      <c r="AY31" s="38">
        <v>2560</v>
      </c>
      <c r="AZ31" s="38">
        <v>2636</v>
      </c>
      <c r="BA31" s="38">
        <v>2660</v>
      </c>
      <c r="BB31" s="38">
        <v>2728</v>
      </c>
      <c r="BC31" s="38">
        <v>2653</v>
      </c>
      <c r="BD31" s="38">
        <v>2793</v>
      </c>
      <c r="BE31" s="38">
        <v>2862</v>
      </c>
      <c r="BF31" s="38">
        <v>2942</v>
      </c>
      <c r="BG31" s="38">
        <v>2919</v>
      </c>
      <c r="BH31" s="38">
        <v>3019</v>
      </c>
      <c r="BI31" s="38">
        <v>3134</v>
      </c>
      <c r="BJ31" s="38">
        <v>3158</v>
      </c>
      <c r="BK31" s="38">
        <v>3495</v>
      </c>
      <c r="BL31" s="38">
        <v>3732</v>
      </c>
      <c r="BM31" s="38">
        <v>3757</v>
      </c>
      <c r="BN31" s="38">
        <v>3792</v>
      </c>
      <c r="BO31" s="38">
        <v>3923</v>
      </c>
      <c r="BP31" s="38">
        <v>3936</v>
      </c>
      <c r="BQ31" s="38">
        <v>3730</v>
      </c>
      <c r="BR31" s="38">
        <v>3993</v>
      </c>
      <c r="BS31" s="38">
        <v>3913</v>
      </c>
      <c r="BT31" s="38">
        <v>4008</v>
      </c>
      <c r="BU31" s="38">
        <v>3979</v>
      </c>
      <c r="BV31" s="38">
        <v>4077</v>
      </c>
      <c r="BW31" s="38">
        <v>4206</v>
      </c>
      <c r="BX31" s="38">
        <v>4310</v>
      </c>
      <c r="BY31" s="38">
        <v>4487</v>
      </c>
      <c r="BZ31" s="38">
        <v>4571</v>
      </c>
      <c r="CA31" s="38">
        <v>4470</v>
      </c>
      <c r="CB31" s="38">
        <v>4484</v>
      </c>
      <c r="CC31" s="38">
        <v>4620</v>
      </c>
      <c r="CD31" s="38">
        <v>4504</v>
      </c>
      <c r="CE31" s="38">
        <v>4756</v>
      </c>
      <c r="CF31" s="38">
        <v>4847</v>
      </c>
      <c r="CG31" s="38">
        <v>4967</v>
      </c>
      <c r="CH31" s="38">
        <v>4975</v>
      </c>
      <c r="CI31" s="38">
        <v>5026</v>
      </c>
      <c r="CJ31" s="38">
        <v>5150</v>
      </c>
      <c r="CK31" s="38">
        <v>5044</v>
      </c>
      <c r="CL31" s="38">
        <v>5264</v>
      </c>
      <c r="CM31" s="38">
        <v>5036</v>
      </c>
      <c r="CN31" s="38">
        <v>4941</v>
      </c>
      <c r="CO31" s="38">
        <v>4929</v>
      </c>
      <c r="CP31" s="38">
        <v>4973</v>
      </c>
      <c r="CQ31" s="38">
        <v>4936</v>
      </c>
      <c r="CR31" s="38">
        <v>5069</v>
      </c>
      <c r="CS31" s="38">
        <v>5301</v>
      </c>
      <c r="CT31" s="38">
        <v>5716</v>
      </c>
      <c r="CU31" s="52">
        <v>5650</v>
      </c>
      <c r="CV31" s="52">
        <v>5761</v>
      </c>
      <c r="CW31" s="52">
        <v>5949</v>
      </c>
      <c r="CX31" s="52">
        <v>5898</v>
      </c>
    </row>
    <row r="32" spans="1:102">
      <c r="A32" s="9" t="s">
        <v>58</v>
      </c>
      <c r="B32" s="24" t="s">
        <v>589</v>
      </c>
      <c r="C32" s="38">
        <v>1667</v>
      </c>
      <c r="D32" s="38">
        <v>1761</v>
      </c>
      <c r="E32" s="38">
        <v>1958</v>
      </c>
      <c r="F32" s="38">
        <v>2223</v>
      </c>
      <c r="G32" s="38">
        <v>2293</v>
      </c>
      <c r="H32" s="38">
        <v>2776</v>
      </c>
      <c r="I32" s="38">
        <v>2902</v>
      </c>
      <c r="J32" s="38">
        <v>3014</v>
      </c>
      <c r="K32" s="38">
        <v>3171</v>
      </c>
      <c r="L32" s="38">
        <v>3296</v>
      </c>
      <c r="M32" s="38">
        <v>3714</v>
      </c>
      <c r="N32" s="38">
        <v>3895</v>
      </c>
      <c r="O32" s="38">
        <v>3968</v>
      </c>
      <c r="P32" s="38">
        <v>4524</v>
      </c>
      <c r="Q32" s="38">
        <v>4612</v>
      </c>
      <c r="R32" s="38">
        <v>4728</v>
      </c>
      <c r="S32" s="38">
        <v>4875</v>
      </c>
      <c r="T32" s="38">
        <v>4824</v>
      </c>
      <c r="U32" s="38">
        <v>5003</v>
      </c>
      <c r="V32" s="38">
        <v>5617</v>
      </c>
      <c r="W32" s="53">
        <v>425</v>
      </c>
      <c r="X32" s="38">
        <v>406</v>
      </c>
      <c r="Y32" s="38">
        <v>427</v>
      </c>
      <c r="Z32" s="38">
        <v>409</v>
      </c>
      <c r="AA32" s="38">
        <v>428</v>
      </c>
      <c r="AB32" s="38">
        <v>432</v>
      </c>
      <c r="AC32" s="38">
        <v>444</v>
      </c>
      <c r="AD32" s="38">
        <v>457</v>
      </c>
      <c r="AE32" s="38">
        <v>455</v>
      </c>
      <c r="AF32" s="38">
        <v>505</v>
      </c>
      <c r="AG32" s="38">
        <v>518</v>
      </c>
      <c r="AH32" s="38">
        <v>480</v>
      </c>
      <c r="AI32" s="38">
        <v>600</v>
      </c>
      <c r="AJ32" s="38">
        <v>558</v>
      </c>
      <c r="AK32" s="38">
        <v>520</v>
      </c>
      <c r="AL32" s="38">
        <v>545</v>
      </c>
      <c r="AM32" s="38">
        <v>568</v>
      </c>
      <c r="AN32" s="38">
        <v>569</v>
      </c>
      <c r="AO32" s="38">
        <v>585</v>
      </c>
      <c r="AP32" s="38">
        <v>571</v>
      </c>
      <c r="AQ32" s="38">
        <v>664</v>
      </c>
      <c r="AR32" s="38">
        <v>662</v>
      </c>
      <c r="AS32" s="38">
        <v>695</v>
      </c>
      <c r="AT32" s="38">
        <v>755</v>
      </c>
      <c r="AU32" s="38">
        <v>713</v>
      </c>
      <c r="AV32" s="38">
        <v>722</v>
      </c>
      <c r="AW32" s="38">
        <v>745</v>
      </c>
      <c r="AX32" s="38">
        <v>722</v>
      </c>
      <c r="AY32" s="38">
        <v>750</v>
      </c>
      <c r="AZ32" s="38">
        <v>766</v>
      </c>
      <c r="BA32" s="38">
        <v>738</v>
      </c>
      <c r="BB32" s="38">
        <v>760</v>
      </c>
      <c r="BC32" s="38">
        <v>723</v>
      </c>
      <c r="BD32" s="38">
        <v>781</v>
      </c>
      <c r="BE32" s="38">
        <v>828</v>
      </c>
      <c r="BF32" s="38">
        <v>839</v>
      </c>
      <c r="BG32" s="38">
        <v>809</v>
      </c>
      <c r="BH32" s="38">
        <v>833</v>
      </c>
      <c r="BI32" s="38">
        <v>838</v>
      </c>
      <c r="BJ32" s="38">
        <v>816</v>
      </c>
      <c r="BK32" s="38">
        <v>899</v>
      </c>
      <c r="BL32" s="38">
        <v>940</v>
      </c>
      <c r="BM32" s="38">
        <v>936</v>
      </c>
      <c r="BN32" s="38">
        <v>939</v>
      </c>
      <c r="BO32" s="38">
        <v>1001</v>
      </c>
      <c r="BP32" s="38">
        <v>1001</v>
      </c>
      <c r="BQ32" s="38">
        <v>916</v>
      </c>
      <c r="BR32" s="38">
        <v>977</v>
      </c>
      <c r="BS32" s="38">
        <v>981</v>
      </c>
      <c r="BT32" s="38">
        <v>1007</v>
      </c>
      <c r="BU32" s="38">
        <v>977</v>
      </c>
      <c r="BV32" s="38">
        <v>1003</v>
      </c>
      <c r="BW32" s="38">
        <v>1063</v>
      </c>
      <c r="BX32" s="38">
        <v>1112</v>
      </c>
      <c r="BY32" s="38">
        <v>1150</v>
      </c>
      <c r="BZ32" s="38">
        <v>1199</v>
      </c>
      <c r="CA32" s="38">
        <v>1141</v>
      </c>
      <c r="CB32" s="38">
        <v>1155</v>
      </c>
      <c r="CC32" s="38">
        <v>1164</v>
      </c>
      <c r="CD32" s="38">
        <v>1152</v>
      </c>
      <c r="CE32" s="38">
        <v>1152</v>
      </c>
      <c r="CF32" s="38">
        <v>1150</v>
      </c>
      <c r="CG32" s="38">
        <v>1193</v>
      </c>
      <c r="CH32" s="38">
        <v>1233</v>
      </c>
      <c r="CI32" s="38">
        <v>1220</v>
      </c>
      <c r="CJ32" s="38">
        <v>1239</v>
      </c>
      <c r="CK32" s="38">
        <v>1192</v>
      </c>
      <c r="CL32" s="38">
        <v>1224</v>
      </c>
      <c r="CM32" s="38">
        <v>1230</v>
      </c>
      <c r="CN32" s="38">
        <v>1173</v>
      </c>
      <c r="CO32" s="38">
        <v>1184</v>
      </c>
      <c r="CP32" s="38">
        <v>1237</v>
      </c>
      <c r="CQ32" s="38">
        <v>1176</v>
      </c>
      <c r="CR32" s="38">
        <v>1179</v>
      </c>
      <c r="CS32" s="38">
        <v>1309</v>
      </c>
      <c r="CT32" s="38">
        <v>1339</v>
      </c>
      <c r="CU32" s="52">
        <v>1373</v>
      </c>
      <c r="CV32" s="52">
        <v>1439</v>
      </c>
      <c r="CW32" s="52">
        <v>1418</v>
      </c>
      <c r="CX32" s="52">
        <v>1387</v>
      </c>
    </row>
    <row r="33" spans="1:102">
      <c r="A33" s="9" t="s">
        <v>60</v>
      </c>
      <c r="B33" s="24"/>
      <c r="C33" s="38">
        <v>1276</v>
      </c>
      <c r="D33" s="38">
        <v>1345</v>
      </c>
      <c r="E33" s="38">
        <v>1271</v>
      </c>
      <c r="F33" s="38">
        <v>1295</v>
      </c>
      <c r="G33" s="38">
        <v>1379</v>
      </c>
      <c r="H33" s="38">
        <v>1545</v>
      </c>
      <c r="I33" s="38">
        <v>1565</v>
      </c>
      <c r="J33" s="38">
        <v>1681</v>
      </c>
      <c r="K33" s="38">
        <v>1896</v>
      </c>
      <c r="L33" s="38">
        <v>2139</v>
      </c>
      <c r="M33" s="38">
        <v>2501</v>
      </c>
      <c r="N33" s="38">
        <v>2554</v>
      </c>
      <c r="O33" s="38">
        <v>2598</v>
      </c>
      <c r="P33" s="38">
        <v>2887</v>
      </c>
      <c r="Q33" s="38">
        <v>2914</v>
      </c>
      <c r="R33" s="38">
        <v>3119</v>
      </c>
      <c r="S33" s="38">
        <v>3302</v>
      </c>
      <c r="T33" s="38">
        <v>3227</v>
      </c>
      <c r="U33" s="38">
        <v>3471</v>
      </c>
      <c r="V33" s="38">
        <v>3775</v>
      </c>
      <c r="W33" s="53">
        <v>313</v>
      </c>
      <c r="X33" s="38">
        <v>315</v>
      </c>
      <c r="Y33" s="38">
        <v>318</v>
      </c>
      <c r="Z33" s="38">
        <v>330</v>
      </c>
      <c r="AA33" s="38">
        <v>327</v>
      </c>
      <c r="AB33" s="38">
        <v>337</v>
      </c>
      <c r="AC33" s="38">
        <v>338</v>
      </c>
      <c r="AD33" s="38">
        <v>343</v>
      </c>
      <c r="AE33" s="38">
        <v>327</v>
      </c>
      <c r="AF33" s="38">
        <v>321</v>
      </c>
      <c r="AG33" s="38">
        <v>310</v>
      </c>
      <c r="AH33" s="38">
        <v>313</v>
      </c>
      <c r="AI33" s="38">
        <v>315</v>
      </c>
      <c r="AJ33" s="38">
        <v>329</v>
      </c>
      <c r="AK33" s="38">
        <v>333</v>
      </c>
      <c r="AL33" s="38">
        <v>318</v>
      </c>
      <c r="AM33" s="38">
        <v>329</v>
      </c>
      <c r="AN33" s="38">
        <v>332</v>
      </c>
      <c r="AO33" s="38">
        <v>355</v>
      </c>
      <c r="AP33" s="38">
        <v>363</v>
      </c>
      <c r="AQ33" s="38">
        <v>388</v>
      </c>
      <c r="AR33" s="38">
        <v>384</v>
      </c>
      <c r="AS33" s="38">
        <v>388</v>
      </c>
      <c r="AT33" s="38">
        <v>385</v>
      </c>
      <c r="AU33" s="38">
        <v>391</v>
      </c>
      <c r="AV33" s="38">
        <v>397</v>
      </c>
      <c r="AW33" s="38">
        <v>389</v>
      </c>
      <c r="AX33" s="38">
        <v>388</v>
      </c>
      <c r="AY33" s="38">
        <v>397</v>
      </c>
      <c r="AZ33" s="38">
        <v>415</v>
      </c>
      <c r="BA33" s="38">
        <v>418</v>
      </c>
      <c r="BB33" s="38">
        <v>451</v>
      </c>
      <c r="BC33" s="38">
        <v>433</v>
      </c>
      <c r="BD33" s="38">
        <v>470</v>
      </c>
      <c r="BE33" s="38">
        <v>494</v>
      </c>
      <c r="BF33" s="38">
        <v>499</v>
      </c>
      <c r="BG33" s="38">
        <v>511</v>
      </c>
      <c r="BH33" s="38">
        <v>524</v>
      </c>
      <c r="BI33" s="38">
        <v>550</v>
      </c>
      <c r="BJ33" s="38">
        <v>554</v>
      </c>
      <c r="BK33" s="38">
        <v>602</v>
      </c>
      <c r="BL33" s="38">
        <v>630</v>
      </c>
      <c r="BM33" s="38">
        <v>611</v>
      </c>
      <c r="BN33" s="38">
        <v>658</v>
      </c>
      <c r="BO33" s="38">
        <v>648</v>
      </c>
      <c r="BP33" s="38">
        <v>650</v>
      </c>
      <c r="BQ33" s="38">
        <v>622</v>
      </c>
      <c r="BR33" s="38">
        <v>634</v>
      </c>
      <c r="BS33" s="38">
        <v>627</v>
      </c>
      <c r="BT33" s="38">
        <v>662</v>
      </c>
      <c r="BU33" s="38">
        <v>648</v>
      </c>
      <c r="BV33" s="38">
        <v>661</v>
      </c>
      <c r="BW33" s="38">
        <v>698</v>
      </c>
      <c r="BX33" s="38">
        <v>705</v>
      </c>
      <c r="BY33" s="38">
        <v>733</v>
      </c>
      <c r="BZ33" s="38">
        <v>751</v>
      </c>
      <c r="CA33" s="38">
        <v>719</v>
      </c>
      <c r="CB33" s="38">
        <v>722</v>
      </c>
      <c r="CC33" s="38">
        <v>735</v>
      </c>
      <c r="CD33" s="38">
        <v>738</v>
      </c>
      <c r="CE33" s="38">
        <v>786</v>
      </c>
      <c r="CF33" s="38">
        <v>775</v>
      </c>
      <c r="CG33" s="38">
        <v>782</v>
      </c>
      <c r="CH33" s="38">
        <v>776</v>
      </c>
      <c r="CI33" s="38">
        <v>817</v>
      </c>
      <c r="CJ33" s="38">
        <v>819</v>
      </c>
      <c r="CK33" s="38">
        <v>813</v>
      </c>
      <c r="CL33" s="38">
        <v>853</v>
      </c>
      <c r="CM33" s="38">
        <v>770</v>
      </c>
      <c r="CN33" s="38">
        <v>840</v>
      </c>
      <c r="CO33" s="38">
        <v>800</v>
      </c>
      <c r="CP33" s="38">
        <v>817</v>
      </c>
      <c r="CQ33" s="38">
        <v>814</v>
      </c>
      <c r="CR33" s="38">
        <v>838</v>
      </c>
      <c r="CS33" s="38">
        <v>877</v>
      </c>
      <c r="CT33" s="38">
        <v>942</v>
      </c>
      <c r="CU33" s="52">
        <v>927</v>
      </c>
      <c r="CV33" s="52">
        <v>935</v>
      </c>
      <c r="CW33" s="52">
        <v>953</v>
      </c>
      <c r="CX33" s="52">
        <v>960</v>
      </c>
    </row>
    <row r="34" spans="1:102">
      <c r="A34" s="13" t="s">
        <v>61</v>
      </c>
      <c r="B34" s="24" t="s">
        <v>590</v>
      </c>
      <c r="C34" s="38">
        <v>242</v>
      </c>
      <c r="D34" s="38">
        <v>256</v>
      </c>
      <c r="E34" s="38">
        <v>273</v>
      </c>
      <c r="F34" s="38">
        <v>293</v>
      </c>
      <c r="G34" s="38">
        <v>294</v>
      </c>
      <c r="H34" s="38">
        <v>292</v>
      </c>
      <c r="I34" s="38">
        <v>308</v>
      </c>
      <c r="J34" s="38">
        <v>353</v>
      </c>
      <c r="K34" s="38">
        <v>469</v>
      </c>
      <c r="L34" s="38">
        <v>524</v>
      </c>
      <c r="M34" s="38">
        <v>566</v>
      </c>
      <c r="N34" s="38">
        <v>559</v>
      </c>
      <c r="O34" s="38">
        <v>600</v>
      </c>
      <c r="P34" s="38">
        <v>676</v>
      </c>
      <c r="Q34" s="38">
        <v>664</v>
      </c>
      <c r="R34" s="38">
        <v>671</v>
      </c>
      <c r="S34" s="38">
        <v>837</v>
      </c>
      <c r="T34" s="38">
        <v>798</v>
      </c>
      <c r="U34" s="38">
        <v>809</v>
      </c>
      <c r="V34" s="38">
        <v>811</v>
      </c>
      <c r="W34" s="53">
        <v>58</v>
      </c>
      <c r="X34" s="38">
        <v>62</v>
      </c>
      <c r="Y34" s="38">
        <v>61</v>
      </c>
      <c r="Z34" s="38">
        <v>61</v>
      </c>
      <c r="AA34" s="38">
        <v>60</v>
      </c>
      <c r="AB34" s="38">
        <v>64</v>
      </c>
      <c r="AC34" s="38">
        <v>65</v>
      </c>
      <c r="AD34" s="38">
        <v>67</v>
      </c>
      <c r="AE34" s="38">
        <v>69</v>
      </c>
      <c r="AF34" s="38">
        <v>68</v>
      </c>
      <c r="AG34" s="38">
        <v>66</v>
      </c>
      <c r="AH34" s="38">
        <v>70</v>
      </c>
      <c r="AI34" s="38">
        <v>74</v>
      </c>
      <c r="AJ34" s="38">
        <v>70</v>
      </c>
      <c r="AK34" s="38">
        <v>79</v>
      </c>
      <c r="AL34" s="38">
        <v>70</v>
      </c>
      <c r="AM34" s="38">
        <v>63</v>
      </c>
      <c r="AN34" s="38">
        <v>75</v>
      </c>
      <c r="AO34" s="38">
        <v>75</v>
      </c>
      <c r="AP34" s="38">
        <v>81</v>
      </c>
      <c r="AQ34" s="38">
        <v>76</v>
      </c>
      <c r="AR34" s="38">
        <v>74</v>
      </c>
      <c r="AS34" s="38">
        <v>73</v>
      </c>
      <c r="AT34" s="38">
        <v>69</v>
      </c>
      <c r="AU34" s="38">
        <v>74</v>
      </c>
      <c r="AV34" s="38">
        <v>77</v>
      </c>
      <c r="AW34" s="38">
        <v>77</v>
      </c>
      <c r="AX34" s="38">
        <v>80</v>
      </c>
      <c r="AY34" s="38">
        <v>86</v>
      </c>
      <c r="AZ34" s="38">
        <v>85</v>
      </c>
      <c r="BA34" s="38">
        <v>88</v>
      </c>
      <c r="BB34" s="38">
        <v>94</v>
      </c>
      <c r="BC34" s="38">
        <v>99</v>
      </c>
      <c r="BD34" s="38">
        <v>121</v>
      </c>
      <c r="BE34" s="38">
        <v>119</v>
      </c>
      <c r="BF34" s="38">
        <v>130</v>
      </c>
      <c r="BG34" s="38">
        <v>126</v>
      </c>
      <c r="BH34" s="38">
        <v>125</v>
      </c>
      <c r="BI34" s="38">
        <v>139</v>
      </c>
      <c r="BJ34" s="38">
        <v>134</v>
      </c>
      <c r="BK34" s="38">
        <v>143</v>
      </c>
      <c r="BL34" s="38">
        <v>141</v>
      </c>
      <c r="BM34" s="38">
        <v>147</v>
      </c>
      <c r="BN34" s="38">
        <v>135</v>
      </c>
      <c r="BO34" s="38">
        <v>140</v>
      </c>
      <c r="BP34" s="38">
        <v>142</v>
      </c>
      <c r="BQ34" s="38">
        <v>134</v>
      </c>
      <c r="BR34" s="38">
        <v>143</v>
      </c>
      <c r="BS34" s="38">
        <v>139</v>
      </c>
      <c r="BT34" s="38">
        <v>155</v>
      </c>
      <c r="BU34" s="38">
        <v>148</v>
      </c>
      <c r="BV34" s="38">
        <v>158</v>
      </c>
      <c r="BW34" s="38">
        <v>162</v>
      </c>
      <c r="BX34" s="38">
        <v>162</v>
      </c>
      <c r="BY34" s="38">
        <v>173</v>
      </c>
      <c r="BZ34" s="38">
        <v>179</v>
      </c>
      <c r="CA34" s="38">
        <v>169</v>
      </c>
      <c r="CB34" s="38">
        <v>167</v>
      </c>
      <c r="CC34" s="38">
        <v>168</v>
      </c>
      <c r="CD34" s="38">
        <v>160</v>
      </c>
      <c r="CE34" s="38">
        <v>177</v>
      </c>
      <c r="CF34" s="38">
        <v>168</v>
      </c>
      <c r="CG34" s="38">
        <v>165</v>
      </c>
      <c r="CH34" s="38">
        <v>161</v>
      </c>
      <c r="CI34" s="38">
        <v>196</v>
      </c>
      <c r="CJ34" s="38">
        <v>213</v>
      </c>
      <c r="CK34" s="38">
        <v>216</v>
      </c>
      <c r="CL34" s="38">
        <v>212</v>
      </c>
      <c r="CM34" s="38">
        <v>194</v>
      </c>
      <c r="CN34" s="38">
        <v>201</v>
      </c>
      <c r="CO34" s="38">
        <v>191</v>
      </c>
      <c r="CP34" s="38">
        <v>212</v>
      </c>
      <c r="CQ34" s="38">
        <v>191</v>
      </c>
      <c r="CR34" s="38">
        <v>190</v>
      </c>
      <c r="CS34" s="38">
        <v>202</v>
      </c>
      <c r="CT34" s="38">
        <v>226</v>
      </c>
      <c r="CU34" s="52">
        <v>212</v>
      </c>
      <c r="CV34" s="52">
        <v>202</v>
      </c>
      <c r="CW34" s="52">
        <v>207</v>
      </c>
      <c r="CX34" s="52">
        <v>190</v>
      </c>
    </row>
    <row r="35" spans="1:102">
      <c r="A35" s="13" t="s">
        <v>1215</v>
      </c>
      <c r="B35" s="24" t="s">
        <v>591</v>
      </c>
      <c r="C35" s="38">
        <v>1034</v>
      </c>
      <c r="D35" s="38">
        <v>1089</v>
      </c>
      <c r="E35" s="38">
        <v>998</v>
      </c>
      <c r="F35" s="38">
        <v>1002</v>
      </c>
      <c r="G35" s="38">
        <v>1085</v>
      </c>
      <c r="H35" s="38">
        <v>1253</v>
      </c>
      <c r="I35" s="38">
        <v>1257</v>
      </c>
      <c r="J35" s="38">
        <v>1328</v>
      </c>
      <c r="K35" s="38">
        <v>1427</v>
      </c>
      <c r="L35" s="38">
        <v>1615</v>
      </c>
      <c r="M35" s="38">
        <v>1935</v>
      </c>
      <c r="N35" s="38">
        <v>1995</v>
      </c>
      <c r="O35" s="38">
        <v>1998</v>
      </c>
      <c r="P35" s="38">
        <v>2211</v>
      </c>
      <c r="Q35" s="38">
        <v>2250</v>
      </c>
      <c r="R35" s="38">
        <v>2448</v>
      </c>
      <c r="S35" s="38">
        <v>2465</v>
      </c>
      <c r="T35" s="38">
        <v>2429</v>
      </c>
      <c r="U35" s="38">
        <v>2662</v>
      </c>
      <c r="V35" s="38">
        <v>2964</v>
      </c>
      <c r="W35" s="53">
        <v>255</v>
      </c>
      <c r="X35" s="38">
        <v>253</v>
      </c>
      <c r="Y35" s="38">
        <v>257</v>
      </c>
      <c r="Z35" s="38">
        <v>269</v>
      </c>
      <c r="AA35" s="38">
        <v>267</v>
      </c>
      <c r="AB35" s="38">
        <v>273</v>
      </c>
      <c r="AC35" s="38">
        <v>273</v>
      </c>
      <c r="AD35" s="38">
        <v>276</v>
      </c>
      <c r="AE35" s="38">
        <v>258</v>
      </c>
      <c r="AF35" s="38">
        <v>253</v>
      </c>
      <c r="AG35" s="38">
        <v>244</v>
      </c>
      <c r="AH35" s="38">
        <v>243</v>
      </c>
      <c r="AI35" s="38">
        <v>241</v>
      </c>
      <c r="AJ35" s="38">
        <v>259</v>
      </c>
      <c r="AK35" s="38">
        <v>254</v>
      </c>
      <c r="AL35" s="38">
        <v>248</v>
      </c>
      <c r="AM35" s="38">
        <v>266</v>
      </c>
      <c r="AN35" s="38">
        <v>257</v>
      </c>
      <c r="AO35" s="38">
        <v>280</v>
      </c>
      <c r="AP35" s="38">
        <v>282</v>
      </c>
      <c r="AQ35" s="38">
        <v>312</v>
      </c>
      <c r="AR35" s="38">
        <v>310</v>
      </c>
      <c r="AS35" s="38">
        <v>315</v>
      </c>
      <c r="AT35" s="38">
        <v>316</v>
      </c>
      <c r="AU35" s="38">
        <v>317</v>
      </c>
      <c r="AV35" s="38">
        <v>320</v>
      </c>
      <c r="AW35" s="38">
        <v>312</v>
      </c>
      <c r="AX35" s="38">
        <v>308</v>
      </c>
      <c r="AY35" s="38">
        <v>311</v>
      </c>
      <c r="AZ35" s="38">
        <v>330</v>
      </c>
      <c r="BA35" s="38">
        <v>330</v>
      </c>
      <c r="BB35" s="38">
        <v>357</v>
      </c>
      <c r="BC35" s="38">
        <v>334</v>
      </c>
      <c r="BD35" s="38">
        <v>349</v>
      </c>
      <c r="BE35" s="38">
        <v>375</v>
      </c>
      <c r="BF35" s="38">
        <v>369</v>
      </c>
      <c r="BG35" s="38">
        <v>385</v>
      </c>
      <c r="BH35" s="38">
        <v>399</v>
      </c>
      <c r="BI35" s="38">
        <v>411</v>
      </c>
      <c r="BJ35" s="38">
        <v>420</v>
      </c>
      <c r="BK35" s="38">
        <v>459</v>
      </c>
      <c r="BL35" s="38">
        <v>489</v>
      </c>
      <c r="BM35" s="38">
        <v>464</v>
      </c>
      <c r="BN35" s="38">
        <v>523</v>
      </c>
      <c r="BO35" s="38">
        <v>508</v>
      </c>
      <c r="BP35" s="38">
        <v>508</v>
      </c>
      <c r="BQ35" s="38">
        <v>488</v>
      </c>
      <c r="BR35" s="38">
        <v>491</v>
      </c>
      <c r="BS35" s="38">
        <v>488</v>
      </c>
      <c r="BT35" s="38">
        <v>506</v>
      </c>
      <c r="BU35" s="38">
        <v>501</v>
      </c>
      <c r="BV35" s="38">
        <v>503</v>
      </c>
      <c r="BW35" s="38">
        <v>536</v>
      </c>
      <c r="BX35" s="38">
        <v>543</v>
      </c>
      <c r="BY35" s="38">
        <v>560</v>
      </c>
      <c r="BZ35" s="38">
        <v>572</v>
      </c>
      <c r="CA35" s="38">
        <v>550</v>
      </c>
      <c r="CB35" s="38">
        <v>555</v>
      </c>
      <c r="CC35" s="38">
        <v>567</v>
      </c>
      <c r="CD35" s="38">
        <v>578</v>
      </c>
      <c r="CE35" s="38">
        <v>610</v>
      </c>
      <c r="CF35" s="38">
        <v>607</v>
      </c>
      <c r="CG35" s="38">
        <v>617</v>
      </c>
      <c r="CH35" s="38">
        <v>614</v>
      </c>
      <c r="CI35" s="38">
        <v>621</v>
      </c>
      <c r="CJ35" s="38">
        <v>606</v>
      </c>
      <c r="CK35" s="38">
        <v>597</v>
      </c>
      <c r="CL35" s="38">
        <v>641</v>
      </c>
      <c r="CM35" s="38">
        <v>576</v>
      </c>
      <c r="CN35" s="38">
        <v>638</v>
      </c>
      <c r="CO35" s="38">
        <v>610</v>
      </c>
      <c r="CP35" s="38">
        <v>605</v>
      </c>
      <c r="CQ35" s="38">
        <v>623</v>
      </c>
      <c r="CR35" s="38">
        <v>648</v>
      </c>
      <c r="CS35" s="38">
        <v>675</v>
      </c>
      <c r="CT35" s="38">
        <v>716</v>
      </c>
      <c r="CU35" s="52">
        <v>715</v>
      </c>
      <c r="CV35" s="52">
        <v>733</v>
      </c>
      <c r="CW35" s="52">
        <v>746</v>
      </c>
      <c r="CX35" s="52">
        <v>770</v>
      </c>
    </row>
    <row r="36" spans="1:102">
      <c r="A36" s="9" t="s">
        <v>64</v>
      </c>
      <c r="B36" s="24" t="s">
        <v>592</v>
      </c>
      <c r="C36" s="38">
        <v>441</v>
      </c>
      <c r="D36" s="38">
        <v>456</v>
      </c>
      <c r="E36" s="38">
        <v>421</v>
      </c>
      <c r="F36" s="38">
        <v>398</v>
      </c>
      <c r="G36" s="38">
        <v>378</v>
      </c>
      <c r="H36" s="38">
        <v>460</v>
      </c>
      <c r="I36" s="38">
        <v>474</v>
      </c>
      <c r="J36" s="38">
        <v>499</v>
      </c>
      <c r="K36" s="38">
        <v>527</v>
      </c>
      <c r="L36" s="38">
        <v>593</v>
      </c>
      <c r="M36" s="38">
        <v>890</v>
      </c>
      <c r="N36" s="38">
        <v>791</v>
      </c>
      <c r="O36" s="38">
        <v>812</v>
      </c>
      <c r="P36" s="38">
        <v>930</v>
      </c>
      <c r="Q36" s="38">
        <v>1010</v>
      </c>
      <c r="R36" s="38">
        <v>1107</v>
      </c>
      <c r="S36" s="38">
        <v>1098</v>
      </c>
      <c r="T36" s="38">
        <v>1054</v>
      </c>
      <c r="U36" s="38">
        <v>986</v>
      </c>
      <c r="V36" s="38">
        <v>1182</v>
      </c>
      <c r="W36" s="53">
        <v>119</v>
      </c>
      <c r="X36" s="38">
        <v>109</v>
      </c>
      <c r="Y36" s="38">
        <v>102</v>
      </c>
      <c r="Z36" s="38">
        <v>111</v>
      </c>
      <c r="AA36" s="38">
        <v>116</v>
      </c>
      <c r="AB36" s="38">
        <v>110</v>
      </c>
      <c r="AC36" s="38">
        <v>118</v>
      </c>
      <c r="AD36" s="38">
        <v>112</v>
      </c>
      <c r="AE36" s="38">
        <v>105</v>
      </c>
      <c r="AF36" s="38">
        <v>108</v>
      </c>
      <c r="AG36" s="38">
        <v>107</v>
      </c>
      <c r="AH36" s="38">
        <v>101</v>
      </c>
      <c r="AI36" s="38">
        <v>106</v>
      </c>
      <c r="AJ36" s="38">
        <v>107</v>
      </c>
      <c r="AK36" s="38">
        <v>92</v>
      </c>
      <c r="AL36" s="38">
        <v>93</v>
      </c>
      <c r="AM36" s="38">
        <v>94</v>
      </c>
      <c r="AN36" s="38">
        <v>96</v>
      </c>
      <c r="AO36" s="38">
        <v>93</v>
      </c>
      <c r="AP36" s="38">
        <v>95</v>
      </c>
      <c r="AQ36" s="38">
        <v>107</v>
      </c>
      <c r="AR36" s="38">
        <v>117</v>
      </c>
      <c r="AS36" s="38">
        <v>105</v>
      </c>
      <c r="AT36" s="38">
        <v>131</v>
      </c>
      <c r="AU36" s="38">
        <v>117</v>
      </c>
      <c r="AV36" s="38">
        <v>114</v>
      </c>
      <c r="AW36" s="38">
        <v>119</v>
      </c>
      <c r="AX36" s="38">
        <v>124</v>
      </c>
      <c r="AY36" s="38">
        <v>120</v>
      </c>
      <c r="AZ36" s="38">
        <v>116</v>
      </c>
      <c r="BA36" s="38">
        <v>132</v>
      </c>
      <c r="BB36" s="38">
        <v>131</v>
      </c>
      <c r="BC36" s="38">
        <v>132</v>
      </c>
      <c r="BD36" s="38">
        <v>137</v>
      </c>
      <c r="BE36" s="38">
        <v>130</v>
      </c>
      <c r="BF36" s="38">
        <v>128</v>
      </c>
      <c r="BG36" s="38">
        <v>136</v>
      </c>
      <c r="BH36" s="38">
        <v>148</v>
      </c>
      <c r="BI36" s="38">
        <v>144</v>
      </c>
      <c r="BJ36" s="38">
        <v>165</v>
      </c>
      <c r="BK36" s="38">
        <v>183</v>
      </c>
      <c r="BL36" s="38">
        <v>223</v>
      </c>
      <c r="BM36" s="38">
        <v>247</v>
      </c>
      <c r="BN36" s="38">
        <v>237</v>
      </c>
      <c r="BO36" s="38">
        <v>221</v>
      </c>
      <c r="BP36" s="38">
        <v>202</v>
      </c>
      <c r="BQ36" s="38">
        <v>175</v>
      </c>
      <c r="BR36" s="38">
        <v>193</v>
      </c>
      <c r="BS36" s="38">
        <v>190</v>
      </c>
      <c r="BT36" s="38">
        <v>202</v>
      </c>
      <c r="BU36" s="38">
        <v>212</v>
      </c>
      <c r="BV36" s="38">
        <v>208</v>
      </c>
      <c r="BW36" s="38">
        <v>234</v>
      </c>
      <c r="BX36" s="38">
        <v>233</v>
      </c>
      <c r="BY36" s="38">
        <v>232</v>
      </c>
      <c r="BZ36" s="38">
        <v>231</v>
      </c>
      <c r="CA36" s="38">
        <v>254</v>
      </c>
      <c r="CB36" s="38">
        <v>237</v>
      </c>
      <c r="CC36" s="38">
        <v>256</v>
      </c>
      <c r="CD36" s="38">
        <v>263</v>
      </c>
      <c r="CE36" s="38">
        <v>255</v>
      </c>
      <c r="CF36" s="38">
        <v>274</v>
      </c>
      <c r="CG36" s="38">
        <v>281</v>
      </c>
      <c r="CH36" s="38">
        <v>297</v>
      </c>
      <c r="CI36" s="38">
        <v>272</v>
      </c>
      <c r="CJ36" s="38">
        <v>299</v>
      </c>
      <c r="CK36" s="38">
        <v>258</v>
      </c>
      <c r="CL36" s="38">
        <v>269</v>
      </c>
      <c r="CM36" s="38">
        <v>273</v>
      </c>
      <c r="CN36" s="38">
        <v>250</v>
      </c>
      <c r="CO36" s="38">
        <v>269</v>
      </c>
      <c r="CP36" s="38">
        <v>262</v>
      </c>
      <c r="CQ36" s="38">
        <v>238</v>
      </c>
      <c r="CR36" s="38">
        <v>252</v>
      </c>
      <c r="CS36" s="38">
        <v>239</v>
      </c>
      <c r="CT36" s="38">
        <v>257</v>
      </c>
      <c r="CU36" s="52">
        <v>288</v>
      </c>
      <c r="CV36" s="52">
        <v>292</v>
      </c>
      <c r="CW36" s="52">
        <v>324</v>
      </c>
      <c r="CX36" s="52">
        <v>278</v>
      </c>
    </row>
    <row r="37" spans="1:102">
      <c r="A37" s="9" t="s">
        <v>66</v>
      </c>
      <c r="B37" s="24" t="s">
        <v>593</v>
      </c>
      <c r="C37" s="38">
        <v>954</v>
      </c>
      <c r="D37" s="38">
        <v>989</v>
      </c>
      <c r="E37" s="38">
        <v>1002</v>
      </c>
      <c r="F37" s="38">
        <v>1081</v>
      </c>
      <c r="G37" s="38">
        <v>1143</v>
      </c>
      <c r="H37" s="38">
        <v>1376</v>
      </c>
      <c r="I37" s="38">
        <v>1494</v>
      </c>
      <c r="J37" s="38">
        <v>1598</v>
      </c>
      <c r="K37" s="38">
        <v>1691</v>
      </c>
      <c r="L37" s="38">
        <v>1697</v>
      </c>
      <c r="M37" s="38">
        <v>2111</v>
      </c>
      <c r="N37" s="38">
        <v>2138</v>
      </c>
      <c r="O37" s="38">
        <v>2287</v>
      </c>
      <c r="P37" s="38">
        <v>2417</v>
      </c>
      <c r="Q37" s="38">
        <v>2416</v>
      </c>
      <c r="R37" s="38">
        <v>2724</v>
      </c>
      <c r="S37" s="38">
        <v>2716</v>
      </c>
      <c r="T37" s="38">
        <v>2177</v>
      </c>
      <c r="U37" s="38">
        <v>2563</v>
      </c>
      <c r="V37" s="38">
        <v>3050</v>
      </c>
      <c r="W37" s="53">
        <v>221</v>
      </c>
      <c r="X37" s="38">
        <v>250</v>
      </c>
      <c r="Y37" s="38">
        <v>241</v>
      </c>
      <c r="Z37" s="38">
        <v>242</v>
      </c>
      <c r="AA37" s="38">
        <v>242</v>
      </c>
      <c r="AB37" s="38">
        <v>247</v>
      </c>
      <c r="AC37" s="38">
        <v>242</v>
      </c>
      <c r="AD37" s="38">
        <v>258</v>
      </c>
      <c r="AE37" s="38">
        <v>252</v>
      </c>
      <c r="AF37" s="38">
        <v>245</v>
      </c>
      <c r="AG37" s="38">
        <v>250</v>
      </c>
      <c r="AH37" s="38">
        <v>255</v>
      </c>
      <c r="AI37" s="38">
        <v>265</v>
      </c>
      <c r="AJ37" s="38">
        <v>281</v>
      </c>
      <c r="AK37" s="38">
        <v>274</v>
      </c>
      <c r="AL37" s="38">
        <v>261</v>
      </c>
      <c r="AM37" s="38">
        <v>264</v>
      </c>
      <c r="AN37" s="38">
        <v>268</v>
      </c>
      <c r="AO37" s="38">
        <v>309</v>
      </c>
      <c r="AP37" s="38">
        <v>302</v>
      </c>
      <c r="AQ37" s="38">
        <v>314</v>
      </c>
      <c r="AR37" s="38">
        <v>353</v>
      </c>
      <c r="AS37" s="38">
        <v>342</v>
      </c>
      <c r="AT37" s="38">
        <v>367</v>
      </c>
      <c r="AU37" s="38">
        <v>363</v>
      </c>
      <c r="AV37" s="38">
        <v>381</v>
      </c>
      <c r="AW37" s="38">
        <v>377</v>
      </c>
      <c r="AX37" s="38">
        <v>373</v>
      </c>
      <c r="AY37" s="38">
        <v>402</v>
      </c>
      <c r="AZ37" s="38">
        <v>391</v>
      </c>
      <c r="BA37" s="38">
        <v>392</v>
      </c>
      <c r="BB37" s="38">
        <v>413</v>
      </c>
      <c r="BC37" s="38">
        <v>413</v>
      </c>
      <c r="BD37" s="38">
        <v>422</v>
      </c>
      <c r="BE37" s="38">
        <v>420</v>
      </c>
      <c r="BF37" s="38">
        <v>436</v>
      </c>
      <c r="BG37" s="38">
        <v>401</v>
      </c>
      <c r="BH37" s="38">
        <v>405</v>
      </c>
      <c r="BI37" s="38">
        <v>443</v>
      </c>
      <c r="BJ37" s="38">
        <v>448</v>
      </c>
      <c r="BK37" s="38">
        <v>506</v>
      </c>
      <c r="BL37" s="38">
        <v>529</v>
      </c>
      <c r="BM37" s="38">
        <v>556</v>
      </c>
      <c r="BN37" s="38">
        <v>520</v>
      </c>
      <c r="BO37" s="38">
        <v>533</v>
      </c>
      <c r="BP37" s="38">
        <v>538</v>
      </c>
      <c r="BQ37" s="38">
        <v>500</v>
      </c>
      <c r="BR37" s="38">
        <v>567</v>
      </c>
      <c r="BS37" s="38">
        <v>548</v>
      </c>
      <c r="BT37" s="38">
        <v>580</v>
      </c>
      <c r="BU37" s="38">
        <v>567</v>
      </c>
      <c r="BV37" s="38">
        <v>592</v>
      </c>
      <c r="BW37" s="38">
        <v>574</v>
      </c>
      <c r="BX37" s="38">
        <v>606</v>
      </c>
      <c r="BY37" s="38">
        <v>607</v>
      </c>
      <c r="BZ37" s="38">
        <v>630</v>
      </c>
      <c r="CA37" s="38">
        <v>627</v>
      </c>
      <c r="CB37" s="38">
        <v>605</v>
      </c>
      <c r="CC37" s="38">
        <v>594</v>
      </c>
      <c r="CD37" s="38">
        <v>590</v>
      </c>
      <c r="CE37" s="38">
        <v>651</v>
      </c>
      <c r="CF37" s="38">
        <v>664</v>
      </c>
      <c r="CG37" s="38">
        <v>709</v>
      </c>
      <c r="CH37" s="38">
        <v>700</v>
      </c>
      <c r="CI37" s="38">
        <v>706</v>
      </c>
      <c r="CJ37" s="38">
        <v>680</v>
      </c>
      <c r="CK37" s="38">
        <v>661</v>
      </c>
      <c r="CL37" s="38">
        <v>669</v>
      </c>
      <c r="CM37" s="38">
        <v>558</v>
      </c>
      <c r="CN37" s="38">
        <v>565</v>
      </c>
      <c r="CO37" s="38">
        <v>535</v>
      </c>
      <c r="CP37" s="38">
        <v>519</v>
      </c>
      <c r="CQ37" s="38">
        <v>575</v>
      </c>
      <c r="CR37" s="38">
        <v>608</v>
      </c>
      <c r="CS37" s="38">
        <v>645</v>
      </c>
      <c r="CT37" s="38">
        <v>735</v>
      </c>
      <c r="CU37" s="52">
        <v>719</v>
      </c>
      <c r="CV37" s="52">
        <v>753</v>
      </c>
      <c r="CW37" s="52">
        <v>783</v>
      </c>
      <c r="CX37" s="52">
        <v>795</v>
      </c>
    </row>
    <row r="38" spans="1:102">
      <c r="A38" s="9" t="s">
        <v>68</v>
      </c>
      <c r="B38" s="24" t="s">
        <v>594</v>
      </c>
      <c r="C38" s="38">
        <v>353</v>
      </c>
      <c r="D38" s="38">
        <v>365</v>
      </c>
      <c r="E38" s="38">
        <v>334</v>
      </c>
      <c r="F38" s="38">
        <v>362</v>
      </c>
      <c r="G38" s="38">
        <v>367</v>
      </c>
      <c r="H38" s="38">
        <v>397</v>
      </c>
      <c r="I38" s="38">
        <v>413</v>
      </c>
      <c r="J38" s="38">
        <v>458</v>
      </c>
      <c r="K38" s="38">
        <v>492</v>
      </c>
      <c r="L38" s="38">
        <v>548</v>
      </c>
      <c r="M38" s="38">
        <v>711</v>
      </c>
      <c r="N38" s="38">
        <v>776</v>
      </c>
      <c r="O38" s="38">
        <v>791</v>
      </c>
      <c r="P38" s="38">
        <v>861</v>
      </c>
      <c r="Q38" s="38">
        <v>845</v>
      </c>
      <c r="R38" s="38">
        <v>950</v>
      </c>
      <c r="S38" s="38">
        <v>967</v>
      </c>
      <c r="T38" s="38">
        <v>943</v>
      </c>
      <c r="U38" s="38">
        <v>943</v>
      </c>
      <c r="V38" s="38">
        <v>1092</v>
      </c>
      <c r="W38" s="53">
        <v>89</v>
      </c>
      <c r="X38" s="38">
        <v>88</v>
      </c>
      <c r="Y38" s="38">
        <v>82</v>
      </c>
      <c r="Z38" s="38">
        <v>94</v>
      </c>
      <c r="AA38" s="38">
        <v>92</v>
      </c>
      <c r="AB38" s="38">
        <v>92</v>
      </c>
      <c r="AC38" s="38">
        <v>89</v>
      </c>
      <c r="AD38" s="38">
        <v>92</v>
      </c>
      <c r="AE38" s="38">
        <v>83</v>
      </c>
      <c r="AF38" s="38">
        <v>81</v>
      </c>
      <c r="AG38" s="38">
        <v>84</v>
      </c>
      <c r="AH38" s="38">
        <v>86</v>
      </c>
      <c r="AI38" s="38">
        <v>94</v>
      </c>
      <c r="AJ38" s="38">
        <v>87</v>
      </c>
      <c r="AK38" s="38">
        <v>89</v>
      </c>
      <c r="AL38" s="38">
        <v>92</v>
      </c>
      <c r="AM38" s="38">
        <v>90</v>
      </c>
      <c r="AN38" s="38">
        <v>95</v>
      </c>
      <c r="AO38" s="38">
        <v>89</v>
      </c>
      <c r="AP38" s="38">
        <v>93</v>
      </c>
      <c r="AQ38" s="38">
        <v>101</v>
      </c>
      <c r="AR38" s="38">
        <v>100</v>
      </c>
      <c r="AS38" s="38">
        <v>95</v>
      </c>
      <c r="AT38" s="38">
        <v>101</v>
      </c>
      <c r="AU38" s="38">
        <v>101</v>
      </c>
      <c r="AV38" s="38">
        <v>106</v>
      </c>
      <c r="AW38" s="38">
        <v>103</v>
      </c>
      <c r="AX38" s="38">
        <v>103</v>
      </c>
      <c r="AY38" s="38">
        <v>106</v>
      </c>
      <c r="AZ38" s="38">
        <v>120</v>
      </c>
      <c r="BA38" s="38">
        <v>116</v>
      </c>
      <c r="BB38" s="38">
        <v>116</v>
      </c>
      <c r="BC38" s="38">
        <v>116</v>
      </c>
      <c r="BD38" s="38">
        <v>122</v>
      </c>
      <c r="BE38" s="38">
        <v>122</v>
      </c>
      <c r="BF38" s="38">
        <v>132</v>
      </c>
      <c r="BG38" s="38">
        <v>133</v>
      </c>
      <c r="BH38" s="38">
        <v>136</v>
      </c>
      <c r="BI38" s="38">
        <v>141</v>
      </c>
      <c r="BJ38" s="38">
        <v>138</v>
      </c>
      <c r="BK38" s="38">
        <v>160</v>
      </c>
      <c r="BL38" s="38">
        <v>183</v>
      </c>
      <c r="BM38" s="38">
        <v>187</v>
      </c>
      <c r="BN38" s="38">
        <v>181</v>
      </c>
      <c r="BO38" s="38">
        <v>193</v>
      </c>
      <c r="BP38" s="38">
        <v>185</v>
      </c>
      <c r="BQ38" s="38">
        <v>186</v>
      </c>
      <c r="BR38" s="38">
        <v>212</v>
      </c>
      <c r="BS38" s="38">
        <v>185</v>
      </c>
      <c r="BT38" s="38">
        <v>198</v>
      </c>
      <c r="BU38" s="38">
        <v>201</v>
      </c>
      <c r="BV38" s="38">
        <v>207</v>
      </c>
      <c r="BW38" s="38">
        <v>210</v>
      </c>
      <c r="BX38" s="38">
        <v>209</v>
      </c>
      <c r="BY38" s="38">
        <v>215</v>
      </c>
      <c r="BZ38" s="38">
        <v>227</v>
      </c>
      <c r="CA38" s="38">
        <v>202</v>
      </c>
      <c r="CB38" s="38">
        <v>204</v>
      </c>
      <c r="CC38" s="38">
        <v>213</v>
      </c>
      <c r="CD38" s="38">
        <v>226</v>
      </c>
      <c r="CE38" s="38">
        <v>224</v>
      </c>
      <c r="CF38" s="38">
        <v>235</v>
      </c>
      <c r="CG38" s="38">
        <v>246</v>
      </c>
      <c r="CH38" s="38">
        <v>245</v>
      </c>
      <c r="CI38" s="38">
        <v>241</v>
      </c>
      <c r="CJ38" s="38">
        <v>242</v>
      </c>
      <c r="CK38" s="38">
        <v>234</v>
      </c>
      <c r="CL38" s="38">
        <v>250</v>
      </c>
      <c r="CM38" s="38">
        <v>240</v>
      </c>
      <c r="CN38" s="38">
        <v>231</v>
      </c>
      <c r="CO38" s="38">
        <v>235</v>
      </c>
      <c r="CP38" s="38">
        <v>237</v>
      </c>
      <c r="CQ38" s="38">
        <v>212</v>
      </c>
      <c r="CR38" s="38">
        <v>206</v>
      </c>
      <c r="CS38" s="38">
        <v>246</v>
      </c>
      <c r="CT38" s="38">
        <v>279</v>
      </c>
      <c r="CU38" s="52">
        <v>262</v>
      </c>
      <c r="CV38" s="52">
        <v>260</v>
      </c>
      <c r="CW38" s="52">
        <v>286</v>
      </c>
      <c r="CX38" s="52">
        <v>284</v>
      </c>
    </row>
    <row r="39" spans="1:102">
      <c r="A39" s="9" t="s">
        <v>70</v>
      </c>
      <c r="B39" s="24" t="s">
        <v>595</v>
      </c>
      <c r="C39" s="38">
        <v>478</v>
      </c>
      <c r="D39" s="38">
        <v>476</v>
      </c>
      <c r="E39" s="38">
        <v>493</v>
      </c>
      <c r="F39" s="38">
        <v>561</v>
      </c>
      <c r="G39" s="38">
        <v>633</v>
      </c>
      <c r="H39" s="38">
        <v>720</v>
      </c>
      <c r="I39" s="38">
        <v>780</v>
      </c>
      <c r="J39" s="38">
        <v>769</v>
      </c>
      <c r="K39" s="38">
        <v>800</v>
      </c>
      <c r="L39" s="38">
        <v>954</v>
      </c>
      <c r="M39" s="38">
        <v>1177</v>
      </c>
      <c r="N39" s="38">
        <v>1256</v>
      </c>
      <c r="O39" s="38">
        <v>1184</v>
      </c>
      <c r="P39" s="38">
        <v>1230</v>
      </c>
      <c r="Q39" s="38">
        <v>1380</v>
      </c>
      <c r="R39" s="38">
        <v>1511</v>
      </c>
      <c r="S39" s="38">
        <v>1594</v>
      </c>
      <c r="T39" s="38">
        <v>1624</v>
      </c>
      <c r="U39" s="38">
        <v>1818</v>
      </c>
      <c r="V39" s="38">
        <v>1937</v>
      </c>
      <c r="W39" s="53">
        <v>122</v>
      </c>
      <c r="X39" s="38">
        <v>126</v>
      </c>
      <c r="Y39" s="38">
        <v>121</v>
      </c>
      <c r="Z39" s="38">
        <v>109</v>
      </c>
      <c r="AA39" s="38">
        <v>118</v>
      </c>
      <c r="AB39" s="38">
        <v>122</v>
      </c>
      <c r="AC39" s="38">
        <v>118</v>
      </c>
      <c r="AD39" s="38">
        <v>118</v>
      </c>
      <c r="AE39" s="38">
        <v>113</v>
      </c>
      <c r="AF39" s="38">
        <v>118</v>
      </c>
      <c r="AG39" s="38">
        <v>129</v>
      </c>
      <c r="AH39" s="38">
        <v>133</v>
      </c>
      <c r="AI39" s="38">
        <v>141</v>
      </c>
      <c r="AJ39" s="38">
        <v>145</v>
      </c>
      <c r="AK39" s="38">
        <v>136</v>
      </c>
      <c r="AL39" s="38">
        <v>139</v>
      </c>
      <c r="AM39" s="38">
        <v>151</v>
      </c>
      <c r="AN39" s="38">
        <v>154</v>
      </c>
      <c r="AO39" s="38">
        <v>161</v>
      </c>
      <c r="AP39" s="38">
        <v>167</v>
      </c>
      <c r="AQ39" s="38">
        <v>173</v>
      </c>
      <c r="AR39" s="38">
        <v>178</v>
      </c>
      <c r="AS39" s="38">
        <v>181</v>
      </c>
      <c r="AT39" s="38">
        <v>188</v>
      </c>
      <c r="AU39" s="38">
        <v>192</v>
      </c>
      <c r="AV39" s="38">
        <v>198</v>
      </c>
      <c r="AW39" s="38">
        <v>197</v>
      </c>
      <c r="AX39" s="38">
        <v>193</v>
      </c>
      <c r="AY39" s="38">
        <v>195</v>
      </c>
      <c r="AZ39" s="38">
        <v>193</v>
      </c>
      <c r="BA39" s="38">
        <v>194</v>
      </c>
      <c r="BB39" s="38">
        <v>187</v>
      </c>
      <c r="BC39" s="38">
        <v>183</v>
      </c>
      <c r="BD39" s="38">
        <v>198</v>
      </c>
      <c r="BE39" s="38">
        <v>205</v>
      </c>
      <c r="BF39" s="38">
        <v>214</v>
      </c>
      <c r="BG39" s="38">
        <v>221</v>
      </c>
      <c r="BH39" s="38">
        <v>227</v>
      </c>
      <c r="BI39" s="38">
        <v>243</v>
      </c>
      <c r="BJ39" s="38">
        <v>263</v>
      </c>
      <c r="BK39" s="38">
        <v>278</v>
      </c>
      <c r="BL39" s="38">
        <v>300</v>
      </c>
      <c r="BM39" s="38">
        <v>298</v>
      </c>
      <c r="BN39" s="38">
        <v>301</v>
      </c>
      <c r="BO39" s="38">
        <v>304</v>
      </c>
      <c r="BP39" s="38">
        <v>314</v>
      </c>
      <c r="BQ39" s="38">
        <v>327</v>
      </c>
      <c r="BR39" s="38">
        <v>311</v>
      </c>
      <c r="BS39" s="38">
        <v>309</v>
      </c>
      <c r="BT39" s="38">
        <v>298</v>
      </c>
      <c r="BU39" s="38">
        <v>282</v>
      </c>
      <c r="BV39" s="38">
        <v>295</v>
      </c>
      <c r="BW39" s="38">
        <v>298</v>
      </c>
      <c r="BX39" s="38">
        <v>296</v>
      </c>
      <c r="BY39" s="38">
        <v>321</v>
      </c>
      <c r="BZ39" s="38">
        <v>315</v>
      </c>
      <c r="CA39" s="38">
        <v>324</v>
      </c>
      <c r="CB39" s="38">
        <v>342</v>
      </c>
      <c r="CC39" s="38">
        <v>376</v>
      </c>
      <c r="CD39" s="38">
        <v>338</v>
      </c>
      <c r="CE39" s="38">
        <v>371</v>
      </c>
      <c r="CF39" s="38">
        <v>381</v>
      </c>
      <c r="CG39" s="38">
        <v>377</v>
      </c>
      <c r="CH39" s="38">
        <v>382</v>
      </c>
      <c r="CI39" s="38">
        <v>392</v>
      </c>
      <c r="CJ39" s="38">
        <v>399</v>
      </c>
      <c r="CK39" s="38">
        <v>392</v>
      </c>
      <c r="CL39" s="38">
        <v>411</v>
      </c>
      <c r="CM39" s="38">
        <v>410</v>
      </c>
      <c r="CN39" s="38">
        <v>400</v>
      </c>
      <c r="CO39" s="38">
        <v>413</v>
      </c>
      <c r="CP39" s="38">
        <v>401</v>
      </c>
      <c r="CQ39" s="38">
        <v>421</v>
      </c>
      <c r="CR39" s="38">
        <v>447</v>
      </c>
      <c r="CS39" s="38">
        <v>455</v>
      </c>
      <c r="CT39" s="38">
        <v>495</v>
      </c>
      <c r="CU39" s="52">
        <v>461</v>
      </c>
      <c r="CV39" s="52">
        <v>471</v>
      </c>
      <c r="CW39" s="52">
        <v>497</v>
      </c>
      <c r="CX39" s="52">
        <v>508</v>
      </c>
    </row>
    <row r="40" spans="1:102">
      <c r="A40" s="9" t="s">
        <v>72</v>
      </c>
      <c r="B40" s="24" t="s">
        <v>596</v>
      </c>
      <c r="C40" s="38">
        <v>1538</v>
      </c>
      <c r="D40" s="38">
        <v>1575</v>
      </c>
      <c r="E40" s="38">
        <v>1418</v>
      </c>
      <c r="F40" s="38">
        <v>1443</v>
      </c>
      <c r="G40" s="38">
        <v>1578</v>
      </c>
      <c r="H40" s="38">
        <v>1810</v>
      </c>
      <c r="I40" s="38">
        <v>1974</v>
      </c>
      <c r="J40" s="38">
        <v>2207</v>
      </c>
      <c r="K40" s="38">
        <v>2280</v>
      </c>
      <c r="L40" s="38">
        <v>2592</v>
      </c>
      <c r="M40" s="38">
        <v>3224</v>
      </c>
      <c r="N40" s="38">
        <v>3633</v>
      </c>
      <c r="O40" s="38">
        <v>3764</v>
      </c>
      <c r="P40" s="38">
        <v>4132</v>
      </c>
      <c r="Q40" s="38">
        <v>4322</v>
      </c>
      <c r="R40" s="38">
        <v>4720</v>
      </c>
      <c r="S40" s="38">
        <v>5170</v>
      </c>
      <c r="T40" s="38">
        <v>5314</v>
      </c>
      <c r="U40" s="38">
        <v>5489</v>
      </c>
      <c r="V40" s="38">
        <v>5716</v>
      </c>
      <c r="W40" s="53">
        <v>375</v>
      </c>
      <c r="X40" s="38">
        <v>394</v>
      </c>
      <c r="Y40" s="38">
        <v>386</v>
      </c>
      <c r="Z40" s="38">
        <v>383</v>
      </c>
      <c r="AA40" s="38">
        <v>383</v>
      </c>
      <c r="AB40" s="38">
        <v>377</v>
      </c>
      <c r="AC40" s="38">
        <v>434</v>
      </c>
      <c r="AD40" s="38">
        <v>381</v>
      </c>
      <c r="AE40" s="38">
        <v>345</v>
      </c>
      <c r="AF40" s="38">
        <v>371</v>
      </c>
      <c r="AG40" s="38">
        <v>348</v>
      </c>
      <c r="AH40" s="38">
        <v>354</v>
      </c>
      <c r="AI40" s="38">
        <v>352</v>
      </c>
      <c r="AJ40" s="38">
        <v>364</v>
      </c>
      <c r="AK40" s="38">
        <v>368</v>
      </c>
      <c r="AL40" s="38">
        <v>359</v>
      </c>
      <c r="AM40" s="38">
        <v>382</v>
      </c>
      <c r="AN40" s="38">
        <v>394</v>
      </c>
      <c r="AO40" s="38">
        <v>398</v>
      </c>
      <c r="AP40" s="38">
        <v>404</v>
      </c>
      <c r="AQ40" s="38">
        <v>428</v>
      </c>
      <c r="AR40" s="38">
        <v>454</v>
      </c>
      <c r="AS40" s="38">
        <v>457</v>
      </c>
      <c r="AT40" s="38">
        <v>471</v>
      </c>
      <c r="AU40" s="38">
        <v>483</v>
      </c>
      <c r="AV40" s="38">
        <v>484</v>
      </c>
      <c r="AW40" s="38">
        <v>499</v>
      </c>
      <c r="AX40" s="38">
        <v>508</v>
      </c>
      <c r="AY40" s="38">
        <v>512</v>
      </c>
      <c r="AZ40" s="38">
        <v>540</v>
      </c>
      <c r="BA40" s="38">
        <v>577</v>
      </c>
      <c r="BB40" s="38">
        <v>578</v>
      </c>
      <c r="BC40" s="38">
        <v>564</v>
      </c>
      <c r="BD40" s="38">
        <v>566</v>
      </c>
      <c r="BE40" s="38">
        <v>560</v>
      </c>
      <c r="BF40" s="38">
        <v>590</v>
      </c>
      <c r="BG40" s="38">
        <v>600</v>
      </c>
      <c r="BH40" s="38">
        <v>650</v>
      </c>
      <c r="BI40" s="38">
        <v>667</v>
      </c>
      <c r="BJ40" s="38">
        <v>675</v>
      </c>
      <c r="BK40" s="38">
        <v>759</v>
      </c>
      <c r="BL40" s="38">
        <v>816</v>
      </c>
      <c r="BM40" s="38">
        <v>804</v>
      </c>
      <c r="BN40" s="38">
        <v>845</v>
      </c>
      <c r="BO40" s="38">
        <v>903</v>
      </c>
      <c r="BP40" s="38">
        <v>907</v>
      </c>
      <c r="BQ40" s="38">
        <v>879</v>
      </c>
      <c r="BR40" s="38">
        <v>944</v>
      </c>
      <c r="BS40" s="38">
        <v>932</v>
      </c>
      <c r="BT40" s="38">
        <v>931</v>
      </c>
      <c r="BU40" s="38">
        <v>941</v>
      </c>
      <c r="BV40" s="38">
        <v>960</v>
      </c>
      <c r="BW40" s="38">
        <v>981</v>
      </c>
      <c r="BX40" s="38">
        <v>1009</v>
      </c>
      <c r="BY40" s="38">
        <v>1079</v>
      </c>
      <c r="BZ40" s="38">
        <v>1063</v>
      </c>
      <c r="CA40" s="38">
        <v>1062</v>
      </c>
      <c r="CB40" s="38">
        <v>1083</v>
      </c>
      <c r="CC40" s="38">
        <v>1131</v>
      </c>
      <c r="CD40" s="38">
        <v>1046</v>
      </c>
      <c r="CE40" s="38">
        <v>1147</v>
      </c>
      <c r="CF40" s="38">
        <v>1205</v>
      </c>
      <c r="CG40" s="38">
        <v>1204</v>
      </c>
      <c r="CH40" s="38">
        <v>1164</v>
      </c>
      <c r="CI40" s="38">
        <v>1187</v>
      </c>
      <c r="CJ40" s="38">
        <v>1264</v>
      </c>
      <c r="CK40" s="38">
        <v>1311</v>
      </c>
      <c r="CL40" s="38">
        <v>1408</v>
      </c>
      <c r="CM40" s="38">
        <v>1379</v>
      </c>
      <c r="CN40" s="38">
        <v>1314</v>
      </c>
      <c r="CO40" s="38">
        <v>1310</v>
      </c>
      <c r="CP40" s="38">
        <v>1311</v>
      </c>
      <c r="CQ40" s="38">
        <v>1323</v>
      </c>
      <c r="CR40" s="38">
        <v>1368</v>
      </c>
      <c r="CS40" s="38">
        <v>1342</v>
      </c>
      <c r="CT40" s="38">
        <v>1456</v>
      </c>
      <c r="CU40" s="52">
        <v>1419</v>
      </c>
      <c r="CV40" s="52">
        <v>1408</v>
      </c>
      <c r="CW40" s="52">
        <v>1438</v>
      </c>
      <c r="CX40" s="52">
        <v>1451</v>
      </c>
    </row>
    <row r="41" spans="1:102">
      <c r="A41" s="9" t="s">
        <v>74</v>
      </c>
      <c r="B41" s="24" t="s">
        <v>597</v>
      </c>
      <c r="C41" s="38">
        <v>167</v>
      </c>
      <c r="D41" s="38">
        <v>152</v>
      </c>
      <c r="E41" s="38">
        <v>200</v>
      </c>
      <c r="F41" s="38">
        <v>221</v>
      </c>
      <c r="G41" s="38">
        <v>262</v>
      </c>
      <c r="H41" s="38">
        <v>313</v>
      </c>
      <c r="I41" s="38">
        <v>339</v>
      </c>
      <c r="J41" s="38">
        <v>358</v>
      </c>
      <c r="K41" s="38">
        <v>393</v>
      </c>
      <c r="L41" s="38">
        <v>411</v>
      </c>
      <c r="M41" s="38">
        <v>448</v>
      </c>
      <c r="N41" s="38">
        <v>539</v>
      </c>
      <c r="O41" s="38">
        <v>573</v>
      </c>
      <c r="P41" s="38">
        <v>593</v>
      </c>
      <c r="Q41" s="38">
        <v>579</v>
      </c>
      <c r="R41" s="38">
        <v>686</v>
      </c>
      <c r="S41" s="38">
        <v>762</v>
      </c>
      <c r="T41" s="38">
        <v>716</v>
      </c>
      <c r="U41" s="38">
        <v>749</v>
      </c>
      <c r="V41" s="38">
        <v>889</v>
      </c>
      <c r="W41" s="53">
        <v>40</v>
      </c>
      <c r="X41" s="38">
        <v>42</v>
      </c>
      <c r="Y41" s="38">
        <v>46</v>
      </c>
      <c r="Z41" s="38">
        <v>39</v>
      </c>
      <c r="AA41" s="38">
        <v>34</v>
      </c>
      <c r="AB41" s="38">
        <v>35</v>
      </c>
      <c r="AC41" s="38">
        <v>37</v>
      </c>
      <c r="AD41" s="38">
        <v>46</v>
      </c>
      <c r="AE41" s="38">
        <v>45</v>
      </c>
      <c r="AF41" s="38">
        <v>53</v>
      </c>
      <c r="AG41" s="38">
        <v>49</v>
      </c>
      <c r="AH41" s="38">
        <v>53</v>
      </c>
      <c r="AI41" s="38">
        <v>48</v>
      </c>
      <c r="AJ41" s="38">
        <v>55</v>
      </c>
      <c r="AK41" s="38">
        <v>55</v>
      </c>
      <c r="AL41" s="38">
        <v>63</v>
      </c>
      <c r="AM41" s="38">
        <v>63</v>
      </c>
      <c r="AN41" s="38">
        <v>59</v>
      </c>
      <c r="AO41" s="38">
        <v>67</v>
      </c>
      <c r="AP41" s="38">
        <v>73</v>
      </c>
      <c r="AQ41" s="38">
        <v>78</v>
      </c>
      <c r="AR41" s="38">
        <v>75</v>
      </c>
      <c r="AS41" s="38">
        <v>76</v>
      </c>
      <c r="AT41" s="38">
        <v>84</v>
      </c>
      <c r="AU41" s="38">
        <v>80</v>
      </c>
      <c r="AV41" s="38">
        <v>84</v>
      </c>
      <c r="AW41" s="38">
        <v>81</v>
      </c>
      <c r="AX41" s="38">
        <v>94</v>
      </c>
      <c r="AY41" s="38">
        <v>78</v>
      </c>
      <c r="AZ41" s="38">
        <v>95</v>
      </c>
      <c r="BA41" s="38">
        <v>94</v>
      </c>
      <c r="BB41" s="38">
        <v>91</v>
      </c>
      <c r="BC41" s="38">
        <v>90</v>
      </c>
      <c r="BD41" s="38">
        <v>95</v>
      </c>
      <c r="BE41" s="38">
        <v>103</v>
      </c>
      <c r="BF41" s="38">
        <v>105</v>
      </c>
      <c r="BG41" s="38">
        <v>109</v>
      </c>
      <c r="BH41" s="38">
        <v>95</v>
      </c>
      <c r="BI41" s="38">
        <v>108</v>
      </c>
      <c r="BJ41" s="38">
        <v>99</v>
      </c>
      <c r="BK41" s="38">
        <v>108</v>
      </c>
      <c r="BL41" s="38">
        <v>111</v>
      </c>
      <c r="BM41" s="38">
        <v>118</v>
      </c>
      <c r="BN41" s="38">
        <v>111</v>
      </c>
      <c r="BO41" s="38">
        <v>121</v>
      </c>
      <c r="BP41" s="38">
        <v>138</v>
      </c>
      <c r="BQ41" s="38">
        <v>124</v>
      </c>
      <c r="BR41" s="38">
        <v>156</v>
      </c>
      <c r="BS41" s="38">
        <v>141</v>
      </c>
      <c r="BT41" s="38">
        <v>131</v>
      </c>
      <c r="BU41" s="38">
        <v>150</v>
      </c>
      <c r="BV41" s="38">
        <v>151</v>
      </c>
      <c r="BW41" s="38">
        <v>148</v>
      </c>
      <c r="BX41" s="38">
        <v>140</v>
      </c>
      <c r="BY41" s="38">
        <v>151</v>
      </c>
      <c r="BZ41" s="38">
        <v>154</v>
      </c>
      <c r="CA41" s="38">
        <v>140</v>
      </c>
      <c r="CB41" s="38">
        <v>136</v>
      </c>
      <c r="CC41" s="38">
        <v>151</v>
      </c>
      <c r="CD41" s="38">
        <v>152</v>
      </c>
      <c r="CE41" s="38">
        <v>170</v>
      </c>
      <c r="CF41" s="38">
        <v>163</v>
      </c>
      <c r="CG41" s="38">
        <v>175</v>
      </c>
      <c r="CH41" s="38">
        <v>178</v>
      </c>
      <c r="CI41" s="38">
        <v>191</v>
      </c>
      <c r="CJ41" s="38">
        <v>208</v>
      </c>
      <c r="CK41" s="38">
        <v>183</v>
      </c>
      <c r="CL41" s="38">
        <v>180</v>
      </c>
      <c r="CM41" s="38">
        <v>176</v>
      </c>
      <c r="CN41" s="38">
        <v>169</v>
      </c>
      <c r="CO41" s="38">
        <v>182</v>
      </c>
      <c r="CP41" s="38">
        <v>189</v>
      </c>
      <c r="CQ41" s="38">
        <v>177</v>
      </c>
      <c r="CR41" s="38">
        <v>171</v>
      </c>
      <c r="CS41" s="38">
        <v>187</v>
      </c>
      <c r="CT41" s="38">
        <v>214</v>
      </c>
      <c r="CU41" s="52">
        <v>201</v>
      </c>
      <c r="CV41" s="52">
        <v>204</v>
      </c>
      <c r="CW41" s="52">
        <v>249</v>
      </c>
      <c r="CX41" s="52">
        <v>235</v>
      </c>
    </row>
    <row r="42" spans="1:102">
      <c r="A42" s="1" t="s">
        <v>76</v>
      </c>
      <c r="B42" s="24" t="s">
        <v>598</v>
      </c>
      <c r="C42" s="38">
        <v>2193</v>
      </c>
      <c r="D42" s="38">
        <v>2270</v>
      </c>
      <c r="E42" s="38">
        <v>2050</v>
      </c>
      <c r="F42" s="38">
        <v>2126</v>
      </c>
      <c r="G42" s="38">
        <v>2246</v>
      </c>
      <c r="H42" s="38">
        <v>2580</v>
      </c>
      <c r="I42" s="38">
        <v>2655</v>
      </c>
      <c r="J42" s="38">
        <v>2771</v>
      </c>
      <c r="K42" s="38">
        <v>3036</v>
      </c>
      <c r="L42" s="38">
        <v>3223</v>
      </c>
      <c r="M42" s="38">
        <v>3568</v>
      </c>
      <c r="N42" s="38">
        <v>3916</v>
      </c>
      <c r="O42" s="38">
        <v>4064</v>
      </c>
      <c r="P42" s="38">
        <v>4408</v>
      </c>
      <c r="Q42" s="38">
        <v>4487</v>
      </c>
      <c r="R42" s="38">
        <v>4737</v>
      </c>
      <c r="S42" s="38">
        <v>4682</v>
      </c>
      <c r="T42" s="38">
        <v>4505</v>
      </c>
      <c r="U42" s="38">
        <v>4957</v>
      </c>
      <c r="V42" s="38">
        <v>4952</v>
      </c>
      <c r="W42" s="53">
        <v>524</v>
      </c>
      <c r="X42" s="38">
        <v>573</v>
      </c>
      <c r="Y42" s="38">
        <v>539</v>
      </c>
      <c r="Z42" s="38">
        <v>557</v>
      </c>
      <c r="AA42" s="38">
        <v>510</v>
      </c>
      <c r="AB42" s="38">
        <v>550</v>
      </c>
      <c r="AC42" s="38">
        <v>615</v>
      </c>
      <c r="AD42" s="38">
        <v>595</v>
      </c>
      <c r="AE42" s="38">
        <v>512</v>
      </c>
      <c r="AF42" s="38">
        <v>495</v>
      </c>
      <c r="AG42" s="38">
        <v>517</v>
      </c>
      <c r="AH42" s="38">
        <v>526</v>
      </c>
      <c r="AI42" s="38">
        <v>532</v>
      </c>
      <c r="AJ42" s="38">
        <v>534</v>
      </c>
      <c r="AK42" s="38">
        <v>537</v>
      </c>
      <c r="AL42" s="38">
        <v>523</v>
      </c>
      <c r="AM42" s="38">
        <v>559</v>
      </c>
      <c r="AN42" s="38">
        <v>571</v>
      </c>
      <c r="AO42" s="38">
        <v>545</v>
      </c>
      <c r="AP42" s="38">
        <v>571</v>
      </c>
      <c r="AQ42" s="38">
        <v>646</v>
      </c>
      <c r="AR42" s="38">
        <v>646</v>
      </c>
      <c r="AS42" s="38">
        <v>646</v>
      </c>
      <c r="AT42" s="38">
        <v>642</v>
      </c>
      <c r="AU42" s="38">
        <v>626</v>
      </c>
      <c r="AV42" s="38">
        <v>651</v>
      </c>
      <c r="AW42" s="38">
        <v>687</v>
      </c>
      <c r="AX42" s="38">
        <v>691</v>
      </c>
      <c r="AY42" s="38">
        <v>681</v>
      </c>
      <c r="AZ42" s="38">
        <v>679</v>
      </c>
      <c r="BA42" s="38">
        <v>707</v>
      </c>
      <c r="BB42" s="38">
        <v>704</v>
      </c>
      <c r="BC42" s="38">
        <v>732</v>
      </c>
      <c r="BD42" s="38">
        <v>763</v>
      </c>
      <c r="BE42" s="38">
        <v>759</v>
      </c>
      <c r="BF42" s="38">
        <v>782</v>
      </c>
      <c r="BG42" s="38">
        <v>797</v>
      </c>
      <c r="BH42" s="38">
        <v>779</v>
      </c>
      <c r="BI42" s="38">
        <v>808</v>
      </c>
      <c r="BJ42" s="38">
        <v>839</v>
      </c>
      <c r="BK42" s="38">
        <v>840</v>
      </c>
      <c r="BL42" s="38">
        <v>937</v>
      </c>
      <c r="BM42" s="38">
        <v>919</v>
      </c>
      <c r="BN42" s="38">
        <v>872</v>
      </c>
      <c r="BO42" s="38">
        <v>941</v>
      </c>
      <c r="BP42" s="38">
        <v>971</v>
      </c>
      <c r="BQ42" s="38">
        <v>967</v>
      </c>
      <c r="BR42" s="38">
        <v>1037</v>
      </c>
      <c r="BS42" s="38">
        <v>1011</v>
      </c>
      <c r="BT42" s="38">
        <v>1018</v>
      </c>
      <c r="BU42" s="38">
        <v>1011</v>
      </c>
      <c r="BV42" s="38">
        <v>1024</v>
      </c>
      <c r="BW42" s="38">
        <v>1069</v>
      </c>
      <c r="BX42" s="38">
        <v>1103</v>
      </c>
      <c r="BY42" s="38">
        <v>1114</v>
      </c>
      <c r="BZ42" s="38">
        <v>1122</v>
      </c>
      <c r="CA42" s="38">
        <v>1178</v>
      </c>
      <c r="CB42" s="38">
        <v>1105</v>
      </c>
      <c r="CC42" s="38">
        <v>1067</v>
      </c>
      <c r="CD42" s="38">
        <v>1137</v>
      </c>
      <c r="CE42" s="38">
        <v>1192</v>
      </c>
      <c r="CF42" s="38">
        <v>1206</v>
      </c>
      <c r="CG42" s="38">
        <v>1192</v>
      </c>
      <c r="CH42" s="38">
        <v>1147</v>
      </c>
      <c r="CI42" s="38">
        <v>1182</v>
      </c>
      <c r="CJ42" s="38">
        <v>1170</v>
      </c>
      <c r="CK42" s="38">
        <v>1162</v>
      </c>
      <c r="CL42" s="38">
        <v>1168</v>
      </c>
      <c r="CM42" s="38">
        <v>1110</v>
      </c>
      <c r="CN42" s="38">
        <v>1118</v>
      </c>
      <c r="CO42" s="38">
        <v>1151</v>
      </c>
      <c r="CP42" s="38">
        <v>1126</v>
      </c>
      <c r="CQ42" s="38">
        <v>1183</v>
      </c>
      <c r="CR42" s="38">
        <v>1236</v>
      </c>
      <c r="CS42" s="38">
        <v>1231</v>
      </c>
      <c r="CT42" s="38">
        <v>1307</v>
      </c>
      <c r="CU42" s="52">
        <v>1251</v>
      </c>
      <c r="CV42" s="52">
        <v>1242</v>
      </c>
      <c r="CW42" s="52">
        <v>1248</v>
      </c>
      <c r="CX42" s="52">
        <v>1211</v>
      </c>
    </row>
    <row r="43" spans="1:102">
      <c r="A43" s="9" t="s">
        <v>78</v>
      </c>
      <c r="B43" s="24"/>
      <c r="C43" s="38">
        <v>2037</v>
      </c>
      <c r="D43" s="38">
        <v>2042</v>
      </c>
      <c r="E43" s="38">
        <v>1803</v>
      </c>
      <c r="F43" s="38">
        <v>1825</v>
      </c>
      <c r="G43" s="38">
        <v>1945</v>
      </c>
      <c r="H43" s="38">
        <v>2200</v>
      </c>
      <c r="I43" s="38">
        <v>2242</v>
      </c>
      <c r="J43" s="38">
        <v>2303</v>
      </c>
      <c r="K43" s="38">
        <v>2525</v>
      </c>
      <c r="L43" s="38">
        <v>2682</v>
      </c>
      <c r="M43" s="38">
        <v>3011</v>
      </c>
      <c r="N43" s="38">
        <v>3238</v>
      </c>
      <c r="O43" s="38">
        <v>3415</v>
      </c>
      <c r="P43" s="38">
        <v>3724</v>
      </c>
      <c r="Q43" s="38">
        <v>3839</v>
      </c>
      <c r="R43" s="38">
        <v>4024</v>
      </c>
      <c r="S43" s="38">
        <v>3859</v>
      </c>
      <c r="T43" s="38">
        <v>3701</v>
      </c>
      <c r="U43" s="38">
        <v>3989</v>
      </c>
      <c r="V43" s="38">
        <v>4186</v>
      </c>
      <c r="W43" s="53">
        <v>481</v>
      </c>
      <c r="X43" s="38">
        <v>535</v>
      </c>
      <c r="Y43" s="38">
        <v>507</v>
      </c>
      <c r="Z43" s="38">
        <v>514</v>
      </c>
      <c r="AA43" s="38">
        <v>460</v>
      </c>
      <c r="AB43" s="38">
        <v>495</v>
      </c>
      <c r="AC43" s="38">
        <v>552</v>
      </c>
      <c r="AD43" s="38">
        <v>535</v>
      </c>
      <c r="AE43" s="38">
        <v>451</v>
      </c>
      <c r="AF43" s="38">
        <v>435</v>
      </c>
      <c r="AG43" s="38">
        <v>455</v>
      </c>
      <c r="AH43" s="38">
        <v>462</v>
      </c>
      <c r="AI43" s="38">
        <v>463</v>
      </c>
      <c r="AJ43" s="38">
        <v>460</v>
      </c>
      <c r="AK43" s="38">
        <v>461</v>
      </c>
      <c r="AL43" s="38">
        <v>441</v>
      </c>
      <c r="AM43" s="38">
        <v>485</v>
      </c>
      <c r="AN43" s="38">
        <v>497</v>
      </c>
      <c r="AO43" s="38">
        <v>475</v>
      </c>
      <c r="AP43" s="38">
        <v>488</v>
      </c>
      <c r="AQ43" s="38">
        <v>554</v>
      </c>
      <c r="AR43" s="38">
        <v>550</v>
      </c>
      <c r="AS43" s="38">
        <v>543</v>
      </c>
      <c r="AT43" s="38">
        <v>553</v>
      </c>
      <c r="AU43" s="38">
        <v>536</v>
      </c>
      <c r="AV43" s="38">
        <v>550</v>
      </c>
      <c r="AW43" s="38">
        <v>577</v>
      </c>
      <c r="AX43" s="38">
        <v>579</v>
      </c>
      <c r="AY43" s="38">
        <v>564</v>
      </c>
      <c r="AZ43" s="38">
        <v>560</v>
      </c>
      <c r="BA43" s="38">
        <v>586</v>
      </c>
      <c r="BB43" s="38">
        <v>593</v>
      </c>
      <c r="BC43" s="38">
        <v>613</v>
      </c>
      <c r="BD43" s="38">
        <v>641</v>
      </c>
      <c r="BE43" s="38">
        <v>626</v>
      </c>
      <c r="BF43" s="38">
        <v>645</v>
      </c>
      <c r="BG43" s="38">
        <v>668</v>
      </c>
      <c r="BH43" s="38">
        <v>640</v>
      </c>
      <c r="BI43" s="38">
        <v>677</v>
      </c>
      <c r="BJ43" s="38">
        <v>697</v>
      </c>
      <c r="BK43" s="38">
        <v>699</v>
      </c>
      <c r="BL43" s="38">
        <v>784</v>
      </c>
      <c r="BM43" s="38">
        <v>793</v>
      </c>
      <c r="BN43" s="38">
        <v>735</v>
      </c>
      <c r="BO43" s="38">
        <v>780</v>
      </c>
      <c r="BP43" s="38">
        <v>805</v>
      </c>
      <c r="BQ43" s="38">
        <v>794</v>
      </c>
      <c r="BR43" s="38">
        <v>859</v>
      </c>
      <c r="BS43" s="38">
        <v>839</v>
      </c>
      <c r="BT43" s="38">
        <v>855</v>
      </c>
      <c r="BU43" s="38">
        <v>850</v>
      </c>
      <c r="BV43" s="38">
        <v>871</v>
      </c>
      <c r="BW43" s="38">
        <v>906</v>
      </c>
      <c r="BX43" s="38">
        <v>924</v>
      </c>
      <c r="BY43" s="38">
        <v>941</v>
      </c>
      <c r="BZ43" s="38">
        <v>953</v>
      </c>
      <c r="CA43" s="38">
        <v>1012</v>
      </c>
      <c r="CB43" s="38">
        <v>951</v>
      </c>
      <c r="CC43" s="38">
        <v>910</v>
      </c>
      <c r="CD43" s="38">
        <v>966</v>
      </c>
      <c r="CE43" s="38">
        <v>1018</v>
      </c>
      <c r="CF43" s="38">
        <v>1027</v>
      </c>
      <c r="CG43" s="38">
        <v>1006</v>
      </c>
      <c r="CH43" s="38">
        <v>973</v>
      </c>
      <c r="CI43" s="38">
        <v>974</v>
      </c>
      <c r="CJ43" s="38">
        <v>969</v>
      </c>
      <c r="CK43" s="38">
        <v>960</v>
      </c>
      <c r="CL43" s="38">
        <v>956</v>
      </c>
      <c r="CM43" s="38">
        <v>911</v>
      </c>
      <c r="CN43" s="38">
        <v>913</v>
      </c>
      <c r="CO43" s="38">
        <v>949</v>
      </c>
      <c r="CP43" s="38">
        <v>928</v>
      </c>
      <c r="CQ43" s="38">
        <v>956</v>
      </c>
      <c r="CR43" s="38">
        <v>985</v>
      </c>
      <c r="CS43" s="38">
        <v>988</v>
      </c>
      <c r="CT43" s="38">
        <v>1060</v>
      </c>
      <c r="CU43" s="52">
        <v>1053</v>
      </c>
      <c r="CV43" s="52">
        <v>1055</v>
      </c>
      <c r="CW43" s="52">
        <v>1054</v>
      </c>
      <c r="CX43" s="52">
        <v>1024</v>
      </c>
    </row>
    <row r="44" spans="1:102">
      <c r="A44" s="13" t="s">
        <v>79</v>
      </c>
      <c r="B44" s="24" t="s">
        <v>599</v>
      </c>
      <c r="C44" s="38">
        <v>200</v>
      </c>
      <c r="D44" s="38">
        <v>202</v>
      </c>
      <c r="E44" s="38">
        <v>251</v>
      </c>
      <c r="F44" s="38">
        <v>304</v>
      </c>
      <c r="G44" s="38">
        <v>229</v>
      </c>
      <c r="H44" s="38">
        <v>210</v>
      </c>
      <c r="I44" s="38">
        <v>280</v>
      </c>
      <c r="J44" s="38">
        <v>278</v>
      </c>
      <c r="K44" s="38">
        <v>275</v>
      </c>
      <c r="L44" s="38">
        <v>277</v>
      </c>
      <c r="M44" s="38">
        <v>274</v>
      </c>
      <c r="N44" s="38">
        <v>309</v>
      </c>
      <c r="O44" s="38">
        <v>365</v>
      </c>
      <c r="P44" s="38">
        <v>403</v>
      </c>
      <c r="Q44" s="38">
        <v>467</v>
      </c>
      <c r="R44" s="38">
        <v>467</v>
      </c>
      <c r="S44" s="38">
        <v>498</v>
      </c>
      <c r="T44" s="38">
        <v>490</v>
      </c>
      <c r="U44" s="38">
        <v>500</v>
      </c>
      <c r="V44" s="38">
        <v>534</v>
      </c>
      <c r="W44" s="53">
        <v>481</v>
      </c>
      <c r="X44" s="38">
        <v>535</v>
      </c>
      <c r="Y44" s="38">
        <v>507</v>
      </c>
      <c r="Z44" s="38">
        <v>514</v>
      </c>
      <c r="AA44" s="38">
        <v>460</v>
      </c>
      <c r="AB44" s="38">
        <v>495</v>
      </c>
      <c r="AC44" s="38">
        <v>552</v>
      </c>
      <c r="AD44" s="38">
        <v>535</v>
      </c>
      <c r="AE44" s="38">
        <v>451</v>
      </c>
      <c r="AF44" s="38">
        <v>435</v>
      </c>
      <c r="AG44" s="38">
        <v>455</v>
      </c>
      <c r="AH44" s="38">
        <v>462</v>
      </c>
      <c r="AI44" s="38">
        <v>463</v>
      </c>
      <c r="AJ44" s="38">
        <v>460</v>
      </c>
      <c r="AK44" s="38">
        <v>461</v>
      </c>
      <c r="AL44" s="38">
        <v>441</v>
      </c>
      <c r="AM44" s="38">
        <v>485</v>
      </c>
      <c r="AN44" s="38">
        <v>497</v>
      </c>
      <c r="AO44" s="38">
        <v>475</v>
      </c>
      <c r="AP44" s="38">
        <v>488</v>
      </c>
      <c r="AQ44" s="38">
        <v>554</v>
      </c>
      <c r="AR44" s="38">
        <v>550</v>
      </c>
      <c r="AS44" s="38">
        <v>543</v>
      </c>
      <c r="AT44" s="38">
        <v>553</v>
      </c>
      <c r="AU44" s="38">
        <v>536</v>
      </c>
      <c r="AV44" s="38">
        <v>550</v>
      </c>
      <c r="AW44" s="38">
        <v>577</v>
      </c>
      <c r="AX44" s="38">
        <v>579</v>
      </c>
      <c r="AY44" s="38">
        <v>564</v>
      </c>
      <c r="AZ44" s="38">
        <v>560</v>
      </c>
      <c r="BA44" s="38">
        <v>586</v>
      </c>
      <c r="BB44" s="38">
        <v>593</v>
      </c>
      <c r="BC44" s="38">
        <v>613</v>
      </c>
      <c r="BD44" s="38">
        <v>641</v>
      </c>
      <c r="BE44" s="38">
        <v>626</v>
      </c>
      <c r="BF44" s="38">
        <v>645</v>
      </c>
      <c r="BG44" s="38">
        <v>668</v>
      </c>
      <c r="BH44" s="38">
        <v>640</v>
      </c>
      <c r="BI44" s="38">
        <v>677</v>
      </c>
      <c r="BJ44" s="38">
        <v>697</v>
      </c>
      <c r="BK44" s="38">
        <v>699</v>
      </c>
      <c r="BL44" s="38">
        <v>784</v>
      </c>
      <c r="BM44" s="38">
        <v>793</v>
      </c>
      <c r="BN44" s="38">
        <v>735</v>
      </c>
      <c r="BO44" s="38">
        <v>780</v>
      </c>
      <c r="BP44" s="38">
        <v>805</v>
      </c>
      <c r="BQ44" s="38">
        <v>794</v>
      </c>
      <c r="BR44" s="38">
        <v>859</v>
      </c>
      <c r="BS44" s="38">
        <v>839</v>
      </c>
      <c r="BT44" s="38">
        <v>855</v>
      </c>
      <c r="BU44" s="38">
        <v>850</v>
      </c>
      <c r="BV44" s="38">
        <v>871</v>
      </c>
      <c r="BW44" s="38">
        <v>906</v>
      </c>
      <c r="BX44" s="38">
        <v>924</v>
      </c>
      <c r="BY44" s="38">
        <v>941</v>
      </c>
      <c r="BZ44" s="38">
        <v>953</v>
      </c>
      <c r="CA44" s="38">
        <v>1012</v>
      </c>
      <c r="CB44" s="38">
        <v>951</v>
      </c>
      <c r="CC44" s="38">
        <v>910</v>
      </c>
      <c r="CD44" s="38">
        <v>966</v>
      </c>
      <c r="CE44" s="38">
        <v>1018</v>
      </c>
      <c r="CF44" s="38">
        <v>1027</v>
      </c>
      <c r="CG44" s="38">
        <v>1006</v>
      </c>
      <c r="CH44" s="38">
        <v>973</v>
      </c>
      <c r="CI44" s="38">
        <v>974</v>
      </c>
      <c r="CJ44" s="38">
        <v>969</v>
      </c>
      <c r="CK44" s="38">
        <v>960</v>
      </c>
      <c r="CL44" s="38">
        <v>956</v>
      </c>
      <c r="CM44" s="38">
        <v>911</v>
      </c>
      <c r="CN44" s="38">
        <v>913</v>
      </c>
      <c r="CO44" s="38">
        <v>949</v>
      </c>
      <c r="CP44" s="38">
        <v>928</v>
      </c>
      <c r="CQ44" s="38">
        <v>956</v>
      </c>
      <c r="CR44" s="38">
        <v>985</v>
      </c>
      <c r="CS44" s="38">
        <v>988</v>
      </c>
      <c r="CT44" s="38">
        <v>1060</v>
      </c>
      <c r="CU44" s="52">
        <v>1053</v>
      </c>
      <c r="CV44" s="52">
        <v>1055</v>
      </c>
      <c r="CW44" s="52">
        <v>1054</v>
      </c>
      <c r="CX44" s="52">
        <v>1024</v>
      </c>
    </row>
    <row r="45" spans="1:102">
      <c r="A45" s="13" t="s">
        <v>81</v>
      </c>
      <c r="B45" s="24" t="s">
        <v>600</v>
      </c>
      <c r="C45" s="38">
        <v>1490</v>
      </c>
      <c r="D45" s="38">
        <v>1508</v>
      </c>
      <c r="E45" s="38">
        <v>1250</v>
      </c>
      <c r="F45" s="38">
        <v>1279</v>
      </c>
      <c r="G45" s="38">
        <v>1391</v>
      </c>
      <c r="H45" s="38">
        <v>1678</v>
      </c>
      <c r="I45" s="38">
        <v>1648</v>
      </c>
      <c r="J45" s="38">
        <v>1681</v>
      </c>
      <c r="K45" s="38">
        <v>1853</v>
      </c>
      <c r="L45" s="38">
        <v>1989</v>
      </c>
      <c r="M45" s="38">
        <v>2250</v>
      </c>
      <c r="N45" s="38">
        <v>2428</v>
      </c>
      <c r="O45" s="38">
        <v>2534</v>
      </c>
      <c r="P45" s="38">
        <v>2715</v>
      </c>
      <c r="Q45" s="38">
        <v>2785</v>
      </c>
      <c r="R45" s="38">
        <v>2952</v>
      </c>
      <c r="S45" s="38">
        <v>2772</v>
      </c>
      <c r="T45" s="38">
        <v>2652</v>
      </c>
      <c r="U45" s="38">
        <v>2821</v>
      </c>
      <c r="V45" s="38">
        <v>2916</v>
      </c>
      <c r="W45" s="53">
        <v>353</v>
      </c>
      <c r="X45" s="38">
        <v>390</v>
      </c>
      <c r="Y45" s="38">
        <v>373</v>
      </c>
      <c r="Z45" s="38">
        <v>374</v>
      </c>
      <c r="AA45" s="38">
        <v>348</v>
      </c>
      <c r="AB45" s="38">
        <v>366</v>
      </c>
      <c r="AC45" s="38">
        <v>412</v>
      </c>
      <c r="AD45" s="38">
        <v>382</v>
      </c>
      <c r="AE45" s="38">
        <v>300</v>
      </c>
      <c r="AF45" s="38">
        <v>299</v>
      </c>
      <c r="AG45" s="38">
        <v>318</v>
      </c>
      <c r="AH45" s="38">
        <v>333</v>
      </c>
      <c r="AI45" s="38">
        <v>320</v>
      </c>
      <c r="AJ45" s="38">
        <v>327</v>
      </c>
      <c r="AK45" s="38">
        <v>319</v>
      </c>
      <c r="AL45" s="38">
        <v>313</v>
      </c>
      <c r="AM45" s="38">
        <v>339</v>
      </c>
      <c r="AN45" s="38">
        <v>349</v>
      </c>
      <c r="AO45" s="38">
        <v>346</v>
      </c>
      <c r="AP45" s="38">
        <v>357</v>
      </c>
      <c r="AQ45" s="38">
        <v>423</v>
      </c>
      <c r="AR45" s="38">
        <v>420</v>
      </c>
      <c r="AS45" s="38">
        <v>415</v>
      </c>
      <c r="AT45" s="38">
        <v>420</v>
      </c>
      <c r="AU45" s="38">
        <v>391</v>
      </c>
      <c r="AV45" s="38">
        <v>407</v>
      </c>
      <c r="AW45" s="38">
        <v>434</v>
      </c>
      <c r="AX45" s="38">
        <v>416</v>
      </c>
      <c r="AY45" s="38">
        <v>415</v>
      </c>
      <c r="AZ45" s="38">
        <v>404</v>
      </c>
      <c r="BA45" s="38">
        <v>426</v>
      </c>
      <c r="BB45" s="38">
        <v>436</v>
      </c>
      <c r="BC45" s="38">
        <v>461</v>
      </c>
      <c r="BD45" s="38">
        <v>473</v>
      </c>
      <c r="BE45" s="38">
        <v>449</v>
      </c>
      <c r="BF45" s="38">
        <v>470</v>
      </c>
      <c r="BG45" s="38">
        <v>487</v>
      </c>
      <c r="BH45" s="38">
        <v>471</v>
      </c>
      <c r="BI45" s="38">
        <v>515</v>
      </c>
      <c r="BJ45" s="38">
        <v>516</v>
      </c>
      <c r="BK45" s="38">
        <v>521</v>
      </c>
      <c r="BL45" s="38">
        <v>585</v>
      </c>
      <c r="BM45" s="38">
        <v>596</v>
      </c>
      <c r="BN45" s="38">
        <v>548</v>
      </c>
      <c r="BO45" s="38">
        <v>589</v>
      </c>
      <c r="BP45" s="38">
        <v>605</v>
      </c>
      <c r="BQ45" s="38">
        <v>589</v>
      </c>
      <c r="BR45" s="38">
        <v>645</v>
      </c>
      <c r="BS45" s="38">
        <v>619</v>
      </c>
      <c r="BT45" s="38">
        <v>636</v>
      </c>
      <c r="BU45" s="38">
        <v>626</v>
      </c>
      <c r="BV45" s="38">
        <v>653</v>
      </c>
      <c r="BW45" s="38">
        <v>675</v>
      </c>
      <c r="BX45" s="38">
        <v>666</v>
      </c>
      <c r="BY45" s="38">
        <v>686</v>
      </c>
      <c r="BZ45" s="38">
        <v>688</v>
      </c>
      <c r="CA45" s="38">
        <v>707</v>
      </c>
      <c r="CB45" s="38">
        <v>705</v>
      </c>
      <c r="CC45" s="38">
        <v>666</v>
      </c>
      <c r="CD45" s="38">
        <v>707</v>
      </c>
      <c r="CE45" s="38">
        <v>735</v>
      </c>
      <c r="CF45" s="38">
        <v>773</v>
      </c>
      <c r="CG45" s="38">
        <v>733</v>
      </c>
      <c r="CH45" s="38">
        <v>711</v>
      </c>
      <c r="CI45" s="38">
        <v>696</v>
      </c>
      <c r="CJ45" s="38">
        <v>692</v>
      </c>
      <c r="CK45" s="38">
        <v>691</v>
      </c>
      <c r="CL45" s="38">
        <v>693</v>
      </c>
      <c r="CM45" s="38">
        <v>655</v>
      </c>
      <c r="CN45" s="38">
        <v>647</v>
      </c>
      <c r="CO45" s="38">
        <v>681</v>
      </c>
      <c r="CP45" s="38">
        <v>669</v>
      </c>
      <c r="CQ45" s="38">
        <v>691</v>
      </c>
      <c r="CR45" s="38">
        <v>692</v>
      </c>
      <c r="CS45" s="38">
        <v>689</v>
      </c>
      <c r="CT45" s="38">
        <v>749</v>
      </c>
      <c r="CU45" s="52">
        <v>721</v>
      </c>
      <c r="CV45" s="52">
        <v>736</v>
      </c>
      <c r="CW45" s="52">
        <v>743</v>
      </c>
      <c r="CX45" s="52">
        <v>716</v>
      </c>
    </row>
    <row r="46" spans="1:102">
      <c r="A46" s="13" t="s">
        <v>83</v>
      </c>
      <c r="B46" s="24" t="s">
        <v>601</v>
      </c>
      <c r="C46" s="38">
        <v>23</v>
      </c>
      <c r="D46" s="38">
        <v>22</v>
      </c>
      <c r="E46" s="38">
        <v>20</v>
      </c>
      <c r="F46" s="38">
        <v>15</v>
      </c>
      <c r="G46" s="38">
        <v>17</v>
      </c>
      <c r="H46" s="38">
        <v>23</v>
      </c>
      <c r="I46" s="38">
        <v>24</v>
      </c>
      <c r="J46" s="38">
        <v>31</v>
      </c>
      <c r="K46" s="38">
        <v>77</v>
      </c>
      <c r="L46" s="38">
        <v>98</v>
      </c>
      <c r="M46" s="38">
        <v>101</v>
      </c>
      <c r="N46" s="38">
        <v>104</v>
      </c>
      <c r="O46" s="38">
        <v>117</v>
      </c>
      <c r="P46" s="38">
        <v>161</v>
      </c>
      <c r="Q46" s="38">
        <v>154</v>
      </c>
      <c r="R46" s="38">
        <v>146</v>
      </c>
      <c r="S46" s="38">
        <v>141</v>
      </c>
      <c r="T46" s="38">
        <v>127</v>
      </c>
      <c r="U46" s="38">
        <v>141</v>
      </c>
      <c r="V46" s="38">
        <v>155</v>
      </c>
      <c r="W46" s="53">
        <v>7</v>
      </c>
      <c r="X46" s="38">
        <v>7</v>
      </c>
      <c r="Y46" s="38">
        <v>5</v>
      </c>
      <c r="Z46" s="38">
        <v>4</v>
      </c>
      <c r="AA46" s="38">
        <v>4</v>
      </c>
      <c r="AB46" s="38">
        <v>5</v>
      </c>
      <c r="AC46" s="38">
        <v>7</v>
      </c>
      <c r="AD46" s="38">
        <v>6</v>
      </c>
      <c r="AE46" s="38">
        <v>5</v>
      </c>
      <c r="AF46" s="38">
        <v>5</v>
      </c>
      <c r="AG46" s="38">
        <v>5</v>
      </c>
      <c r="AH46" s="38">
        <v>5</v>
      </c>
      <c r="AI46" s="38">
        <v>5</v>
      </c>
      <c r="AJ46" s="38">
        <v>3</v>
      </c>
      <c r="AK46" s="38">
        <v>4</v>
      </c>
      <c r="AL46" s="38">
        <v>3</v>
      </c>
      <c r="AM46" s="38">
        <v>3</v>
      </c>
      <c r="AN46" s="38">
        <v>5</v>
      </c>
      <c r="AO46" s="38">
        <v>3</v>
      </c>
      <c r="AP46" s="38">
        <v>6</v>
      </c>
      <c r="AQ46" s="38">
        <v>6</v>
      </c>
      <c r="AR46" s="38">
        <v>6</v>
      </c>
      <c r="AS46" s="38">
        <v>5</v>
      </c>
      <c r="AT46" s="38">
        <v>6</v>
      </c>
      <c r="AU46" s="38">
        <v>6</v>
      </c>
      <c r="AV46" s="38">
        <v>6</v>
      </c>
      <c r="AW46" s="38">
        <v>6</v>
      </c>
      <c r="AX46" s="38">
        <v>6</v>
      </c>
      <c r="AY46" s="38">
        <v>6</v>
      </c>
      <c r="AZ46" s="38">
        <v>7</v>
      </c>
      <c r="BA46" s="38">
        <v>8</v>
      </c>
      <c r="BB46" s="38">
        <v>10</v>
      </c>
      <c r="BC46" s="38">
        <v>13</v>
      </c>
      <c r="BD46" s="38">
        <v>18</v>
      </c>
      <c r="BE46" s="38">
        <v>25</v>
      </c>
      <c r="BF46" s="38">
        <v>21</v>
      </c>
      <c r="BG46" s="38">
        <v>24</v>
      </c>
      <c r="BH46" s="38">
        <v>24</v>
      </c>
      <c r="BI46" s="38">
        <v>25</v>
      </c>
      <c r="BJ46" s="38">
        <v>25</v>
      </c>
      <c r="BK46" s="38">
        <v>27</v>
      </c>
      <c r="BL46" s="38">
        <v>29</v>
      </c>
      <c r="BM46" s="38">
        <v>21</v>
      </c>
      <c r="BN46" s="38">
        <v>24</v>
      </c>
      <c r="BO46" s="38">
        <v>25</v>
      </c>
      <c r="BP46" s="38">
        <v>25</v>
      </c>
      <c r="BQ46" s="38">
        <v>27</v>
      </c>
      <c r="BR46" s="38">
        <v>27</v>
      </c>
      <c r="BS46" s="38">
        <v>28</v>
      </c>
      <c r="BT46" s="38">
        <v>28</v>
      </c>
      <c r="BU46" s="38">
        <v>31</v>
      </c>
      <c r="BV46" s="38">
        <v>30</v>
      </c>
      <c r="BW46" s="38">
        <v>33</v>
      </c>
      <c r="BX46" s="38">
        <v>43</v>
      </c>
      <c r="BY46" s="38">
        <v>40</v>
      </c>
      <c r="BZ46" s="38">
        <v>45</v>
      </c>
      <c r="CA46" s="38">
        <v>44</v>
      </c>
      <c r="CB46" s="38">
        <v>39</v>
      </c>
      <c r="CC46" s="38">
        <v>36</v>
      </c>
      <c r="CD46" s="38">
        <v>35</v>
      </c>
      <c r="CE46" s="38">
        <v>38</v>
      </c>
      <c r="CF46" s="38">
        <v>27</v>
      </c>
      <c r="CG46" s="38">
        <v>44</v>
      </c>
      <c r="CH46" s="38">
        <v>37</v>
      </c>
      <c r="CI46" s="38">
        <v>36</v>
      </c>
      <c r="CJ46" s="38">
        <v>37</v>
      </c>
      <c r="CK46" s="38">
        <v>35</v>
      </c>
      <c r="CL46" s="38">
        <v>33</v>
      </c>
      <c r="CM46" s="38">
        <v>32</v>
      </c>
      <c r="CN46" s="38">
        <v>31</v>
      </c>
      <c r="CO46" s="38">
        <v>32</v>
      </c>
      <c r="CP46" s="38">
        <v>32</v>
      </c>
      <c r="CQ46" s="38">
        <v>29</v>
      </c>
      <c r="CR46" s="38">
        <v>37</v>
      </c>
      <c r="CS46" s="38">
        <v>35</v>
      </c>
      <c r="CT46" s="38">
        <v>40</v>
      </c>
      <c r="CU46" s="52">
        <v>41</v>
      </c>
      <c r="CV46" s="52">
        <v>39</v>
      </c>
      <c r="CW46" s="52">
        <v>37</v>
      </c>
      <c r="CX46" s="52">
        <v>38</v>
      </c>
    </row>
    <row r="47" spans="1:102">
      <c r="A47" s="13" t="s">
        <v>85</v>
      </c>
      <c r="B47" s="24" t="s">
        <v>602</v>
      </c>
      <c r="C47" s="38">
        <v>28</v>
      </c>
      <c r="D47" s="38">
        <v>21</v>
      </c>
      <c r="E47" s="38">
        <v>15</v>
      </c>
      <c r="F47" s="38">
        <v>17</v>
      </c>
      <c r="G47" s="38">
        <v>12</v>
      </c>
      <c r="H47" s="38">
        <v>16</v>
      </c>
      <c r="I47" s="38">
        <v>13</v>
      </c>
      <c r="J47" s="38">
        <v>12</v>
      </c>
      <c r="K47" s="38">
        <v>12</v>
      </c>
      <c r="L47" s="38">
        <v>14</v>
      </c>
      <c r="M47" s="38">
        <v>16</v>
      </c>
      <c r="N47" s="38">
        <v>18</v>
      </c>
      <c r="O47" s="38">
        <v>17</v>
      </c>
      <c r="P47" s="38">
        <v>17</v>
      </c>
      <c r="Q47" s="38">
        <v>21</v>
      </c>
      <c r="R47" s="38">
        <v>25</v>
      </c>
      <c r="S47" s="38">
        <v>33</v>
      </c>
      <c r="T47" s="38">
        <v>38</v>
      </c>
      <c r="U47" s="38">
        <v>36</v>
      </c>
      <c r="V47" s="38">
        <v>157</v>
      </c>
      <c r="W47" s="53">
        <v>9</v>
      </c>
      <c r="X47" s="38">
        <v>7</v>
      </c>
      <c r="Y47" s="38">
        <v>6</v>
      </c>
      <c r="Z47" s="38">
        <v>6</v>
      </c>
      <c r="AA47" s="38">
        <v>5</v>
      </c>
      <c r="AB47" s="38">
        <v>6</v>
      </c>
      <c r="AC47" s="38">
        <v>5</v>
      </c>
      <c r="AD47" s="38">
        <v>5</v>
      </c>
      <c r="AE47" s="38">
        <v>4</v>
      </c>
      <c r="AF47" s="38">
        <v>4</v>
      </c>
      <c r="AG47" s="38">
        <v>4</v>
      </c>
      <c r="AH47" s="38">
        <v>3</v>
      </c>
      <c r="AI47" s="38">
        <v>5</v>
      </c>
      <c r="AJ47" s="38">
        <v>4</v>
      </c>
      <c r="AK47" s="38">
        <v>4</v>
      </c>
      <c r="AL47" s="38">
        <v>4</v>
      </c>
      <c r="AM47" s="38">
        <v>3</v>
      </c>
      <c r="AN47" s="38">
        <v>3</v>
      </c>
      <c r="AO47" s="38">
        <v>4</v>
      </c>
      <c r="AP47" s="38">
        <v>2</v>
      </c>
      <c r="AQ47" s="38">
        <v>3</v>
      </c>
      <c r="AR47" s="38">
        <v>4</v>
      </c>
      <c r="AS47" s="38">
        <v>4</v>
      </c>
      <c r="AT47" s="38">
        <v>5</v>
      </c>
      <c r="AU47" s="38">
        <v>4</v>
      </c>
      <c r="AV47" s="38">
        <v>3</v>
      </c>
      <c r="AW47" s="38">
        <v>3</v>
      </c>
      <c r="AX47" s="38">
        <v>3</v>
      </c>
      <c r="AY47" s="38">
        <v>4</v>
      </c>
      <c r="AZ47" s="38">
        <v>3</v>
      </c>
      <c r="BA47" s="38">
        <v>3</v>
      </c>
      <c r="BB47" s="38">
        <v>2</v>
      </c>
      <c r="BC47" s="38">
        <v>4</v>
      </c>
      <c r="BD47" s="38">
        <v>2</v>
      </c>
      <c r="BE47" s="38">
        <v>3</v>
      </c>
      <c r="BF47" s="38">
        <v>3</v>
      </c>
      <c r="BG47" s="38">
        <v>4</v>
      </c>
      <c r="BH47" s="38">
        <v>4</v>
      </c>
      <c r="BI47" s="38">
        <v>3</v>
      </c>
      <c r="BJ47" s="38">
        <v>3</v>
      </c>
      <c r="BK47" s="38">
        <v>4</v>
      </c>
      <c r="BL47" s="38">
        <v>4</v>
      </c>
      <c r="BM47" s="38">
        <v>3</v>
      </c>
      <c r="BN47" s="38">
        <v>5</v>
      </c>
      <c r="BO47" s="38">
        <v>5</v>
      </c>
      <c r="BP47" s="38">
        <v>4</v>
      </c>
      <c r="BQ47" s="38">
        <v>4</v>
      </c>
      <c r="BR47" s="38">
        <v>5</v>
      </c>
      <c r="BS47" s="38">
        <v>4</v>
      </c>
      <c r="BT47" s="38">
        <v>4</v>
      </c>
      <c r="BU47" s="38">
        <v>4</v>
      </c>
      <c r="BV47" s="38">
        <v>5</v>
      </c>
      <c r="BW47" s="38">
        <v>4</v>
      </c>
      <c r="BX47" s="38">
        <v>4</v>
      </c>
      <c r="BY47" s="38">
        <v>5</v>
      </c>
      <c r="BZ47" s="38">
        <v>4</v>
      </c>
      <c r="CA47" s="38">
        <v>6</v>
      </c>
      <c r="CB47" s="38">
        <v>3</v>
      </c>
      <c r="CC47" s="38">
        <v>6</v>
      </c>
      <c r="CD47" s="38">
        <v>6</v>
      </c>
      <c r="CE47" s="38">
        <v>6</v>
      </c>
      <c r="CF47" s="38">
        <v>6</v>
      </c>
      <c r="CG47" s="38">
        <v>7</v>
      </c>
      <c r="CH47" s="38">
        <v>6</v>
      </c>
      <c r="CI47" s="38">
        <v>7</v>
      </c>
      <c r="CJ47" s="38">
        <v>8</v>
      </c>
      <c r="CK47" s="38">
        <v>9</v>
      </c>
      <c r="CL47" s="38">
        <v>9</v>
      </c>
      <c r="CM47" s="38">
        <v>8</v>
      </c>
      <c r="CN47" s="38">
        <v>10</v>
      </c>
      <c r="CO47" s="38">
        <v>9</v>
      </c>
      <c r="CP47" s="38">
        <v>11</v>
      </c>
      <c r="CQ47" s="38">
        <v>10</v>
      </c>
      <c r="CR47" s="38">
        <v>11</v>
      </c>
      <c r="CS47" s="38">
        <v>9</v>
      </c>
      <c r="CT47" s="38">
        <v>6</v>
      </c>
      <c r="CU47" s="52">
        <v>53</v>
      </c>
      <c r="CV47" s="52">
        <v>37</v>
      </c>
      <c r="CW47" s="52">
        <v>37</v>
      </c>
      <c r="CX47" s="52">
        <v>30</v>
      </c>
    </row>
    <row r="48" spans="1:102">
      <c r="A48" s="13" t="s">
        <v>87</v>
      </c>
      <c r="B48" s="24" t="s">
        <v>603</v>
      </c>
      <c r="C48" s="38">
        <v>275</v>
      </c>
      <c r="D48" s="38">
        <v>275</v>
      </c>
      <c r="E48" s="38">
        <v>255</v>
      </c>
      <c r="F48" s="38">
        <v>205</v>
      </c>
      <c r="G48" s="38">
        <v>292</v>
      </c>
      <c r="H48" s="38">
        <v>269</v>
      </c>
      <c r="I48" s="38">
        <v>268</v>
      </c>
      <c r="J48" s="38">
        <v>297</v>
      </c>
      <c r="K48" s="38">
        <v>303</v>
      </c>
      <c r="L48" s="38">
        <v>295</v>
      </c>
      <c r="M48" s="38">
        <v>352</v>
      </c>
      <c r="N48" s="38">
        <v>362</v>
      </c>
      <c r="O48" s="38">
        <v>368</v>
      </c>
      <c r="P48" s="38">
        <v>417</v>
      </c>
      <c r="Q48" s="38">
        <v>400</v>
      </c>
      <c r="R48" s="38">
        <v>409</v>
      </c>
      <c r="S48" s="38">
        <v>394</v>
      </c>
      <c r="T48" s="38">
        <v>369</v>
      </c>
      <c r="U48" s="38">
        <v>456</v>
      </c>
      <c r="V48" s="38">
        <v>388</v>
      </c>
      <c r="W48" s="53">
        <v>63</v>
      </c>
      <c r="X48" s="38">
        <v>70</v>
      </c>
      <c r="Y48" s="38">
        <v>68</v>
      </c>
      <c r="Z48" s="38">
        <v>74</v>
      </c>
      <c r="AA48" s="38">
        <v>60</v>
      </c>
      <c r="AB48" s="38">
        <v>66</v>
      </c>
      <c r="AC48" s="38">
        <v>71</v>
      </c>
      <c r="AD48" s="38">
        <v>78</v>
      </c>
      <c r="AE48" s="38">
        <v>75</v>
      </c>
      <c r="AF48" s="38">
        <v>65</v>
      </c>
      <c r="AG48" s="38">
        <v>60</v>
      </c>
      <c r="AH48" s="38">
        <v>55</v>
      </c>
      <c r="AI48" s="38">
        <v>67</v>
      </c>
      <c r="AJ48" s="38">
        <v>45</v>
      </c>
      <c r="AK48" s="38">
        <v>47</v>
      </c>
      <c r="AL48" s="38">
        <v>46</v>
      </c>
      <c r="AM48" s="38">
        <v>71</v>
      </c>
      <c r="AN48" s="38">
        <v>82</v>
      </c>
      <c r="AO48" s="38">
        <v>71</v>
      </c>
      <c r="AP48" s="38">
        <v>68</v>
      </c>
      <c r="AQ48" s="38">
        <v>67</v>
      </c>
      <c r="AR48" s="38">
        <v>67</v>
      </c>
      <c r="AS48" s="38">
        <v>66</v>
      </c>
      <c r="AT48" s="38">
        <v>69</v>
      </c>
      <c r="AU48" s="38">
        <v>66</v>
      </c>
      <c r="AV48" s="38">
        <v>66</v>
      </c>
      <c r="AW48" s="38">
        <v>68</v>
      </c>
      <c r="AX48" s="38">
        <v>68</v>
      </c>
      <c r="AY48" s="38">
        <v>74</v>
      </c>
      <c r="AZ48" s="38">
        <v>77</v>
      </c>
      <c r="BA48" s="38">
        <v>78</v>
      </c>
      <c r="BB48" s="38">
        <v>68</v>
      </c>
      <c r="BC48" s="38">
        <v>72</v>
      </c>
      <c r="BD48" s="38">
        <v>80</v>
      </c>
      <c r="BE48" s="38">
        <v>73</v>
      </c>
      <c r="BF48" s="38">
        <v>78</v>
      </c>
      <c r="BG48" s="38">
        <v>78</v>
      </c>
      <c r="BH48" s="38">
        <v>70</v>
      </c>
      <c r="BI48" s="38">
        <v>71</v>
      </c>
      <c r="BJ48" s="38">
        <v>76</v>
      </c>
      <c r="BK48" s="38">
        <v>81</v>
      </c>
      <c r="BL48" s="38">
        <v>85</v>
      </c>
      <c r="BM48" s="38">
        <v>92</v>
      </c>
      <c r="BN48" s="38">
        <v>94</v>
      </c>
      <c r="BO48" s="38">
        <v>89</v>
      </c>
      <c r="BP48" s="38">
        <v>89</v>
      </c>
      <c r="BQ48" s="38">
        <v>90</v>
      </c>
      <c r="BR48" s="38">
        <v>94</v>
      </c>
      <c r="BS48" s="38">
        <v>94</v>
      </c>
      <c r="BT48" s="38">
        <v>95</v>
      </c>
      <c r="BU48" s="38">
        <v>92</v>
      </c>
      <c r="BV48" s="38">
        <v>87</v>
      </c>
      <c r="BW48" s="38">
        <v>92</v>
      </c>
      <c r="BX48" s="38">
        <v>105</v>
      </c>
      <c r="BY48" s="38">
        <v>109</v>
      </c>
      <c r="BZ48" s="38">
        <v>111</v>
      </c>
      <c r="CA48" s="38">
        <v>110</v>
      </c>
      <c r="CB48" s="38">
        <v>100</v>
      </c>
      <c r="CC48" s="38">
        <v>93</v>
      </c>
      <c r="CD48" s="38">
        <v>97</v>
      </c>
      <c r="CE48" s="38">
        <v>112</v>
      </c>
      <c r="CF48" s="38">
        <v>100</v>
      </c>
      <c r="CG48" s="38">
        <v>102</v>
      </c>
      <c r="CH48" s="38">
        <v>95</v>
      </c>
      <c r="CI48" s="38">
        <v>97</v>
      </c>
      <c r="CJ48" s="38">
        <v>113</v>
      </c>
      <c r="CK48" s="38">
        <v>91</v>
      </c>
      <c r="CL48" s="38">
        <v>93</v>
      </c>
      <c r="CM48" s="38">
        <v>94</v>
      </c>
      <c r="CN48" s="38">
        <v>88</v>
      </c>
      <c r="CO48" s="38">
        <v>91</v>
      </c>
      <c r="CP48" s="38">
        <v>96</v>
      </c>
      <c r="CQ48" s="38">
        <v>99</v>
      </c>
      <c r="CR48" s="38">
        <v>113</v>
      </c>
      <c r="CS48" s="38">
        <v>118</v>
      </c>
      <c r="CT48" s="38">
        <v>126</v>
      </c>
      <c r="CU48" s="52">
        <v>109</v>
      </c>
      <c r="CV48" s="52">
        <v>99</v>
      </c>
      <c r="CW48" s="52">
        <v>93</v>
      </c>
      <c r="CX48" s="52">
        <v>87</v>
      </c>
    </row>
    <row r="49" spans="1:102">
      <c r="A49" s="13" t="s">
        <v>89</v>
      </c>
      <c r="B49" s="24" t="s">
        <v>604</v>
      </c>
      <c r="C49" s="38">
        <v>21</v>
      </c>
      <c r="D49" s="38">
        <v>14</v>
      </c>
      <c r="E49" s="38">
        <v>12</v>
      </c>
      <c r="F49" s="38">
        <v>5</v>
      </c>
      <c r="G49" s="38">
        <v>4</v>
      </c>
      <c r="H49" s="38">
        <v>4</v>
      </c>
      <c r="I49" s="38">
        <v>9</v>
      </c>
      <c r="J49" s="38">
        <v>4</v>
      </c>
      <c r="K49" s="38">
        <v>5</v>
      </c>
      <c r="L49" s="38">
        <v>9</v>
      </c>
      <c r="M49" s="38">
        <v>18</v>
      </c>
      <c r="N49" s="38">
        <v>17</v>
      </c>
      <c r="O49" s="38">
        <v>14</v>
      </c>
      <c r="P49" s="38">
        <v>11</v>
      </c>
      <c r="Q49" s="38">
        <v>12</v>
      </c>
      <c r="R49" s="38">
        <v>25</v>
      </c>
      <c r="S49" s="38">
        <v>21</v>
      </c>
      <c r="T49" s="38">
        <v>25</v>
      </c>
      <c r="U49" s="38">
        <v>35</v>
      </c>
      <c r="V49" s="38">
        <v>36</v>
      </c>
      <c r="W49" s="53">
        <v>5</v>
      </c>
      <c r="X49" s="38">
        <v>6</v>
      </c>
      <c r="Y49" s="38">
        <v>4</v>
      </c>
      <c r="Z49" s="38">
        <v>6</v>
      </c>
      <c r="AA49" s="38">
        <v>3</v>
      </c>
      <c r="AB49" s="38">
        <v>3</v>
      </c>
      <c r="AC49" s="38">
        <v>5</v>
      </c>
      <c r="AD49" s="38">
        <v>3</v>
      </c>
      <c r="AE49" s="38">
        <v>3</v>
      </c>
      <c r="AF49" s="38">
        <v>3</v>
      </c>
      <c r="AG49" s="38">
        <v>3</v>
      </c>
      <c r="AH49" s="38">
        <v>3</v>
      </c>
      <c r="AI49" s="38">
        <v>1</v>
      </c>
      <c r="AJ49" s="38">
        <v>1</v>
      </c>
      <c r="AK49" s="38">
        <v>2</v>
      </c>
      <c r="AL49" s="38">
        <v>1</v>
      </c>
      <c r="AM49" s="38">
        <v>1</v>
      </c>
      <c r="AN49" s="38">
        <v>1</v>
      </c>
      <c r="AO49" s="38">
        <v>0</v>
      </c>
      <c r="AP49" s="38">
        <v>2</v>
      </c>
      <c r="AQ49" s="38">
        <v>0</v>
      </c>
      <c r="AR49" s="38">
        <v>1</v>
      </c>
      <c r="AS49" s="38">
        <v>1</v>
      </c>
      <c r="AT49" s="38">
        <v>2</v>
      </c>
      <c r="AU49" s="38">
        <v>3</v>
      </c>
      <c r="AV49" s="38">
        <v>2</v>
      </c>
      <c r="AW49" s="38">
        <v>3</v>
      </c>
      <c r="AX49" s="38">
        <v>1</v>
      </c>
      <c r="AY49" s="38">
        <v>1</v>
      </c>
      <c r="AZ49" s="38">
        <v>1</v>
      </c>
      <c r="BA49" s="38">
        <v>1</v>
      </c>
      <c r="BB49" s="38">
        <v>1</v>
      </c>
      <c r="BC49" s="38">
        <v>1</v>
      </c>
      <c r="BD49" s="38">
        <v>2</v>
      </c>
      <c r="BE49" s="38">
        <v>1</v>
      </c>
      <c r="BF49" s="38">
        <v>1</v>
      </c>
      <c r="BG49" s="38">
        <v>3</v>
      </c>
      <c r="BH49" s="38">
        <v>1</v>
      </c>
      <c r="BI49" s="38">
        <v>2</v>
      </c>
      <c r="BJ49" s="38">
        <v>3</v>
      </c>
      <c r="BK49" s="38">
        <v>2</v>
      </c>
      <c r="BL49" s="38">
        <v>7</v>
      </c>
      <c r="BM49" s="38">
        <v>5</v>
      </c>
      <c r="BN49" s="38">
        <v>4</v>
      </c>
      <c r="BO49" s="38">
        <v>2</v>
      </c>
      <c r="BP49" s="38">
        <v>6</v>
      </c>
      <c r="BQ49" s="38">
        <v>5</v>
      </c>
      <c r="BR49" s="38">
        <v>4</v>
      </c>
      <c r="BS49" s="38">
        <v>5</v>
      </c>
      <c r="BT49" s="38">
        <v>2</v>
      </c>
      <c r="BU49" s="38">
        <v>4</v>
      </c>
      <c r="BV49" s="38">
        <v>3</v>
      </c>
      <c r="BW49" s="38">
        <v>3</v>
      </c>
      <c r="BX49" s="38">
        <v>5</v>
      </c>
      <c r="BY49" s="38">
        <v>2</v>
      </c>
      <c r="BZ49" s="38">
        <v>1</v>
      </c>
      <c r="CA49" s="38">
        <v>3</v>
      </c>
      <c r="CB49" s="38">
        <v>4</v>
      </c>
      <c r="CC49" s="38">
        <v>2</v>
      </c>
      <c r="CD49" s="38">
        <v>3</v>
      </c>
      <c r="CE49" s="38">
        <v>4</v>
      </c>
      <c r="CF49" s="38">
        <v>10</v>
      </c>
      <c r="CG49" s="38">
        <v>7</v>
      </c>
      <c r="CH49" s="38">
        <v>4</v>
      </c>
      <c r="CI49" s="38">
        <v>4</v>
      </c>
      <c r="CJ49" s="38">
        <v>8</v>
      </c>
      <c r="CK49" s="38">
        <v>5</v>
      </c>
      <c r="CL49" s="38">
        <v>4</v>
      </c>
      <c r="CM49" s="38">
        <v>8</v>
      </c>
      <c r="CN49" s="38">
        <v>6</v>
      </c>
      <c r="CO49" s="38">
        <v>5</v>
      </c>
      <c r="CP49" s="38">
        <v>6</v>
      </c>
      <c r="CQ49" s="38">
        <v>5</v>
      </c>
      <c r="CR49" s="38">
        <v>8</v>
      </c>
      <c r="CS49" s="38">
        <v>12</v>
      </c>
      <c r="CT49" s="38">
        <v>10</v>
      </c>
      <c r="CU49" s="52">
        <v>7</v>
      </c>
      <c r="CV49" s="52">
        <v>8</v>
      </c>
      <c r="CW49" s="52">
        <v>9</v>
      </c>
      <c r="CX49" s="52">
        <v>12</v>
      </c>
    </row>
    <row r="50" spans="1:102">
      <c r="A50" s="13" t="s">
        <v>91</v>
      </c>
      <c r="B50" s="24" t="s">
        <v>605</v>
      </c>
      <c r="C50" s="38">
        <v>156</v>
      </c>
      <c r="D50" s="38">
        <v>228</v>
      </c>
      <c r="E50" s="38">
        <v>247</v>
      </c>
      <c r="F50" s="38">
        <v>301</v>
      </c>
      <c r="G50" s="38">
        <v>301</v>
      </c>
      <c r="H50" s="38">
        <v>380</v>
      </c>
      <c r="I50" s="38">
        <v>413</v>
      </c>
      <c r="J50" s="38">
        <v>468</v>
      </c>
      <c r="K50" s="38">
        <v>511</v>
      </c>
      <c r="L50" s="38">
        <v>541</v>
      </c>
      <c r="M50" s="38">
        <v>557</v>
      </c>
      <c r="N50" s="38">
        <v>678</v>
      </c>
      <c r="O50" s="38">
        <v>649</v>
      </c>
      <c r="P50" s="38">
        <v>684</v>
      </c>
      <c r="Q50" s="38">
        <v>648</v>
      </c>
      <c r="R50" s="38">
        <v>713</v>
      </c>
      <c r="S50" s="38">
        <v>823</v>
      </c>
      <c r="T50" s="38">
        <v>804</v>
      </c>
      <c r="U50" s="38">
        <v>968</v>
      </c>
      <c r="V50" s="38">
        <v>766</v>
      </c>
      <c r="W50" s="53">
        <v>43</v>
      </c>
      <c r="X50" s="38">
        <v>38</v>
      </c>
      <c r="Y50" s="38">
        <v>32</v>
      </c>
      <c r="Z50" s="38">
        <v>43</v>
      </c>
      <c r="AA50" s="38">
        <v>50</v>
      </c>
      <c r="AB50" s="38">
        <v>55</v>
      </c>
      <c r="AC50" s="38">
        <v>63</v>
      </c>
      <c r="AD50" s="38">
        <v>60</v>
      </c>
      <c r="AE50" s="38">
        <v>61</v>
      </c>
      <c r="AF50" s="38">
        <v>60</v>
      </c>
      <c r="AG50" s="38">
        <v>62</v>
      </c>
      <c r="AH50" s="38">
        <v>64</v>
      </c>
      <c r="AI50" s="38">
        <v>69</v>
      </c>
      <c r="AJ50" s="38">
        <v>74</v>
      </c>
      <c r="AK50" s="38">
        <v>76</v>
      </c>
      <c r="AL50" s="38">
        <v>82</v>
      </c>
      <c r="AM50" s="38">
        <v>74</v>
      </c>
      <c r="AN50" s="38">
        <v>74</v>
      </c>
      <c r="AO50" s="38">
        <v>70</v>
      </c>
      <c r="AP50" s="38">
        <v>83</v>
      </c>
      <c r="AQ50" s="38">
        <v>92</v>
      </c>
      <c r="AR50" s="38">
        <v>96</v>
      </c>
      <c r="AS50" s="38">
        <v>103</v>
      </c>
      <c r="AT50" s="38">
        <v>89</v>
      </c>
      <c r="AU50" s="38">
        <v>90</v>
      </c>
      <c r="AV50" s="38">
        <v>101</v>
      </c>
      <c r="AW50" s="38">
        <v>110</v>
      </c>
      <c r="AX50" s="38">
        <v>112</v>
      </c>
      <c r="AY50" s="38">
        <v>117</v>
      </c>
      <c r="AZ50" s="38">
        <v>119</v>
      </c>
      <c r="BA50" s="38">
        <v>121</v>
      </c>
      <c r="BB50" s="38">
        <v>111</v>
      </c>
      <c r="BC50" s="38">
        <v>119</v>
      </c>
      <c r="BD50" s="38">
        <v>122</v>
      </c>
      <c r="BE50" s="38">
        <v>133</v>
      </c>
      <c r="BF50" s="38">
        <v>137</v>
      </c>
      <c r="BG50" s="38">
        <v>129</v>
      </c>
      <c r="BH50" s="38">
        <v>139</v>
      </c>
      <c r="BI50" s="38">
        <v>131</v>
      </c>
      <c r="BJ50" s="38">
        <v>142</v>
      </c>
      <c r="BK50" s="38">
        <v>141</v>
      </c>
      <c r="BL50" s="38">
        <v>153</v>
      </c>
      <c r="BM50" s="38">
        <v>126</v>
      </c>
      <c r="BN50" s="38">
        <v>137</v>
      </c>
      <c r="BO50" s="38">
        <v>161</v>
      </c>
      <c r="BP50" s="38">
        <v>166</v>
      </c>
      <c r="BQ50" s="38">
        <v>173</v>
      </c>
      <c r="BR50" s="38">
        <v>178</v>
      </c>
      <c r="BS50" s="38">
        <v>172</v>
      </c>
      <c r="BT50" s="38">
        <v>163</v>
      </c>
      <c r="BU50" s="38">
        <v>161</v>
      </c>
      <c r="BV50" s="38">
        <v>153</v>
      </c>
      <c r="BW50" s="38">
        <v>163</v>
      </c>
      <c r="BX50" s="38">
        <v>179</v>
      </c>
      <c r="BY50" s="38">
        <v>173</v>
      </c>
      <c r="BZ50" s="38">
        <v>169</v>
      </c>
      <c r="CA50" s="38">
        <v>166</v>
      </c>
      <c r="CB50" s="38">
        <v>153</v>
      </c>
      <c r="CC50" s="38">
        <v>158</v>
      </c>
      <c r="CD50" s="38">
        <v>171</v>
      </c>
      <c r="CE50" s="38">
        <v>174</v>
      </c>
      <c r="CF50" s="38">
        <v>179</v>
      </c>
      <c r="CG50" s="38">
        <v>186</v>
      </c>
      <c r="CH50" s="38">
        <v>174</v>
      </c>
      <c r="CI50" s="38">
        <v>208</v>
      </c>
      <c r="CJ50" s="38">
        <v>201</v>
      </c>
      <c r="CK50" s="38">
        <v>202</v>
      </c>
      <c r="CL50" s="38">
        <v>212</v>
      </c>
      <c r="CM50" s="38">
        <v>198</v>
      </c>
      <c r="CN50" s="38">
        <v>206</v>
      </c>
      <c r="CO50" s="38">
        <v>202</v>
      </c>
      <c r="CP50" s="38">
        <v>198</v>
      </c>
      <c r="CQ50" s="38">
        <v>228</v>
      </c>
      <c r="CR50" s="38">
        <v>251</v>
      </c>
      <c r="CS50" s="38">
        <v>243</v>
      </c>
      <c r="CT50" s="38">
        <v>246</v>
      </c>
      <c r="CU50" s="52">
        <v>197</v>
      </c>
      <c r="CV50" s="52">
        <v>187</v>
      </c>
      <c r="CW50" s="52">
        <v>195</v>
      </c>
      <c r="CX50" s="52">
        <v>187</v>
      </c>
    </row>
    <row r="51" spans="1:102">
      <c r="A51" s="1" t="s">
        <v>93</v>
      </c>
      <c r="B51" s="24" t="s">
        <v>606</v>
      </c>
      <c r="C51" s="38">
        <v>534</v>
      </c>
      <c r="D51" s="38">
        <v>560</v>
      </c>
      <c r="E51" s="38">
        <v>601</v>
      </c>
      <c r="F51" s="38">
        <v>463</v>
      </c>
      <c r="G51" s="38">
        <v>493</v>
      </c>
      <c r="H51" s="38">
        <v>607</v>
      </c>
      <c r="I51" s="38">
        <v>590</v>
      </c>
      <c r="J51" s="38">
        <v>590</v>
      </c>
      <c r="K51" s="38">
        <v>583</v>
      </c>
      <c r="L51" s="38">
        <v>569</v>
      </c>
      <c r="M51" s="38">
        <v>615</v>
      </c>
      <c r="N51" s="38">
        <v>538</v>
      </c>
      <c r="O51" s="38">
        <v>674</v>
      </c>
      <c r="P51" s="38">
        <v>594</v>
      </c>
      <c r="Q51" s="38">
        <v>432</v>
      </c>
      <c r="R51" s="38">
        <v>735</v>
      </c>
      <c r="S51" s="38">
        <v>810</v>
      </c>
      <c r="T51" s="38">
        <v>712</v>
      </c>
      <c r="U51" s="38">
        <v>626</v>
      </c>
      <c r="V51" s="38">
        <v>875</v>
      </c>
      <c r="W51" s="53">
        <v>147</v>
      </c>
      <c r="X51" s="38">
        <v>130</v>
      </c>
      <c r="Y51" s="38">
        <v>124</v>
      </c>
      <c r="Z51" s="38">
        <v>133</v>
      </c>
      <c r="AA51" s="38">
        <v>141</v>
      </c>
      <c r="AB51" s="38">
        <v>141</v>
      </c>
      <c r="AC51" s="38">
        <v>133</v>
      </c>
      <c r="AD51" s="38">
        <v>145</v>
      </c>
      <c r="AE51" s="38">
        <v>164</v>
      </c>
      <c r="AF51" s="38">
        <v>149</v>
      </c>
      <c r="AG51" s="38">
        <v>146</v>
      </c>
      <c r="AH51" s="38">
        <v>142</v>
      </c>
      <c r="AI51" s="38">
        <v>130</v>
      </c>
      <c r="AJ51" s="38">
        <v>107</v>
      </c>
      <c r="AK51" s="38">
        <v>104</v>
      </c>
      <c r="AL51" s="38">
        <v>122</v>
      </c>
      <c r="AM51" s="38">
        <v>126</v>
      </c>
      <c r="AN51" s="38">
        <v>108</v>
      </c>
      <c r="AO51" s="38">
        <v>130</v>
      </c>
      <c r="AP51" s="38">
        <v>129</v>
      </c>
      <c r="AQ51" s="38">
        <v>155</v>
      </c>
      <c r="AR51" s="38">
        <v>137</v>
      </c>
      <c r="AS51" s="38">
        <v>156</v>
      </c>
      <c r="AT51" s="38">
        <v>159</v>
      </c>
      <c r="AU51" s="38">
        <v>141</v>
      </c>
      <c r="AV51" s="38">
        <v>148</v>
      </c>
      <c r="AW51" s="38">
        <v>152</v>
      </c>
      <c r="AX51" s="38">
        <v>149</v>
      </c>
      <c r="AY51" s="38">
        <v>140</v>
      </c>
      <c r="AZ51" s="38">
        <v>147</v>
      </c>
      <c r="BA51" s="38">
        <v>149</v>
      </c>
      <c r="BB51" s="38">
        <v>154</v>
      </c>
      <c r="BC51" s="38">
        <v>142</v>
      </c>
      <c r="BD51" s="38">
        <v>134</v>
      </c>
      <c r="BE51" s="38">
        <v>148</v>
      </c>
      <c r="BF51" s="38">
        <v>159</v>
      </c>
      <c r="BG51" s="38">
        <v>133</v>
      </c>
      <c r="BH51" s="38">
        <v>143</v>
      </c>
      <c r="BI51" s="38">
        <v>150</v>
      </c>
      <c r="BJ51" s="38">
        <v>143</v>
      </c>
      <c r="BK51" s="38">
        <v>152</v>
      </c>
      <c r="BL51" s="38">
        <v>154</v>
      </c>
      <c r="BM51" s="38">
        <v>166</v>
      </c>
      <c r="BN51" s="38">
        <v>143</v>
      </c>
      <c r="BO51" s="38">
        <v>145</v>
      </c>
      <c r="BP51" s="38">
        <v>136</v>
      </c>
      <c r="BQ51" s="38">
        <v>128</v>
      </c>
      <c r="BR51" s="38">
        <v>129</v>
      </c>
      <c r="BS51" s="38">
        <v>144</v>
      </c>
      <c r="BT51" s="38">
        <v>160</v>
      </c>
      <c r="BU51" s="38">
        <v>130</v>
      </c>
      <c r="BV51" s="38">
        <v>240</v>
      </c>
      <c r="BW51" s="38">
        <v>204</v>
      </c>
      <c r="BX51" s="38">
        <v>225</v>
      </c>
      <c r="BY51" s="38">
        <v>81</v>
      </c>
      <c r="BZ51" s="38">
        <v>84</v>
      </c>
      <c r="CA51" s="38">
        <v>119</v>
      </c>
      <c r="CB51" s="38">
        <v>105</v>
      </c>
      <c r="CC51" s="38">
        <v>103</v>
      </c>
      <c r="CD51" s="38">
        <v>105</v>
      </c>
      <c r="CE51" s="38">
        <v>199</v>
      </c>
      <c r="CF51" s="38">
        <v>167</v>
      </c>
      <c r="CG51" s="38">
        <v>181</v>
      </c>
      <c r="CH51" s="38">
        <v>188</v>
      </c>
      <c r="CI51" s="38">
        <v>196</v>
      </c>
      <c r="CJ51" s="38">
        <v>201</v>
      </c>
      <c r="CK51" s="38">
        <v>212</v>
      </c>
      <c r="CL51" s="38">
        <v>201</v>
      </c>
      <c r="CM51" s="38">
        <v>193</v>
      </c>
      <c r="CN51" s="38">
        <v>174</v>
      </c>
      <c r="CO51" s="38">
        <v>181</v>
      </c>
      <c r="CP51" s="38">
        <v>164</v>
      </c>
      <c r="CQ51" s="38">
        <v>170</v>
      </c>
      <c r="CR51" s="38">
        <v>160</v>
      </c>
      <c r="CS51" s="38">
        <v>135</v>
      </c>
      <c r="CT51" s="38">
        <v>161</v>
      </c>
      <c r="CU51" s="52">
        <v>187</v>
      </c>
      <c r="CV51" s="52">
        <v>207</v>
      </c>
      <c r="CW51" s="52">
        <v>242</v>
      </c>
      <c r="CX51" s="52">
        <v>239</v>
      </c>
    </row>
    <row r="52" spans="1:102">
      <c r="A52" s="9" t="s">
        <v>95</v>
      </c>
      <c r="B52" s="24" t="s">
        <v>607</v>
      </c>
      <c r="C52" s="38">
        <v>534</v>
      </c>
      <c r="D52" s="38">
        <v>560</v>
      </c>
      <c r="E52" s="38">
        <v>601</v>
      </c>
      <c r="F52" s="38">
        <v>463</v>
      </c>
      <c r="G52" s="38">
        <v>493</v>
      </c>
      <c r="H52" s="38">
        <v>607</v>
      </c>
      <c r="I52" s="38">
        <v>590</v>
      </c>
      <c r="J52" s="38">
        <v>590</v>
      </c>
      <c r="K52" s="38">
        <v>583</v>
      </c>
      <c r="L52" s="38">
        <v>569</v>
      </c>
      <c r="M52" s="38">
        <v>615</v>
      </c>
      <c r="N52" s="38">
        <v>538</v>
      </c>
      <c r="O52" s="38">
        <v>674</v>
      </c>
      <c r="P52" s="38">
        <v>594</v>
      </c>
      <c r="Q52" s="38">
        <v>432</v>
      </c>
      <c r="R52" s="38">
        <v>735</v>
      </c>
      <c r="S52" s="38">
        <v>810</v>
      </c>
      <c r="T52" s="38">
        <v>712</v>
      </c>
      <c r="U52" s="38">
        <v>626</v>
      </c>
      <c r="V52" s="38">
        <v>875</v>
      </c>
      <c r="W52" s="53">
        <v>147</v>
      </c>
      <c r="X52" s="38">
        <v>130</v>
      </c>
      <c r="Y52" s="38">
        <v>124</v>
      </c>
      <c r="Z52" s="38">
        <v>133</v>
      </c>
      <c r="AA52" s="38">
        <v>141</v>
      </c>
      <c r="AB52" s="38">
        <v>141</v>
      </c>
      <c r="AC52" s="38">
        <v>133</v>
      </c>
      <c r="AD52" s="38">
        <v>145</v>
      </c>
      <c r="AE52" s="38">
        <v>164</v>
      </c>
      <c r="AF52" s="38">
        <v>149</v>
      </c>
      <c r="AG52" s="38">
        <v>146</v>
      </c>
      <c r="AH52" s="38">
        <v>142</v>
      </c>
      <c r="AI52" s="38">
        <v>130</v>
      </c>
      <c r="AJ52" s="38">
        <v>107</v>
      </c>
      <c r="AK52" s="38">
        <v>104</v>
      </c>
      <c r="AL52" s="38">
        <v>122</v>
      </c>
      <c r="AM52" s="38">
        <v>126</v>
      </c>
      <c r="AN52" s="38">
        <v>108</v>
      </c>
      <c r="AO52" s="38">
        <v>130</v>
      </c>
      <c r="AP52" s="38">
        <v>129</v>
      </c>
      <c r="AQ52" s="38">
        <v>155</v>
      </c>
      <c r="AR52" s="38">
        <v>137</v>
      </c>
      <c r="AS52" s="38">
        <v>156</v>
      </c>
      <c r="AT52" s="38">
        <v>159</v>
      </c>
      <c r="AU52" s="38">
        <v>141</v>
      </c>
      <c r="AV52" s="38">
        <v>148</v>
      </c>
      <c r="AW52" s="38">
        <v>152</v>
      </c>
      <c r="AX52" s="38">
        <v>149</v>
      </c>
      <c r="AY52" s="38">
        <v>140</v>
      </c>
      <c r="AZ52" s="38">
        <v>147</v>
      </c>
      <c r="BA52" s="38">
        <v>149</v>
      </c>
      <c r="BB52" s="38">
        <v>154</v>
      </c>
      <c r="BC52" s="38">
        <v>142</v>
      </c>
      <c r="BD52" s="38">
        <v>134</v>
      </c>
      <c r="BE52" s="38">
        <v>148</v>
      </c>
      <c r="BF52" s="38">
        <v>159</v>
      </c>
      <c r="BG52" s="38">
        <v>133</v>
      </c>
      <c r="BH52" s="38">
        <v>143</v>
      </c>
      <c r="BI52" s="38">
        <v>150</v>
      </c>
      <c r="BJ52" s="38">
        <v>143</v>
      </c>
      <c r="BK52" s="38">
        <v>152</v>
      </c>
      <c r="BL52" s="38">
        <v>154</v>
      </c>
      <c r="BM52" s="38">
        <v>166</v>
      </c>
      <c r="BN52" s="38">
        <v>143</v>
      </c>
      <c r="BO52" s="38">
        <v>145</v>
      </c>
      <c r="BP52" s="38">
        <v>136</v>
      </c>
      <c r="BQ52" s="38">
        <v>128</v>
      </c>
      <c r="BR52" s="38">
        <v>129</v>
      </c>
      <c r="BS52" s="38">
        <v>144</v>
      </c>
      <c r="BT52" s="38">
        <v>160</v>
      </c>
      <c r="BU52" s="38">
        <v>130</v>
      </c>
      <c r="BV52" s="38">
        <v>240</v>
      </c>
      <c r="BW52" s="38">
        <v>204</v>
      </c>
      <c r="BX52" s="38">
        <v>225</v>
      </c>
      <c r="BY52" s="38">
        <v>81</v>
      </c>
      <c r="BZ52" s="38">
        <v>84</v>
      </c>
      <c r="CA52" s="38">
        <v>119</v>
      </c>
      <c r="CB52" s="38">
        <v>105</v>
      </c>
      <c r="CC52" s="38">
        <v>103</v>
      </c>
      <c r="CD52" s="38">
        <v>105</v>
      </c>
      <c r="CE52" s="38">
        <v>199</v>
      </c>
      <c r="CF52" s="38">
        <v>167</v>
      </c>
      <c r="CG52" s="38">
        <v>181</v>
      </c>
      <c r="CH52" s="38">
        <v>188</v>
      </c>
      <c r="CI52" s="38">
        <v>196</v>
      </c>
      <c r="CJ52" s="38">
        <v>201</v>
      </c>
      <c r="CK52" s="38">
        <v>212</v>
      </c>
      <c r="CL52" s="38">
        <v>201</v>
      </c>
      <c r="CM52" s="38">
        <v>193</v>
      </c>
      <c r="CN52" s="38">
        <v>174</v>
      </c>
      <c r="CO52" s="38">
        <v>181</v>
      </c>
      <c r="CP52" s="38">
        <v>164</v>
      </c>
      <c r="CQ52" s="38">
        <v>170</v>
      </c>
      <c r="CR52" s="38">
        <v>160</v>
      </c>
      <c r="CS52" s="38">
        <v>135</v>
      </c>
      <c r="CT52" s="38">
        <v>161</v>
      </c>
      <c r="CU52" s="52">
        <v>187</v>
      </c>
      <c r="CV52" s="52">
        <v>207</v>
      </c>
      <c r="CW52" s="52">
        <v>242</v>
      </c>
      <c r="CX52" s="52">
        <v>239</v>
      </c>
    </row>
    <row r="53" spans="1:102">
      <c r="A53" s="1" t="s">
        <v>97</v>
      </c>
      <c r="B53" s="24" t="s">
        <v>608</v>
      </c>
      <c r="C53" s="38">
        <v>2569</v>
      </c>
      <c r="D53" s="38">
        <v>2287</v>
      </c>
      <c r="E53" s="38">
        <v>2154</v>
      </c>
      <c r="F53" s="38">
        <v>2198</v>
      </c>
      <c r="G53" s="38">
        <v>2200</v>
      </c>
      <c r="H53" s="38">
        <v>2196</v>
      </c>
      <c r="I53" s="38">
        <v>2184</v>
      </c>
      <c r="J53" s="38">
        <v>2030</v>
      </c>
      <c r="K53" s="38">
        <v>1998</v>
      </c>
      <c r="L53" s="38">
        <v>2081</v>
      </c>
      <c r="M53" s="38">
        <v>1995</v>
      </c>
      <c r="N53" s="38">
        <v>1797</v>
      </c>
      <c r="O53" s="38">
        <v>1868</v>
      </c>
      <c r="P53" s="38">
        <v>2001</v>
      </c>
      <c r="Q53" s="38">
        <v>1916</v>
      </c>
      <c r="R53" s="38">
        <v>2014</v>
      </c>
      <c r="S53" s="38">
        <v>2215</v>
      </c>
      <c r="T53" s="38">
        <v>2103</v>
      </c>
      <c r="U53" s="38">
        <v>2180</v>
      </c>
      <c r="V53" s="38">
        <v>2321</v>
      </c>
      <c r="W53" s="53">
        <v>657</v>
      </c>
      <c r="X53" s="38">
        <v>656</v>
      </c>
      <c r="Y53" s="38">
        <v>651</v>
      </c>
      <c r="Z53" s="38">
        <v>605</v>
      </c>
      <c r="AA53" s="38">
        <v>575</v>
      </c>
      <c r="AB53" s="38">
        <v>572</v>
      </c>
      <c r="AC53" s="38">
        <v>576</v>
      </c>
      <c r="AD53" s="38">
        <v>564</v>
      </c>
      <c r="AE53" s="38">
        <v>555</v>
      </c>
      <c r="AF53" s="38">
        <v>540</v>
      </c>
      <c r="AG53" s="38">
        <v>530</v>
      </c>
      <c r="AH53" s="38">
        <v>529</v>
      </c>
      <c r="AI53" s="38">
        <v>546</v>
      </c>
      <c r="AJ53" s="38">
        <v>573</v>
      </c>
      <c r="AK53" s="38">
        <v>540</v>
      </c>
      <c r="AL53" s="38">
        <v>539</v>
      </c>
      <c r="AM53" s="38">
        <v>549</v>
      </c>
      <c r="AN53" s="38">
        <v>548</v>
      </c>
      <c r="AO53" s="38">
        <v>554</v>
      </c>
      <c r="AP53" s="38">
        <v>549</v>
      </c>
      <c r="AQ53" s="38">
        <v>543</v>
      </c>
      <c r="AR53" s="38">
        <v>555</v>
      </c>
      <c r="AS53" s="38">
        <v>548</v>
      </c>
      <c r="AT53" s="38">
        <v>550</v>
      </c>
      <c r="AU53" s="38">
        <v>563</v>
      </c>
      <c r="AV53" s="38">
        <v>557</v>
      </c>
      <c r="AW53" s="38">
        <v>541</v>
      </c>
      <c r="AX53" s="38">
        <v>523</v>
      </c>
      <c r="AY53" s="38">
        <v>519</v>
      </c>
      <c r="AZ53" s="38">
        <v>515</v>
      </c>
      <c r="BA53" s="38">
        <v>494</v>
      </c>
      <c r="BB53" s="38">
        <v>502</v>
      </c>
      <c r="BC53" s="38">
        <v>488</v>
      </c>
      <c r="BD53" s="38">
        <v>503</v>
      </c>
      <c r="BE53" s="38">
        <v>499</v>
      </c>
      <c r="BF53" s="38">
        <v>508</v>
      </c>
      <c r="BG53" s="38">
        <v>506</v>
      </c>
      <c r="BH53" s="38">
        <v>514</v>
      </c>
      <c r="BI53" s="38">
        <v>533</v>
      </c>
      <c r="BJ53" s="38">
        <v>528</v>
      </c>
      <c r="BK53" s="38">
        <v>522</v>
      </c>
      <c r="BL53" s="38">
        <v>526</v>
      </c>
      <c r="BM53" s="38">
        <v>490</v>
      </c>
      <c r="BN53" s="38">
        <v>457</v>
      </c>
      <c r="BO53" s="38">
        <v>451</v>
      </c>
      <c r="BP53" s="38">
        <v>447</v>
      </c>
      <c r="BQ53" s="38">
        <v>440</v>
      </c>
      <c r="BR53" s="38">
        <v>459</v>
      </c>
      <c r="BS53" s="38">
        <v>459</v>
      </c>
      <c r="BT53" s="38">
        <v>471</v>
      </c>
      <c r="BU53" s="38">
        <v>460</v>
      </c>
      <c r="BV53" s="38">
        <v>478</v>
      </c>
      <c r="BW53" s="38">
        <v>493</v>
      </c>
      <c r="BX53" s="38">
        <v>498</v>
      </c>
      <c r="BY53" s="38">
        <v>509</v>
      </c>
      <c r="BZ53" s="38">
        <v>501</v>
      </c>
      <c r="CA53" s="38">
        <v>487</v>
      </c>
      <c r="CB53" s="38">
        <v>494</v>
      </c>
      <c r="CC53" s="38">
        <v>480</v>
      </c>
      <c r="CD53" s="38">
        <v>455</v>
      </c>
      <c r="CE53" s="38">
        <v>482</v>
      </c>
      <c r="CF53" s="38">
        <v>493</v>
      </c>
      <c r="CG53" s="38">
        <v>511</v>
      </c>
      <c r="CH53" s="38">
        <v>528</v>
      </c>
      <c r="CI53" s="38">
        <v>551</v>
      </c>
      <c r="CJ53" s="38">
        <v>561</v>
      </c>
      <c r="CK53" s="38">
        <v>547</v>
      </c>
      <c r="CL53" s="38">
        <v>556</v>
      </c>
      <c r="CM53" s="38">
        <v>537</v>
      </c>
      <c r="CN53" s="38">
        <v>525</v>
      </c>
      <c r="CO53" s="38">
        <v>520</v>
      </c>
      <c r="CP53" s="38">
        <v>521</v>
      </c>
      <c r="CQ53" s="38">
        <v>526</v>
      </c>
      <c r="CR53" s="38">
        <v>537</v>
      </c>
      <c r="CS53" s="38">
        <v>545</v>
      </c>
      <c r="CT53" s="38">
        <v>572</v>
      </c>
      <c r="CU53" s="52">
        <v>563</v>
      </c>
      <c r="CV53" s="52">
        <v>565</v>
      </c>
      <c r="CW53" s="52">
        <v>594</v>
      </c>
      <c r="CX53" s="52">
        <v>599</v>
      </c>
    </row>
    <row r="54" spans="1:102">
      <c r="A54" s="9" t="s">
        <v>99</v>
      </c>
      <c r="B54" s="24" t="s">
        <v>609</v>
      </c>
      <c r="C54" s="38">
        <v>336</v>
      </c>
      <c r="D54" s="38">
        <v>270</v>
      </c>
      <c r="E54" s="38">
        <v>260</v>
      </c>
      <c r="F54" s="38">
        <v>266</v>
      </c>
      <c r="G54" s="38">
        <v>234</v>
      </c>
      <c r="H54" s="38">
        <v>215</v>
      </c>
      <c r="I54" s="38">
        <v>209</v>
      </c>
      <c r="J54" s="38">
        <v>200</v>
      </c>
      <c r="K54" s="38">
        <v>184</v>
      </c>
      <c r="L54" s="38">
        <v>173</v>
      </c>
      <c r="M54" s="38">
        <v>157</v>
      </c>
      <c r="N54" s="38">
        <v>137</v>
      </c>
      <c r="O54" s="38">
        <v>166</v>
      </c>
      <c r="P54" s="38">
        <v>231</v>
      </c>
      <c r="Q54" s="38">
        <v>179</v>
      </c>
      <c r="R54" s="38">
        <v>207</v>
      </c>
      <c r="S54" s="38">
        <v>208</v>
      </c>
      <c r="T54" s="38">
        <v>202</v>
      </c>
      <c r="U54" s="38">
        <v>182</v>
      </c>
      <c r="V54" s="38">
        <v>222</v>
      </c>
      <c r="W54" s="53">
        <v>88</v>
      </c>
      <c r="X54" s="38">
        <v>90</v>
      </c>
      <c r="Y54" s="38">
        <v>84</v>
      </c>
      <c r="Z54" s="38">
        <v>74</v>
      </c>
      <c r="AA54" s="38">
        <v>72</v>
      </c>
      <c r="AB54" s="38">
        <v>64</v>
      </c>
      <c r="AC54" s="38">
        <v>72</v>
      </c>
      <c r="AD54" s="38">
        <v>62</v>
      </c>
      <c r="AE54" s="38">
        <v>64</v>
      </c>
      <c r="AF54" s="38">
        <v>62</v>
      </c>
      <c r="AG54" s="38">
        <v>66</v>
      </c>
      <c r="AH54" s="38">
        <v>68</v>
      </c>
      <c r="AI54" s="38">
        <v>68</v>
      </c>
      <c r="AJ54" s="38">
        <v>70</v>
      </c>
      <c r="AK54" s="38">
        <v>63</v>
      </c>
      <c r="AL54" s="38">
        <v>65</v>
      </c>
      <c r="AM54" s="38">
        <v>61</v>
      </c>
      <c r="AN54" s="38">
        <v>60</v>
      </c>
      <c r="AO54" s="38">
        <v>57</v>
      </c>
      <c r="AP54" s="38">
        <v>56</v>
      </c>
      <c r="AQ54" s="38">
        <v>54</v>
      </c>
      <c r="AR54" s="38">
        <v>58</v>
      </c>
      <c r="AS54" s="38">
        <v>53</v>
      </c>
      <c r="AT54" s="38">
        <v>50</v>
      </c>
      <c r="AU54" s="38">
        <v>54</v>
      </c>
      <c r="AV54" s="38">
        <v>54</v>
      </c>
      <c r="AW54" s="38">
        <v>52</v>
      </c>
      <c r="AX54" s="38">
        <v>49</v>
      </c>
      <c r="AY54" s="38">
        <v>48</v>
      </c>
      <c r="AZ54" s="38">
        <v>56</v>
      </c>
      <c r="BA54" s="38">
        <v>48</v>
      </c>
      <c r="BB54" s="38">
        <v>48</v>
      </c>
      <c r="BC54" s="38">
        <v>48</v>
      </c>
      <c r="BD54" s="38">
        <v>44</v>
      </c>
      <c r="BE54" s="38">
        <v>46</v>
      </c>
      <c r="BF54" s="38">
        <v>46</v>
      </c>
      <c r="BG54" s="38">
        <v>44</v>
      </c>
      <c r="BH54" s="38">
        <v>41</v>
      </c>
      <c r="BI54" s="38">
        <v>45</v>
      </c>
      <c r="BJ54" s="38">
        <v>43</v>
      </c>
      <c r="BK54" s="38">
        <v>43</v>
      </c>
      <c r="BL54" s="38">
        <v>42</v>
      </c>
      <c r="BM54" s="38">
        <v>37</v>
      </c>
      <c r="BN54" s="38">
        <v>35</v>
      </c>
      <c r="BO54" s="38">
        <v>34</v>
      </c>
      <c r="BP54" s="38">
        <v>34</v>
      </c>
      <c r="BQ54" s="38">
        <v>34</v>
      </c>
      <c r="BR54" s="38">
        <v>35</v>
      </c>
      <c r="BS54" s="38">
        <v>37</v>
      </c>
      <c r="BT54" s="38">
        <v>39</v>
      </c>
      <c r="BU54" s="38">
        <v>42</v>
      </c>
      <c r="BV54" s="38">
        <v>48</v>
      </c>
      <c r="BW54" s="38">
        <v>57</v>
      </c>
      <c r="BX54" s="38">
        <v>61</v>
      </c>
      <c r="BY54" s="38">
        <v>61</v>
      </c>
      <c r="BZ54" s="38">
        <v>52</v>
      </c>
      <c r="CA54" s="38">
        <v>45</v>
      </c>
      <c r="CB54" s="38">
        <v>45</v>
      </c>
      <c r="CC54" s="38">
        <v>45</v>
      </c>
      <c r="CD54" s="38">
        <v>44</v>
      </c>
      <c r="CE54" s="38">
        <v>48</v>
      </c>
      <c r="CF54" s="38">
        <v>54</v>
      </c>
      <c r="CG54" s="38">
        <v>51</v>
      </c>
      <c r="CH54" s="38">
        <v>54</v>
      </c>
      <c r="CI54" s="38">
        <v>53</v>
      </c>
      <c r="CJ54" s="38">
        <v>53</v>
      </c>
      <c r="CK54" s="38">
        <v>52</v>
      </c>
      <c r="CL54" s="38">
        <v>50</v>
      </c>
      <c r="CM54" s="38">
        <v>53</v>
      </c>
      <c r="CN54" s="38">
        <v>52</v>
      </c>
      <c r="CO54" s="38">
        <v>49</v>
      </c>
      <c r="CP54" s="38">
        <v>48</v>
      </c>
      <c r="CQ54" s="38">
        <v>49</v>
      </c>
      <c r="CR54" s="38">
        <v>36</v>
      </c>
      <c r="CS54" s="38">
        <v>47</v>
      </c>
      <c r="CT54" s="38">
        <v>50</v>
      </c>
      <c r="CU54" s="52">
        <v>50</v>
      </c>
      <c r="CV54" s="52">
        <v>52</v>
      </c>
      <c r="CW54" s="52">
        <v>59</v>
      </c>
      <c r="CX54" s="52">
        <v>61</v>
      </c>
    </row>
    <row r="55" spans="1:102">
      <c r="A55" s="9" t="s">
        <v>101</v>
      </c>
      <c r="B55" s="24" t="s">
        <v>610</v>
      </c>
      <c r="C55" s="38">
        <v>1016</v>
      </c>
      <c r="D55" s="38">
        <v>871</v>
      </c>
      <c r="E55" s="38">
        <v>746</v>
      </c>
      <c r="F55" s="38">
        <v>779</v>
      </c>
      <c r="G55" s="38">
        <v>744</v>
      </c>
      <c r="H55" s="38">
        <v>656</v>
      </c>
      <c r="I55" s="38">
        <v>585</v>
      </c>
      <c r="J55" s="38">
        <v>512</v>
      </c>
      <c r="K55" s="38">
        <v>464</v>
      </c>
      <c r="L55" s="38">
        <v>492</v>
      </c>
      <c r="M55" s="38">
        <v>447</v>
      </c>
      <c r="N55" s="38">
        <v>378</v>
      </c>
      <c r="O55" s="38">
        <v>392</v>
      </c>
      <c r="P55" s="38">
        <v>419</v>
      </c>
      <c r="Q55" s="38">
        <v>389</v>
      </c>
      <c r="R55" s="38">
        <v>402</v>
      </c>
      <c r="S55" s="38">
        <v>446</v>
      </c>
      <c r="T55" s="38">
        <v>430</v>
      </c>
      <c r="U55" s="38">
        <v>453</v>
      </c>
      <c r="V55" s="38">
        <v>483</v>
      </c>
      <c r="W55" s="53">
        <v>268</v>
      </c>
      <c r="X55" s="38">
        <v>259</v>
      </c>
      <c r="Y55" s="38">
        <v>253</v>
      </c>
      <c r="Z55" s="38">
        <v>236</v>
      </c>
      <c r="AA55" s="38">
        <v>219</v>
      </c>
      <c r="AB55" s="38">
        <v>222</v>
      </c>
      <c r="AC55" s="38">
        <v>218</v>
      </c>
      <c r="AD55" s="38">
        <v>212</v>
      </c>
      <c r="AE55" s="38">
        <v>199</v>
      </c>
      <c r="AF55" s="38">
        <v>189</v>
      </c>
      <c r="AG55" s="38">
        <v>181</v>
      </c>
      <c r="AH55" s="38">
        <v>177</v>
      </c>
      <c r="AI55" s="38">
        <v>196</v>
      </c>
      <c r="AJ55" s="38">
        <v>203</v>
      </c>
      <c r="AK55" s="38">
        <v>193</v>
      </c>
      <c r="AL55" s="38">
        <v>187</v>
      </c>
      <c r="AM55" s="38">
        <v>191</v>
      </c>
      <c r="AN55" s="38">
        <v>188</v>
      </c>
      <c r="AO55" s="38">
        <v>187</v>
      </c>
      <c r="AP55" s="38">
        <v>178</v>
      </c>
      <c r="AQ55" s="38">
        <v>169</v>
      </c>
      <c r="AR55" s="38">
        <v>168</v>
      </c>
      <c r="AS55" s="38">
        <v>161</v>
      </c>
      <c r="AT55" s="38">
        <v>158</v>
      </c>
      <c r="AU55" s="38">
        <v>157</v>
      </c>
      <c r="AV55" s="38">
        <v>145</v>
      </c>
      <c r="AW55" s="38">
        <v>146</v>
      </c>
      <c r="AX55" s="38">
        <v>137</v>
      </c>
      <c r="AY55" s="38">
        <v>134</v>
      </c>
      <c r="AZ55" s="38">
        <v>128</v>
      </c>
      <c r="BA55" s="38">
        <v>125</v>
      </c>
      <c r="BB55" s="38">
        <v>125</v>
      </c>
      <c r="BC55" s="38">
        <v>115</v>
      </c>
      <c r="BD55" s="38">
        <v>115</v>
      </c>
      <c r="BE55" s="38">
        <v>117</v>
      </c>
      <c r="BF55" s="38">
        <v>117</v>
      </c>
      <c r="BG55" s="38">
        <v>119</v>
      </c>
      <c r="BH55" s="38">
        <v>126</v>
      </c>
      <c r="BI55" s="38">
        <v>125</v>
      </c>
      <c r="BJ55" s="38">
        <v>122</v>
      </c>
      <c r="BK55" s="38">
        <v>122</v>
      </c>
      <c r="BL55" s="38">
        <v>116</v>
      </c>
      <c r="BM55" s="38">
        <v>109</v>
      </c>
      <c r="BN55" s="38">
        <v>100</v>
      </c>
      <c r="BO55" s="38">
        <v>94</v>
      </c>
      <c r="BP55" s="38">
        <v>93</v>
      </c>
      <c r="BQ55" s="38">
        <v>93</v>
      </c>
      <c r="BR55" s="38">
        <v>98</v>
      </c>
      <c r="BS55" s="38">
        <v>97</v>
      </c>
      <c r="BT55" s="38">
        <v>100</v>
      </c>
      <c r="BU55" s="38">
        <v>94</v>
      </c>
      <c r="BV55" s="38">
        <v>101</v>
      </c>
      <c r="BW55" s="38">
        <v>106</v>
      </c>
      <c r="BX55" s="38">
        <v>105</v>
      </c>
      <c r="BY55" s="38">
        <v>104</v>
      </c>
      <c r="BZ55" s="38">
        <v>104</v>
      </c>
      <c r="CA55" s="38">
        <v>100</v>
      </c>
      <c r="CB55" s="38">
        <v>99</v>
      </c>
      <c r="CC55" s="38">
        <v>99</v>
      </c>
      <c r="CD55" s="38">
        <v>91</v>
      </c>
      <c r="CE55" s="38">
        <v>96</v>
      </c>
      <c r="CF55" s="38">
        <v>98</v>
      </c>
      <c r="CG55" s="38">
        <v>102</v>
      </c>
      <c r="CH55" s="38">
        <v>106</v>
      </c>
      <c r="CI55" s="38">
        <v>112</v>
      </c>
      <c r="CJ55" s="38">
        <v>113</v>
      </c>
      <c r="CK55" s="38">
        <v>105</v>
      </c>
      <c r="CL55" s="38">
        <v>116</v>
      </c>
      <c r="CM55" s="38">
        <v>105</v>
      </c>
      <c r="CN55" s="38">
        <v>106</v>
      </c>
      <c r="CO55" s="38">
        <v>110</v>
      </c>
      <c r="CP55" s="38">
        <v>109</v>
      </c>
      <c r="CQ55" s="38">
        <v>110</v>
      </c>
      <c r="CR55" s="38">
        <v>110</v>
      </c>
      <c r="CS55" s="38">
        <v>114</v>
      </c>
      <c r="CT55" s="38">
        <v>119</v>
      </c>
      <c r="CU55" s="52">
        <v>118</v>
      </c>
      <c r="CV55" s="52">
        <v>120</v>
      </c>
      <c r="CW55" s="52">
        <v>121</v>
      </c>
      <c r="CX55" s="52">
        <v>124</v>
      </c>
    </row>
    <row r="56" spans="1:102">
      <c r="A56" s="9" t="s">
        <v>103</v>
      </c>
      <c r="B56" s="24" t="s">
        <v>611</v>
      </c>
      <c r="C56" s="38">
        <v>1217</v>
      </c>
      <c r="D56" s="38">
        <v>1146</v>
      </c>
      <c r="E56" s="38">
        <v>1148</v>
      </c>
      <c r="F56" s="38">
        <v>1153</v>
      </c>
      <c r="G56" s="38">
        <v>1222</v>
      </c>
      <c r="H56" s="38">
        <v>1325</v>
      </c>
      <c r="I56" s="38">
        <v>1390</v>
      </c>
      <c r="J56" s="38">
        <v>1318</v>
      </c>
      <c r="K56" s="38">
        <v>1350</v>
      </c>
      <c r="L56" s="38">
        <v>1416</v>
      </c>
      <c r="M56" s="38">
        <v>1391</v>
      </c>
      <c r="N56" s="38">
        <v>1282</v>
      </c>
      <c r="O56" s="38">
        <v>1310</v>
      </c>
      <c r="P56" s="38">
        <v>1351</v>
      </c>
      <c r="Q56" s="38">
        <v>1348</v>
      </c>
      <c r="R56" s="38">
        <v>1405</v>
      </c>
      <c r="S56" s="38">
        <v>1561</v>
      </c>
      <c r="T56" s="38">
        <v>1471</v>
      </c>
      <c r="U56" s="38">
        <v>1545</v>
      </c>
      <c r="V56" s="38">
        <v>1616</v>
      </c>
      <c r="W56" s="53">
        <v>301</v>
      </c>
      <c r="X56" s="38">
        <v>307</v>
      </c>
      <c r="Y56" s="38">
        <v>314</v>
      </c>
      <c r="Z56" s="38">
        <v>295</v>
      </c>
      <c r="AA56" s="38">
        <v>284</v>
      </c>
      <c r="AB56" s="38">
        <v>286</v>
      </c>
      <c r="AC56" s="38">
        <v>286</v>
      </c>
      <c r="AD56" s="38">
        <v>290</v>
      </c>
      <c r="AE56" s="38">
        <v>292</v>
      </c>
      <c r="AF56" s="38">
        <v>289</v>
      </c>
      <c r="AG56" s="38">
        <v>283</v>
      </c>
      <c r="AH56" s="38">
        <v>284</v>
      </c>
      <c r="AI56" s="38">
        <v>282</v>
      </c>
      <c r="AJ56" s="38">
        <v>300</v>
      </c>
      <c r="AK56" s="38">
        <v>284</v>
      </c>
      <c r="AL56" s="38">
        <v>287</v>
      </c>
      <c r="AM56" s="38">
        <v>297</v>
      </c>
      <c r="AN56" s="38">
        <v>300</v>
      </c>
      <c r="AO56" s="38">
        <v>310</v>
      </c>
      <c r="AP56" s="38">
        <v>315</v>
      </c>
      <c r="AQ56" s="38">
        <v>320</v>
      </c>
      <c r="AR56" s="38">
        <v>329</v>
      </c>
      <c r="AS56" s="38">
        <v>334</v>
      </c>
      <c r="AT56" s="38">
        <v>342</v>
      </c>
      <c r="AU56" s="38">
        <v>352</v>
      </c>
      <c r="AV56" s="38">
        <v>358</v>
      </c>
      <c r="AW56" s="38">
        <v>343</v>
      </c>
      <c r="AX56" s="38">
        <v>337</v>
      </c>
      <c r="AY56" s="38">
        <v>337</v>
      </c>
      <c r="AZ56" s="38">
        <v>331</v>
      </c>
      <c r="BA56" s="38">
        <v>321</v>
      </c>
      <c r="BB56" s="38">
        <v>329</v>
      </c>
      <c r="BC56" s="38">
        <v>325</v>
      </c>
      <c r="BD56" s="38">
        <v>344</v>
      </c>
      <c r="BE56" s="38">
        <v>336</v>
      </c>
      <c r="BF56" s="38">
        <v>345</v>
      </c>
      <c r="BG56" s="38">
        <v>343</v>
      </c>
      <c r="BH56" s="38">
        <v>347</v>
      </c>
      <c r="BI56" s="38">
        <v>363</v>
      </c>
      <c r="BJ56" s="38">
        <v>363</v>
      </c>
      <c r="BK56" s="38">
        <v>357</v>
      </c>
      <c r="BL56" s="38">
        <v>368</v>
      </c>
      <c r="BM56" s="38">
        <v>344</v>
      </c>
      <c r="BN56" s="38">
        <v>322</v>
      </c>
      <c r="BO56" s="38">
        <v>323</v>
      </c>
      <c r="BP56" s="38">
        <v>320</v>
      </c>
      <c r="BQ56" s="38">
        <v>313</v>
      </c>
      <c r="BR56" s="38">
        <v>326</v>
      </c>
      <c r="BS56" s="38">
        <v>325</v>
      </c>
      <c r="BT56" s="38">
        <v>332</v>
      </c>
      <c r="BU56" s="38">
        <v>324</v>
      </c>
      <c r="BV56" s="38">
        <v>329</v>
      </c>
      <c r="BW56" s="38">
        <v>330</v>
      </c>
      <c r="BX56" s="38">
        <v>332</v>
      </c>
      <c r="BY56" s="38">
        <v>344</v>
      </c>
      <c r="BZ56" s="38">
        <v>345</v>
      </c>
      <c r="CA56" s="38">
        <v>342</v>
      </c>
      <c r="CB56" s="38">
        <v>350</v>
      </c>
      <c r="CC56" s="38">
        <v>337</v>
      </c>
      <c r="CD56" s="38">
        <v>319</v>
      </c>
      <c r="CE56" s="38">
        <v>337</v>
      </c>
      <c r="CF56" s="38">
        <v>342</v>
      </c>
      <c r="CG56" s="38">
        <v>358</v>
      </c>
      <c r="CH56" s="38">
        <v>368</v>
      </c>
      <c r="CI56" s="38">
        <v>386</v>
      </c>
      <c r="CJ56" s="38">
        <v>394</v>
      </c>
      <c r="CK56" s="38">
        <v>391</v>
      </c>
      <c r="CL56" s="38">
        <v>390</v>
      </c>
      <c r="CM56" s="38">
        <v>379</v>
      </c>
      <c r="CN56" s="38">
        <v>367</v>
      </c>
      <c r="CO56" s="38">
        <v>361</v>
      </c>
      <c r="CP56" s="38">
        <v>364</v>
      </c>
      <c r="CQ56" s="38">
        <v>367</v>
      </c>
      <c r="CR56" s="38">
        <v>392</v>
      </c>
      <c r="CS56" s="38">
        <v>383</v>
      </c>
      <c r="CT56" s="38">
        <v>403</v>
      </c>
      <c r="CU56" s="52">
        <v>395</v>
      </c>
      <c r="CV56" s="52">
        <v>393</v>
      </c>
      <c r="CW56" s="52">
        <v>414</v>
      </c>
      <c r="CX56" s="52">
        <v>414</v>
      </c>
    </row>
    <row r="57" spans="1:102">
      <c r="A57" s="1" t="s">
        <v>105</v>
      </c>
      <c r="B57" s="24" t="s">
        <v>612</v>
      </c>
      <c r="C57" s="38">
        <v>2783</v>
      </c>
      <c r="D57" s="38">
        <v>2633</v>
      </c>
      <c r="E57" s="38">
        <v>2649</v>
      </c>
      <c r="F57" s="38">
        <v>2735</v>
      </c>
      <c r="G57" s="38">
        <v>3110</v>
      </c>
      <c r="H57" s="38">
        <v>3362</v>
      </c>
      <c r="I57" s="38">
        <v>3376</v>
      </c>
      <c r="J57" s="38">
        <v>3332</v>
      </c>
      <c r="K57" s="38">
        <v>2961</v>
      </c>
      <c r="L57" s="38">
        <v>3253</v>
      </c>
      <c r="M57" s="38">
        <v>3015</v>
      </c>
      <c r="N57" s="38">
        <v>3120</v>
      </c>
      <c r="O57" s="38">
        <v>3342</v>
      </c>
      <c r="P57" s="38">
        <v>3849</v>
      </c>
      <c r="Q57" s="38">
        <v>3813</v>
      </c>
      <c r="R57" s="38">
        <v>3885</v>
      </c>
      <c r="S57" s="38">
        <v>4576</v>
      </c>
      <c r="T57" s="38">
        <v>4762</v>
      </c>
      <c r="U57" s="38">
        <v>5407</v>
      </c>
      <c r="V57" s="38">
        <v>5955</v>
      </c>
      <c r="W57" s="53">
        <v>678</v>
      </c>
      <c r="X57" s="38">
        <v>670</v>
      </c>
      <c r="Y57" s="38">
        <v>728</v>
      </c>
      <c r="Z57" s="38">
        <v>707</v>
      </c>
      <c r="AA57" s="38">
        <v>692</v>
      </c>
      <c r="AB57" s="38">
        <v>677</v>
      </c>
      <c r="AC57" s="38">
        <v>631</v>
      </c>
      <c r="AD57" s="38">
        <v>633</v>
      </c>
      <c r="AE57" s="38">
        <v>658</v>
      </c>
      <c r="AF57" s="38">
        <v>636</v>
      </c>
      <c r="AG57" s="38">
        <v>664</v>
      </c>
      <c r="AH57" s="38">
        <v>691</v>
      </c>
      <c r="AI57" s="38">
        <v>651</v>
      </c>
      <c r="AJ57" s="38">
        <v>694</v>
      </c>
      <c r="AK57" s="38">
        <v>701</v>
      </c>
      <c r="AL57" s="38">
        <v>689</v>
      </c>
      <c r="AM57" s="38">
        <v>766</v>
      </c>
      <c r="AN57" s="38">
        <v>772</v>
      </c>
      <c r="AO57" s="38">
        <v>794</v>
      </c>
      <c r="AP57" s="38">
        <v>778</v>
      </c>
      <c r="AQ57" s="38">
        <v>817</v>
      </c>
      <c r="AR57" s="38">
        <v>862</v>
      </c>
      <c r="AS57" s="38">
        <v>821</v>
      </c>
      <c r="AT57" s="38">
        <v>862</v>
      </c>
      <c r="AU57" s="38">
        <v>846</v>
      </c>
      <c r="AV57" s="38">
        <v>866</v>
      </c>
      <c r="AW57" s="38">
        <v>835</v>
      </c>
      <c r="AX57" s="38">
        <v>829</v>
      </c>
      <c r="AY57" s="38">
        <v>849</v>
      </c>
      <c r="AZ57" s="38">
        <v>836</v>
      </c>
      <c r="BA57" s="38">
        <v>843</v>
      </c>
      <c r="BB57" s="38">
        <v>804</v>
      </c>
      <c r="BC57" s="38">
        <v>758</v>
      </c>
      <c r="BD57" s="38">
        <v>744</v>
      </c>
      <c r="BE57" s="38">
        <v>732</v>
      </c>
      <c r="BF57" s="38">
        <v>727</v>
      </c>
      <c r="BG57" s="38">
        <v>837</v>
      </c>
      <c r="BH57" s="38">
        <v>825</v>
      </c>
      <c r="BI57" s="38">
        <v>784</v>
      </c>
      <c r="BJ57" s="38">
        <v>807</v>
      </c>
      <c r="BK57" s="38">
        <v>741</v>
      </c>
      <c r="BL57" s="38">
        <v>755</v>
      </c>
      <c r="BM57" s="38">
        <v>782</v>
      </c>
      <c r="BN57" s="38">
        <v>737</v>
      </c>
      <c r="BO57" s="38">
        <v>810</v>
      </c>
      <c r="BP57" s="38">
        <v>753</v>
      </c>
      <c r="BQ57" s="38">
        <v>768</v>
      </c>
      <c r="BR57" s="38">
        <v>789</v>
      </c>
      <c r="BS57" s="38">
        <v>784</v>
      </c>
      <c r="BT57" s="38">
        <v>815</v>
      </c>
      <c r="BU57" s="38">
        <v>844</v>
      </c>
      <c r="BV57" s="38">
        <v>899</v>
      </c>
      <c r="BW57" s="38">
        <v>910</v>
      </c>
      <c r="BX57" s="38">
        <v>982</v>
      </c>
      <c r="BY57" s="38">
        <v>975</v>
      </c>
      <c r="BZ57" s="38">
        <v>982</v>
      </c>
      <c r="CA57" s="38">
        <v>963</v>
      </c>
      <c r="CB57" s="38">
        <v>948</v>
      </c>
      <c r="CC57" s="38">
        <v>979</v>
      </c>
      <c r="CD57" s="38">
        <v>923</v>
      </c>
      <c r="CE57" s="38">
        <v>936</v>
      </c>
      <c r="CF57" s="38">
        <v>943</v>
      </c>
      <c r="CG57" s="38">
        <v>998</v>
      </c>
      <c r="CH57" s="38">
        <v>1008</v>
      </c>
      <c r="CI57" s="38">
        <v>1090</v>
      </c>
      <c r="CJ57" s="38">
        <v>1152</v>
      </c>
      <c r="CK57" s="38">
        <v>1155</v>
      </c>
      <c r="CL57" s="38">
        <v>1179</v>
      </c>
      <c r="CM57" s="38">
        <v>1187</v>
      </c>
      <c r="CN57" s="38">
        <v>1171</v>
      </c>
      <c r="CO57" s="38">
        <v>1179</v>
      </c>
      <c r="CP57" s="38">
        <v>1225</v>
      </c>
      <c r="CQ57" s="38">
        <v>1224</v>
      </c>
      <c r="CR57" s="38">
        <v>1322</v>
      </c>
      <c r="CS57" s="38">
        <v>1338</v>
      </c>
      <c r="CT57" s="38">
        <v>1523</v>
      </c>
      <c r="CU57" s="52">
        <v>1414</v>
      </c>
      <c r="CV57" s="52">
        <v>1511</v>
      </c>
      <c r="CW57" s="52">
        <v>1473</v>
      </c>
      <c r="CX57" s="52">
        <v>1557</v>
      </c>
    </row>
    <row r="58" spans="1:102">
      <c r="A58" s="9" t="s">
        <v>107</v>
      </c>
      <c r="B58" s="24" t="s">
        <v>613</v>
      </c>
      <c r="C58" s="38">
        <v>2388</v>
      </c>
      <c r="D58" s="38">
        <v>2253</v>
      </c>
      <c r="E58" s="38">
        <v>2272</v>
      </c>
      <c r="F58" s="38">
        <v>2324</v>
      </c>
      <c r="G58" s="38">
        <v>2650</v>
      </c>
      <c r="H58" s="38">
        <v>2895</v>
      </c>
      <c r="I58" s="38">
        <v>2913</v>
      </c>
      <c r="J58" s="38">
        <v>2851</v>
      </c>
      <c r="K58" s="38">
        <v>2503</v>
      </c>
      <c r="L58" s="38">
        <v>2790</v>
      </c>
      <c r="M58" s="38">
        <v>2520</v>
      </c>
      <c r="N58" s="38">
        <v>2625</v>
      </c>
      <c r="O58" s="38">
        <v>2832</v>
      </c>
      <c r="P58" s="38">
        <v>3263</v>
      </c>
      <c r="Q58" s="38">
        <v>3237</v>
      </c>
      <c r="R58" s="38">
        <v>3282</v>
      </c>
      <c r="S58" s="38">
        <v>3816</v>
      </c>
      <c r="T58" s="38">
        <v>4016</v>
      </c>
      <c r="U58" s="38">
        <v>4629</v>
      </c>
      <c r="V58" s="38">
        <v>5037</v>
      </c>
      <c r="W58" s="53">
        <v>575</v>
      </c>
      <c r="X58" s="38">
        <v>566</v>
      </c>
      <c r="Y58" s="38">
        <v>630</v>
      </c>
      <c r="Z58" s="38">
        <v>617</v>
      </c>
      <c r="AA58" s="38">
        <v>596</v>
      </c>
      <c r="AB58" s="38">
        <v>578</v>
      </c>
      <c r="AC58" s="38">
        <v>539</v>
      </c>
      <c r="AD58" s="38">
        <v>540</v>
      </c>
      <c r="AE58" s="38">
        <v>568</v>
      </c>
      <c r="AF58" s="38">
        <v>547</v>
      </c>
      <c r="AG58" s="38">
        <v>567</v>
      </c>
      <c r="AH58" s="38">
        <v>590</v>
      </c>
      <c r="AI58" s="38">
        <v>560</v>
      </c>
      <c r="AJ58" s="38">
        <v>588</v>
      </c>
      <c r="AK58" s="38">
        <v>593</v>
      </c>
      <c r="AL58" s="38">
        <v>583</v>
      </c>
      <c r="AM58" s="38">
        <v>641</v>
      </c>
      <c r="AN58" s="38">
        <v>665</v>
      </c>
      <c r="AO58" s="38">
        <v>678</v>
      </c>
      <c r="AP58" s="38">
        <v>666</v>
      </c>
      <c r="AQ58" s="38">
        <v>704</v>
      </c>
      <c r="AR58" s="38">
        <v>742</v>
      </c>
      <c r="AS58" s="38">
        <v>707</v>
      </c>
      <c r="AT58" s="38">
        <v>742</v>
      </c>
      <c r="AU58" s="38">
        <v>730</v>
      </c>
      <c r="AV58" s="38">
        <v>748</v>
      </c>
      <c r="AW58" s="38">
        <v>721</v>
      </c>
      <c r="AX58" s="38">
        <v>714</v>
      </c>
      <c r="AY58" s="38">
        <v>730</v>
      </c>
      <c r="AZ58" s="38">
        <v>715</v>
      </c>
      <c r="BA58" s="38">
        <v>719</v>
      </c>
      <c r="BB58" s="38">
        <v>687</v>
      </c>
      <c r="BC58" s="38">
        <v>639</v>
      </c>
      <c r="BD58" s="38">
        <v>627</v>
      </c>
      <c r="BE58" s="38">
        <v>621</v>
      </c>
      <c r="BF58" s="38">
        <v>616</v>
      </c>
      <c r="BG58" s="38">
        <v>718</v>
      </c>
      <c r="BH58" s="38">
        <v>715</v>
      </c>
      <c r="BI58" s="38">
        <v>671</v>
      </c>
      <c r="BJ58" s="38">
        <v>686</v>
      </c>
      <c r="BK58" s="38">
        <v>625</v>
      </c>
      <c r="BL58" s="38">
        <v>631</v>
      </c>
      <c r="BM58" s="38">
        <v>654</v>
      </c>
      <c r="BN58" s="38">
        <v>610</v>
      </c>
      <c r="BO58" s="38">
        <v>682</v>
      </c>
      <c r="BP58" s="38">
        <v>628</v>
      </c>
      <c r="BQ58" s="38">
        <v>649</v>
      </c>
      <c r="BR58" s="38">
        <v>666</v>
      </c>
      <c r="BS58" s="38">
        <v>661</v>
      </c>
      <c r="BT58" s="38">
        <v>692</v>
      </c>
      <c r="BU58" s="38">
        <v>714</v>
      </c>
      <c r="BV58" s="38">
        <v>765</v>
      </c>
      <c r="BW58" s="38">
        <v>773</v>
      </c>
      <c r="BX58" s="38">
        <v>836</v>
      </c>
      <c r="BY58" s="38">
        <v>822</v>
      </c>
      <c r="BZ58" s="38">
        <v>832</v>
      </c>
      <c r="CA58" s="38">
        <v>819</v>
      </c>
      <c r="CB58" s="38">
        <v>805</v>
      </c>
      <c r="CC58" s="38">
        <v>833</v>
      </c>
      <c r="CD58" s="38">
        <v>780</v>
      </c>
      <c r="CE58" s="38">
        <v>793</v>
      </c>
      <c r="CF58" s="38">
        <v>795</v>
      </c>
      <c r="CG58" s="38">
        <v>843</v>
      </c>
      <c r="CH58" s="38">
        <v>851</v>
      </c>
      <c r="CI58" s="38">
        <v>905</v>
      </c>
      <c r="CJ58" s="38">
        <v>952</v>
      </c>
      <c r="CK58" s="38">
        <v>963</v>
      </c>
      <c r="CL58" s="38">
        <v>996</v>
      </c>
      <c r="CM58" s="38">
        <v>1001</v>
      </c>
      <c r="CN58" s="38">
        <v>988</v>
      </c>
      <c r="CO58" s="38">
        <v>995</v>
      </c>
      <c r="CP58" s="38">
        <v>1032</v>
      </c>
      <c r="CQ58" s="38">
        <v>1049</v>
      </c>
      <c r="CR58" s="38">
        <v>1124</v>
      </c>
      <c r="CS58" s="38">
        <v>1148</v>
      </c>
      <c r="CT58" s="38">
        <v>1308</v>
      </c>
      <c r="CU58" s="52">
        <v>1193</v>
      </c>
      <c r="CV58" s="52">
        <v>1288</v>
      </c>
      <c r="CW58" s="52">
        <v>1239</v>
      </c>
      <c r="CX58" s="52">
        <v>1317</v>
      </c>
    </row>
    <row r="59" spans="1:102">
      <c r="A59" s="9" t="s">
        <v>109</v>
      </c>
      <c r="B59" s="24" t="s">
        <v>614</v>
      </c>
      <c r="C59" s="38">
        <v>2</v>
      </c>
      <c r="D59" s="38">
        <v>2</v>
      </c>
      <c r="E59" s="38">
        <v>3</v>
      </c>
      <c r="F59" s="38">
        <v>4</v>
      </c>
      <c r="G59" s="38">
        <v>7</v>
      </c>
      <c r="H59" s="38">
        <v>9</v>
      </c>
      <c r="I59" s="38">
        <v>6</v>
      </c>
      <c r="J59" s="38">
        <v>9</v>
      </c>
      <c r="K59" s="38">
        <v>5</v>
      </c>
      <c r="L59" s="38">
        <v>5</v>
      </c>
      <c r="M59" s="38">
        <v>7</v>
      </c>
      <c r="N59" s="38">
        <v>8</v>
      </c>
      <c r="O59" s="38">
        <v>9</v>
      </c>
      <c r="P59" s="38">
        <v>12</v>
      </c>
      <c r="Q59" s="38">
        <v>14</v>
      </c>
      <c r="R59" s="38">
        <v>23</v>
      </c>
      <c r="S59" s="38">
        <v>33</v>
      </c>
      <c r="T59" s="38">
        <v>29</v>
      </c>
      <c r="U59" s="38">
        <v>33</v>
      </c>
      <c r="V59" s="38">
        <v>40</v>
      </c>
      <c r="W59" s="53">
        <v>1</v>
      </c>
      <c r="X59" s="38">
        <v>1</v>
      </c>
      <c r="Y59" s="38">
        <v>0</v>
      </c>
      <c r="Z59" s="38">
        <v>0</v>
      </c>
      <c r="AA59" s="38">
        <v>0</v>
      </c>
      <c r="AB59" s="38">
        <v>1</v>
      </c>
      <c r="AC59" s="38">
        <v>0</v>
      </c>
      <c r="AD59" s="38">
        <v>1</v>
      </c>
      <c r="AE59" s="38">
        <v>0</v>
      </c>
      <c r="AF59" s="38">
        <v>1</v>
      </c>
      <c r="AG59" s="38">
        <v>1</v>
      </c>
      <c r="AH59" s="38">
        <v>1</v>
      </c>
      <c r="AI59" s="38">
        <v>1</v>
      </c>
      <c r="AJ59" s="38">
        <v>1</v>
      </c>
      <c r="AK59" s="38">
        <v>1</v>
      </c>
      <c r="AL59" s="38">
        <v>1</v>
      </c>
      <c r="AM59" s="38">
        <v>2</v>
      </c>
      <c r="AN59" s="38">
        <v>1</v>
      </c>
      <c r="AO59" s="38">
        <v>2</v>
      </c>
      <c r="AP59" s="38">
        <v>2</v>
      </c>
      <c r="AQ59" s="38">
        <v>2</v>
      </c>
      <c r="AR59" s="38">
        <v>1</v>
      </c>
      <c r="AS59" s="38">
        <v>4</v>
      </c>
      <c r="AT59" s="38">
        <v>2</v>
      </c>
      <c r="AU59" s="38">
        <v>2</v>
      </c>
      <c r="AV59" s="38">
        <v>1</v>
      </c>
      <c r="AW59" s="38">
        <v>2</v>
      </c>
      <c r="AX59" s="38">
        <v>1</v>
      </c>
      <c r="AY59" s="38">
        <v>2</v>
      </c>
      <c r="AZ59" s="38">
        <v>3</v>
      </c>
      <c r="BA59" s="38">
        <v>2</v>
      </c>
      <c r="BB59" s="38">
        <v>2</v>
      </c>
      <c r="BC59" s="38">
        <v>2</v>
      </c>
      <c r="BD59" s="38">
        <v>1</v>
      </c>
      <c r="BE59" s="38">
        <v>1</v>
      </c>
      <c r="BF59" s="38">
        <v>1</v>
      </c>
      <c r="BG59" s="38">
        <v>1</v>
      </c>
      <c r="BH59" s="38">
        <v>1</v>
      </c>
      <c r="BI59" s="38">
        <v>2</v>
      </c>
      <c r="BJ59" s="38">
        <v>1</v>
      </c>
      <c r="BK59" s="38">
        <v>2</v>
      </c>
      <c r="BL59" s="38">
        <v>2</v>
      </c>
      <c r="BM59" s="38">
        <v>2</v>
      </c>
      <c r="BN59" s="38">
        <v>1</v>
      </c>
      <c r="BO59" s="38">
        <v>2</v>
      </c>
      <c r="BP59" s="38">
        <v>3</v>
      </c>
      <c r="BQ59" s="38">
        <v>1</v>
      </c>
      <c r="BR59" s="38">
        <v>2</v>
      </c>
      <c r="BS59" s="38">
        <v>3</v>
      </c>
      <c r="BT59" s="38">
        <v>1</v>
      </c>
      <c r="BU59" s="38">
        <v>2</v>
      </c>
      <c r="BV59" s="38">
        <v>3</v>
      </c>
      <c r="BW59" s="38">
        <v>3</v>
      </c>
      <c r="BX59" s="38">
        <v>3</v>
      </c>
      <c r="BY59" s="38">
        <v>4</v>
      </c>
      <c r="BZ59" s="38">
        <v>2</v>
      </c>
      <c r="CA59" s="38">
        <v>3</v>
      </c>
      <c r="CB59" s="38">
        <v>4</v>
      </c>
      <c r="CC59" s="38">
        <v>4</v>
      </c>
      <c r="CD59" s="38">
        <v>3</v>
      </c>
      <c r="CE59" s="38">
        <v>4</v>
      </c>
      <c r="CF59" s="38">
        <v>6</v>
      </c>
      <c r="CG59" s="38">
        <v>7</v>
      </c>
      <c r="CH59" s="38">
        <v>6</v>
      </c>
      <c r="CI59" s="38">
        <v>8</v>
      </c>
      <c r="CJ59" s="38">
        <v>8</v>
      </c>
      <c r="CK59" s="38">
        <v>9</v>
      </c>
      <c r="CL59" s="38">
        <v>8</v>
      </c>
      <c r="CM59" s="38">
        <v>7</v>
      </c>
      <c r="CN59" s="38">
        <v>7</v>
      </c>
      <c r="CO59" s="38">
        <v>8</v>
      </c>
      <c r="CP59" s="38">
        <v>7</v>
      </c>
      <c r="CQ59" s="38">
        <v>7</v>
      </c>
      <c r="CR59" s="38">
        <v>7</v>
      </c>
      <c r="CS59" s="38">
        <v>9</v>
      </c>
      <c r="CT59" s="38">
        <v>10</v>
      </c>
      <c r="CU59" s="52">
        <v>9</v>
      </c>
      <c r="CV59" s="52">
        <v>9</v>
      </c>
      <c r="CW59" s="52">
        <v>10</v>
      </c>
      <c r="CX59" s="52">
        <v>12</v>
      </c>
    </row>
    <row r="60" spans="1:102">
      <c r="A60" s="9" t="s">
        <v>111</v>
      </c>
      <c r="B60" s="24" t="s">
        <v>615</v>
      </c>
      <c r="C60" s="38">
        <v>393</v>
      </c>
      <c r="D60" s="38">
        <v>378</v>
      </c>
      <c r="E60" s="38">
        <v>374</v>
      </c>
      <c r="F60" s="38">
        <v>407</v>
      </c>
      <c r="G60" s="38">
        <v>453</v>
      </c>
      <c r="H60" s="38">
        <v>458</v>
      </c>
      <c r="I60" s="38">
        <v>457</v>
      </c>
      <c r="J60" s="38">
        <v>472</v>
      </c>
      <c r="K60" s="38">
        <v>453</v>
      </c>
      <c r="L60" s="38">
        <v>458</v>
      </c>
      <c r="M60" s="38">
        <v>488</v>
      </c>
      <c r="N60" s="38">
        <v>487</v>
      </c>
      <c r="O60" s="38">
        <v>501</v>
      </c>
      <c r="P60" s="38">
        <v>574</v>
      </c>
      <c r="Q60" s="38">
        <v>562</v>
      </c>
      <c r="R60" s="38">
        <v>580</v>
      </c>
      <c r="S60" s="38">
        <v>727</v>
      </c>
      <c r="T60" s="38">
        <v>717</v>
      </c>
      <c r="U60" s="38">
        <v>745</v>
      </c>
      <c r="V60" s="38">
        <v>878</v>
      </c>
      <c r="W60" s="53">
        <v>102</v>
      </c>
      <c r="X60" s="38">
        <v>103</v>
      </c>
      <c r="Y60" s="38">
        <v>98</v>
      </c>
      <c r="Z60" s="38">
        <v>90</v>
      </c>
      <c r="AA60" s="38">
        <v>96</v>
      </c>
      <c r="AB60" s="38">
        <v>98</v>
      </c>
      <c r="AC60" s="38">
        <v>92</v>
      </c>
      <c r="AD60" s="38">
        <v>92</v>
      </c>
      <c r="AE60" s="38">
        <v>90</v>
      </c>
      <c r="AF60" s="38">
        <v>88</v>
      </c>
      <c r="AG60" s="38">
        <v>96</v>
      </c>
      <c r="AH60" s="38">
        <v>100</v>
      </c>
      <c r="AI60" s="38">
        <v>90</v>
      </c>
      <c r="AJ60" s="38">
        <v>105</v>
      </c>
      <c r="AK60" s="38">
        <v>107</v>
      </c>
      <c r="AL60" s="38">
        <v>105</v>
      </c>
      <c r="AM60" s="38">
        <v>123</v>
      </c>
      <c r="AN60" s="38">
        <v>106</v>
      </c>
      <c r="AO60" s="38">
        <v>114</v>
      </c>
      <c r="AP60" s="38">
        <v>110</v>
      </c>
      <c r="AQ60" s="38">
        <v>111</v>
      </c>
      <c r="AR60" s="38">
        <v>119</v>
      </c>
      <c r="AS60" s="38">
        <v>110</v>
      </c>
      <c r="AT60" s="38">
        <v>118</v>
      </c>
      <c r="AU60" s="38">
        <v>114</v>
      </c>
      <c r="AV60" s="38">
        <v>117</v>
      </c>
      <c r="AW60" s="38">
        <v>112</v>
      </c>
      <c r="AX60" s="38">
        <v>114</v>
      </c>
      <c r="AY60" s="38">
        <v>117</v>
      </c>
      <c r="AZ60" s="38">
        <v>118</v>
      </c>
      <c r="BA60" s="38">
        <v>122</v>
      </c>
      <c r="BB60" s="38">
        <v>115</v>
      </c>
      <c r="BC60" s="38">
        <v>117</v>
      </c>
      <c r="BD60" s="38">
        <v>115</v>
      </c>
      <c r="BE60" s="38">
        <v>110</v>
      </c>
      <c r="BF60" s="38">
        <v>111</v>
      </c>
      <c r="BG60" s="38">
        <v>119</v>
      </c>
      <c r="BH60" s="38">
        <v>109</v>
      </c>
      <c r="BI60" s="38">
        <v>110</v>
      </c>
      <c r="BJ60" s="38">
        <v>120</v>
      </c>
      <c r="BK60" s="38">
        <v>114</v>
      </c>
      <c r="BL60" s="38">
        <v>122</v>
      </c>
      <c r="BM60" s="38">
        <v>126</v>
      </c>
      <c r="BN60" s="38">
        <v>126</v>
      </c>
      <c r="BO60" s="38">
        <v>126</v>
      </c>
      <c r="BP60" s="38">
        <v>122</v>
      </c>
      <c r="BQ60" s="38">
        <v>118</v>
      </c>
      <c r="BR60" s="38">
        <v>121</v>
      </c>
      <c r="BS60" s="38">
        <v>120</v>
      </c>
      <c r="BT60" s="38">
        <v>123</v>
      </c>
      <c r="BU60" s="38">
        <v>127</v>
      </c>
      <c r="BV60" s="38">
        <v>131</v>
      </c>
      <c r="BW60" s="38">
        <v>134</v>
      </c>
      <c r="BX60" s="38">
        <v>143</v>
      </c>
      <c r="BY60" s="38">
        <v>149</v>
      </c>
      <c r="BZ60" s="38">
        <v>148</v>
      </c>
      <c r="CA60" s="38">
        <v>141</v>
      </c>
      <c r="CB60" s="38">
        <v>139</v>
      </c>
      <c r="CC60" s="38">
        <v>142</v>
      </c>
      <c r="CD60" s="38">
        <v>140</v>
      </c>
      <c r="CE60" s="38">
        <v>139</v>
      </c>
      <c r="CF60" s="38">
        <v>142</v>
      </c>
      <c r="CG60" s="38">
        <v>148</v>
      </c>
      <c r="CH60" s="38">
        <v>151</v>
      </c>
      <c r="CI60" s="38">
        <v>177</v>
      </c>
      <c r="CJ60" s="38">
        <v>191</v>
      </c>
      <c r="CK60" s="38">
        <v>183</v>
      </c>
      <c r="CL60" s="38">
        <v>176</v>
      </c>
      <c r="CM60" s="38">
        <v>180</v>
      </c>
      <c r="CN60" s="38">
        <v>175</v>
      </c>
      <c r="CO60" s="38">
        <v>176</v>
      </c>
      <c r="CP60" s="38">
        <v>186</v>
      </c>
      <c r="CQ60" s="38">
        <v>168</v>
      </c>
      <c r="CR60" s="38">
        <v>191</v>
      </c>
      <c r="CS60" s="38">
        <v>181</v>
      </c>
      <c r="CT60" s="38">
        <v>205</v>
      </c>
      <c r="CU60" s="52">
        <v>212</v>
      </c>
      <c r="CV60" s="52">
        <v>214</v>
      </c>
      <c r="CW60" s="52">
        <v>224</v>
      </c>
      <c r="CX60" s="52">
        <v>228</v>
      </c>
    </row>
    <row r="61" spans="1:102">
      <c r="A61" s="1" t="s">
        <v>113</v>
      </c>
      <c r="B61" s="24" t="s">
        <v>616</v>
      </c>
      <c r="C61" s="38">
        <v>1374</v>
      </c>
      <c r="D61" s="38">
        <v>1407</v>
      </c>
      <c r="E61" s="38">
        <v>1287</v>
      </c>
      <c r="F61" s="38">
        <v>1506</v>
      </c>
      <c r="G61" s="38">
        <v>1633</v>
      </c>
      <c r="H61" s="38">
        <v>1618</v>
      </c>
      <c r="I61" s="38">
        <v>1577</v>
      </c>
      <c r="J61" s="38">
        <v>1509</v>
      </c>
      <c r="K61" s="38">
        <v>1522</v>
      </c>
      <c r="L61" s="38">
        <v>1562</v>
      </c>
      <c r="M61" s="38">
        <v>1553</v>
      </c>
      <c r="N61" s="38">
        <v>1562</v>
      </c>
      <c r="O61" s="38">
        <v>1714</v>
      </c>
      <c r="P61" s="38">
        <v>2038</v>
      </c>
      <c r="Q61" s="38">
        <v>2186</v>
      </c>
      <c r="R61" s="38">
        <v>2385</v>
      </c>
      <c r="S61" s="38">
        <v>2840</v>
      </c>
      <c r="T61" s="38">
        <v>2946</v>
      </c>
      <c r="U61" s="38">
        <v>3398</v>
      </c>
      <c r="V61" s="38">
        <v>3965</v>
      </c>
      <c r="W61" s="53">
        <v>361</v>
      </c>
      <c r="X61" s="38">
        <v>307</v>
      </c>
      <c r="Y61" s="38">
        <v>359</v>
      </c>
      <c r="Z61" s="38">
        <v>347</v>
      </c>
      <c r="AA61" s="38">
        <v>361</v>
      </c>
      <c r="AB61" s="38">
        <v>361</v>
      </c>
      <c r="AC61" s="38">
        <v>357</v>
      </c>
      <c r="AD61" s="38">
        <v>328</v>
      </c>
      <c r="AE61" s="38">
        <v>321</v>
      </c>
      <c r="AF61" s="38">
        <v>319</v>
      </c>
      <c r="AG61" s="38">
        <v>317</v>
      </c>
      <c r="AH61" s="38">
        <v>330</v>
      </c>
      <c r="AI61" s="38">
        <v>343</v>
      </c>
      <c r="AJ61" s="38">
        <v>378</v>
      </c>
      <c r="AK61" s="38">
        <v>395</v>
      </c>
      <c r="AL61" s="38">
        <v>390</v>
      </c>
      <c r="AM61" s="38">
        <v>408</v>
      </c>
      <c r="AN61" s="38">
        <v>413</v>
      </c>
      <c r="AO61" s="38">
        <v>409</v>
      </c>
      <c r="AP61" s="38">
        <v>403</v>
      </c>
      <c r="AQ61" s="38">
        <v>411</v>
      </c>
      <c r="AR61" s="38">
        <v>410</v>
      </c>
      <c r="AS61" s="38">
        <v>405</v>
      </c>
      <c r="AT61" s="38">
        <v>392</v>
      </c>
      <c r="AU61" s="38">
        <v>397</v>
      </c>
      <c r="AV61" s="38">
        <v>384</v>
      </c>
      <c r="AW61" s="38">
        <v>399</v>
      </c>
      <c r="AX61" s="38">
        <v>397</v>
      </c>
      <c r="AY61" s="38">
        <v>374</v>
      </c>
      <c r="AZ61" s="38">
        <v>371</v>
      </c>
      <c r="BA61" s="38">
        <v>389</v>
      </c>
      <c r="BB61" s="38">
        <v>375</v>
      </c>
      <c r="BC61" s="38">
        <v>376</v>
      </c>
      <c r="BD61" s="38">
        <v>398</v>
      </c>
      <c r="BE61" s="38">
        <v>365</v>
      </c>
      <c r="BF61" s="38">
        <v>383</v>
      </c>
      <c r="BG61" s="38">
        <v>397</v>
      </c>
      <c r="BH61" s="38">
        <v>388</v>
      </c>
      <c r="BI61" s="38">
        <v>385</v>
      </c>
      <c r="BJ61" s="38">
        <v>392</v>
      </c>
      <c r="BK61" s="38">
        <v>383</v>
      </c>
      <c r="BL61" s="38">
        <v>384</v>
      </c>
      <c r="BM61" s="38">
        <v>411</v>
      </c>
      <c r="BN61" s="38">
        <v>375</v>
      </c>
      <c r="BO61" s="38">
        <v>391</v>
      </c>
      <c r="BP61" s="38">
        <v>379</v>
      </c>
      <c r="BQ61" s="38">
        <v>387</v>
      </c>
      <c r="BR61" s="38">
        <v>405</v>
      </c>
      <c r="BS61" s="38">
        <v>401</v>
      </c>
      <c r="BT61" s="38">
        <v>427</v>
      </c>
      <c r="BU61" s="38">
        <v>424</v>
      </c>
      <c r="BV61" s="38">
        <v>462</v>
      </c>
      <c r="BW61" s="38">
        <v>482</v>
      </c>
      <c r="BX61" s="38">
        <v>490</v>
      </c>
      <c r="BY61" s="38">
        <v>520</v>
      </c>
      <c r="BZ61" s="38">
        <v>546</v>
      </c>
      <c r="CA61" s="38">
        <v>527</v>
      </c>
      <c r="CB61" s="38">
        <v>540</v>
      </c>
      <c r="CC61" s="38">
        <v>567</v>
      </c>
      <c r="CD61" s="38">
        <v>552</v>
      </c>
      <c r="CE61" s="38">
        <v>549</v>
      </c>
      <c r="CF61" s="38">
        <v>573</v>
      </c>
      <c r="CG61" s="38">
        <v>602</v>
      </c>
      <c r="CH61" s="38">
        <v>661</v>
      </c>
      <c r="CI61" s="38">
        <v>673</v>
      </c>
      <c r="CJ61" s="38">
        <v>675</v>
      </c>
      <c r="CK61" s="38">
        <v>733</v>
      </c>
      <c r="CL61" s="38">
        <v>759</v>
      </c>
      <c r="CM61" s="38">
        <v>715</v>
      </c>
      <c r="CN61" s="38">
        <v>713</v>
      </c>
      <c r="CO61" s="38">
        <v>730</v>
      </c>
      <c r="CP61" s="38">
        <v>788</v>
      </c>
      <c r="CQ61" s="38">
        <v>756</v>
      </c>
      <c r="CR61" s="38">
        <v>801</v>
      </c>
      <c r="CS61" s="38">
        <v>873</v>
      </c>
      <c r="CT61" s="38">
        <v>968</v>
      </c>
      <c r="CU61" s="52">
        <v>924</v>
      </c>
      <c r="CV61" s="52">
        <v>977</v>
      </c>
      <c r="CW61" s="52">
        <v>1005</v>
      </c>
      <c r="CX61" s="52">
        <v>1059</v>
      </c>
    </row>
    <row r="62" spans="1:102">
      <c r="A62" s="9" t="s">
        <v>115</v>
      </c>
      <c r="B62" s="24" t="s">
        <v>617</v>
      </c>
      <c r="C62" s="38">
        <v>256</v>
      </c>
      <c r="D62" s="38">
        <v>242</v>
      </c>
      <c r="E62" s="38">
        <v>283</v>
      </c>
      <c r="F62" s="38">
        <v>325</v>
      </c>
      <c r="G62" s="38">
        <v>332</v>
      </c>
      <c r="H62" s="38">
        <v>363</v>
      </c>
      <c r="I62" s="38">
        <v>376</v>
      </c>
      <c r="J62" s="38">
        <v>388</v>
      </c>
      <c r="K62" s="38">
        <v>416</v>
      </c>
      <c r="L62" s="38">
        <v>483</v>
      </c>
      <c r="M62" s="38">
        <v>508</v>
      </c>
      <c r="N62" s="38">
        <v>471</v>
      </c>
      <c r="O62" s="38">
        <v>518</v>
      </c>
      <c r="P62" s="38">
        <v>691</v>
      </c>
      <c r="Q62" s="38">
        <v>741</v>
      </c>
      <c r="R62" s="38">
        <v>861</v>
      </c>
      <c r="S62" s="38">
        <v>997</v>
      </c>
      <c r="T62" s="38">
        <v>1014</v>
      </c>
      <c r="U62" s="38">
        <v>1183</v>
      </c>
      <c r="V62" s="38">
        <v>1338</v>
      </c>
      <c r="W62" s="53">
        <v>68</v>
      </c>
      <c r="X62" s="38">
        <v>59</v>
      </c>
      <c r="Y62" s="38">
        <v>65</v>
      </c>
      <c r="Z62" s="38">
        <v>64</v>
      </c>
      <c r="AA62" s="38">
        <v>60</v>
      </c>
      <c r="AB62" s="38">
        <v>58</v>
      </c>
      <c r="AC62" s="38">
        <v>63</v>
      </c>
      <c r="AD62" s="38">
        <v>61</v>
      </c>
      <c r="AE62" s="38">
        <v>70</v>
      </c>
      <c r="AF62" s="38">
        <v>66</v>
      </c>
      <c r="AG62" s="38">
        <v>70</v>
      </c>
      <c r="AH62" s="38">
        <v>77</v>
      </c>
      <c r="AI62" s="38">
        <v>79</v>
      </c>
      <c r="AJ62" s="38">
        <v>83</v>
      </c>
      <c r="AK62" s="38">
        <v>90</v>
      </c>
      <c r="AL62" s="38">
        <v>73</v>
      </c>
      <c r="AM62" s="38">
        <v>82</v>
      </c>
      <c r="AN62" s="38">
        <v>82</v>
      </c>
      <c r="AO62" s="38">
        <v>87</v>
      </c>
      <c r="AP62" s="38">
        <v>81</v>
      </c>
      <c r="AQ62" s="38">
        <v>92</v>
      </c>
      <c r="AR62" s="38">
        <v>87</v>
      </c>
      <c r="AS62" s="38">
        <v>93</v>
      </c>
      <c r="AT62" s="38">
        <v>91</v>
      </c>
      <c r="AU62" s="38">
        <v>95</v>
      </c>
      <c r="AV62" s="38">
        <v>92</v>
      </c>
      <c r="AW62" s="38">
        <v>92</v>
      </c>
      <c r="AX62" s="38">
        <v>97</v>
      </c>
      <c r="AY62" s="38">
        <v>94</v>
      </c>
      <c r="AZ62" s="38">
        <v>93</v>
      </c>
      <c r="BA62" s="38">
        <v>102</v>
      </c>
      <c r="BB62" s="38">
        <v>99</v>
      </c>
      <c r="BC62" s="38">
        <v>103</v>
      </c>
      <c r="BD62" s="38">
        <v>99</v>
      </c>
      <c r="BE62" s="38">
        <v>104</v>
      </c>
      <c r="BF62" s="38">
        <v>110</v>
      </c>
      <c r="BG62" s="38">
        <v>111</v>
      </c>
      <c r="BH62" s="38">
        <v>118</v>
      </c>
      <c r="BI62" s="38">
        <v>123</v>
      </c>
      <c r="BJ62" s="38">
        <v>131</v>
      </c>
      <c r="BK62" s="38">
        <v>123</v>
      </c>
      <c r="BL62" s="38">
        <v>125</v>
      </c>
      <c r="BM62" s="38">
        <v>135</v>
      </c>
      <c r="BN62" s="38">
        <v>125</v>
      </c>
      <c r="BO62" s="38">
        <v>119</v>
      </c>
      <c r="BP62" s="38">
        <v>110</v>
      </c>
      <c r="BQ62" s="38">
        <v>115</v>
      </c>
      <c r="BR62" s="38">
        <v>127</v>
      </c>
      <c r="BS62" s="38">
        <v>113</v>
      </c>
      <c r="BT62" s="38">
        <v>121</v>
      </c>
      <c r="BU62" s="38">
        <v>132</v>
      </c>
      <c r="BV62" s="38">
        <v>152</v>
      </c>
      <c r="BW62" s="38">
        <v>157</v>
      </c>
      <c r="BX62" s="38">
        <v>160</v>
      </c>
      <c r="BY62" s="38">
        <v>179</v>
      </c>
      <c r="BZ62" s="38">
        <v>195</v>
      </c>
      <c r="CA62" s="38">
        <v>179</v>
      </c>
      <c r="CB62" s="38">
        <v>184</v>
      </c>
      <c r="CC62" s="38">
        <v>185</v>
      </c>
      <c r="CD62" s="38">
        <v>193</v>
      </c>
      <c r="CE62" s="38">
        <v>195</v>
      </c>
      <c r="CF62" s="38">
        <v>202</v>
      </c>
      <c r="CG62" s="38">
        <v>221</v>
      </c>
      <c r="CH62" s="38">
        <v>243</v>
      </c>
      <c r="CI62" s="38">
        <v>230</v>
      </c>
      <c r="CJ62" s="38">
        <v>229</v>
      </c>
      <c r="CK62" s="38">
        <v>254</v>
      </c>
      <c r="CL62" s="38">
        <v>284</v>
      </c>
      <c r="CM62" s="38">
        <v>240</v>
      </c>
      <c r="CN62" s="38">
        <v>236</v>
      </c>
      <c r="CO62" s="38">
        <v>248</v>
      </c>
      <c r="CP62" s="38">
        <v>290</v>
      </c>
      <c r="CQ62" s="38">
        <v>241</v>
      </c>
      <c r="CR62" s="38">
        <v>267</v>
      </c>
      <c r="CS62" s="38">
        <v>308</v>
      </c>
      <c r="CT62" s="38">
        <v>367</v>
      </c>
      <c r="CU62" s="52">
        <v>304</v>
      </c>
      <c r="CV62" s="52">
        <v>323</v>
      </c>
      <c r="CW62" s="52">
        <v>338</v>
      </c>
      <c r="CX62" s="52">
        <v>373</v>
      </c>
    </row>
    <row r="63" spans="1:102">
      <c r="A63" s="9" t="s">
        <v>117</v>
      </c>
      <c r="B63" s="24" t="s">
        <v>618</v>
      </c>
      <c r="C63" s="38">
        <v>1118</v>
      </c>
      <c r="D63" s="38">
        <v>1165</v>
      </c>
      <c r="E63" s="38">
        <v>1004</v>
      </c>
      <c r="F63" s="38">
        <v>1181</v>
      </c>
      <c r="G63" s="38">
        <v>1301</v>
      </c>
      <c r="H63" s="38">
        <v>1255</v>
      </c>
      <c r="I63" s="38">
        <v>1201</v>
      </c>
      <c r="J63" s="38">
        <v>1121</v>
      </c>
      <c r="K63" s="38">
        <v>1106</v>
      </c>
      <c r="L63" s="38">
        <v>1079</v>
      </c>
      <c r="M63" s="38">
        <v>1045</v>
      </c>
      <c r="N63" s="38">
        <v>1091</v>
      </c>
      <c r="O63" s="38">
        <v>1196</v>
      </c>
      <c r="P63" s="38">
        <v>1347</v>
      </c>
      <c r="Q63" s="38">
        <v>1445</v>
      </c>
      <c r="R63" s="38">
        <v>1524</v>
      </c>
      <c r="S63" s="38">
        <v>1843</v>
      </c>
      <c r="T63" s="38">
        <v>1932</v>
      </c>
      <c r="U63" s="38">
        <v>2215</v>
      </c>
      <c r="V63" s="38">
        <v>2627</v>
      </c>
      <c r="W63" s="53">
        <v>293</v>
      </c>
      <c r="X63" s="38">
        <v>248</v>
      </c>
      <c r="Y63" s="38">
        <v>294</v>
      </c>
      <c r="Z63" s="38">
        <v>283</v>
      </c>
      <c r="AA63" s="38">
        <v>301</v>
      </c>
      <c r="AB63" s="38">
        <v>303</v>
      </c>
      <c r="AC63" s="38">
        <v>294</v>
      </c>
      <c r="AD63" s="38">
        <v>267</v>
      </c>
      <c r="AE63" s="38">
        <v>251</v>
      </c>
      <c r="AF63" s="38">
        <v>253</v>
      </c>
      <c r="AG63" s="38">
        <v>247</v>
      </c>
      <c r="AH63" s="38">
        <v>253</v>
      </c>
      <c r="AI63" s="38">
        <v>264</v>
      </c>
      <c r="AJ63" s="38">
        <v>295</v>
      </c>
      <c r="AK63" s="38">
        <v>305</v>
      </c>
      <c r="AL63" s="38">
        <v>317</v>
      </c>
      <c r="AM63" s="38">
        <v>326</v>
      </c>
      <c r="AN63" s="38">
        <v>331</v>
      </c>
      <c r="AO63" s="38">
        <v>322</v>
      </c>
      <c r="AP63" s="38">
        <v>322</v>
      </c>
      <c r="AQ63" s="38">
        <v>319</v>
      </c>
      <c r="AR63" s="38">
        <v>324</v>
      </c>
      <c r="AS63" s="38">
        <v>311</v>
      </c>
      <c r="AT63" s="38">
        <v>301</v>
      </c>
      <c r="AU63" s="38">
        <v>302</v>
      </c>
      <c r="AV63" s="38">
        <v>292</v>
      </c>
      <c r="AW63" s="38">
        <v>307</v>
      </c>
      <c r="AX63" s="38">
        <v>300</v>
      </c>
      <c r="AY63" s="38">
        <v>280</v>
      </c>
      <c r="AZ63" s="38">
        <v>278</v>
      </c>
      <c r="BA63" s="38">
        <v>287</v>
      </c>
      <c r="BB63" s="38">
        <v>276</v>
      </c>
      <c r="BC63" s="38">
        <v>273</v>
      </c>
      <c r="BD63" s="38">
        <v>299</v>
      </c>
      <c r="BE63" s="38">
        <v>261</v>
      </c>
      <c r="BF63" s="38">
        <v>273</v>
      </c>
      <c r="BG63" s="38">
        <v>286</v>
      </c>
      <c r="BH63" s="38">
        <v>270</v>
      </c>
      <c r="BI63" s="38">
        <v>262</v>
      </c>
      <c r="BJ63" s="38">
        <v>261</v>
      </c>
      <c r="BK63" s="38">
        <v>260</v>
      </c>
      <c r="BL63" s="38">
        <v>259</v>
      </c>
      <c r="BM63" s="38">
        <v>276</v>
      </c>
      <c r="BN63" s="38">
        <v>250</v>
      </c>
      <c r="BO63" s="38">
        <v>272</v>
      </c>
      <c r="BP63" s="38">
        <v>269</v>
      </c>
      <c r="BQ63" s="38">
        <v>272</v>
      </c>
      <c r="BR63" s="38">
        <v>278</v>
      </c>
      <c r="BS63" s="38">
        <v>288</v>
      </c>
      <c r="BT63" s="38">
        <v>305</v>
      </c>
      <c r="BU63" s="38">
        <v>292</v>
      </c>
      <c r="BV63" s="38">
        <v>311</v>
      </c>
      <c r="BW63" s="38">
        <v>325</v>
      </c>
      <c r="BX63" s="38">
        <v>331</v>
      </c>
      <c r="BY63" s="38">
        <v>340</v>
      </c>
      <c r="BZ63" s="38">
        <v>351</v>
      </c>
      <c r="CA63" s="38">
        <v>348</v>
      </c>
      <c r="CB63" s="38">
        <v>356</v>
      </c>
      <c r="CC63" s="38">
        <v>381</v>
      </c>
      <c r="CD63" s="38">
        <v>360</v>
      </c>
      <c r="CE63" s="38">
        <v>355</v>
      </c>
      <c r="CF63" s="38">
        <v>371</v>
      </c>
      <c r="CG63" s="38">
        <v>381</v>
      </c>
      <c r="CH63" s="38">
        <v>417</v>
      </c>
      <c r="CI63" s="38">
        <v>443</v>
      </c>
      <c r="CJ63" s="38">
        <v>446</v>
      </c>
      <c r="CK63" s="38">
        <v>479</v>
      </c>
      <c r="CL63" s="38">
        <v>475</v>
      </c>
      <c r="CM63" s="38">
        <v>475</v>
      </c>
      <c r="CN63" s="38">
        <v>477</v>
      </c>
      <c r="CO63" s="38">
        <v>482</v>
      </c>
      <c r="CP63" s="38">
        <v>498</v>
      </c>
      <c r="CQ63" s="38">
        <v>515</v>
      </c>
      <c r="CR63" s="38">
        <v>534</v>
      </c>
      <c r="CS63" s="38">
        <v>565</v>
      </c>
      <c r="CT63" s="38">
        <v>601</v>
      </c>
      <c r="CU63" s="52">
        <v>620</v>
      </c>
      <c r="CV63" s="52">
        <v>654</v>
      </c>
      <c r="CW63" s="52">
        <v>667</v>
      </c>
      <c r="CX63" s="52">
        <v>686</v>
      </c>
    </row>
    <row r="64" spans="1:102">
      <c r="A64" s="1" t="s">
        <v>119</v>
      </c>
      <c r="B64" s="24" t="s">
        <v>619</v>
      </c>
      <c r="C64" s="38">
        <v>1428</v>
      </c>
      <c r="D64" s="38">
        <v>1424</v>
      </c>
      <c r="E64" s="38">
        <v>1548</v>
      </c>
      <c r="F64" s="38">
        <v>1602</v>
      </c>
      <c r="G64" s="38">
        <v>1771</v>
      </c>
      <c r="H64" s="38">
        <v>1938</v>
      </c>
      <c r="I64" s="38">
        <v>1991</v>
      </c>
      <c r="J64" s="38">
        <v>1862</v>
      </c>
      <c r="K64" s="38">
        <v>1911</v>
      </c>
      <c r="L64" s="38">
        <v>2261</v>
      </c>
      <c r="M64" s="38">
        <v>1901</v>
      </c>
      <c r="N64" s="38">
        <v>1671</v>
      </c>
      <c r="O64" s="38">
        <v>1950</v>
      </c>
      <c r="P64" s="38">
        <v>1894</v>
      </c>
      <c r="Q64" s="38">
        <v>1817</v>
      </c>
      <c r="R64" s="38">
        <v>2033</v>
      </c>
      <c r="S64" s="38">
        <v>2478</v>
      </c>
      <c r="T64" s="38">
        <v>2400</v>
      </c>
      <c r="U64" s="38">
        <v>2573</v>
      </c>
      <c r="V64" s="38">
        <v>2937</v>
      </c>
      <c r="W64" s="53">
        <v>355</v>
      </c>
      <c r="X64" s="38">
        <v>360</v>
      </c>
      <c r="Y64" s="38">
        <v>349</v>
      </c>
      <c r="Z64" s="38">
        <v>364</v>
      </c>
      <c r="AA64" s="38">
        <v>340</v>
      </c>
      <c r="AB64" s="38">
        <v>356</v>
      </c>
      <c r="AC64" s="38">
        <v>353</v>
      </c>
      <c r="AD64" s="38">
        <v>375</v>
      </c>
      <c r="AE64" s="38">
        <v>393</v>
      </c>
      <c r="AF64" s="38">
        <v>404</v>
      </c>
      <c r="AG64" s="38">
        <v>377</v>
      </c>
      <c r="AH64" s="38">
        <v>374</v>
      </c>
      <c r="AI64" s="38">
        <v>397</v>
      </c>
      <c r="AJ64" s="38">
        <v>390</v>
      </c>
      <c r="AK64" s="38">
        <v>401</v>
      </c>
      <c r="AL64" s="38">
        <v>414</v>
      </c>
      <c r="AM64" s="38">
        <v>413</v>
      </c>
      <c r="AN64" s="38">
        <v>445</v>
      </c>
      <c r="AO64" s="38">
        <v>450</v>
      </c>
      <c r="AP64" s="38">
        <v>463</v>
      </c>
      <c r="AQ64" s="38">
        <v>447</v>
      </c>
      <c r="AR64" s="38">
        <v>508</v>
      </c>
      <c r="AS64" s="38">
        <v>480</v>
      </c>
      <c r="AT64" s="38">
        <v>503</v>
      </c>
      <c r="AU64" s="38">
        <v>495</v>
      </c>
      <c r="AV64" s="38">
        <v>518</v>
      </c>
      <c r="AW64" s="38">
        <v>492</v>
      </c>
      <c r="AX64" s="38">
        <v>486</v>
      </c>
      <c r="AY64" s="38">
        <v>476</v>
      </c>
      <c r="AZ64" s="38">
        <v>463</v>
      </c>
      <c r="BA64" s="38">
        <v>454</v>
      </c>
      <c r="BB64" s="38">
        <v>469</v>
      </c>
      <c r="BC64" s="38">
        <v>446</v>
      </c>
      <c r="BD64" s="38">
        <v>468</v>
      </c>
      <c r="BE64" s="38">
        <v>475</v>
      </c>
      <c r="BF64" s="38">
        <v>522</v>
      </c>
      <c r="BG64" s="38">
        <v>552</v>
      </c>
      <c r="BH64" s="38">
        <v>589</v>
      </c>
      <c r="BI64" s="38">
        <v>572</v>
      </c>
      <c r="BJ64" s="38">
        <v>548</v>
      </c>
      <c r="BK64" s="38">
        <v>539</v>
      </c>
      <c r="BL64" s="38">
        <v>520</v>
      </c>
      <c r="BM64" s="38">
        <v>455</v>
      </c>
      <c r="BN64" s="38">
        <v>387</v>
      </c>
      <c r="BO64" s="38">
        <v>382</v>
      </c>
      <c r="BP64" s="38">
        <v>413</v>
      </c>
      <c r="BQ64" s="38">
        <v>427</v>
      </c>
      <c r="BR64" s="38">
        <v>449</v>
      </c>
      <c r="BS64" s="38">
        <v>441</v>
      </c>
      <c r="BT64" s="38">
        <v>509</v>
      </c>
      <c r="BU64" s="38">
        <v>521</v>
      </c>
      <c r="BV64" s="38">
        <v>479</v>
      </c>
      <c r="BW64" s="38">
        <v>472</v>
      </c>
      <c r="BX64" s="38">
        <v>491</v>
      </c>
      <c r="BY64" s="38">
        <v>476</v>
      </c>
      <c r="BZ64" s="38">
        <v>455</v>
      </c>
      <c r="CA64" s="38">
        <v>480</v>
      </c>
      <c r="CB64" s="38">
        <v>470</v>
      </c>
      <c r="CC64" s="38">
        <v>438</v>
      </c>
      <c r="CD64" s="38">
        <v>429</v>
      </c>
      <c r="CE64" s="38">
        <v>455</v>
      </c>
      <c r="CF64" s="38">
        <v>498</v>
      </c>
      <c r="CG64" s="38">
        <v>526</v>
      </c>
      <c r="CH64" s="38">
        <v>554</v>
      </c>
      <c r="CI64" s="38">
        <v>614</v>
      </c>
      <c r="CJ64" s="38">
        <v>612</v>
      </c>
      <c r="CK64" s="38">
        <v>638</v>
      </c>
      <c r="CL64" s="38">
        <v>614</v>
      </c>
      <c r="CM64" s="38">
        <v>607</v>
      </c>
      <c r="CN64" s="38">
        <v>593</v>
      </c>
      <c r="CO64" s="38">
        <v>593</v>
      </c>
      <c r="CP64" s="38">
        <v>607</v>
      </c>
      <c r="CQ64" s="38">
        <v>587</v>
      </c>
      <c r="CR64" s="38">
        <v>630</v>
      </c>
      <c r="CS64" s="38">
        <v>661</v>
      </c>
      <c r="CT64" s="38">
        <v>695</v>
      </c>
      <c r="CU64" s="52">
        <v>711</v>
      </c>
      <c r="CV64" s="52">
        <v>741</v>
      </c>
      <c r="CW64" s="52">
        <v>758</v>
      </c>
      <c r="CX64" s="52">
        <v>727</v>
      </c>
    </row>
    <row r="65" spans="1:102">
      <c r="A65" s="9" t="s">
        <v>121</v>
      </c>
      <c r="B65" s="24" t="s">
        <v>620</v>
      </c>
      <c r="C65" s="38">
        <v>802</v>
      </c>
      <c r="D65" s="38">
        <v>777</v>
      </c>
      <c r="E65" s="38">
        <v>848</v>
      </c>
      <c r="F65" s="38">
        <v>824</v>
      </c>
      <c r="G65" s="38">
        <v>905</v>
      </c>
      <c r="H65" s="38">
        <v>1020</v>
      </c>
      <c r="I65" s="38">
        <v>990</v>
      </c>
      <c r="J65" s="38">
        <v>967</v>
      </c>
      <c r="K65" s="38">
        <v>1004</v>
      </c>
      <c r="L65" s="38">
        <v>1222</v>
      </c>
      <c r="M65" s="38">
        <v>898</v>
      </c>
      <c r="N65" s="38">
        <v>803</v>
      </c>
      <c r="O65" s="38">
        <v>1008</v>
      </c>
      <c r="P65" s="38">
        <v>926</v>
      </c>
      <c r="Q65" s="38">
        <v>923</v>
      </c>
      <c r="R65" s="38">
        <v>1027</v>
      </c>
      <c r="S65" s="38">
        <v>1287</v>
      </c>
      <c r="T65" s="38">
        <v>1172</v>
      </c>
      <c r="U65" s="38">
        <v>1258</v>
      </c>
      <c r="V65" s="38">
        <v>1480</v>
      </c>
      <c r="W65" s="53">
        <v>200</v>
      </c>
      <c r="X65" s="38">
        <v>199</v>
      </c>
      <c r="Y65" s="38">
        <v>200</v>
      </c>
      <c r="Z65" s="38">
        <v>203</v>
      </c>
      <c r="AA65" s="38">
        <v>186</v>
      </c>
      <c r="AB65" s="38">
        <v>194</v>
      </c>
      <c r="AC65" s="38">
        <v>193</v>
      </c>
      <c r="AD65" s="38">
        <v>204</v>
      </c>
      <c r="AE65" s="38">
        <v>220</v>
      </c>
      <c r="AF65" s="38">
        <v>220</v>
      </c>
      <c r="AG65" s="38">
        <v>208</v>
      </c>
      <c r="AH65" s="38">
        <v>200</v>
      </c>
      <c r="AI65" s="38">
        <v>203</v>
      </c>
      <c r="AJ65" s="38">
        <v>194</v>
      </c>
      <c r="AK65" s="38">
        <v>215</v>
      </c>
      <c r="AL65" s="38">
        <v>212</v>
      </c>
      <c r="AM65" s="38">
        <v>222</v>
      </c>
      <c r="AN65" s="38">
        <v>220</v>
      </c>
      <c r="AO65" s="38">
        <v>228</v>
      </c>
      <c r="AP65" s="38">
        <v>235</v>
      </c>
      <c r="AQ65" s="38">
        <v>227</v>
      </c>
      <c r="AR65" s="38">
        <v>268</v>
      </c>
      <c r="AS65" s="38">
        <v>257</v>
      </c>
      <c r="AT65" s="38">
        <v>268</v>
      </c>
      <c r="AU65" s="38">
        <v>256</v>
      </c>
      <c r="AV65" s="38">
        <v>264</v>
      </c>
      <c r="AW65" s="38">
        <v>243</v>
      </c>
      <c r="AX65" s="38">
        <v>227</v>
      </c>
      <c r="AY65" s="38">
        <v>253</v>
      </c>
      <c r="AZ65" s="38">
        <v>239</v>
      </c>
      <c r="BA65" s="38">
        <v>238</v>
      </c>
      <c r="BB65" s="38">
        <v>237</v>
      </c>
      <c r="BC65" s="38">
        <v>232</v>
      </c>
      <c r="BD65" s="38">
        <v>236</v>
      </c>
      <c r="BE65" s="38">
        <v>246</v>
      </c>
      <c r="BF65" s="38">
        <v>290</v>
      </c>
      <c r="BG65" s="38">
        <v>303</v>
      </c>
      <c r="BH65" s="38">
        <v>322</v>
      </c>
      <c r="BI65" s="38">
        <v>310</v>
      </c>
      <c r="BJ65" s="38">
        <v>287</v>
      </c>
      <c r="BK65" s="38">
        <v>267</v>
      </c>
      <c r="BL65" s="38">
        <v>244</v>
      </c>
      <c r="BM65" s="38">
        <v>212</v>
      </c>
      <c r="BN65" s="38">
        <v>175</v>
      </c>
      <c r="BO65" s="38">
        <v>175</v>
      </c>
      <c r="BP65" s="38">
        <v>187</v>
      </c>
      <c r="BQ65" s="38">
        <v>209</v>
      </c>
      <c r="BR65" s="38">
        <v>232</v>
      </c>
      <c r="BS65" s="38">
        <v>227</v>
      </c>
      <c r="BT65" s="38">
        <v>255</v>
      </c>
      <c r="BU65" s="38">
        <v>273</v>
      </c>
      <c r="BV65" s="38">
        <v>253</v>
      </c>
      <c r="BW65" s="38">
        <v>234</v>
      </c>
      <c r="BX65" s="38">
        <v>244</v>
      </c>
      <c r="BY65" s="38">
        <v>223</v>
      </c>
      <c r="BZ65" s="38">
        <v>225</v>
      </c>
      <c r="CA65" s="38">
        <v>253</v>
      </c>
      <c r="CB65" s="38">
        <v>240</v>
      </c>
      <c r="CC65" s="38">
        <v>216</v>
      </c>
      <c r="CD65" s="38">
        <v>214</v>
      </c>
      <c r="CE65" s="38">
        <v>220</v>
      </c>
      <c r="CF65" s="38">
        <v>243</v>
      </c>
      <c r="CG65" s="38">
        <v>267</v>
      </c>
      <c r="CH65" s="38">
        <v>297</v>
      </c>
      <c r="CI65" s="38">
        <v>322</v>
      </c>
      <c r="CJ65" s="38">
        <v>320</v>
      </c>
      <c r="CK65" s="38">
        <v>335</v>
      </c>
      <c r="CL65" s="38">
        <v>310</v>
      </c>
      <c r="CM65" s="38">
        <v>310</v>
      </c>
      <c r="CN65" s="38">
        <v>284</v>
      </c>
      <c r="CO65" s="38">
        <v>285</v>
      </c>
      <c r="CP65" s="38">
        <v>293</v>
      </c>
      <c r="CQ65" s="38">
        <v>279</v>
      </c>
      <c r="CR65" s="38">
        <v>302</v>
      </c>
      <c r="CS65" s="38">
        <v>320</v>
      </c>
      <c r="CT65" s="38">
        <v>357</v>
      </c>
      <c r="CU65" s="52">
        <v>359</v>
      </c>
      <c r="CV65" s="52">
        <v>374</v>
      </c>
      <c r="CW65" s="52">
        <v>376</v>
      </c>
      <c r="CX65" s="52">
        <v>371</v>
      </c>
    </row>
    <row r="66" spans="1:102">
      <c r="A66" s="9" t="s">
        <v>123</v>
      </c>
      <c r="B66" s="24" t="s">
        <v>621</v>
      </c>
      <c r="C66" s="38">
        <v>626</v>
      </c>
      <c r="D66" s="38">
        <v>647</v>
      </c>
      <c r="E66" s="38">
        <v>700</v>
      </c>
      <c r="F66" s="38">
        <v>778</v>
      </c>
      <c r="G66" s="38">
        <v>866</v>
      </c>
      <c r="H66" s="38">
        <v>918</v>
      </c>
      <c r="I66" s="38">
        <v>1001</v>
      </c>
      <c r="J66" s="38">
        <v>895</v>
      </c>
      <c r="K66" s="38">
        <v>907</v>
      </c>
      <c r="L66" s="38">
        <v>1039</v>
      </c>
      <c r="M66" s="38">
        <v>1003</v>
      </c>
      <c r="N66" s="38">
        <v>868</v>
      </c>
      <c r="O66" s="38">
        <v>942</v>
      </c>
      <c r="P66" s="38">
        <v>968</v>
      </c>
      <c r="Q66" s="38">
        <v>894</v>
      </c>
      <c r="R66" s="38">
        <v>1006</v>
      </c>
      <c r="S66" s="38">
        <v>1191</v>
      </c>
      <c r="T66" s="38">
        <v>1228</v>
      </c>
      <c r="U66" s="38">
        <v>1315</v>
      </c>
      <c r="V66" s="38">
        <v>1457</v>
      </c>
      <c r="W66" s="53">
        <v>155</v>
      </c>
      <c r="X66" s="38">
        <v>161</v>
      </c>
      <c r="Y66" s="38">
        <v>149</v>
      </c>
      <c r="Z66" s="38">
        <v>161</v>
      </c>
      <c r="AA66" s="38">
        <v>154</v>
      </c>
      <c r="AB66" s="38">
        <v>162</v>
      </c>
      <c r="AC66" s="38">
        <v>160</v>
      </c>
      <c r="AD66" s="38">
        <v>171</v>
      </c>
      <c r="AE66" s="38">
        <v>173</v>
      </c>
      <c r="AF66" s="38">
        <v>184</v>
      </c>
      <c r="AG66" s="38">
        <v>169</v>
      </c>
      <c r="AH66" s="38">
        <v>174</v>
      </c>
      <c r="AI66" s="38">
        <v>194</v>
      </c>
      <c r="AJ66" s="38">
        <v>195</v>
      </c>
      <c r="AK66" s="38">
        <v>187</v>
      </c>
      <c r="AL66" s="38">
        <v>202</v>
      </c>
      <c r="AM66" s="38">
        <v>191</v>
      </c>
      <c r="AN66" s="38">
        <v>225</v>
      </c>
      <c r="AO66" s="38">
        <v>221</v>
      </c>
      <c r="AP66" s="38">
        <v>229</v>
      </c>
      <c r="AQ66" s="38">
        <v>220</v>
      </c>
      <c r="AR66" s="38">
        <v>240</v>
      </c>
      <c r="AS66" s="38">
        <v>223</v>
      </c>
      <c r="AT66" s="38">
        <v>235</v>
      </c>
      <c r="AU66" s="38">
        <v>239</v>
      </c>
      <c r="AV66" s="38">
        <v>254</v>
      </c>
      <c r="AW66" s="38">
        <v>249</v>
      </c>
      <c r="AX66" s="38">
        <v>259</v>
      </c>
      <c r="AY66" s="38">
        <v>223</v>
      </c>
      <c r="AZ66" s="38">
        <v>223</v>
      </c>
      <c r="BA66" s="38">
        <v>216</v>
      </c>
      <c r="BB66" s="38">
        <v>233</v>
      </c>
      <c r="BC66" s="38">
        <v>214</v>
      </c>
      <c r="BD66" s="38">
        <v>232</v>
      </c>
      <c r="BE66" s="38">
        <v>229</v>
      </c>
      <c r="BF66" s="38">
        <v>232</v>
      </c>
      <c r="BG66" s="38">
        <v>249</v>
      </c>
      <c r="BH66" s="38">
        <v>267</v>
      </c>
      <c r="BI66" s="38">
        <v>262</v>
      </c>
      <c r="BJ66" s="38">
        <v>261</v>
      </c>
      <c r="BK66" s="38">
        <v>272</v>
      </c>
      <c r="BL66" s="38">
        <v>276</v>
      </c>
      <c r="BM66" s="38">
        <v>243</v>
      </c>
      <c r="BN66" s="38">
        <v>212</v>
      </c>
      <c r="BO66" s="38">
        <v>207</v>
      </c>
      <c r="BP66" s="38">
        <v>226</v>
      </c>
      <c r="BQ66" s="38">
        <v>218</v>
      </c>
      <c r="BR66" s="38">
        <v>217</v>
      </c>
      <c r="BS66" s="38">
        <v>214</v>
      </c>
      <c r="BT66" s="38">
        <v>254</v>
      </c>
      <c r="BU66" s="38">
        <v>248</v>
      </c>
      <c r="BV66" s="38">
        <v>226</v>
      </c>
      <c r="BW66" s="38">
        <v>238</v>
      </c>
      <c r="BX66" s="38">
        <v>247</v>
      </c>
      <c r="BY66" s="38">
        <v>253</v>
      </c>
      <c r="BZ66" s="38">
        <v>230</v>
      </c>
      <c r="CA66" s="38">
        <v>227</v>
      </c>
      <c r="CB66" s="38">
        <v>230</v>
      </c>
      <c r="CC66" s="38">
        <v>222</v>
      </c>
      <c r="CD66" s="38">
        <v>215</v>
      </c>
      <c r="CE66" s="38">
        <v>235</v>
      </c>
      <c r="CF66" s="38">
        <v>255</v>
      </c>
      <c r="CG66" s="38">
        <v>259</v>
      </c>
      <c r="CH66" s="38">
        <v>257</v>
      </c>
      <c r="CI66" s="38">
        <v>292</v>
      </c>
      <c r="CJ66" s="38">
        <v>292</v>
      </c>
      <c r="CK66" s="38">
        <v>303</v>
      </c>
      <c r="CL66" s="38">
        <v>304</v>
      </c>
      <c r="CM66" s="38">
        <v>297</v>
      </c>
      <c r="CN66" s="38">
        <v>310</v>
      </c>
      <c r="CO66" s="38">
        <v>307</v>
      </c>
      <c r="CP66" s="38">
        <v>314</v>
      </c>
      <c r="CQ66" s="38">
        <v>307</v>
      </c>
      <c r="CR66" s="38">
        <v>328</v>
      </c>
      <c r="CS66" s="38">
        <v>342</v>
      </c>
      <c r="CT66" s="38">
        <v>338</v>
      </c>
      <c r="CU66" s="52">
        <v>351</v>
      </c>
      <c r="CV66" s="52">
        <v>367</v>
      </c>
      <c r="CW66" s="52">
        <v>383</v>
      </c>
      <c r="CX66" s="52">
        <v>356</v>
      </c>
    </row>
    <row r="67" spans="1:102">
      <c r="A67" s="1" t="s">
        <v>125</v>
      </c>
      <c r="B67" s="24" t="s">
        <v>622</v>
      </c>
      <c r="C67" s="38">
        <v>3897</v>
      </c>
      <c r="D67" s="38">
        <v>3702</v>
      </c>
      <c r="E67" s="38">
        <v>3788</v>
      </c>
      <c r="F67" s="38">
        <v>4114</v>
      </c>
      <c r="G67" s="38">
        <v>3987</v>
      </c>
      <c r="H67" s="38">
        <v>4254</v>
      </c>
      <c r="I67" s="38">
        <v>4357</v>
      </c>
      <c r="J67" s="38">
        <v>4256</v>
      </c>
      <c r="K67" s="38">
        <v>4462</v>
      </c>
      <c r="L67" s="38">
        <v>4489</v>
      </c>
      <c r="M67" s="38">
        <v>4794</v>
      </c>
      <c r="N67" s="38">
        <v>4670</v>
      </c>
      <c r="O67" s="38">
        <v>5065</v>
      </c>
      <c r="P67" s="38">
        <v>5129</v>
      </c>
      <c r="Q67" s="38">
        <v>4787</v>
      </c>
      <c r="R67" s="38">
        <v>5057</v>
      </c>
      <c r="S67" s="38">
        <v>5210</v>
      </c>
      <c r="T67" s="38">
        <v>4842</v>
      </c>
      <c r="U67" s="38">
        <v>4643</v>
      </c>
      <c r="V67" s="38">
        <v>4887</v>
      </c>
      <c r="W67" s="53">
        <v>988</v>
      </c>
      <c r="X67" s="38">
        <v>990</v>
      </c>
      <c r="Y67" s="38">
        <v>975</v>
      </c>
      <c r="Z67" s="38">
        <v>944</v>
      </c>
      <c r="AA67" s="38">
        <v>905</v>
      </c>
      <c r="AB67" s="38">
        <v>915</v>
      </c>
      <c r="AC67" s="38">
        <v>947</v>
      </c>
      <c r="AD67" s="38">
        <v>935</v>
      </c>
      <c r="AE67" s="38">
        <v>944</v>
      </c>
      <c r="AF67" s="38">
        <v>916</v>
      </c>
      <c r="AG67" s="38">
        <v>968</v>
      </c>
      <c r="AH67" s="38">
        <v>960</v>
      </c>
      <c r="AI67" s="38">
        <v>1042</v>
      </c>
      <c r="AJ67" s="38">
        <v>1058</v>
      </c>
      <c r="AK67" s="38">
        <v>1031</v>
      </c>
      <c r="AL67" s="38">
        <v>983</v>
      </c>
      <c r="AM67" s="38">
        <v>993</v>
      </c>
      <c r="AN67" s="38">
        <v>989</v>
      </c>
      <c r="AO67" s="38">
        <v>1017</v>
      </c>
      <c r="AP67" s="38">
        <v>988</v>
      </c>
      <c r="AQ67" s="38">
        <v>1033</v>
      </c>
      <c r="AR67" s="38">
        <v>1063</v>
      </c>
      <c r="AS67" s="38">
        <v>1069</v>
      </c>
      <c r="AT67" s="38">
        <v>1089</v>
      </c>
      <c r="AU67" s="38">
        <v>1078</v>
      </c>
      <c r="AV67" s="38">
        <v>1101</v>
      </c>
      <c r="AW67" s="38">
        <v>1088</v>
      </c>
      <c r="AX67" s="38">
        <v>1090</v>
      </c>
      <c r="AY67" s="38">
        <v>1092</v>
      </c>
      <c r="AZ67" s="38">
        <v>1033</v>
      </c>
      <c r="BA67" s="38">
        <v>1050</v>
      </c>
      <c r="BB67" s="38">
        <v>1081</v>
      </c>
      <c r="BC67" s="38">
        <v>1099</v>
      </c>
      <c r="BD67" s="38">
        <v>1100</v>
      </c>
      <c r="BE67" s="38">
        <v>1122</v>
      </c>
      <c r="BF67" s="38">
        <v>1141</v>
      </c>
      <c r="BG67" s="38">
        <v>1118</v>
      </c>
      <c r="BH67" s="38">
        <v>1076</v>
      </c>
      <c r="BI67" s="38">
        <v>1136</v>
      </c>
      <c r="BJ67" s="38">
        <v>1159</v>
      </c>
      <c r="BK67" s="38">
        <v>1178</v>
      </c>
      <c r="BL67" s="38">
        <v>1199</v>
      </c>
      <c r="BM67" s="38">
        <v>1214</v>
      </c>
      <c r="BN67" s="38">
        <v>1203</v>
      </c>
      <c r="BO67" s="38">
        <v>1171</v>
      </c>
      <c r="BP67" s="38">
        <v>1113</v>
      </c>
      <c r="BQ67" s="38">
        <v>1196</v>
      </c>
      <c r="BR67" s="38">
        <v>1190</v>
      </c>
      <c r="BS67" s="38">
        <v>1196</v>
      </c>
      <c r="BT67" s="38">
        <v>1244</v>
      </c>
      <c r="BU67" s="38">
        <v>1292</v>
      </c>
      <c r="BV67" s="38">
        <v>1333</v>
      </c>
      <c r="BW67" s="38">
        <v>1283</v>
      </c>
      <c r="BX67" s="38">
        <v>1286</v>
      </c>
      <c r="BY67" s="38">
        <v>1306</v>
      </c>
      <c r="BZ67" s="38">
        <v>1254</v>
      </c>
      <c r="CA67" s="38">
        <v>1187</v>
      </c>
      <c r="CB67" s="38">
        <v>1215</v>
      </c>
      <c r="CC67" s="38">
        <v>1208</v>
      </c>
      <c r="CD67" s="38">
        <v>1177</v>
      </c>
      <c r="CE67" s="38">
        <v>1225</v>
      </c>
      <c r="CF67" s="38">
        <v>1242</v>
      </c>
      <c r="CG67" s="38">
        <v>1282</v>
      </c>
      <c r="CH67" s="38">
        <v>1308</v>
      </c>
      <c r="CI67" s="38">
        <v>1327</v>
      </c>
      <c r="CJ67" s="38">
        <v>1295</v>
      </c>
      <c r="CK67" s="38">
        <v>1291</v>
      </c>
      <c r="CL67" s="38">
        <v>1297</v>
      </c>
      <c r="CM67" s="38">
        <v>1231</v>
      </c>
      <c r="CN67" s="38">
        <v>1152</v>
      </c>
      <c r="CO67" s="38">
        <v>1237</v>
      </c>
      <c r="CP67" s="38">
        <v>1222</v>
      </c>
      <c r="CQ67" s="38">
        <v>1156</v>
      </c>
      <c r="CR67" s="38">
        <v>1154</v>
      </c>
      <c r="CS67" s="38">
        <v>1197</v>
      </c>
      <c r="CT67" s="38">
        <v>1136</v>
      </c>
      <c r="CU67" s="52">
        <v>1137</v>
      </c>
      <c r="CV67" s="52">
        <v>1139</v>
      </c>
      <c r="CW67" s="52">
        <v>1300</v>
      </c>
      <c r="CX67" s="52">
        <v>1311</v>
      </c>
    </row>
    <row r="68" spans="1:102">
      <c r="A68" s="9" t="s">
        <v>127</v>
      </c>
      <c r="B68" s="24" t="s">
        <v>623</v>
      </c>
      <c r="C68" s="38">
        <v>3013</v>
      </c>
      <c r="D68" s="38">
        <v>2807</v>
      </c>
      <c r="E68" s="38">
        <v>2831</v>
      </c>
      <c r="F68" s="38">
        <v>3140</v>
      </c>
      <c r="G68" s="38">
        <v>3086</v>
      </c>
      <c r="H68" s="38">
        <v>3234</v>
      </c>
      <c r="I68" s="38">
        <v>3271</v>
      </c>
      <c r="J68" s="38">
        <v>3149</v>
      </c>
      <c r="K68" s="38">
        <v>3316</v>
      </c>
      <c r="L68" s="38">
        <v>3331</v>
      </c>
      <c r="M68" s="38">
        <v>3490</v>
      </c>
      <c r="N68" s="38">
        <v>3339</v>
      </c>
      <c r="O68" s="38">
        <v>3671</v>
      </c>
      <c r="P68" s="38">
        <v>3685</v>
      </c>
      <c r="Q68" s="38">
        <v>3355</v>
      </c>
      <c r="R68" s="38">
        <v>3458</v>
      </c>
      <c r="S68" s="38">
        <v>3484</v>
      </c>
      <c r="T68" s="38">
        <v>3261</v>
      </c>
      <c r="U68" s="38">
        <v>2977</v>
      </c>
      <c r="V68" s="38">
        <v>3170</v>
      </c>
      <c r="W68" s="53">
        <v>771</v>
      </c>
      <c r="X68" s="38">
        <v>773</v>
      </c>
      <c r="Y68" s="38">
        <v>752</v>
      </c>
      <c r="Z68" s="38">
        <v>717</v>
      </c>
      <c r="AA68" s="38">
        <v>690</v>
      </c>
      <c r="AB68" s="38">
        <v>695</v>
      </c>
      <c r="AC68" s="38">
        <v>716</v>
      </c>
      <c r="AD68" s="38">
        <v>706</v>
      </c>
      <c r="AE68" s="38">
        <v>706</v>
      </c>
      <c r="AF68" s="38">
        <v>692</v>
      </c>
      <c r="AG68" s="38">
        <v>728</v>
      </c>
      <c r="AH68" s="38">
        <v>705</v>
      </c>
      <c r="AI68" s="38">
        <v>793</v>
      </c>
      <c r="AJ68" s="38">
        <v>819</v>
      </c>
      <c r="AK68" s="38">
        <v>787</v>
      </c>
      <c r="AL68" s="38">
        <v>741</v>
      </c>
      <c r="AM68" s="38">
        <v>779</v>
      </c>
      <c r="AN68" s="38">
        <v>761</v>
      </c>
      <c r="AO68" s="38">
        <v>788</v>
      </c>
      <c r="AP68" s="38">
        <v>758</v>
      </c>
      <c r="AQ68" s="38">
        <v>794</v>
      </c>
      <c r="AR68" s="38">
        <v>806</v>
      </c>
      <c r="AS68" s="38">
        <v>816</v>
      </c>
      <c r="AT68" s="38">
        <v>818</v>
      </c>
      <c r="AU68" s="38">
        <v>812</v>
      </c>
      <c r="AV68" s="38">
        <v>824</v>
      </c>
      <c r="AW68" s="38">
        <v>821</v>
      </c>
      <c r="AX68" s="38">
        <v>814</v>
      </c>
      <c r="AY68" s="38">
        <v>816</v>
      </c>
      <c r="AZ68" s="38">
        <v>731</v>
      </c>
      <c r="BA68" s="38">
        <v>796</v>
      </c>
      <c r="BB68" s="38">
        <v>806</v>
      </c>
      <c r="BC68" s="38">
        <v>817</v>
      </c>
      <c r="BD68" s="38">
        <v>824</v>
      </c>
      <c r="BE68" s="38">
        <v>827</v>
      </c>
      <c r="BF68" s="38">
        <v>848</v>
      </c>
      <c r="BG68" s="38">
        <v>816</v>
      </c>
      <c r="BH68" s="38">
        <v>806</v>
      </c>
      <c r="BI68" s="38">
        <v>846</v>
      </c>
      <c r="BJ68" s="38">
        <v>863</v>
      </c>
      <c r="BK68" s="38">
        <v>871</v>
      </c>
      <c r="BL68" s="38">
        <v>868</v>
      </c>
      <c r="BM68" s="38">
        <v>876</v>
      </c>
      <c r="BN68" s="38">
        <v>875</v>
      </c>
      <c r="BO68" s="38">
        <v>841</v>
      </c>
      <c r="BP68" s="38">
        <v>789</v>
      </c>
      <c r="BQ68" s="38">
        <v>853</v>
      </c>
      <c r="BR68" s="38">
        <v>856</v>
      </c>
      <c r="BS68" s="38">
        <v>860</v>
      </c>
      <c r="BT68" s="38">
        <v>893</v>
      </c>
      <c r="BU68" s="38">
        <v>940</v>
      </c>
      <c r="BV68" s="38">
        <v>978</v>
      </c>
      <c r="BW68" s="38">
        <v>929</v>
      </c>
      <c r="BX68" s="38">
        <v>934</v>
      </c>
      <c r="BY68" s="38">
        <v>943</v>
      </c>
      <c r="BZ68" s="38">
        <v>879</v>
      </c>
      <c r="CA68" s="38">
        <v>827</v>
      </c>
      <c r="CB68" s="38">
        <v>853</v>
      </c>
      <c r="CC68" s="38">
        <v>849</v>
      </c>
      <c r="CD68" s="38">
        <v>826</v>
      </c>
      <c r="CE68" s="38">
        <v>844</v>
      </c>
      <c r="CF68" s="38">
        <v>844</v>
      </c>
      <c r="CG68" s="38">
        <v>872</v>
      </c>
      <c r="CH68" s="38">
        <v>898</v>
      </c>
      <c r="CI68" s="38">
        <v>875</v>
      </c>
      <c r="CJ68" s="38">
        <v>872</v>
      </c>
      <c r="CK68" s="38">
        <v>874</v>
      </c>
      <c r="CL68" s="38">
        <v>863</v>
      </c>
      <c r="CM68" s="38">
        <v>830</v>
      </c>
      <c r="CN68" s="38">
        <v>778</v>
      </c>
      <c r="CO68" s="38">
        <v>839</v>
      </c>
      <c r="CP68" s="38">
        <v>814</v>
      </c>
      <c r="CQ68" s="38">
        <v>772</v>
      </c>
      <c r="CR68" s="38">
        <v>757</v>
      </c>
      <c r="CS68" s="38">
        <v>770</v>
      </c>
      <c r="CT68" s="38">
        <v>678</v>
      </c>
      <c r="CU68" s="52">
        <v>722</v>
      </c>
      <c r="CV68" s="52">
        <v>730</v>
      </c>
      <c r="CW68" s="52">
        <v>847</v>
      </c>
      <c r="CX68" s="52">
        <v>871</v>
      </c>
    </row>
    <row r="69" spans="1:102">
      <c r="A69" s="9" t="s">
        <v>129</v>
      </c>
      <c r="B69" s="24" t="s">
        <v>624</v>
      </c>
      <c r="C69" s="38">
        <v>884</v>
      </c>
      <c r="D69" s="38">
        <v>895</v>
      </c>
      <c r="E69" s="38">
        <v>957</v>
      </c>
      <c r="F69" s="38">
        <v>974</v>
      </c>
      <c r="G69" s="38">
        <v>901</v>
      </c>
      <c r="H69" s="38">
        <v>1020</v>
      </c>
      <c r="I69" s="38">
        <v>1086</v>
      </c>
      <c r="J69" s="38">
        <v>1107</v>
      </c>
      <c r="K69" s="38">
        <v>1146</v>
      </c>
      <c r="L69" s="38">
        <v>1158</v>
      </c>
      <c r="M69" s="38">
        <v>1304</v>
      </c>
      <c r="N69" s="38">
        <v>1331</v>
      </c>
      <c r="O69" s="38">
        <v>1394</v>
      </c>
      <c r="P69" s="38">
        <v>1444</v>
      </c>
      <c r="Q69" s="38">
        <v>1432</v>
      </c>
      <c r="R69" s="38">
        <v>1599</v>
      </c>
      <c r="S69" s="38">
        <v>1726</v>
      </c>
      <c r="T69" s="38">
        <v>1581</v>
      </c>
      <c r="U69" s="38">
        <v>1666</v>
      </c>
      <c r="V69" s="38">
        <v>1717</v>
      </c>
      <c r="W69" s="53">
        <v>217</v>
      </c>
      <c r="X69" s="38">
        <v>217</v>
      </c>
      <c r="Y69" s="38">
        <v>223</v>
      </c>
      <c r="Z69" s="38">
        <v>227</v>
      </c>
      <c r="AA69" s="38">
        <v>215</v>
      </c>
      <c r="AB69" s="38">
        <v>219</v>
      </c>
      <c r="AC69" s="38">
        <v>232</v>
      </c>
      <c r="AD69" s="38">
        <v>229</v>
      </c>
      <c r="AE69" s="38">
        <v>238</v>
      </c>
      <c r="AF69" s="38">
        <v>224</v>
      </c>
      <c r="AG69" s="38">
        <v>240</v>
      </c>
      <c r="AH69" s="38">
        <v>255</v>
      </c>
      <c r="AI69" s="38">
        <v>249</v>
      </c>
      <c r="AJ69" s="38">
        <v>239</v>
      </c>
      <c r="AK69" s="38">
        <v>244</v>
      </c>
      <c r="AL69" s="38">
        <v>242</v>
      </c>
      <c r="AM69" s="38">
        <v>214</v>
      </c>
      <c r="AN69" s="38">
        <v>228</v>
      </c>
      <c r="AO69" s="38">
        <v>229</v>
      </c>
      <c r="AP69" s="38">
        <v>230</v>
      </c>
      <c r="AQ69" s="38">
        <v>239</v>
      </c>
      <c r="AR69" s="38">
        <v>257</v>
      </c>
      <c r="AS69" s="38">
        <v>253</v>
      </c>
      <c r="AT69" s="38">
        <v>271</v>
      </c>
      <c r="AU69" s="38">
        <v>266</v>
      </c>
      <c r="AV69" s="38">
        <v>278</v>
      </c>
      <c r="AW69" s="38">
        <v>267</v>
      </c>
      <c r="AX69" s="38">
        <v>275</v>
      </c>
      <c r="AY69" s="38">
        <v>275</v>
      </c>
      <c r="AZ69" s="38">
        <v>302</v>
      </c>
      <c r="BA69" s="38">
        <v>255</v>
      </c>
      <c r="BB69" s="38">
        <v>275</v>
      </c>
      <c r="BC69" s="38">
        <v>282</v>
      </c>
      <c r="BD69" s="38">
        <v>276</v>
      </c>
      <c r="BE69" s="38">
        <v>295</v>
      </c>
      <c r="BF69" s="38">
        <v>293</v>
      </c>
      <c r="BG69" s="38">
        <v>302</v>
      </c>
      <c r="BH69" s="38">
        <v>270</v>
      </c>
      <c r="BI69" s="38">
        <v>290</v>
      </c>
      <c r="BJ69" s="38">
        <v>296</v>
      </c>
      <c r="BK69" s="38">
        <v>307</v>
      </c>
      <c r="BL69" s="38">
        <v>331</v>
      </c>
      <c r="BM69" s="38">
        <v>338</v>
      </c>
      <c r="BN69" s="38">
        <v>328</v>
      </c>
      <c r="BO69" s="38">
        <v>330</v>
      </c>
      <c r="BP69" s="38">
        <v>324</v>
      </c>
      <c r="BQ69" s="38">
        <v>344</v>
      </c>
      <c r="BR69" s="38">
        <v>333</v>
      </c>
      <c r="BS69" s="38">
        <v>336</v>
      </c>
      <c r="BT69" s="38">
        <v>351</v>
      </c>
      <c r="BU69" s="38">
        <v>352</v>
      </c>
      <c r="BV69" s="38">
        <v>355</v>
      </c>
      <c r="BW69" s="38">
        <v>354</v>
      </c>
      <c r="BX69" s="38">
        <v>352</v>
      </c>
      <c r="BY69" s="38">
        <v>364</v>
      </c>
      <c r="BZ69" s="38">
        <v>374</v>
      </c>
      <c r="CA69" s="38">
        <v>359</v>
      </c>
      <c r="CB69" s="38">
        <v>363</v>
      </c>
      <c r="CC69" s="38">
        <v>359</v>
      </c>
      <c r="CD69" s="38">
        <v>351</v>
      </c>
      <c r="CE69" s="38">
        <v>381</v>
      </c>
      <c r="CF69" s="38">
        <v>398</v>
      </c>
      <c r="CG69" s="38">
        <v>410</v>
      </c>
      <c r="CH69" s="38">
        <v>410</v>
      </c>
      <c r="CI69" s="38">
        <v>452</v>
      </c>
      <c r="CJ69" s="38">
        <v>424</v>
      </c>
      <c r="CK69" s="38">
        <v>416</v>
      </c>
      <c r="CL69" s="38">
        <v>434</v>
      </c>
      <c r="CM69" s="38">
        <v>401</v>
      </c>
      <c r="CN69" s="38">
        <v>374</v>
      </c>
      <c r="CO69" s="38">
        <v>399</v>
      </c>
      <c r="CP69" s="38">
        <v>407</v>
      </c>
      <c r="CQ69" s="38">
        <v>383</v>
      </c>
      <c r="CR69" s="38">
        <v>397</v>
      </c>
      <c r="CS69" s="38">
        <v>428</v>
      </c>
      <c r="CT69" s="38">
        <v>458</v>
      </c>
      <c r="CU69" s="52">
        <v>415</v>
      </c>
      <c r="CV69" s="52">
        <v>409</v>
      </c>
      <c r="CW69" s="52">
        <v>453</v>
      </c>
      <c r="CX69" s="52">
        <v>440</v>
      </c>
    </row>
    <row r="70" spans="1:102">
      <c r="A70" s="1" t="s">
        <v>131</v>
      </c>
      <c r="B70" s="24" t="s">
        <v>625</v>
      </c>
      <c r="C70" s="38">
        <v>21</v>
      </c>
      <c r="D70" s="38">
        <v>15</v>
      </c>
      <c r="E70" s="38">
        <v>10</v>
      </c>
      <c r="F70" s="38">
        <v>7</v>
      </c>
      <c r="G70" s="38">
        <v>10</v>
      </c>
      <c r="H70" s="38">
        <v>7</v>
      </c>
      <c r="I70" s="38">
        <v>6</v>
      </c>
      <c r="J70" s="38">
        <v>8</v>
      </c>
      <c r="K70" s="38">
        <v>7</v>
      </c>
      <c r="L70" s="38">
        <v>7</v>
      </c>
      <c r="M70" s="38">
        <v>18</v>
      </c>
      <c r="N70" s="38">
        <v>26</v>
      </c>
      <c r="O70" s="38">
        <v>13</v>
      </c>
      <c r="P70" s="38">
        <v>15</v>
      </c>
      <c r="Q70" s="38">
        <v>20</v>
      </c>
      <c r="R70" s="38">
        <v>19</v>
      </c>
      <c r="S70" s="38">
        <v>19</v>
      </c>
      <c r="T70" s="38">
        <v>19</v>
      </c>
      <c r="U70" s="38">
        <v>18</v>
      </c>
      <c r="V70" s="38">
        <v>17</v>
      </c>
      <c r="W70" s="53">
        <v>3</v>
      </c>
      <c r="X70" s="38">
        <v>7</v>
      </c>
      <c r="Y70" s="38">
        <v>7</v>
      </c>
      <c r="Z70" s="38">
        <v>4</v>
      </c>
      <c r="AA70" s="38">
        <v>4</v>
      </c>
      <c r="AB70" s="38">
        <v>4</v>
      </c>
      <c r="AC70" s="38">
        <v>4</v>
      </c>
      <c r="AD70" s="38">
        <v>3</v>
      </c>
      <c r="AE70" s="38">
        <v>3</v>
      </c>
      <c r="AF70" s="38">
        <v>3</v>
      </c>
      <c r="AG70" s="38">
        <v>2</v>
      </c>
      <c r="AH70" s="38">
        <v>2</v>
      </c>
      <c r="AI70" s="38">
        <v>2</v>
      </c>
      <c r="AJ70" s="38">
        <v>1</v>
      </c>
      <c r="AK70" s="38">
        <v>2</v>
      </c>
      <c r="AL70" s="38">
        <v>2</v>
      </c>
      <c r="AM70" s="38">
        <v>2</v>
      </c>
      <c r="AN70" s="38">
        <v>2</v>
      </c>
      <c r="AO70" s="38">
        <v>4</v>
      </c>
      <c r="AP70" s="38">
        <v>2</v>
      </c>
      <c r="AQ70" s="38">
        <v>1</v>
      </c>
      <c r="AR70" s="38">
        <v>2</v>
      </c>
      <c r="AS70" s="38">
        <v>2</v>
      </c>
      <c r="AT70" s="38">
        <v>2</v>
      </c>
      <c r="AU70" s="38">
        <v>1</v>
      </c>
      <c r="AV70" s="38">
        <v>1</v>
      </c>
      <c r="AW70" s="38">
        <v>2</v>
      </c>
      <c r="AX70" s="38">
        <v>2</v>
      </c>
      <c r="AY70" s="38">
        <v>2</v>
      </c>
      <c r="AZ70" s="38">
        <v>2</v>
      </c>
      <c r="BA70" s="38">
        <v>2</v>
      </c>
      <c r="BB70" s="38">
        <v>2</v>
      </c>
      <c r="BC70" s="38">
        <v>2</v>
      </c>
      <c r="BD70" s="38">
        <v>1</v>
      </c>
      <c r="BE70" s="38">
        <v>2</v>
      </c>
      <c r="BF70" s="38">
        <v>2</v>
      </c>
      <c r="BG70" s="38">
        <v>2</v>
      </c>
      <c r="BH70" s="38">
        <v>1</v>
      </c>
      <c r="BI70" s="38">
        <v>2</v>
      </c>
      <c r="BJ70" s="38">
        <v>2</v>
      </c>
      <c r="BK70" s="38">
        <v>2</v>
      </c>
      <c r="BL70" s="38">
        <v>6</v>
      </c>
      <c r="BM70" s="38">
        <v>4</v>
      </c>
      <c r="BN70" s="38">
        <v>6</v>
      </c>
      <c r="BO70" s="38">
        <v>7</v>
      </c>
      <c r="BP70" s="38">
        <v>6</v>
      </c>
      <c r="BQ70" s="38">
        <v>6</v>
      </c>
      <c r="BR70" s="38">
        <v>7</v>
      </c>
      <c r="BS70" s="38">
        <v>2</v>
      </c>
      <c r="BT70" s="38">
        <v>3</v>
      </c>
      <c r="BU70" s="38">
        <v>4</v>
      </c>
      <c r="BV70" s="38">
        <v>4</v>
      </c>
      <c r="BW70" s="38">
        <v>4</v>
      </c>
      <c r="BX70" s="38">
        <v>4</v>
      </c>
      <c r="BY70" s="38">
        <v>4</v>
      </c>
      <c r="BZ70" s="38">
        <v>3</v>
      </c>
      <c r="CA70" s="38">
        <v>5</v>
      </c>
      <c r="CB70" s="38">
        <v>4</v>
      </c>
      <c r="CC70" s="38">
        <v>6</v>
      </c>
      <c r="CD70" s="38">
        <v>5</v>
      </c>
      <c r="CE70" s="38">
        <v>5</v>
      </c>
      <c r="CF70" s="38">
        <v>6</v>
      </c>
      <c r="CG70" s="38">
        <v>4</v>
      </c>
      <c r="CH70" s="38">
        <v>4</v>
      </c>
      <c r="CI70" s="38">
        <v>4</v>
      </c>
      <c r="CJ70" s="38">
        <v>6</v>
      </c>
      <c r="CK70" s="38">
        <v>4</v>
      </c>
      <c r="CL70" s="38">
        <v>5</v>
      </c>
      <c r="CM70" s="38">
        <v>5</v>
      </c>
      <c r="CN70" s="38">
        <v>5</v>
      </c>
      <c r="CO70" s="38">
        <v>5</v>
      </c>
      <c r="CP70" s="38">
        <v>4</v>
      </c>
      <c r="CQ70" s="38">
        <v>4</v>
      </c>
      <c r="CR70" s="38">
        <v>5</v>
      </c>
      <c r="CS70" s="38">
        <v>4</v>
      </c>
      <c r="CT70" s="38">
        <v>5</v>
      </c>
      <c r="CU70" s="52">
        <v>4</v>
      </c>
      <c r="CV70" s="52">
        <v>4</v>
      </c>
      <c r="CW70" s="52">
        <v>5</v>
      </c>
      <c r="CX70" s="52">
        <v>4</v>
      </c>
    </row>
    <row r="71" spans="1:102">
      <c r="A71" s="9" t="s">
        <v>133</v>
      </c>
      <c r="B71" s="24" t="s">
        <v>626</v>
      </c>
      <c r="C71" s="38">
        <v>21</v>
      </c>
      <c r="D71" s="38">
        <v>15</v>
      </c>
      <c r="E71" s="38">
        <v>10</v>
      </c>
      <c r="F71" s="38">
        <v>7</v>
      </c>
      <c r="G71" s="38">
        <v>10</v>
      </c>
      <c r="H71" s="38">
        <v>7</v>
      </c>
      <c r="I71" s="38">
        <v>6</v>
      </c>
      <c r="J71" s="38">
        <v>8</v>
      </c>
      <c r="K71" s="38">
        <v>7</v>
      </c>
      <c r="L71" s="38">
        <v>7</v>
      </c>
      <c r="M71" s="38">
        <v>18</v>
      </c>
      <c r="N71" s="38">
        <v>26</v>
      </c>
      <c r="O71" s="38">
        <v>13</v>
      </c>
      <c r="P71" s="38">
        <v>15</v>
      </c>
      <c r="Q71" s="38">
        <v>20</v>
      </c>
      <c r="R71" s="38">
        <v>19</v>
      </c>
      <c r="S71" s="38">
        <v>19</v>
      </c>
      <c r="T71" s="38">
        <v>19</v>
      </c>
      <c r="U71" s="38">
        <v>18</v>
      </c>
      <c r="V71" s="38">
        <v>17</v>
      </c>
      <c r="W71" s="53">
        <v>3</v>
      </c>
      <c r="X71" s="38">
        <v>7</v>
      </c>
      <c r="Y71" s="38">
        <v>7</v>
      </c>
      <c r="Z71" s="38">
        <v>4</v>
      </c>
      <c r="AA71" s="38">
        <v>4</v>
      </c>
      <c r="AB71" s="38">
        <v>4</v>
      </c>
      <c r="AC71" s="38">
        <v>4</v>
      </c>
      <c r="AD71" s="38">
        <v>3</v>
      </c>
      <c r="AE71" s="38">
        <v>3</v>
      </c>
      <c r="AF71" s="38">
        <v>3</v>
      </c>
      <c r="AG71" s="38">
        <v>2</v>
      </c>
      <c r="AH71" s="38">
        <v>2</v>
      </c>
      <c r="AI71" s="38">
        <v>2</v>
      </c>
      <c r="AJ71" s="38">
        <v>1</v>
      </c>
      <c r="AK71" s="38">
        <v>2</v>
      </c>
      <c r="AL71" s="38">
        <v>2</v>
      </c>
      <c r="AM71" s="38">
        <v>2</v>
      </c>
      <c r="AN71" s="38">
        <v>2</v>
      </c>
      <c r="AO71" s="38">
        <v>4</v>
      </c>
      <c r="AP71" s="38">
        <v>2</v>
      </c>
      <c r="AQ71" s="38">
        <v>1</v>
      </c>
      <c r="AR71" s="38">
        <v>2</v>
      </c>
      <c r="AS71" s="38">
        <v>2</v>
      </c>
      <c r="AT71" s="38">
        <v>2</v>
      </c>
      <c r="AU71" s="38">
        <v>1</v>
      </c>
      <c r="AV71" s="38">
        <v>1</v>
      </c>
      <c r="AW71" s="38">
        <v>2</v>
      </c>
      <c r="AX71" s="38">
        <v>2</v>
      </c>
      <c r="AY71" s="38">
        <v>2</v>
      </c>
      <c r="AZ71" s="38">
        <v>2</v>
      </c>
      <c r="BA71" s="38">
        <v>2</v>
      </c>
      <c r="BB71" s="38">
        <v>2</v>
      </c>
      <c r="BC71" s="38">
        <v>2</v>
      </c>
      <c r="BD71" s="38">
        <v>1</v>
      </c>
      <c r="BE71" s="38">
        <v>2</v>
      </c>
      <c r="BF71" s="38">
        <v>2</v>
      </c>
      <c r="BG71" s="38">
        <v>2</v>
      </c>
      <c r="BH71" s="38">
        <v>1</v>
      </c>
      <c r="BI71" s="38">
        <v>2</v>
      </c>
      <c r="BJ71" s="38">
        <v>2</v>
      </c>
      <c r="BK71" s="38">
        <v>2</v>
      </c>
      <c r="BL71" s="38">
        <v>6</v>
      </c>
      <c r="BM71" s="38">
        <v>4</v>
      </c>
      <c r="BN71" s="38">
        <v>6</v>
      </c>
      <c r="BO71" s="38">
        <v>7</v>
      </c>
      <c r="BP71" s="38">
        <v>6</v>
      </c>
      <c r="BQ71" s="38">
        <v>6</v>
      </c>
      <c r="BR71" s="38">
        <v>7</v>
      </c>
      <c r="BS71" s="38">
        <v>2</v>
      </c>
      <c r="BT71" s="38">
        <v>3</v>
      </c>
      <c r="BU71" s="38">
        <v>4</v>
      </c>
      <c r="BV71" s="38">
        <v>4</v>
      </c>
      <c r="BW71" s="38">
        <v>4</v>
      </c>
      <c r="BX71" s="38">
        <v>4</v>
      </c>
      <c r="BY71" s="38">
        <v>4</v>
      </c>
      <c r="BZ71" s="38">
        <v>3</v>
      </c>
      <c r="CA71" s="38">
        <v>5</v>
      </c>
      <c r="CB71" s="38">
        <v>4</v>
      </c>
      <c r="CC71" s="38">
        <v>6</v>
      </c>
      <c r="CD71" s="38">
        <v>5</v>
      </c>
      <c r="CE71" s="38">
        <v>5</v>
      </c>
      <c r="CF71" s="38">
        <v>6</v>
      </c>
      <c r="CG71" s="38">
        <v>4</v>
      </c>
      <c r="CH71" s="38">
        <v>4</v>
      </c>
      <c r="CI71" s="38">
        <v>4</v>
      </c>
      <c r="CJ71" s="38">
        <v>6</v>
      </c>
      <c r="CK71" s="38">
        <v>4</v>
      </c>
      <c r="CL71" s="38">
        <v>5</v>
      </c>
      <c r="CM71" s="38">
        <v>5</v>
      </c>
      <c r="CN71" s="38">
        <v>5</v>
      </c>
      <c r="CO71" s="38">
        <v>5</v>
      </c>
      <c r="CP71" s="38">
        <v>4</v>
      </c>
      <c r="CQ71" s="38">
        <v>4</v>
      </c>
      <c r="CR71" s="38">
        <v>5</v>
      </c>
      <c r="CS71" s="38">
        <v>4</v>
      </c>
      <c r="CT71" s="38">
        <v>5</v>
      </c>
      <c r="CU71" s="52">
        <v>4</v>
      </c>
      <c r="CV71" s="52">
        <v>4</v>
      </c>
      <c r="CW71" s="52">
        <v>5</v>
      </c>
      <c r="CX71" s="52">
        <v>4</v>
      </c>
    </row>
    <row r="72" spans="1:102">
      <c r="A72" s="1" t="s">
        <v>135</v>
      </c>
      <c r="B72" s="24" t="s">
        <v>627</v>
      </c>
      <c r="C72" s="38">
        <v>1124</v>
      </c>
      <c r="D72" s="38">
        <v>1589</v>
      </c>
      <c r="E72" s="38">
        <v>2313</v>
      </c>
      <c r="F72" s="38">
        <v>2456</v>
      </c>
      <c r="G72" s="38">
        <v>2222</v>
      </c>
      <c r="H72" s="38">
        <v>2362</v>
      </c>
      <c r="I72" s="38">
        <v>2900</v>
      </c>
      <c r="J72" s="38">
        <v>3656</v>
      </c>
      <c r="K72" s="38">
        <v>5000</v>
      </c>
      <c r="L72" s="38">
        <v>5840</v>
      </c>
      <c r="M72" s="38">
        <v>8665</v>
      </c>
      <c r="N72" s="38">
        <v>6253</v>
      </c>
      <c r="O72" s="38">
        <v>8131</v>
      </c>
      <c r="P72" s="38">
        <v>10664</v>
      </c>
      <c r="Q72" s="38">
        <v>12015</v>
      </c>
      <c r="R72" s="38">
        <v>11488</v>
      </c>
      <c r="S72" s="38">
        <v>9437</v>
      </c>
      <c r="T72" s="38">
        <v>7203</v>
      </c>
      <c r="U72" s="38">
        <v>7072</v>
      </c>
      <c r="V72" s="38">
        <v>7987</v>
      </c>
      <c r="W72" s="53">
        <v>315</v>
      </c>
      <c r="X72" s="38">
        <v>280</v>
      </c>
      <c r="Y72" s="38">
        <v>268</v>
      </c>
      <c r="Z72" s="38">
        <v>261</v>
      </c>
      <c r="AA72" s="38">
        <v>325</v>
      </c>
      <c r="AB72" s="38">
        <v>332</v>
      </c>
      <c r="AC72" s="38">
        <v>492</v>
      </c>
      <c r="AD72" s="38">
        <v>440</v>
      </c>
      <c r="AE72" s="38">
        <v>547</v>
      </c>
      <c r="AF72" s="38">
        <v>531</v>
      </c>
      <c r="AG72" s="38">
        <v>598</v>
      </c>
      <c r="AH72" s="38">
        <v>637</v>
      </c>
      <c r="AI72" s="38">
        <v>563</v>
      </c>
      <c r="AJ72" s="38">
        <v>853</v>
      </c>
      <c r="AK72" s="38">
        <v>535</v>
      </c>
      <c r="AL72" s="38">
        <v>505</v>
      </c>
      <c r="AM72" s="38">
        <v>456</v>
      </c>
      <c r="AN72" s="38">
        <v>557</v>
      </c>
      <c r="AO72" s="38">
        <v>566</v>
      </c>
      <c r="AP72" s="38">
        <v>643</v>
      </c>
      <c r="AQ72" s="38">
        <v>647</v>
      </c>
      <c r="AR72" s="38">
        <v>553</v>
      </c>
      <c r="AS72" s="38">
        <v>553</v>
      </c>
      <c r="AT72" s="38">
        <v>609</v>
      </c>
      <c r="AU72" s="38">
        <v>678</v>
      </c>
      <c r="AV72" s="38">
        <v>755</v>
      </c>
      <c r="AW72" s="38">
        <v>786</v>
      </c>
      <c r="AX72" s="38">
        <v>681</v>
      </c>
      <c r="AY72" s="38">
        <v>748</v>
      </c>
      <c r="AZ72" s="38">
        <v>846</v>
      </c>
      <c r="BA72" s="38">
        <v>1032</v>
      </c>
      <c r="BB72" s="38">
        <v>1030</v>
      </c>
      <c r="BC72" s="38">
        <v>1287</v>
      </c>
      <c r="BD72" s="38">
        <v>1247</v>
      </c>
      <c r="BE72" s="38">
        <v>1206</v>
      </c>
      <c r="BF72" s="38">
        <v>1260</v>
      </c>
      <c r="BG72" s="38">
        <v>1238</v>
      </c>
      <c r="BH72" s="38">
        <v>1398</v>
      </c>
      <c r="BI72" s="38">
        <v>1405</v>
      </c>
      <c r="BJ72" s="38">
        <v>1799</v>
      </c>
      <c r="BK72" s="38">
        <v>1943</v>
      </c>
      <c r="BL72" s="38">
        <v>2676</v>
      </c>
      <c r="BM72" s="38">
        <v>2345</v>
      </c>
      <c r="BN72" s="38">
        <v>1701</v>
      </c>
      <c r="BO72" s="38">
        <v>1433</v>
      </c>
      <c r="BP72" s="38">
        <v>1523</v>
      </c>
      <c r="BQ72" s="38">
        <v>1539</v>
      </c>
      <c r="BR72" s="38">
        <v>1758</v>
      </c>
      <c r="BS72" s="38">
        <v>1697</v>
      </c>
      <c r="BT72" s="38">
        <v>2005</v>
      </c>
      <c r="BU72" s="38">
        <v>2095</v>
      </c>
      <c r="BV72" s="38">
        <v>2334</v>
      </c>
      <c r="BW72" s="38">
        <v>2526</v>
      </c>
      <c r="BX72" s="38">
        <v>2791</v>
      </c>
      <c r="BY72" s="38">
        <v>2586</v>
      </c>
      <c r="BZ72" s="38">
        <v>2761</v>
      </c>
      <c r="CA72" s="38">
        <v>2815</v>
      </c>
      <c r="CB72" s="38">
        <v>3066</v>
      </c>
      <c r="CC72" s="38">
        <v>3099</v>
      </c>
      <c r="CD72" s="38">
        <v>3035</v>
      </c>
      <c r="CE72" s="38">
        <v>3037</v>
      </c>
      <c r="CF72" s="38">
        <v>2496</v>
      </c>
      <c r="CG72" s="38">
        <v>2767</v>
      </c>
      <c r="CH72" s="38">
        <v>3188</v>
      </c>
      <c r="CI72" s="38">
        <v>2440</v>
      </c>
      <c r="CJ72" s="38">
        <v>2319</v>
      </c>
      <c r="CK72" s="38">
        <v>2418</v>
      </c>
      <c r="CL72" s="38">
        <v>2260</v>
      </c>
      <c r="CM72" s="38">
        <v>1844</v>
      </c>
      <c r="CN72" s="38">
        <v>2003</v>
      </c>
      <c r="CO72" s="38">
        <v>1801</v>
      </c>
      <c r="CP72" s="38">
        <v>1555</v>
      </c>
      <c r="CQ72" s="38">
        <v>1392</v>
      </c>
      <c r="CR72" s="38">
        <v>1600</v>
      </c>
      <c r="CS72" s="38">
        <v>2042</v>
      </c>
      <c r="CT72" s="38">
        <v>2038</v>
      </c>
      <c r="CU72" s="52">
        <v>2045</v>
      </c>
      <c r="CV72" s="52">
        <v>1761</v>
      </c>
      <c r="CW72" s="52">
        <v>1979</v>
      </c>
      <c r="CX72" s="52">
        <v>2202</v>
      </c>
    </row>
    <row r="73" spans="1:102">
      <c r="A73" s="9" t="s">
        <v>137</v>
      </c>
      <c r="B73" s="24" t="s">
        <v>628</v>
      </c>
      <c r="C73" s="38">
        <v>7</v>
      </c>
      <c r="D73" s="38">
        <v>6</v>
      </c>
      <c r="E73" s="38">
        <v>8</v>
      </c>
      <c r="F73" s="38">
        <v>11</v>
      </c>
      <c r="G73" s="38">
        <v>17</v>
      </c>
      <c r="H73" s="38">
        <v>13</v>
      </c>
      <c r="I73" s="38">
        <v>23</v>
      </c>
      <c r="J73" s="38">
        <v>21</v>
      </c>
      <c r="K73" s="38">
        <v>62</v>
      </c>
      <c r="L73" s="38">
        <v>29</v>
      </c>
      <c r="M73" s="38">
        <v>53</v>
      </c>
      <c r="N73" s="38">
        <v>17</v>
      </c>
      <c r="O73" s="38">
        <v>24</v>
      </c>
      <c r="P73" s="38">
        <v>39</v>
      </c>
      <c r="Q73" s="38">
        <v>29</v>
      </c>
      <c r="R73" s="38">
        <v>20</v>
      </c>
      <c r="S73" s="38">
        <v>17</v>
      </c>
      <c r="T73" s="38">
        <v>16</v>
      </c>
      <c r="U73" s="38">
        <v>19</v>
      </c>
      <c r="V73" s="38">
        <v>19</v>
      </c>
      <c r="W73" s="53">
        <v>1</v>
      </c>
      <c r="X73" s="38">
        <v>3</v>
      </c>
      <c r="Y73" s="38">
        <v>2</v>
      </c>
      <c r="Z73" s="38">
        <v>1</v>
      </c>
      <c r="AA73" s="38">
        <v>1</v>
      </c>
      <c r="AB73" s="38">
        <v>1</v>
      </c>
      <c r="AC73" s="38">
        <v>1</v>
      </c>
      <c r="AD73" s="38">
        <v>3</v>
      </c>
      <c r="AE73" s="38">
        <v>1</v>
      </c>
      <c r="AF73" s="38">
        <v>2</v>
      </c>
      <c r="AG73" s="38">
        <v>3</v>
      </c>
      <c r="AH73" s="38">
        <v>2</v>
      </c>
      <c r="AI73" s="38">
        <v>2</v>
      </c>
      <c r="AJ73" s="38">
        <v>4</v>
      </c>
      <c r="AK73" s="38">
        <v>2</v>
      </c>
      <c r="AL73" s="38">
        <v>3</v>
      </c>
      <c r="AM73" s="38">
        <v>4</v>
      </c>
      <c r="AN73" s="38">
        <v>4</v>
      </c>
      <c r="AO73" s="38">
        <v>4</v>
      </c>
      <c r="AP73" s="38">
        <v>5</v>
      </c>
      <c r="AQ73" s="38">
        <v>4</v>
      </c>
      <c r="AR73" s="38">
        <v>3</v>
      </c>
      <c r="AS73" s="38">
        <v>3</v>
      </c>
      <c r="AT73" s="38">
        <v>3</v>
      </c>
      <c r="AU73" s="38">
        <v>4</v>
      </c>
      <c r="AV73" s="38">
        <v>4</v>
      </c>
      <c r="AW73" s="38">
        <v>6</v>
      </c>
      <c r="AX73" s="38">
        <v>9</v>
      </c>
      <c r="AY73" s="38">
        <v>8</v>
      </c>
      <c r="AZ73" s="38">
        <v>4</v>
      </c>
      <c r="BA73" s="38">
        <v>5</v>
      </c>
      <c r="BB73" s="38">
        <v>4</v>
      </c>
      <c r="BC73" s="38">
        <v>15</v>
      </c>
      <c r="BD73" s="38">
        <v>7</v>
      </c>
      <c r="BE73" s="38">
        <v>16</v>
      </c>
      <c r="BF73" s="38">
        <v>24</v>
      </c>
      <c r="BG73" s="38">
        <v>4</v>
      </c>
      <c r="BH73" s="38">
        <v>2</v>
      </c>
      <c r="BI73" s="38">
        <v>10</v>
      </c>
      <c r="BJ73" s="38">
        <v>13</v>
      </c>
      <c r="BK73" s="38">
        <v>22</v>
      </c>
      <c r="BL73" s="38">
        <v>12</v>
      </c>
      <c r="BM73" s="38">
        <v>6</v>
      </c>
      <c r="BN73" s="38">
        <v>13</v>
      </c>
      <c r="BO73" s="38">
        <v>5</v>
      </c>
      <c r="BP73" s="38">
        <v>3</v>
      </c>
      <c r="BQ73" s="38">
        <v>4</v>
      </c>
      <c r="BR73" s="38">
        <v>5</v>
      </c>
      <c r="BS73" s="38">
        <v>3</v>
      </c>
      <c r="BT73" s="38">
        <v>5</v>
      </c>
      <c r="BU73" s="38">
        <v>7</v>
      </c>
      <c r="BV73" s="38">
        <v>9</v>
      </c>
      <c r="BW73" s="38">
        <v>7</v>
      </c>
      <c r="BX73" s="38">
        <v>9</v>
      </c>
      <c r="BY73" s="38">
        <v>12</v>
      </c>
      <c r="BZ73" s="38">
        <v>11</v>
      </c>
      <c r="CA73" s="38">
        <v>8</v>
      </c>
      <c r="CB73" s="38">
        <v>7</v>
      </c>
      <c r="CC73" s="38">
        <v>6</v>
      </c>
      <c r="CD73" s="38">
        <v>8</v>
      </c>
      <c r="CE73" s="38">
        <v>4</v>
      </c>
      <c r="CF73" s="38">
        <v>5</v>
      </c>
      <c r="CG73" s="38">
        <v>6</v>
      </c>
      <c r="CH73" s="38">
        <v>5</v>
      </c>
      <c r="CI73" s="38">
        <v>4</v>
      </c>
      <c r="CJ73" s="38">
        <v>5</v>
      </c>
      <c r="CK73" s="38">
        <v>4</v>
      </c>
      <c r="CL73" s="38">
        <v>4</v>
      </c>
      <c r="CM73" s="38">
        <v>2</v>
      </c>
      <c r="CN73" s="38">
        <v>5</v>
      </c>
      <c r="CO73" s="38">
        <v>4</v>
      </c>
      <c r="CP73" s="38">
        <v>5</v>
      </c>
      <c r="CQ73" s="38">
        <v>8</v>
      </c>
      <c r="CR73" s="38">
        <v>5</v>
      </c>
      <c r="CS73" s="38">
        <v>2</v>
      </c>
      <c r="CT73" s="38">
        <v>4</v>
      </c>
      <c r="CU73" s="52">
        <v>5</v>
      </c>
      <c r="CV73" s="52">
        <v>4</v>
      </c>
      <c r="CW73" s="52">
        <v>4</v>
      </c>
      <c r="CX73" s="52">
        <v>6</v>
      </c>
    </row>
    <row r="74" spans="1:102">
      <c r="A74" s="9" t="s">
        <v>139</v>
      </c>
      <c r="B74" s="24" t="s">
        <v>629</v>
      </c>
      <c r="C74" s="38">
        <v>1117</v>
      </c>
      <c r="D74" s="38">
        <v>1583</v>
      </c>
      <c r="E74" s="38">
        <v>2305</v>
      </c>
      <c r="F74" s="38">
        <v>2445</v>
      </c>
      <c r="G74" s="38">
        <v>2205</v>
      </c>
      <c r="H74" s="38">
        <v>2349</v>
      </c>
      <c r="I74" s="38">
        <v>2877</v>
      </c>
      <c r="J74" s="38">
        <v>3635</v>
      </c>
      <c r="K74" s="38">
        <v>4938</v>
      </c>
      <c r="L74" s="38">
        <v>5811</v>
      </c>
      <c r="M74" s="38">
        <v>8612</v>
      </c>
      <c r="N74" s="38">
        <v>6236</v>
      </c>
      <c r="O74" s="38">
        <v>8107</v>
      </c>
      <c r="P74" s="38">
        <v>10625</v>
      </c>
      <c r="Q74" s="38">
        <v>11986</v>
      </c>
      <c r="R74" s="38">
        <v>11468</v>
      </c>
      <c r="S74" s="38">
        <v>9420</v>
      </c>
      <c r="T74" s="38">
        <v>7187</v>
      </c>
      <c r="U74" s="38">
        <v>7053</v>
      </c>
      <c r="V74" s="38">
        <v>7968</v>
      </c>
      <c r="W74" s="53">
        <v>314</v>
      </c>
      <c r="X74" s="38">
        <v>277</v>
      </c>
      <c r="Y74" s="38">
        <v>266</v>
      </c>
      <c r="Z74" s="38">
        <v>260</v>
      </c>
      <c r="AA74" s="38">
        <v>324</v>
      </c>
      <c r="AB74" s="38">
        <v>331</v>
      </c>
      <c r="AC74" s="38">
        <v>491</v>
      </c>
      <c r="AD74" s="38">
        <v>437</v>
      </c>
      <c r="AE74" s="38">
        <v>546</v>
      </c>
      <c r="AF74" s="38">
        <v>529</v>
      </c>
      <c r="AG74" s="38">
        <v>595</v>
      </c>
      <c r="AH74" s="38">
        <v>635</v>
      </c>
      <c r="AI74" s="38">
        <v>561</v>
      </c>
      <c r="AJ74" s="38">
        <v>849</v>
      </c>
      <c r="AK74" s="38">
        <v>533</v>
      </c>
      <c r="AL74" s="38">
        <v>502</v>
      </c>
      <c r="AM74" s="38">
        <v>452</v>
      </c>
      <c r="AN74" s="38">
        <v>553</v>
      </c>
      <c r="AO74" s="38">
        <v>562</v>
      </c>
      <c r="AP74" s="38">
        <v>638</v>
      </c>
      <c r="AQ74" s="38">
        <v>643</v>
      </c>
      <c r="AR74" s="38">
        <v>550</v>
      </c>
      <c r="AS74" s="38">
        <v>550</v>
      </c>
      <c r="AT74" s="38">
        <v>606</v>
      </c>
      <c r="AU74" s="38">
        <v>674</v>
      </c>
      <c r="AV74" s="38">
        <v>751</v>
      </c>
      <c r="AW74" s="38">
        <v>780</v>
      </c>
      <c r="AX74" s="38">
        <v>672</v>
      </c>
      <c r="AY74" s="38">
        <v>740</v>
      </c>
      <c r="AZ74" s="38">
        <v>842</v>
      </c>
      <c r="BA74" s="38">
        <v>1027</v>
      </c>
      <c r="BB74" s="38">
        <v>1026</v>
      </c>
      <c r="BC74" s="38">
        <v>1272</v>
      </c>
      <c r="BD74" s="38">
        <v>1240</v>
      </c>
      <c r="BE74" s="38">
        <v>1190</v>
      </c>
      <c r="BF74" s="38">
        <v>1236</v>
      </c>
      <c r="BG74" s="38">
        <v>1234</v>
      </c>
      <c r="BH74" s="38">
        <v>1396</v>
      </c>
      <c r="BI74" s="38">
        <v>1395</v>
      </c>
      <c r="BJ74" s="38">
        <v>1786</v>
      </c>
      <c r="BK74" s="38">
        <v>1921</v>
      </c>
      <c r="BL74" s="38">
        <v>2664</v>
      </c>
      <c r="BM74" s="38">
        <v>2339</v>
      </c>
      <c r="BN74" s="38">
        <v>1688</v>
      </c>
      <c r="BO74" s="38">
        <v>1428</v>
      </c>
      <c r="BP74" s="38">
        <v>1520</v>
      </c>
      <c r="BQ74" s="38">
        <v>1535</v>
      </c>
      <c r="BR74" s="38">
        <v>1753</v>
      </c>
      <c r="BS74" s="38">
        <v>1694</v>
      </c>
      <c r="BT74" s="38">
        <v>2000</v>
      </c>
      <c r="BU74" s="38">
        <v>2088</v>
      </c>
      <c r="BV74" s="38">
        <v>2325</v>
      </c>
      <c r="BW74" s="38">
        <v>2519</v>
      </c>
      <c r="BX74" s="38">
        <v>2782</v>
      </c>
      <c r="BY74" s="38">
        <v>2574</v>
      </c>
      <c r="BZ74" s="38">
        <v>2750</v>
      </c>
      <c r="CA74" s="38">
        <v>2807</v>
      </c>
      <c r="CB74" s="38">
        <v>3059</v>
      </c>
      <c r="CC74" s="38">
        <v>3093</v>
      </c>
      <c r="CD74" s="38">
        <v>3027</v>
      </c>
      <c r="CE74" s="38">
        <v>3033</v>
      </c>
      <c r="CF74" s="38">
        <v>2491</v>
      </c>
      <c r="CG74" s="38">
        <v>2761</v>
      </c>
      <c r="CH74" s="38">
        <v>3183</v>
      </c>
      <c r="CI74" s="38">
        <v>2436</v>
      </c>
      <c r="CJ74" s="38">
        <v>2314</v>
      </c>
      <c r="CK74" s="38">
        <v>2414</v>
      </c>
      <c r="CL74" s="38">
        <v>2256</v>
      </c>
      <c r="CM74" s="38">
        <v>1842</v>
      </c>
      <c r="CN74" s="38">
        <v>1998</v>
      </c>
      <c r="CO74" s="38">
        <v>1797</v>
      </c>
      <c r="CP74" s="38">
        <v>1550</v>
      </c>
      <c r="CQ74" s="38">
        <v>1384</v>
      </c>
      <c r="CR74" s="38">
        <v>1595</v>
      </c>
      <c r="CS74" s="38">
        <v>2040</v>
      </c>
      <c r="CT74" s="38">
        <v>2034</v>
      </c>
      <c r="CU74" s="52">
        <v>2040</v>
      </c>
      <c r="CV74" s="52">
        <v>1757</v>
      </c>
      <c r="CW74" s="52">
        <v>1975</v>
      </c>
      <c r="CX74" s="52">
        <v>2196</v>
      </c>
    </row>
    <row r="75" spans="1:102">
      <c r="A75" s="1" t="s">
        <v>141</v>
      </c>
      <c r="B75" s="24" t="s">
        <v>630</v>
      </c>
      <c r="C75" s="38">
        <v>9497</v>
      </c>
      <c r="D75" s="38">
        <v>9435</v>
      </c>
      <c r="E75" s="38">
        <v>10227</v>
      </c>
      <c r="F75" s="38">
        <v>10267</v>
      </c>
      <c r="G75" s="38">
        <v>10690</v>
      </c>
      <c r="H75" s="38">
        <v>11589</v>
      </c>
      <c r="I75" s="38">
        <v>12209</v>
      </c>
      <c r="J75" s="38">
        <v>12757</v>
      </c>
      <c r="K75" s="38">
        <v>13734</v>
      </c>
      <c r="L75" s="38">
        <v>14548</v>
      </c>
      <c r="M75" s="38">
        <v>17761</v>
      </c>
      <c r="N75" s="38">
        <v>17192</v>
      </c>
      <c r="O75" s="38">
        <v>19168</v>
      </c>
      <c r="P75" s="38">
        <v>20828</v>
      </c>
      <c r="Q75" s="38">
        <v>20154</v>
      </c>
      <c r="R75" s="38">
        <v>19415</v>
      </c>
      <c r="S75" s="38">
        <v>19243</v>
      </c>
      <c r="T75" s="38">
        <v>18044</v>
      </c>
      <c r="U75" s="38">
        <v>17885</v>
      </c>
      <c r="V75" s="38">
        <v>21161</v>
      </c>
      <c r="W75" s="53">
        <v>2431</v>
      </c>
      <c r="X75" s="38">
        <v>2456</v>
      </c>
      <c r="Y75" s="38">
        <v>2308</v>
      </c>
      <c r="Z75" s="38">
        <v>2302</v>
      </c>
      <c r="AA75" s="38">
        <v>2391</v>
      </c>
      <c r="AB75" s="38">
        <v>2290</v>
      </c>
      <c r="AC75" s="38">
        <v>2350</v>
      </c>
      <c r="AD75" s="38">
        <v>2404</v>
      </c>
      <c r="AE75" s="38">
        <v>2450</v>
      </c>
      <c r="AF75" s="38">
        <v>2546</v>
      </c>
      <c r="AG75" s="38">
        <v>2596</v>
      </c>
      <c r="AH75" s="38">
        <v>2635</v>
      </c>
      <c r="AI75" s="38">
        <v>2501</v>
      </c>
      <c r="AJ75" s="38">
        <v>2611</v>
      </c>
      <c r="AK75" s="38">
        <v>2603</v>
      </c>
      <c r="AL75" s="38">
        <v>2552</v>
      </c>
      <c r="AM75" s="38">
        <v>2668</v>
      </c>
      <c r="AN75" s="38">
        <v>2689</v>
      </c>
      <c r="AO75" s="38">
        <v>2715</v>
      </c>
      <c r="AP75" s="38">
        <v>2618</v>
      </c>
      <c r="AQ75" s="38">
        <v>2915</v>
      </c>
      <c r="AR75" s="38">
        <v>2892</v>
      </c>
      <c r="AS75" s="38">
        <v>2907</v>
      </c>
      <c r="AT75" s="38">
        <v>2875</v>
      </c>
      <c r="AU75" s="38">
        <v>2917</v>
      </c>
      <c r="AV75" s="38">
        <v>3054</v>
      </c>
      <c r="AW75" s="38">
        <v>3100</v>
      </c>
      <c r="AX75" s="38">
        <v>3138</v>
      </c>
      <c r="AY75" s="38">
        <v>3153</v>
      </c>
      <c r="AZ75" s="38">
        <v>3197</v>
      </c>
      <c r="BA75" s="38">
        <v>3084</v>
      </c>
      <c r="BB75" s="38">
        <v>3323</v>
      </c>
      <c r="BC75" s="38">
        <v>3323</v>
      </c>
      <c r="BD75" s="38">
        <v>3417</v>
      </c>
      <c r="BE75" s="38">
        <v>3496</v>
      </c>
      <c r="BF75" s="38">
        <v>3498</v>
      </c>
      <c r="BG75" s="38">
        <v>3554</v>
      </c>
      <c r="BH75" s="38">
        <v>3569</v>
      </c>
      <c r="BI75" s="38">
        <v>3683</v>
      </c>
      <c r="BJ75" s="38">
        <v>3742</v>
      </c>
      <c r="BK75" s="38">
        <v>4188</v>
      </c>
      <c r="BL75" s="38">
        <v>4453</v>
      </c>
      <c r="BM75" s="38">
        <v>4682</v>
      </c>
      <c r="BN75" s="38">
        <v>4438</v>
      </c>
      <c r="BO75" s="38">
        <v>4272</v>
      </c>
      <c r="BP75" s="38">
        <v>4302</v>
      </c>
      <c r="BQ75" s="38">
        <v>4146</v>
      </c>
      <c r="BR75" s="38">
        <v>4472</v>
      </c>
      <c r="BS75" s="38">
        <v>4580</v>
      </c>
      <c r="BT75" s="38">
        <v>4727</v>
      </c>
      <c r="BU75" s="38">
        <v>4871</v>
      </c>
      <c r="BV75" s="38">
        <v>4990</v>
      </c>
      <c r="BW75" s="38">
        <v>5232</v>
      </c>
      <c r="BX75" s="38">
        <v>4889</v>
      </c>
      <c r="BY75" s="38">
        <v>5406</v>
      </c>
      <c r="BZ75" s="38">
        <v>5301</v>
      </c>
      <c r="CA75" s="38">
        <v>5422</v>
      </c>
      <c r="CB75" s="38">
        <v>5354</v>
      </c>
      <c r="CC75" s="38">
        <v>4754</v>
      </c>
      <c r="CD75" s="38">
        <v>4624</v>
      </c>
      <c r="CE75" s="38">
        <v>4876</v>
      </c>
      <c r="CF75" s="38">
        <v>4797</v>
      </c>
      <c r="CG75" s="38">
        <v>4951</v>
      </c>
      <c r="CH75" s="38">
        <v>4791</v>
      </c>
      <c r="CI75" s="38">
        <v>4802</v>
      </c>
      <c r="CJ75" s="38">
        <v>4955</v>
      </c>
      <c r="CK75" s="38">
        <v>4785</v>
      </c>
      <c r="CL75" s="38">
        <v>4701</v>
      </c>
      <c r="CM75" s="38">
        <v>4573</v>
      </c>
      <c r="CN75" s="38">
        <v>4535</v>
      </c>
      <c r="CO75" s="38">
        <v>4465</v>
      </c>
      <c r="CP75" s="38">
        <v>4471</v>
      </c>
      <c r="CQ75" s="38">
        <v>4225</v>
      </c>
      <c r="CR75" s="38">
        <v>4239</v>
      </c>
      <c r="CS75" s="38">
        <v>4686</v>
      </c>
      <c r="CT75" s="38">
        <v>4735</v>
      </c>
      <c r="CU75" s="52">
        <v>5148</v>
      </c>
      <c r="CV75" s="52">
        <v>5285</v>
      </c>
      <c r="CW75" s="52">
        <v>5275</v>
      </c>
      <c r="CX75" s="52">
        <v>5453</v>
      </c>
    </row>
    <row r="76" spans="1:102">
      <c r="A76" s="9" t="s">
        <v>143</v>
      </c>
      <c r="C76" s="38">
        <v>714</v>
      </c>
      <c r="D76" s="38">
        <v>697</v>
      </c>
      <c r="E76" s="38">
        <v>739</v>
      </c>
      <c r="F76" s="38">
        <v>764</v>
      </c>
      <c r="G76" s="38">
        <v>712</v>
      </c>
      <c r="H76" s="38">
        <v>781</v>
      </c>
      <c r="I76" s="38">
        <v>818</v>
      </c>
      <c r="J76" s="38">
        <v>904</v>
      </c>
      <c r="K76" s="38">
        <v>1080</v>
      </c>
      <c r="L76" s="38">
        <v>971</v>
      </c>
      <c r="M76" s="38">
        <v>1595</v>
      </c>
      <c r="N76" s="38">
        <v>1480</v>
      </c>
      <c r="O76" s="38">
        <v>1696</v>
      </c>
      <c r="P76" s="38">
        <v>2021</v>
      </c>
      <c r="Q76" s="38">
        <v>1776</v>
      </c>
      <c r="R76" s="38">
        <v>1610</v>
      </c>
      <c r="S76" s="38">
        <v>1639</v>
      </c>
      <c r="T76" s="38">
        <v>1609</v>
      </c>
      <c r="U76" s="38">
        <v>1493</v>
      </c>
      <c r="V76" s="38">
        <v>1543</v>
      </c>
      <c r="W76" s="53">
        <v>173</v>
      </c>
      <c r="X76" s="38">
        <v>198</v>
      </c>
      <c r="Y76" s="38">
        <v>166</v>
      </c>
      <c r="Z76" s="38">
        <v>177</v>
      </c>
      <c r="AA76" s="38">
        <v>178</v>
      </c>
      <c r="AB76" s="38">
        <v>172</v>
      </c>
      <c r="AC76" s="38">
        <v>177</v>
      </c>
      <c r="AD76" s="38">
        <v>170</v>
      </c>
      <c r="AE76" s="38">
        <v>169</v>
      </c>
      <c r="AF76" s="38">
        <v>176</v>
      </c>
      <c r="AG76" s="38">
        <v>198</v>
      </c>
      <c r="AH76" s="38">
        <v>196</v>
      </c>
      <c r="AI76" s="38">
        <v>201</v>
      </c>
      <c r="AJ76" s="38">
        <v>197</v>
      </c>
      <c r="AK76" s="38">
        <v>185</v>
      </c>
      <c r="AL76" s="38">
        <v>181</v>
      </c>
      <c r="AM76" s="38">
        <v>176</v>
      </c>
      <c r="AN76" s="38">
        <v>179</v>
      </c>
      <c r="AO76" s="38">
        <v>201</v>
      </c>
      <c r="AP76" s="38">
        <v>156</v>
      </c>
      <c r="AQ76" s="38">
        <v>190</v>
      </c>
      <c r="AR76" s="38">
        <v>184</v>
      </c>
      <c r="AS76" s="38">
        <v>202</v>
      </c>
      <c r="AT76" s="38">
        <v>205</v>
      </c>
      <c r="AU76" s="38">
        <v>203</v>
      </c>
      <c r="AV76" s="38">
        <v>213</v>
      </c>
      <c r="AW76" s="38">
        <v>206</v>
      </c>
      <c r="AX76" s="38">
        <v>196</v>
      </c>
      <c r="AY76" s="38">
        <v>199</v>
      </c>
      <c r="AZ76" s="38">
        <v>216</v>
      </c>
      <c r="BA76" s="38">
        <v>225</v>
      </c>
      <c r="BB76" s="38">
        <v>264</v>
      </c>
      <c r="BC76" s="38">
        <v>251</v>
      </c>
      <c r="BD76" s="38">
        <v>317</v>
      </c>
      <c r="BE76" s="38">
        <v>256</v>
      </c>
      <c r="BF76" s="38">
        <v>256</v>
      </c>
      <c r="BG76" s="38">
        <v>246</v>
      </c>
      <c r="BH76" s="38">
        <v>224</v>
      </c>
      <c r="BI76" s="38">
        <v>242</v>
      </c>
      <c r="BJ76" s="38">
        <v>259</v>
      </c>
      <c r="BK76" s="38">
        <v>341</v>
      </c>
      <c r="BL76" s="38">
        <v>373</v>
      </c>
      <c r="BM76" s="38">
        <v>518</v>
      </c>
      <c r="BN76" s="38">
        <v>363</v>
      </c>
      <c r="BO76" s="38">
        <v>399</v>
      </c>
      <c r="BP76" s="38">
        <v>377</v>
      </c>
      <c r="BQ76" s="38">
        <v>317</v>
      </c>
      <c r="BR76" s="38">
        <v>387</v>
      </c>
      <c r="BS76" s="38">
        <v>388</v>
      </c>
      <c r="BT76" s="38">
        <v>350</v>
      </c>
      <c r="BU76" s="38">
        <v>469</v>
      </c>
      <c r="BV76" s="38">
        <v>489</v>
      </c>
      <c r="BW76" s="38">
        <v>442</v>
      </c>
      <c r="BX76" s="38">
        <v>528</v>
      </c>
      <c r="BY76" s="38">
        <v>539</v>
      </c>
      <c r="BZ76" s="38">
        <v>512</v>
      </c>
      <c r="CA76" s="38">
        <v>500</v>
      </c>
      <c r="CB76" s="38">
        <v>458</v>
      </c>
      <c r="CC76" s="38">
        <v>425</v>
      </c>
      <c r="CD76" s="38">
        <v>393</v>
      </c>
      <c r="CE76" s="38">
        <v>415</v>
      </c>
      <c r="CF76" s="38">
        <v>423</v>
      </c>
      <c r="CG76" s="38">
        <v>411</v>
      </c>
      <c r="CH76" s="38">
        <v>361</v>
      </c>
      <c r="CI76" s="38">
        <v>413</v>
      </c>
      <c r="CJ76" s="38">
        <v>410</v>
      </c>
      <c r="CK76" s="38">
        <v>407</v>
      </c>
      <c r="CL76" s="38">
        <v>409</v>
      </c>
      <c r="CM76" s="38">
        <v>421</v>
      </c>
      <c r="CN76" s="38">
        <v>426</v>
      </c>
      <c r="CO76" s="38">
        <v>378</v>
      </c>
      <c r="CP76" s="38">
        <v>384</v>
      </c>
      <c r="CQ76" s="38">
        <v>347</v>
      </c>
      <c r="CR76" s="38">
        <v>370</v>
      </c>
      <c r="CS76" s="38">
        <v>380</v>
      </c>
      <c r="CT76" s="38">
        <v>396</v>
      </c>
      <c r="CU76" s="52">
        <v>352</v>
      </c>
      <c r="CV76" s="52">
        <v>373</v>
      </c>
      <c r="CW76" s="52">
        <v>388</v>
      </c>
      <c r="CX76" s="52">
        <v>430</v>
      </c>
    </row>
    <row r="77" spans="1:102">
      <c r="A77" s="13" t="s">
        <v>144</v>
      </c>
      <c r="B77" s="18" t="s">
        <v>631</v>
      </c>
      <c r="C77" s="38">
        <v>18</v>
      </c>
      <c r="D77" s="38">
        <v>27</v>
      </c>
      <c r="E77" s="38">
        <v>19</v>
      </c>
      <c r="F77" s="38">
        <v>18</v>
      </c>
      <c r="G77" s="38">
        <v>18</v>
      </c>
      <c r="H77" s="38">
        <v>17</v>
      </c>
      <c r="I77" s="38">
        <v>16</v>
      </c>
      <c r="J77" s="38">
        <v>18</v>
      </c>
      <c r="K77" s="38">
        <v>17</v>
      </c>
      <c r="L77" s="38">
        <v>22</v>
      </c>
      <c r="M77" s="38">
        <v>39</v>
      </c>
      <c r="N77" s="38">
        <v>37</v>
      </c>
      <c r="O77" s="38">
        <v>45</v>
      </c>
      <c r="P77" s="38">
        <v>50</v>
      </c>
      <c r="Q77" s="38">
        <v>57</v>
      </c>
      <c r="R77" s="38">
        <v>57</v>
      </c>
      <c r="S77" s="38">
        <v>61</v>
      </c>
      <c r="T77" s="38">
        <v>74</v>
      </c>
      <c r="U77" s="38">
        <v>61</v>
      </c>
      <c r="V77" s="38">
        <v>64</v>
      </c>
      <c r="W77" s="53">
        <v>4</v>
      </c>
      <c r="X77" s="38">
        <v>5</v>
      </c>
      <c r="Y77" s="38">
        <v>4</v>
      </c>
      <c r="Z77" s="38">
        <v>5</v>
      </c>
      <c r="AA77" s="38">
        <v>5</v>
      </c>
      <c r="AB77" s="38">
        <v>6</v>
      </c>
      <c r="AC77" s="38">
        <v>8</v>
      </c>
      <c r="AD77" s="38">
        <v>8</v>
      </c>
      <c r="AE77" s="38">
        <v>4</v>
      </c>
      <c r="AF77" s="38">
        <v>5</v>
      </c>
      <c r="AG77" s="38">
        <v>4</v>
      </c>
      <c r="AH77" s="38">
        <v>6</v>
      </c>
      <c r="AI77" s="38">
        <v>4</v>
      </c>
      <c r="AJ77" s="38">
        <v>4</v>
      </c>
      <c r="AK77" s="38">
        <v>5</v>
      </c>
      <c r="AL77" s="38">
        <v>5</v>
      </c>
      <c r="AM77" s="38">
        <v>3</v>
      </c>
      <c r="AN77" s="38">
        <v>4</v>
      </c>
      <c r="AO77" s="38">
        <v>6</v>
      </c>
      <c r="AP77" s="38">
        <v>5</v>
      </c>
      <c r="AQ77" s="38">
        <v>4</v>
      </c>
      <c r="AR77" s="38">
        <v>5</v>
      </c>
      <c r="AS77" s="38">
        <v>3</v>
      </c>
      <c r="AT77" s="38">
        <v>5</v>
      </c>
      <c r="AU77" s="38">
        <v>3</v>
      </c>
      <c r="AV77" s="38">
        <v>4</v>
      </c>
      <c r="AW77" s="38">
        <v>5</v>
      </c>
      <c r="AX77" s="38">
        <v>4</v>
      </c>
      <c r="AY77" s="38">
        <v>4</v>
      </c>
      <c r="AZ77" s="38">
        <v>5</v>
      </c>
      <c r="BA77" s="38">
        <v>5</v>
      </c>
      <c r="BB77" s="38">
        <v>4</v>
      </c>
      <c r="BC77" s="38">
        <v>5</v>
      </c>
      <c r="BD77" s="38">
        <v>4</v>
      </c>
      <c r="BE77" s="38">
        <v>4</v>
      </c>
      <c r="BF77" s="38">
        <v>4</v>
      </c>
      <c r="BG77" s="38">
        <v>5</v>
      </c>
      <c r="BH77" s="38">
        <v>5</v>
      </c>
      <c r="BI77" s="38">
        <v>6</v>
      </c>
      <c r="BJ77" s="38">
        <v>6</v>
      </c>
      <c r="BK77" s="38">
        <v>7</v>
      </c>
      <c r="BL77" s="38">
        <v>7</v>
      </c>
      <c r="BM77" s="38">
        <v>9</v>
      </c>
      <c r="BN77" s="38">
        <v>16</v>
      </c>
      <c r="BO77" s="38">
        <v>10</v>
      </c>
      <c r="BP77" s="38">
        <v>8</v>
      </c>
      <c r="BQ77" s="38">
        <v>9</v>
      </c>
      <c r="BR77" s="38">
        <v>10</v>
      </c>
      <c r="BS77" s="38">
        <v>12</v>
      </c>
      <c r="BT77" s="38">
        <v>11</v>
      </c>
      <c r="BU77" s="38">
        <v>11</v>
      </c>
      <c r="BV77" s="38">
        <v>11</v>
      </c>
      <c r="BW77" s="38">
        <v>10</v>
      </c>
      <c r="BX77" s="38">
        <v>11</v>
      </c>
      <c r="BY77" s="38">
        <v>15</v>
      </c>
      <c r="BZ77" s="38">
        <v>14</v>
      </c>
      <c r="CA77" s="38">
        <v>16</v>
      </c>
      <c r="CB77" s="38">
        <v>13</v>
      </c>
      <c r="CC77" s="38">
        <v>14</v>
      </c>
      <c r="CD77" s="38">
        <v>14</v>
      </c>
      <c r="CE77" s="38">
        <v>14</v>
      </c>
      <c r="CF77" s="38">
        <v>16</v>
      </c>
      <c r="CG77" s="38">
        <v>15</v>
      </c>
      <c r="CH77" s="38">
        <v>12</v>
      </c>
      <c r="CI77" s="38">
        <v>18</v>
      </c>
      <c r="CJ77" s="38">
        <v>14</v>
      </c>
      <c r="CK77" s="38">
        <v>15</v>
      </c>
      <c r="CL77" s="38">
        <v>14</v>
      </c>
      <c r="CM77" s="38">
        <v>18</v>
      </c>
      <c r="CN77" s="38">
        <v>18</v>
      </c>
      <c r="CO77" s="38">
        <v>20</v>
      </c>
      <c r="CP77" s="38">
        <v>18</v>
      </c>
      <c r="CQ77" s="38">
        <v>15</v>
      </c>
      <c r="CR77" s="38">
        <v>15</v>
      </c>
      <c r="CS77" s="38">
        <v>15</v>
      </c>
      <c r="CT77" s="38">
        <v>16</v>
      </c>
      <c r="CU77" s="52">
        <v>15</v>
      </c>
      <c r="CV77" s="52">
        <v>14</v>
      </c>
      <c r="CW77" s="52">
        <v>14</v>
      </c>
      <c r="CX77" s="52">
        <v>21</v>
      </c>
    </row>
    <row r="78" spans="1:102">
      <c r="A78" s="13" t="s">
        <v>146</v>
      </c>
      <c r="B78" s="18" t="s">
        <v>632</v>
      </c>
      <c r="C78" s="38">
        <v>496</v>
      </c>
      <c r="D78" s="38">
        <v>478</v>
      </c>
      <c r="E78" s="38">
        <v>492</v>
      </c>
      <c r="F78" s="38">
        <v>550</v>
      </c>
      <c r="G78" s="38">
        <v>515</v>
      </c>
      <c r="H78" s="38">
        <v>558</v>
      </c>
      <c r="I78" s="38">
        <v>600</v>
      </c>
      <c r="J78" s="38">
        <v>624</v>
      </c>
      <c r="K78" s="38">
        <v>797</v>
      </c>
      <c r="L78" s="38">
        <v>654</v>
      </c>
      <c r="M78" s="38">
        <v>997</v>
      </c>
      <c r="N78" s="38">
        <v>1083</v>
      </c>
      <c r="O78" s="38">
        <v>1181</v>
      </c>
      <c r="P78" s="38">
        <v>1255</v>
      </c>
      <c r="Q78" s="38">
        <v>1140</v>
      </c>
      <c r="R78" s="38">
        <v>959</v>
      </c>
      <c r="S78" s="38">
        <v>976</v>
      </c>
      <c r="T78" s="38">
        <v>1000</v>
      </c>
      <c r="U78" s="38">
        <v>951</v>
      </c>
      <c r="V78" s="38">
        <v>965</v>
      </c>
      <c r="W78" s="53">
        <v>110</v>
      </c>
      <c r="X78" s="38">
        <v>141</v>
      </c>
      <c r="Y78" s="38">
        <v>118</v>
      </c>
      <c r="Z78" s="38">
        <v>127</v>
      </c>
      <c r="AA78" s="38">
        <v>123</v>
      </c>
      <c r="AB78" s="38">
        <v>115</v>
      </c>
      <c r="AC78" s="38">
        <v>122</v>
      </c>
      <c r="AD78" s="38">
        <v>118</v>
      </c>
      <c r="AE78" s="38">
        <v>112</v>
      </c>
      <c r="AF78" s="38">
        <v>118</v>
      </c>
      <c r="AG78" s="38">
        <v>132</v>
      </c>
      <c r="AH78" s="38">
        <v>130</v>
      </c>
      <c r="AI78" s="38">
        <v>145</v>
      </c>
      <c r="AJ78" s="38">
        <v>148</v>
      </c>
      <c r="AK78" s="38">
        <v>132</v>
      </c>
      <c r="AL78" s="38">
        <v>125</v>
      </c>
      <c r="AM78" s="38">
        <v>127</v>
      </c>
      <c r="AN78" s="38">
        <v>124</v>
      </c>
      <c r="AO78" s="38">
        <v>151</v>
      </c>
      <c r="AP78" s="38">
        <v>113</v>
      </c>
      <c r="AQ78" s="38">
        <v>142</v>
      </c>
      <c r="AR78" s="38">
        <v>129</v>
      </c>
      <c r="AS78" s="38">
        <v>147</v>
      </c>
      <c r="AT78" s="38">
        <v>140</v>
      </c>
      <c r="AU78" s="38">
        <v>145</v>
      </c>
      <c r="AV78" s="38">
        <v>161</v>
      </c>
      <c r="AW78" s="38">
        <v>156</v>
      </c>
      <c r="AX78" s="38">
        <v>138</v>
      </c>
      <c r="AY78" s="38">
        <v>135</v>
      </c>
      <c r="AZ78" s="38">
        <v>154</v>
      </c>
      <c r="BA78" s="38">
        <v>148</v>
      </c>
      <c r="BB78" s="38">
        <v>187</v>
      </c>
      <c r="BC78" s="38">
        <v>183</v>
      </c>
      <c r="BD78" s="38">
        <v>243</v>
      </c>
      <c r="BE78" s="38">
        <v>172</v>
      </c>
      <c r="BF78" s="38">
        <v>199</v>
      </c>
      <c r="BG78" s="38">
        <v>170</v>
      </c>
      <c r="BH78" s="38">
        <v>140</v>
      </c>
      <c r="BI78" s="38">
        <v>167</v>
      </c>
      <c r="BJ78" s="38">
        <v>177</v>
      </c>
      <c r="BK78" s="38">
        <v>228</v>
      </c>
      <c r="BL78" s="38">
        <v>204</v>
      </c>
      <c r="BM78" s="38">
        <v>325</v>
      </c>
      <c r="BN78" s="38">
        <v>240</v>
      </c>
      <c r="BO78" s="38">
        <v>286</v>
      </c>
      <c r="BP78" s="38">
        <v>282</v>
      </c>
      <c r="BQ78" s="38">
        <v>228</v>
      </c>
      <c r="BR78" s="38">
        <v>287</v>
      </c>
      <c r="BS78" s="38">
        <v>277</v>
      </c>
      <c r="BT78" s="38">
        <v>238</v>
      </c>
      <c r="BU78" s="38">
        <v>339</v>
      </c>
      <c r="BV78" s="38">
        <v>327</v>
      </c>
      <c r="BW78" s="38">
        <v>273</v>
      </c>
      <c r="BX78" s="38">
        <v>338</v>
      </c>
      <c r="BY78" s="38">
        <v>298</v>
      </c>
      <c r="BZ78" s="38">
        <v>346</v>
      </c>
      <c r="CA78" s="38">
        <v>350</v>
      </c>
      <c r="CB78" s="38">
        <v>305</v>
      </c>
      <c r="CC78" s="38">
        <v>247</v>
      </c>
      <c r="CD78" s="38">
        <v>238</v>
      </c>
      <c r="CE78" s="38">
        <v>245</v>
      </c>
      <c r="CF78" s="38">
        <v>251</v>
      </c>
      <c r="CG78" s="38">
        <v>250</v>
      </c>
      <c r="CH78" s="38">
        <v>213</v>
      </c>
      <c r="CI78" s="38">
        <v>245</v>
      </c>
      <c r="CJ78" s="38">
        <v>247</v>
      </c>
      <c r="CK78" s="38">
        <v>259</v>
      </c>
      <c r="CL78" s="38">
        <v>225</v>
      </c>
      <c r="CM78" s="38">
        <v>256</v>
      </c>
      <c r="CN78" s="38">
        <v>265</v>
      </c>
      <c r="CO78" s="38">
        <v>227</v>
      </c>
      <c r="CP78" s="38">
        <v>252</v>
      </c>
      <c r="CQ78" s="38">
        <v>210</v>
      </c>
      <c r="CR78" s="38">
        <v>235</v>
      </c>
      <c r="CS78" s="38">
        <v>265</v>
      </c>
      <c r="CT78" s="38">
        <v>241</v>
      </c>
      <c r="CU78" s="52">
        <v>201</v>
      </c>
      <c r="CV78" s="52">
        <v>240</v>
      </c>
      <c r="CW78" s="52">
        <v>248</v>
      </c>
      <c r="CX78" s="52">
        <v>276</v>
      </c>
    </row>
    <row r="79" spans="1:102">
      <c r="A79" s="13" t="s">
        <v>148</v>
      </c>
      <c r="B79" s="18" t="s">
        <v>633</v>
      </c>
      <c r="C79" s="38">
        <v>200</v>
      </c>
      <c r="D79" s="38">
        <v>192</v>
      </c>
      <c r="E79" s="38">
        <v>228</v>
      </c>
      <c r="F79" s="38">
        <v>196</v>
      </c>
      <c r="G79" s="38">
        <v>179</v>
      </c>
      <c r="H79" s="38">
        <v>206</v>
      </c>
      <c r="I79" s="38">
        <v>202</v>
      </c>
      <c r="J79" s="38">
        <v>262</v>
      </c>
      <c r="K79" s="38">
        <v>266</v>
      </c>
      <c r="L79" s="38">
        <v>295</v>
      </c>
      <c r="M79" s="38">
        <v>559</v>
      </c>
      <c r="N79" s="38">
        <v>360</v>
      </c>
      <c r="O79" s="38">
        <v>470</v>
      </c>
      <c r="P79" s="38">
        <v>716</v>
      </c>
      <c r="Q79" s="38">
        <v>579</v>
      </c>
      <c r="R79" s="38">
        <v>594</v>
      </c>
      <c r="S79" s="38">
        <v>602</v>
      </c>
      <c r="T79" s="38">
        <v>535</v>
      </c>
      <c r="U79" s="38">
        <v>481</v>
      </c>
      <c r="V79" s="38">
        <v>514</v>
      </c>
      <c r="W79" s="53">
        <v>59</v>
      </c>
      <c r="X79" s="38">
        <v>52</v>
      </c>
      <c r="Y79" s="38">
        <v>44</v>
      </c>
      <c r="Z79" s="38">
        <v>45</v>
      </c>
      <c r="AA79" s="38">
        <v>50</v>
      </c>
      <c r="AB79" s="38">
        <v>51</v>
      </c>
      <c r="AC79" s="38">
        <v>47</v>
      </c>
      <c r="AD79" s="38">
        <v>44</v>
      </c>
      <c r="AE79" s="38">
        <v>53</v>
      </c>
      <c r="AF79" s="38">
        <v>53</v>
      </c>
      <c r="AG79" s="38">
        <v>62</v>
      </c>
      <c r="AH79" s="38">
        <v>60</v>
      </c>
      <c r="AI79" s="38">
        <v>52</v>
      </c>
      <c r="AJ79" s="38">
        <v>45</v>
      </c>
      <c r="AK79" s="38">
        <v>48</v>
      </c>
      <c r="AL79" s="38">
        <v>51</v>
      </c>
      <c r="AM79" s="38">
        <v>46</v>
      </c>
      <c r="AN79" s="38">
        <v>51</v>
      </c>
      <c r="AO79" s="38">
        <v>44</v>
      </c>
      <c r="AP79" s="38">
        <v>38</v>
      </c>
      <c r="AQ79" s="38">
        <v>44</v>
      </c>
      <c r="AR79" s="38">
        <v>50</v>
      </c>
      <c r="AS79" s="38">
        <v>52</v>
      </c>
      <c r="AT79" s="38">
        <v>60</v>
      </c>
      <c r="AU79" s="38">
        <v>55</v>
      </c>
      <c r="AV79" s="38">
        <v>48</v>
      </c>
      <c r="AW79" s="38">
        <v>45</v>
      </c>
      <c r="AX79" s="38">
        <v>54</v>
      </c>
      <c r="AY79" s="38">
        <v>60</v>
      </c>
      <c r="AZ79" s="38">
        <v>57</v>
      </c>
      <c r="BA79" s="38">
        <v>71</v>
      </c>
      <c r="BB79" s="38">
        <v>74</v>
      </c>
      <c r="BC79" s="38">
        <v>63</v>
      </c>
      <c r="BD79" s="38">
        <v>70</v>
      </c>
      <c r="BE79" s="38">
        <v>80</v>
      </c>
      <c r="BF79" s="38">
        <v>53</v>
      </c>
      <c r="BG79" s="38">
        <v>71</v>
      </c>
      <c r="BH79" s="38">
        <v>79</v>
      </c>
      <c r="BI79" s="38">
        <v>69</v>
      </c>
      <c r="BJ79" s="38">
        <v>76</v>
      </c>
      <c r="BK79" s="38">
        <v>106</v>
      </c>
      <c r="BL79" s="38">
        <v>162</v>
      </c>
      <c r="BM79" s="38">
        <v>184</v>
      </c>
      <c r="BN79" s="38">
        <v>107</v>
      </c>
      <c r="BO79" s="38">
        <v>103</v>
      </c>
      <c r="BP79" s="38">
        <v>87</v>
      </c>
      <c r="BQ79" s="38">
        <v>80</v>
      </c>
      <c r="BR79" s="38">
        <v>90</v>
      </c>
      <c r="BS79" s="38">
        <v>99</v>
      </c>
      <c r="BT79" s="38">
        <v>101</v>
      </c>
      <c r="BU79" s="38">
        <v>119</v>
      </c>
      <c r="BV79" s="38">
        <v>151</v>
      </c>
      <c r="BW79" s="38">
        <v>159</v>
      </c>
      <c r="BX79" s="38">
        <v>180</v>
      </c>
      <c r="BY79" s="38">
        <v>225</v>
      </c>
      <c r="BZ79" s="38">
        <v>152</v>
      </c>
      <c r="CA79" s="38">
        <v>134</v>
      </c>
      <c r="CB79" s="38">
        <v>140</v>
      </c>
      <c r="CC79" s="38">
        <v>164</v>
      </c>
      <c r="CD79" s="38">
        <v>141</v>
      </c>
      <c r="CE79" s="38">
        <v>156</v>
      </c>
      <c r="CF79" s="38">
        <v>156</v>
      </c>
      <c r="CG79" s="38">
        <v>146</v>
      </c>
      <c r="CH79" s="38">
        <v>136</v>
      </c>
      <c r="CI79" s="38">
        <v>150</v>
      </c>
      <c r="CJ79" s="38">
        <v>149</v>
      </c>
      <c r="CK79" s="38">
        <v>133</v>
      </c>
      <c r="CL79" s="38">
        <v>170</v>
      </c>
      <c r="CM79" s="38">
        <v>147</v>
      </c>
      <c r="CN79" s="38">
        <v>143</v>
      </c>
      <c r="CO79" s="38">
        <v>131</v>
      </c>
      <c r="CP79" s="38">
        <v>114</v>
      </c>
      <c r="CQ79" s="38">
        <v>122</v>
      </c>
      <c r="CR79" s="38">
        <v>120</v>
      </c>
      <c r="CS79" s="38">
        <v>100</v>
      </c>
      <c r="CT79" s="38">
        <v>139</v>
      </c>
      <c r="CU79" s="52">
        <v>136</v>
      </c>
      <c r="CV79" s="52">
        <v>119</v>
      </c>
      <c r="CW79" s="52">
        <v>126</v>
      </c>
      <c r="CX79" s="52">
        <v>133</v>
      </c>
    </row>
    <row r="80" spans="1:102">
      <c r="A80" s="9" t="s">
        <v>150</v>
      </c>
      <c r="C80" s="38">
        <v>5226</v>
      </c>
      <c r="D80" s="38">
        <v>5156</v>
      </c>
      <c r="E80" s="38">
        <v>5840</v>
      </c>
      <c r="F80" s="38">
        <v>5592</v>
      </c>
      <c r="G80" s="38">
        <v>5495</v>
      </c>
      <c r="H80" s="38">
        <v>5875</v>
      </c>
      <c r="I80" s="38">
        <v>6197</v>
      </c>
      <c r="J80" s="38">
        <v>6512</v>
      </c>
      <c r="K80" s="38">
        <v>7131</v>
      </c>
      <c r="L80" s="38">
        <v>7715</v>
      </c>
      <c r="M80" s="38">
        <v>9197</v>
      </c>
      <c r="N80" s="38">
        <v>8784</v>
      </c>
      <c r="O80" s="38">
        <v>9949</v>
      </c>
      <c r="P80" s="38">
        <v>10653</v>
      </c>
      <c r="Q80" s="38">
        <v>10431</v>
      </c>
      <c r="R80" s="38">
        <v>9378</v>
      </c>
      <c r="S80" s="38">
        <v>8665</v>
      </c>
      <c r="T80" s="38">
        <v>8271</v>
      </c>
      <c r="U80" s="38">
        <v>8131</v>
      </c>
      <c r="V80" s="38">
        <v>9527</v>
      </c>
      <c r="W80" s="53">
        <v>1379</v>
      </c>
      <c r="X80" s="38">
        <v>1359</v>
      </c>
      <c r="Y80" s="38">
        <v>1246</v>
      </c>
      <c r="Z80" s="38">
        <v>1242</v>
      </c>
      <c r="AA80" s="38">
        <v>1347</v>
      </c>
      <c r="AB80" s="38">
        <v>1222</v>
      </c>
      <c r="AC80" s="38">
        <v>1285</v>
      </c>
      <c r="AD80" s="38">
        <v>1302</v>
      </c>
      <c r="AE80" s="38">
        <v>1375</v>
      </c>
      <c r="AF80" s="38">
        <v>1475</v>
      </c>
      <c r="AG80" s="38">
        <v>1473</v>
      </c>
      <c r="AH80" s="38">
        <v>1517</v>
      </c>
      <c r="AI80" s="38">
        <v>1364</v>
      </c>
      <c r="AJ80" s="38">
        <v>1412</v>
      </c>
      <c r="AK80" s="38">
        <v>1406</v>
      </c>
      <c r="AL80" s="38">
        <v>1410</v>
      </c>
      <c r="AM80" s="38">
        <v>1397</v>
      </c>
      <c r="AN80" s="38">
        <v>1394</v>
      </c>
      <c r="AO80" s="38">
        <v>1397</v>
      </c>
      <c r="AP80" s="38">
        <v>1307</v>
      </c>
      <c r="AQ80" s="38">
        <v>1541</v>
      </c>
      <c r="AR80" s="38">
        <v>1482</v>
      </c>
      <c r="AS80" s="38">
        <v>1435</v>
      </c>
      <c r="AT80" s="38">
        <v>1417</v>
      </c>
      <c r="AU80" s="38">
        <v>1464</v>
      </c>
      <c r="AV80" s="38">
        <v>1525</v>
      </c>
      <c r="AW80" s="38">
        <v>1605</v>
      </c>
      <c r="AX80" s="38">
        <v>1603</v>
      </c>
      <c r="AY80" s="38">
        <v>1632</v>
      </c>
      <c r="AZ80" s="38">
        <v>1631</v>
      </c>
      <c r="BA80" s="38">
        <v>1559</v>
      </c>
      <c r="BB80" s="38">
        <v>1690</v>
      </c>
      <c r="BC80" s="38">
        <v>1671</v>
      </c>
      <c r="BD80" s="38">
        <v>1745</v>
      </c>
      <c r="BE80" s="38">
        <v>1874</v>
      </c>
      <c r="BF80" s="38">
        <v>1841</v>
      </c>
      <c r="BG80" s="38">
        <v>1877</v>
      </c>
      <c r="BH80" s="38">
        <v>1924</v>
      </c>
      <c r="BI80" s="38">
        <v>1952</v>
      </c>
      <c r="BJ80" s="38">
        <v>1962</v>
      </c>
      <c r="BK80" s="38">
        <v>2239</v>
      </c>
      <c r="BL80" s="38">
        <v>2296</v>
      </c>
      <c r="BM80" s="38">
        <v>2355</v>
      </c>
      <c r="BN80" s="38">
        <v>2307</v>
      </c>
      <c r="BO80" s="38">
        <v>2124</v>
      </c>
      <c r="BP80" s="38">
        <v>2222</v>
      </c>
      <c r="BQ80" s="38">
        <v>2105</v>
      </c>
      <c r="BR80" s="38">
        <v>2333</v>
      </c>
      <c r="BS80" s="38">
        <v>2369</v>
      </c>
      <c r="BT80" s="38">
        <v>2500</v>
      </c>
      <c r="BU80" s="38">
        <v>2527</v>
      </c>
      <c r="BV80" s="38">
        <v>2553</v>
      </c>
      <c r="BW80" s="38">
        <v>2808</v>
      </c>
      <c r="BX80" s="38">
        <v>2330</v>
      </c>
      <c r="BY80" s="38">
        <v>2784</v>
      </c>
      <c r="BZ80" s="38">
        <v>2731</v>
      </c>
      <c r="CA80" s="38">
        <v>2843</v>
      </c>
      <c r="CB80" s="38">
        <v>2914</v>
      </c>
      <c r="CC80" s="38">
        <v>2352</v>
      </c>
      <c r="CD80" s="38">
        <v>2322</v>
      </c>
      <c r="CE80" s="38">
        <v>2383</v>
      </c>
      <c r="CF80" s="38">
        <v>2320</v>
      </c>
      <c r="CG80" s="38">
        <v>2370</v>
      </c>
      <c r="CH80" s="38">
        <v>2305</v>
      </c>
      <c r="CI80" s="38">
        <v>2169</v>
      </c>
      <c r="CJ80" s="38">
        <v>2197</v>
      </c>
      <c r="CK80" s="38">
        <v>2176</v>
      </c>
      <c r="CL80" s="38">
        <v>2123</v>
      </c>
      <c r="CM80" s="38">
        <v>2048</v>
      </c>
      <c r="CN80" s="38">
        <v>2099</v>
      </c>
      <c r="CO80" s="38">
        <v>2084</v>
      </c>
      <c r="CP80" s="38">
        <v>2040</v>
      </c>
      <c r="CQ80" s="38">
        <v>1975</v>
      </c>
      <c r="CR80" s="38">
        <v>1925</v>
      </c>
      <c r="CS80" s="38">
        <v>2190</v>
      </c>
      <c r="CT80" s="38">
        <v>2041</v>
      </c>
      <c r="CU80" s="52">
        <v>2328</v>
      </c>
      <c r="CV80" s="52">
        <v>2368</v>
      </c>
      <c r="CW80" s="52">
        <v>2387</v>
      </c>
      <c r="CX80" s="52">
        <v>2444</v>
      </c>
    </row>
    <row r="81" spans="1:102">
      <c r="A81" s="13" t="s">
        <v>151</v>
      </c>
      <c r="B81" s="18" t="s">
        <v>634</v>
      </c>
      <c r="C81" s="38">
        <v>2604</v>
      </c>
      <c r="D81" s="38">
        <v>2678</v>
      </c>
      <c r="E81" s="38">
        <v>3126</v>
      </c>
      <c r="F81" s="38">
        <v>2991</v>
      </c>
      <c r="G81" s="38">
        <v>3056</v>
      </c>
      <c r="H81" s="38">
        <v>3244</v>
      </c>
      <c r="I81" s="38">
        <v>3349</v>
      </c>
      <c r="J81" s="38">
        <v>3568</v>
      </c>
      <c r="K81" s="38">
        <v>4044</v>
      </c>
      <c r="L81" s="38">
        <v>4455</v>
      </c>
      <c r="M81" s="38">
        <v>5564</v>
      </c>
      <c r="N81" s="38">
        <v>5641</v>
      </c>
      <c r="O81" s="38">
        <v>5994</v>
      </c>
      <c r="P81" s="38">
        <v>6216</v>
      </c>
      <c r="Q81" s="38">
        <v>6224</v>
      </c>
      <c r="R81" s="38">
        <v>4881</v>
      </c>
      <c r="S81" s="38">
        <v>3946</v>
      </c>
      <c r="T81" s="38">
        <v>3982</v>
      </c>
      <c r="U81" s="38">
        <v>3745</v>
      </c>
      <c r="V81" s="38">
        <v>4387</v>
      </c>
      <c r="W81" s="53">
        <v>680</v>
      </c>
      <c r="X81" s="38">
        <v>678</v>
      </c>
      <c r="Y81" s="38">
        <v>617</v>
      </c>
      <c r="Z81" s="38">
        <v>629</v>
      </c>
      <c r="AA81" s="38">
        <v>746</v>
      </c>
      <c r="AB81" s="38">
        <v>628</v>
      </c>
      <c r="AC81" s="38">
        <v>661</v>
      </c>
      <c r="AD81" s="38">
        <v>643</v>
      </c>
      <c r="AE81" s="38">
        <v>697</v>
      </c>
      <c r="AF81" s="38">
        <v>781</v>
      </c>
      <c r="AG81" s="38">
        <v>784</v>
      </c>
      <c r="AH81" s="38">
        <v>864</v>
      </c>
      <c r="AI81" s="38">
        <v>693</v>
      </c>
      <c r="AJ81" s="38">
        <v>729</v>
      </c>
      <c r="AK81" s="38">
        <v>760</v>
      </c>
      <c r="AL81" s="38">
        <v>809</v>
      </c>
      <c r="AM81" s="38">
        <v>802</v>
      </c>
      <c r="AN81" s="38">
        <v>770</v>
      </c>
      <c r="AO81" s="38">
        <v>795</v>
      </c>
      <c r="AP81" s="38">
        <v>689</v>
      </c>
      <c r="AQ81" s="38">
        <v>887</v>
      </c>
      <c r="AR81" s="38">
        <v>822</v>
      </c>
      <c r="AS81" s="38">
        <v>784</v>
      </c>
      <c r="AT81" s="38">
        <v>751</v>
      </c>
      <c r="AU81" s="38">
        <v>798</v>
      </c>
      <c r="AV81" s="38">
        <v>810</v>
      </c>
      <c r="AW81" s="38">
        <v>874</v>
      </c>
      <c r="AX81" s="38">
        <v>867</v>
      </c>
      <c r="AY81" s="38">
        <v>869</v>
      </c>
      <c r="AZ81" s="38">
        <v>907</v>
      </c>
      <c r="BA81" s="38">
        <v>844</v>
      </c>
      <c r="BB81" s="38">
        <v>948</v>
      </c>
      <c r="BC81" s="38">
        <v>928</v>
      </c>
      <c r="BD81" s="38">
        <v>962</v>
      </c>
      <c r="BE81" s="38">
        <v>1100</v>
      </c>
      <c r="BF81" s="38">
        <v>1054</v>
      </c>
      <c r="BG81" s="38">
        <v>1095</v>
      </c>
      <c r="BH81" s="38">
        <v>1115</v>
      </c>
      <c r="BI81" s="38">
        <v>1141</v>
      </c>
      <c r="BJ81" s="38">
        <v>1104</v>
      </c>
      <c r="BK81" s="38">
        <v>1294</v>
      </c>
      <c r="BL81" s="38">
        <v>1345</v>
      </c>
      <c r="BM81" s="38">
        <v>1430</v>
      </c>
      <c r="BN81" s="38">
        <v>1495</v>
      </c>
      <c r="BO81" s="38">
        <v>1399</v>
      </c>
      <c r="BP81" s="38">
        <v>1495</v>
      </c>
      <c r="BQ81" s="38">
        <v>1311</v>
      </c>
      <c r="BR81" s="38">
        <v>1436</v>
      </c>
      <c r="BS81" s="38">
        <v>1434</v>
      </c>
      <c r="BT81" s="38">
        <v>1489</v>
      </c>
      <c r="BU81" s="38">
        <v>1515</v>
      </c>
      <c r="BV81" s="38">
        <v>1556</v>
      </c>
      <c r="BW81" s="38">
        <v>1704</v>
      </c>
      <c r="BX81" s="38">
        <v>1186</v>
      </c>
      <c r="BY81" s="38">
        <v>1666</v>
      </c>
      <c r="BZ81" s="38">
        <v>1660</v>
      </c>
      <c r="CA81" s="38">
        <v>1749</v>
      </c>
      <c r="CB81" s="38">
        <v>1861</v>
      </c>
      <c r="CC81" s="38">
        <v>1339</v>
      </c>
      <c r="CD81" s="38">
        <v>1275</v>
      </c>
      <c r="CE81" s="38">
        <v>1289</v>
      </c>
      <c r="CF81" s="38">
        <v>1212</v>
      </c>
      <c r="CG81" s="38">
        <v>1225</v>
      </c>
      <c r="CH81" s="38">
        <v>1155</v>
      </c>
      <c r="CI81" s="38">
        <v>987</v>
      </c>
      <c r="CJ81" s="38">
        <v>992</v>
      </c>
      <c r="CK81" s="38">
        <v>995</v>
      </c>
      <c r="CL81" s="38">
        <v>972</v>
      </c>
      <c r="CM81" s="38">
        <v>982</v>
      </c>
      <c r="CN81" s="38">
        <v>1010</v>
      </c>
      <c r="CO81" s="38">
        <v>1005</v>
      </c>
      <c r="CP81" s="38">
        <v>985</v>
      </c>
      <c r="CQ81" s="38">
        <v>931</v>
      </c>
      <c r="CR81" s="38">
        <v>902</v>
      </c>
      <c r="CS81" s="38">
        <v>1075</v>
      </c>
      <c r="CT81" s="38">
        <v>837</v>
      </c>
      <c r="CU81" s="52">
        <v>1079</v>
      </c>
      <c r="CV81" s="52">
        <v>1059</v>
      </c>
      <c r="CW81" s="52">
        <v>1119</v>
      </c>
      <c r="CX81" s="52">
        <v>1130</v>
      </c>
    </row>
    <row r="82" spans="1:102">
      <c r="A82" s="13" t="s">
        <v>153</v>
      </c>
      <c r="B82" s="18" t="s">
        <v>635</v>
      </c>
      <c r="C82" s="38">
        <v>2022</v>
      </c>
      <c r="D82" s="38">
        <v>1942</v>
      </c>
      <c r="E82" s="38">
        <v>2201</v>
      </c>
      <c r="F82" s="38">
        <v>2138</v>
      </c>
      <c r="G82" s="38">
        <v>1996</v>
      </c>
      <c r="H82" s="38">
        <v>2220</v>
      </c>
      <c r="I82" s="38">
        <v>2464</v>
      </c>
      <c r="J82" s="38">
        <v>2587</v>
      </c>
      <c r="K82" s="38">
        <v>2732</v>
      </c>
      <c r="L82" s="38">
        <v>2924</v>
      </c>
      <c r="M82" s="38">
        <v>3278</v>
      </c>
      <c r="N82" s="38">
        <v>2839</v>
      </c>
      <c r="O82" s="38">
        <v>3592</v>
      </c>
      <c r="P82" s="38">
        <v>4014</v>
      </c>
      <c r="Q82" s="38">
        <v>3787</v>
      </c>
      <c r="R82" s="38">
        <v>4075</v>
      </c>
      <c r="S82" s="38">
        <v>4260</v>
      </c>
      <c r="T82" s="38">
        <v>3874</v>
      </c>
      <c r="U82" s="38">
        <v>4017</v>
      </c>
      <c r="V82" s="38">
        <v>4759</v>
      </c>
      <c r="W82" s="53">
        <v>546</v>
      </c>
      <c r="X82" s="38">
        <v>523</v>
      </c>
      <c r="Y82" s="38">
        <v>483</v>
      </c>
      <c r="Z82" s="38">
        <v>470</v>
      </c>
      <c r="AA82" s="38">
        <v>462</v>
      </c>
      <c r="AB82" s="38">
        <v>455</v>
      </c>
      <c r="AC82" s="38">
        <v>493</v>
      </c>
      <c r="AD82" s="38">
        <v>532</v>
      </c>
      <c r="AE82" s="38">
        <v>544</v>
      </c>
      <c r="AF82" s="38">
        <v>561</v>
      </c>
      <c r="AG82" s="38">
        <v>569</v>
      </c>
      <c r="AH82" s="38">
        <v>527</v>
      </c>
      <c r="AI82" s="38">
        <v>547</v>
      </c>
      <c r="AJ82" s="38">
        <v>563</v>
      </c>
      <c r="AK82" s="38">
        <v>531</v>
      </c>
      <c r="AL82" s="38">
        <v>497</v>
      </c>
      <c r="AM82" s="38">
        <v>487</v>
      </c>
      <c r="AN82" s="38">
        <v>508</v>
      </c>
      <c r="AO82" s="38">
        <v>492</v>
      </c>
      <c r="AP82" s="38">
        <v>509</v>
      </c>
      <c r="AQ82" s="38">
        <v>546</v>
      </c>
      <c r="AR82" s="38">
        <v>553</v>
      </c>
      <c r="AS82" s="38">
        <v>557</v>
      </c>
      <c r="AT82" s="38">
        <v>564</v>
      </c>
      <c r="AU82" s="38">
        <v>568</v>
      </c>
      <c r="AV82" s="38">
        <v>612</v>
      </c>
      <c r="AW82" s="38">
        <v>638</v>
      </c>
      <c r="AX82" s="38">
        <v>646</v>
      </c>
      <c r="AY82" s="38">
        <v>669</v>
      </c>
      <c r="AZ82" s="38">
        <v>633</v>
      </c>
      <c r="BA82" s="38">
        <v>629</v>
      </c>
      <c r="BB82" s="38">
        <v>656</v>
      </c>
      <c r="BC82" s="38">
        <v>657</v>
      </c>
      <c r="BD82" s="38">
        <v>689</v>
      </c>
      <c r="BE82" s="38">
        <v>686</v>
      </c>
      <c r="BF82" s="38">
        <v>700</v>
      </c>
      <c r="BG82" s="38">
        <v>696</v>
      </c>
      <c r="BH82" s="38">
        <v>725</v>
      </c>
      <c r="BI82" s="38">
        <v>729</v>
      </c>
      <c r="BJ82" s="38">
        <v>774</v>
      </c>
      <c r="BK82" s="38">
        <v>855</v>
      </c>
      <c r="BL82" s="38">
        <v>856</v>
      </c>
      <c r="BM82" s="38">
        <v>836</v>
      </c>
      <c r="BN82" s="38">
        <v>731</v>
      </c>
      <c r="BO82" s="38">
        <v>646</v>
      </c>
      <c r="BP82" s="38">
        <v>656</v>
      </c>
      <c r="BQ82" s="38">
        <v>722</v>
      </c>
      <c r="BR82" s="38">
        <v>815</v>
      </c>
      <c r="BS82" s="38">
        <v>851</v>
      </c>
      <c r="BT82" s="38">
        <v>917</v>
      </c>
      <c r="BU82" s="38">
        <v>919</v>
      </c>
      <c r="BV82" s="38">
        <v>905</v>
      </c>
      <c r="BW82" s="38">
        <v>1007</v>
      </c>
      <c r="BX82" s="38">
        <v>1029</v>
      </c>
      <c r="BY82" s="38">
        <v>1006</v>
      </c>
      <c r="BZ82" s="38">
        <v>972</v>
      </c>
      <c r="CA82" s="38">
        <v>982</v>
      </c>
      <c r="CB82" s="38">
        <v>940</v>
      </c>
      <c r="CC82" s="38">
        <v>914</v>
      </c>
      <c r="CD82" s="38">
        <v>951</v>
      </c>
      <c r="CE82" s="38">
        <v>987</v>
      </c>
      <c r="CF82" s="38">
        <v>998</v>
      </c>
      <c r="CG82" s="38">
        <v>1039</v>
      </c>
      <c r="CH82" s="38">
        <v>1051</v>
      </c>
      <c r="CI82" s="38">
        <v>1064</v>
      </c>
      <c r="CJ82" s="38">
        <v>1086</v>
      </c>
      <c r="CK82" s="38">
        <v>1066</v>
      </c>
      <c r="CL82" s="38">
        <v>1044</v>
      </c>
      <c r="CM82" s="38">
        <v>959</v>
      </c>
      <c r="CN82" s="38">
        <v>985</v>
      </c>
      <c r="CO82" s="38">
        <v>977</v>
      </c>
      <c r="CP82" s="38">
        <v>953</v>
      </c>
      <c r="CQ82" s="38">
        <v>948</v>
      </c>
      <c r="CR82" s="38">
        <v>928</v>
      </c>
      <c r="CS82" s="38">
        <v>1026</v>
      </c>
      <c r="CT82" s="38">
        <v>1115</v>
      </c>
      <c r="CU82" s="52">
        <v>1153</v>
      </c>
      <c r="CV82" s="52">
        <v>1207</v>
      </c>
      <c r="CW82" s="52">
        <v>1174</v>
      </c>
      <c r="CX82" s="52">
        <v>1225</v>
      </c>
    </row>
    <row r="83" spans="1:102">
      <c r="A83" s="13" t="s">
        <v>155</v>
      </c>
      <c r="B83" s="18" t="s">
        <v>636</v>
      </c>
      <c r="C83" s="38">
        <v>104</v>
      </c>
      <c r="D83" s="38">
        <v>103</v>
      </c>
      <c r="E83" s="38">
        <v>96</v>
      </c>
      <c r="F83" s="38">
        <v>92</v>
      </c>
      <c r="G83" s="38">
        <v>101</v>
      </c>
      <c r="H83" s="38">
        <v>93</v>
      </c>
      <c r="I83" s="38">
        <v>98</v>
      </c>
      <c r="J83" s="38">
        <v>109</v>
      </c>
      <c r="K83" s="38">
        <v>104</v>
      </c>
      <c r="L83" s="38">
        <v>95</v>
      </c>
      <c r="M83" s="38">
        <v>109</v>
      </c>
      <c r="N83" s="38">
        <v>89</v>
      </c>
      <c r="O83" s="38">
        <v>136</v>
      </c>
      <c r="P83" s="38">
        <v>173</v>
      </c>
      <c r="Q83" s="38">
        <v>170</v>
      </c>
      <c r="R83" s="38">
        <v>159</v>
      </c>
      <c r="S83" s="38">
        <v>152</v>
      </c>
      <c r="T83" s="38">
        <v>133</v>
      </c>
      <c r="U83" s="38">
        <v>129</v>
      </c>
      <c r="V83" s="38">
        <v>131</v>
      </c>
      <c r="W83" s="53">
        <v>26</v>
      </c>
      <c r="X83" s="38">
        <v>26</v>
      </c>
      <c r="Y83" s="38">
        <v>25</v>
      </c>
      <c r="Z83" s="38">
        <v>27</v>
      </c>
      <c r="AA83" s="38">
        <v>27</v>
      </c>
      <c r="AB83" s="38">
        <v>25</v>
      </c>
      <c r="AC83" s="38">
        <v>27</v>
      </c>
      <c r="AD83" s="38">
        <v>24</v>
      </c>
      <c r="AE83" s="38">
        <v>23</v>
      </c>
      <c r="AF83" s="38">
        <v>26</v>
      </c>
      <c r="AG83" s="38">
        <v>22</v>
      </c>
      <c r="AH83" s="38">
        <v>25</v>
      </c>
      <c r="AI83" s="38">
        <v>25</v>
      </c>
      <c r="AJ83" s="38">
        <v>23</v>
      </c>
      <c r="AK83" s="38">
        <v>22</v>
      </c>
      <c r="AL83" s="38">
        <v>22</v>
      </c>
      <c r="AM83" s="38">
        <v>24</v>
      </c>
      <c r="AN83" s="38">
        <v>25</v>
      </c>
      <c r="AO83" s="38">
        <v>27</v>
      </c>
      <c r="AP83" s="38">
        <v>25</v>
      </c>
      <c r="AQ83" s="38">
        <v>23</v>
      </c>
      <c r="AR83" s="38">
        <v>23</v>
      </c>
      <c r="AS83" s="38">
        <v>23</v>
      </c>
      <c r="AT83" s="38">
        <v>24</v>
      </c>
      <c r="AU83" s="38">
        <v>22</v>
      </c>
      <c r="AV83" s="38">
        <v>25</v>
      </c>
      <c r="AW83" s="38">
        <v>26</v>
      </c>
      <c r="AX83" s="38">
        <v>25</v>
      </c>
      <c r="AY83" s="38">
        <v>26</v>
      </c>
      <c r="AZ83" s="38">
        <v>27</v>
      </c>
      <c r="BA83" s="38">
        <v>28</v>
      </c>
      <c r="BB83" s="38">
        <v>28</v>
      </c>
      <c r="BC83" s="38">
        <v>26</v>
      </c>
      <c r="BD83" s="38">
        <v>29</v>
      </c>
      <c r="BE83" s="38">
        <v>25</v>
      </c>
      <c r="BF83" s="38">
        <v>24</v>
      </c>
      <c r="BG83" s="38">
        <v>24</v>
      </c>
      <c r="BH83" s="38">
        <v>23</v>
      </c>
      <c r="BI83" s="38">
        <v>23</v>
      </c>
      <c r="BJ83" s="38">
        <v>25</v>
      </c>
      <c r="BK83" s="38">
        <v>27</v>
      </c>
      <c r="BL83" s="38">
        <v>28</v>
      </c>
      <c r="BM83" s="38">
        <v>29</v>
      </c>
      <c r="BN83" s="38">
        <v>25</v>
      </c>
      <c r="BO83" s="38">
        <v>24</v>
      </c>
      <c r="BP83" s="38">
        <v>19</v>
      </c>
      <c r="BQ83" s="38">
        <v>21</v>
      </c>
      <c r="BR83" s="38">
        <v>25</v>
      </c>
      <c r="BS83" s="38">
        <v>28</v>
      </c>
      <c r="BT83" s="38">
        <v>34</v>
      </c>
      <c r="BU83" s="38">
        <v>36</v>
      </c>
      <c r="BV83" s="38">
        <v>38</v>
      </c>
      <c r="BW83" s="38">
        <v>39</v>
      </c>
      <c r="BX83" s="38">
        <v>45</v>
      </c>
      <c r="BY83" s="38">
        <v>48</v>
      </c>
      <c r="BZ83" s="38">
        <v>41</v>
      </c>
      <c r="CA83" s="38">
        <v>49</v>
      </c>
      <c r="CB83" s="38">
        <v>45</v>
      </c>
      <c r="CC83" s="38">
        <v>38</v>
      </c>
      <c r="CD83" s="38">
        <v>38</v>
      </c>
      <c r="CE83" s="38">
        <v>42</v>
      </c>
      <c r="CF83" s="38">
        <v>41</v>
      </c>
      <c r="CG83" s="38">
        <v>40</v>
      </c>
      <c r="CH83" s="38">
        <v>36</v>
      </c>
      <c r="CI83" s="38">
        <v>39</v>
      </c>
      <c r="CJ83" s="38">
        <v>39</v>
      </c>
      <c r="CK83" s="38">
        <v>38</v>
      </c>
      <c r="CL83" s="38">
        <v>36</v>
      </c>
      <c r="CM83" s="38">
        <v>35</v>
      </c>
      <c r="CN83" s="38">
        <v>31</v>
      </c>
      <c r="CO83" s="38">
        <v>33</v>
      </c>
      <c r="CP83" s="38">
        <v>34</v>
      </c>
      <c r="CQ83" s="38">
        <v>30</v>
      </c>
      <c r="CR83" s="38">
        <v>30</v>
      </c>
      <c r="CS83" s="38">
        <v>34</v>
      </c>
      <c r="CT83" s="38">
        <v>35</v>
      </c>
      <c r="CU83" s="52">
        <v>37</v>
      </c>
      <c r="CV83" s="52">
        <v>37</v>
      </c>
      <c r="CW83" s="52">
        <v>28</v>
      </c>
      <c r="CX83" s="52">
        <v>29</v>
      </c>
    </row>
    <row r="84" spans="1:102">
      <c r="A84" s="13" t="s">
        <v>157</v>
      </c>
      <c r="B84" s="18" t="s">
        <v>637</v>
      </c>
      <c r="C84" s="38">
        <v>496</v>
      </c>
      <c r="D84" s="38">
        <v>433</v>
      </c>
      <c r="E84" s="38">
        <v>417</v>
      </c>
      <c r="F84" s="38">
        <v>371</v>
      </c>
      <c r="G84" s="38">
        <v>342</v>
      </c>
      <c r="H84" s="38">
        <v>318</v>
      </c>
      <c r="I84" s="38">
        <v>286</v>
      </c>
      <c r="J84" s="38">
        <v>248</v>
      </c>
      <c r="K84" s="38">
        <v>251</v>
      </c>
      <c r="L84" s="38">
        <v>241</v>
      </c>
      <c r="M84" s="38">
        <v>246</v>
      </c>
      <c r="N84" s="38">
        <v>215</v>
      </c>
      <c r="O84" s="38">
        <v>227</v>
      </c>
      <c r="P84" s="38">
        <v>250</v>
      </c>
      <c r="Q84" s="38">
        <v>250</v>
      </c>
      <c r="R84" s="38">
        <v>263</v>
      </c>
      <c r="S84" s="38">
        <v>307</v>
      </c>
      <c r="T84" s="38">
        <v>282</v>
      </c>
      <c r="U84" s="38">
        <v>240</v>
      </c>
      <c r="V84" s="38">
        <v>250</v>
      </c>
      <c r="W84" s="53">
        <v>127</v>
      </c>
      <c r="X84" s="38">
        <v>132</v>
      </c>
      <c r="Y84" s="38">
        <v>121</v>
      </c>
      <c r="Z84" s="38">
        <v>116</v>
      </c>
      <c r="AA84" s="38">
        <v>112</v>
      </c>
      <c r="AB84" s="38">
        <v>114</v>
      </c>
      <c r="AC84" s="38">
        <v>103</v>
      </c>
      <c r="AD84" s="38">
        <v>104</v>
      </c>
      <c r="AE84" s="38">
        <v>111</v>
      </c>
      <c r="AF84" s="38">
        <v>108</v>
      </c>
      <c r="AG84" s="38">
        <v>98</v>
      </c>
      <c r="AH84" s="38">
        <v>100</v>
      </c>
      <c r="AI84" s="38">
        <v>99</v>
      </c>
      <c r="AJ84" s="38">
        <v>97</v>
      </c>
      <c r="AK84" s="38">
        <v>93</v>
      </c>
      <c r="AL84" s="38">
        <v>82</v>
      </c>
      <c r="AM84" s="38">
        <v>84</v>
      </c>
      <c r="AN84" s="38">
        <v>91</v>
      </c>
      <c r="AO84" s="38">
        <v>83</v>
      </c>
      <c r="AP84" s="38">
        <v>84</v>
      </c>
      <c r="AQ84" s="38">
        <v>85</v>
      </c>
      <c r="AR84" s="38">
        <v>83</v>
      </c>
      <c r="AS84" s="38">
        <v>72</v>
      </c>
      <c r="AT84" s="38">
        <v>78</v>
      </c>
      <c r="AU84" s="38">
        <v>76</v>
      </c>
      <c r="AV84" s="38">
        <v>78</v>
      </c>
      <c r="AW84" s="38">
        <v>67</v>
      </c>
      <c r="AX84" s="38">
        <v>65</v>
      </c>
      <c r="AY84" s="38">
        <v>67</v>
      </c>
      <c r="AZ84" s="38">
        <v>63</v>
      </c>
      <c r="BA84" s="38">
        <v>59</v>
      </c>
      <c r="BB84" s="38">
        <v>59</v>
      </c>
      <c r="BC84" s="38">
        <v>60</v>
      </c>
      <c r="BD84" s="38">
        <v>64</v>
      </c>
      <c r="BE84" s="38">
        <v>64</v>
      </c>
      <c r="BF84" s="38">
        <v>63</v>
      </c>
      <c r="BG84" s="38">
        <v>62</v>
      </c>
      <c r="BH84" s="38">
        <v>61</v>
      </c>
      <c r="BI84" s="38">
        <v>59</v>
      </c>
      <c r="BJ84" s="38">
        <v>59</v>
      </c>
      <c r="BK84" s="38">
        <v>63</v>
      </c>
      <c r="BL84" s="38">
        <v>66</v>
      </c>
      <c r="BM84" s="38">
        <v>61</v>
      </c>
      <c r="BN84" s="38">
        <v>56</v>
      </c>
      <c r="BO84" s="38">
        <v>55</v>
      </c>
      <c r="BP84" s="38">
        <v>53</v>
      </c>
      <c r="BQ84" s="38">
        <v>51</v>
      </c>
      <c r="BR84" s="38">
        <v>56</v>
      </c>
      <c r="BS84" s="38">
        <v>56</v>
      </c>
      <c r="BT84" s="38">
        <v>60</v>
      </c>
      <c r="BU84" s="38">
        <v>57</v>
      </c>
      <c r="BV84" s="38">
        <v>54</v>
      </c>
      <c r="BW84" s="38">
        <v>59</v>
      </c>
      <c r="BX84" s="38">
        <v>70</v>
      </c>
      <c r="BY84" s="38">
        <v>63</v>
      </c>
      <c r="BZ84" s="38">
        <v>58</v>
      </c>
      <c r="CA84" s="38">
        <v>63</v>
      </c>
      <c r="CB84" s="38">
        <v>68</v>
      </c>
      <c r="CC84" s="38">
        <v>61</v>
      </c>
      <c r="CD84" s="38">
        <v>58</v>
      </c>
      <c r="CE84" s="38">
        <v>64</v>
      </c>
      <c r="CF84" s="38">
        <v>69</v>
      </c>
      <c r="CG84" s="38">
        <v>66</v>
      </c>
      <c r="CH84" s="38">
        <v>64</v>
      </c>
      <c r="CI84" s="38">
        <v>79</v>
      </c>
      <c r="CJ84" s="38">
        <v>80</v>
      </c>
      <c r="CK84" s="38">
        <v>77</v>
      </c>
      <c r="CL84" s="38">
        <v>71</v>
      </c>
      <c r="CM84" s="38">
        <v>72</v>
      </c>
      <c r="CN84" s="38">
        <v>73</v>
      </c>
      <c r="CO84" s="38">
        <v>69</v>
      </c>
      <c r="CP84" s="38">
        <v>68</v>
      </c>
      <c r="CQ84" s="38">
        <v>66</v>
      </c>
      <c r="CR84" s="38">
        <v>64</v>
      </c>
      <c r="CS84" s="38">
        <v>56</v>
      </c>
      <c r="CT84" s="38">
        <v>54</v>
      </c>
      <c r="CU84" s="52">
        <v>59</v>
      </c>
      <c r="CV84" s="52">
        <v>64</v>
      </c>
      <c r="CW84" s="52">
        <v>67</v>
      </c>
      <c r="CX84" s="52">
        <v>60</v>
      </c>
    </row>
    <row r="85" spans="1:102">
      <c r="A85" s="9" t="s">
        <v>159</v>
      </c>
      <c r="C85" s="38">
        <v>586</v>
      </c>
      <c r="D85" s="38">
        <v>541</v>
      </c>
      <c r="E85" s="38">
        <v>517</v>
      </c>
      <c r="F85" s="38">
        <v>508</v>
      </c>
      <c r="G85" s="38">
        <v>532</v>
      </c>
      <c r="H85" s="38">
        <v>538</v>
      </c>
      <c r="I85" s="38">
        <v>593</v>
      </c>
      <c r="J85" s="38">
        <v>587</v>
      </c>
      <c r="K85" s="38">
        <v>565</v>
      </c>
      <c r="L85" s="38">
        <v>651</v>
      </c>
      <c r="M85" s="38">
        <v>711</v>
      </c>
      <c r="N85" s="38">
        <v>645</v>
      </c>
      <c r="O85" s="38">
        <v>772</v>
      </c>
      <c r="P85" s="38">
        <v>879</v>
      </c>
      <c r="Q85" s="38">
        <v>886</v>
      </c>
      <c r="R85" s="38">
        <v>865</v>
      </c>
      <c r="S85" s="38">
        <v>986</v>
      </c>
      <c r="T85" s="38">
        <v>914</v>
      </c>
      <c r="U85" s="38">
        <v>864</v>
      </c>
      <c r="V85" s="38">
        <v>1013</v>
      </c>
      <c r="W85" s="53">
        <v>148</v>
      </c>
      <c r="X85" s="38">
        <v>145</v>
      </c>
      <c r="Y85" s="38">
        <v>153</v>
      </c>
      <c r="Z85" s="38">
        <v>140</v>
      </c>
      <c r="AA85" s="38">
        <v>136</v>
      </c>
      <c r="AB85" s="38">
        <v>143</v>
      </c>
      <c r="AC85" s="38">
        <v>127</v>
      </c>
      <c r="AD85" s="38">
        <v>135</v>
      </c>
      <c r="AE85" s="38">
        <v>133</v>
      </c>
      <c r="AF85" s="38">
        <v>127</v>
      </c>
      <c r="AG85" s="38">
        <v>127</v>
      </c>
      <c r="AH85" s="38">
        <v>130</v>
      </c>
      <c r="AI85" s="38">
        <v>114</v>
      </c>
      <c r="AJ85" s="38">
        <v>125</v>
      </c>
      <c r="AK85" s="38">
        <v>131</v>
      </c>
      <c r="AL85" s="38">
        <v>138</v>
      </c>
      <c r="AM85" s="38">
        <v>127</v>
      </c>
      <c r="AN85" s="38">
        <v>140</v>
      </c>
      <c r="AO85" s="38">
        <v>136</v>
      </c>
      <c r="AP85" s="38">
        <v>129</v>
      </c>
      <c r="AQ85" s="38">
        <v>142</v>
      </c>
      <c r="AR85" s="38">
        <v>133</v>
      </c>
      <c r="AS85" s="38">
        <v>127</v>
      </c>
      <c r="AT85" s="38">
        <v>136</v>
      </c>
      <c r="AU85" s="38">
        <v>132</v>
      </c>
      <c r="AV85" s="38">
        <v>136</v>
      </c>
      <c r="AW85" s="38">
        <v>134</v>
      </c>
      <c r="AX85" s="38">
        <v>191</v>
      </c>
      <c r="AY85" s="38">
        <v>147</v>
      </c>
      <c r="AZ85" s="38">
        <v>143</v>
      </c>
      <c r="BA85" s="38">
        <v>136</v>
      </c>
      <c r="BB85" s="38">
        <v>161</v>
      </c>
      <c r="BC85" s="38">
        <v>137</v>
      </c>
      <c r="BD85" s="38">
        <v>140</v>
      </c>
      <c r="BE85" s="38">
        <v>144</v>
      </c>
      <c r="BF85" s="38">
        <v>144</v>
      </c>
      <c r="BG85" s="38">
        <v>153</v>
      </c>
      <c r="BH85" s="38">
        <v>150</v>
      </c>
      <c r="BI85" s="38">
        <v>181</v>
      </c>
      <c r="BJ85" s="38">
        <v>167</v>
      </c>
      <c r="BK85" s="38">
        <v>154</v>
      </c>
      <c r="BL85" s="38">
        <v>190</v>
      </c>
      <c r="BM85" s="38">
        <v>186</v>
      </c>
      <c r="BN85" s="38">
        <v>181</v>
      </c>
      <c r="BO85" s="38">
        <v>169</v>
      </c>
      <c r="BP85" s="38">
        <v>157</v>
      </c>
      <c r="BQ85" s="38">
        <v>160</v>
      </c>
      <c r="BR85" s="38">
        <v>159</v>
      </c>
      <c r="BS85" s="38">
        <v>194</v>
      </c>
      <c r="BT85" s="38">
        <v>195</v>
      </c>
      <c r="BU85" s="38">
        <v>183</v>
      </c>
      <c r="BV85" s="38">
        <v>200</v>
      </c>
      <c r="BW85" s="38">
        <v>215</v>
      </c>
      <c r="BX85" s="38">
        <v>220</v>
      </c>
      <c r="BY85" s="38">
        <v>221</v>
      </c>
      <c r="BZ85" s="38">
        <v>223</v>
      </c>
      <c r="CA85" s="38">
        <v>213</v>
      </c>
      <c r="CB85" s="38">
        <v>205</v>
      </c>
      <c r="CC85" s="38">
        <v>248</v>
      </c>
      <c r="CD85" s="38">
        <v>220</v>
      </c>
      <c r="CE85" s="38">
        <v>217</v>
      </c>
      <c r="CF85" s="38">
        <v>212</v>
      </c>
      <c r="CG85" s="38">
        <v>235</v>
      </c>
      <c r="CH85" s="38">
        <v>201</v>
      </c>
      <c r="CI85" s="38">
        <v>231</v>
      </c>
      <c r="CJ85" s="38">
        <v>274</v>
      </c>
      <c r="CK85" s="38">
        <v>254</v>
      </c>
      <c r="CL85" s="38">
        <v>227</v>
      </c>
      <c r="CM85" s="38">
        <v>257</v>
      </c>
      <c r="CN85" s="38">
        <v>230</v>
      </c>
      <c r="CO85" s="38">
        <v>207</v>
      </c>
      <c r="CP85" s="38">
        <v>220</v>
      </c>
      <c r="CQ85" s="38">
        <v>204</v>
      </c>
      <c r="CR85" s="38">
        <v>190</v>
      </c>
      <c r="CS85" s="38">
        <v>217</v>
      </c>
      <c r="CT85" s="38">
        <v>253</v>
      </c>
      <c r="CU85" s="52">
        <v>232</v>
      </c>
      <c r="CV85" s="52">
        <v>259</v>
      </c>
      <c r="CW85" s="52">
        <v>246</v>
      </c>
      <c r="CX85" s="52">
        <v>276</v>
      </c>
    </row>
    <row r="86" spans="1:102">
      <c r="A86" s="13" t="s">
        <v>160</v>
      </c>
      <c r="B86" s="18" t="s">
        <v>638</v>
      </c>
      <c r="C86" s="38">
        <v>330</v>
      </c>
      <c r="D86" s="38">
        <v>304</v>
      </c>
      <c r="E86" s="38">
        <v>310</v>
      </c>
      <c r="F86" s="38">
        <v>289</v>
      </c>
      <c r="G86" s="38">
        <v>284</v>
      </c>
      <c r="H86" s="38">
        <v>283</v>
      </c>
      <c r="I86" s="38">
        <v>278</v>
      </c>
      <c r="J86" s="38">
        <v>291</v>
      </c>
      <c r="K86" s="38">
        <v>288</v>
      </c>
      <c r="L86" s="38">
        <v>317</v>
      </c>
      <c r="M86" s="38">
        <v>289</v>
      </c>
      <c r="N86" s="38">
        <v>255</v>
      </c>
      <c r="O86" s="38">
        <v>338</v>
      </c>
      <c r="P86" s="38">
        <v>384</v>
      </c>
      <c r="Q86" s="38">
        <v>369</v>
      </c>
      <c r="R86" s="38">
        <v>354</v>
      </c>
      <c r="S86" s="38">
        <v>394</v>
      </c>
      <c r="T86" s="38">
        <v>362</v>
      </c>
      <c r="U86" s="38">
        <v>338</v>
      </c>
      <c r="V86" s="38">
        <v>404</v>
      </c>
      <c r="W86" s="53">
        <v>88</v>
      </c>
      <c r="X86" s="38">
        <v>87</v>
      </c>
      <c r="Y86" s="38">
        <v>79</v>
      </c>
      <c r="Z86" s="38">
        <v>76</v>
      </c>
      <c r="AA86" s="38">
        <v>74</v>
      </c>
      <c r="AB86" s="38">
        <v>77</v>
      </c>
      <c r="AC86" s="38">
        <v>73</v>
      </c>
      <c r="AD86" s="38">
        <v>80</v>
      </c>
      <c r="AE86" s="38">
        <v>79</v>
      </c>
      <c r="AF86" s="38">
        <v>80</v>
      </c>
      <c r="AG86" s="38">
        <v>79</v>
      </c>
      <c r="AH86" s="38">
        <v>72</v>
      </c>
      <c r="AI86" s="38">
        <v>72</v>
      </c>
      <c r="AJ86" s="38">
        <v>71</v>
      </c>
      <c r="AK86" s="38">
        <v>74</v>
      </c>
      <c r="AL86" s="38">
        <v>72</v>
      </c>
      <c r="AM86" s="38">
        <v>69</v>
      </c>
      <c r="AN86" s="38">
        <v>73</v>
      </c>
      <c r="AO86" s="38">
        <v>72</v>
      </c>
      <c r="AP86" s="38">
        <v>70</v>
      </c>
      <c r="AQ86" s="38">
        <v>76</v>
      </c>
      <c r="AR86" s="38">
        <v>74</v>
      </c>
      <c r="AS86" s="38">
        <v>64</v>
      </c>
      <c r="AT86" s="38">
        <v>69</v>
      </c>
      <c r="AU86" s="38">
        <v>70</v>
      </c>
      <c r="AV86" s="38">
        <v>66</v>
      </c>
      <c r="AW86" s="38">
        <v>71</v>
      </c>
      <c r="AX86" s="38">
        <v>71</v>
      </c>
      <c r="AY86" s="38">
        <v>72</v>
      </c>
      <c r="AZ86" s="38">
        <v>75</v>
      </c>
      <c r="BA86" s="38">
        <v>71</v>
      </c>
      <c r="BB86" s="38">
        <v>73</v>
      </c>
      <c r="BC86" s="38">
        <v>68</v>
      </c>
      <c r="BD86" s="38">
        <v>68</v>
      </c>
      <c r="BE86" s="38">
        <v>71</v>
      </c>
      <c r="BF86" s="38">
        <v>81</v>
      </c>
      <c r="BG86" s="38">
        <v>80</v>
      </c>
      <c r="BH86" s="38">
        <v>67</v>
      </c>
      <c r="BI86" s="38">
        <v>95</v>
      </c>
      <c r="BJ86" s="38">
        <v>75</v>
      </c>
      <c r="BK86" s="38">
        <v>70</v>
      </c>
      <c r="BL86" s="38">
        <v>79</v>
      </c>
      <c r="BM86" s="38">
        <v>75</v>
      </c>
      <c r="BN86" s="38">
        <v>65</v>
      </c>
      <c r="BO86" s="38">
        <v>57</v>
      </c>
      <c r="BP86" s="38">
        <v>60</v>
      </c>
      <c r="BQ86" s="38">
        <v>66</v>
      </c>
      <c r="BR86" s="38">
        <v>72</v>
      </c>
      <c r="BS86" s="38">
        <v>78</v>
      </c>
      <c r="BT86" s="38">
        <v>84</v>
      </c>
      <c r="BU86" s="38">
        <v>87</v>
      </c>
      <c r="BV86" s="38">
        <v>89</v>
      </c>
      <c r="BW86" s="38">
        <v>97</v>
      </c>
      <c r="BX86" s="38">
        <v>99</v>
      </c>
      <c r="BY86" s="38">
        <v>94</v>
      </c>
      <c r="BZ86" s="38">
        <v>94</v>
      </c>
      <c r="CA86" s="38">
        <v>98</v>
      </c>
      <c r="CB86" s="38">
        <v>93</v>
      </c>
      <c r="CC86" s="38">
        <v>93</v>
      </c>
      <c r="CD86" s="38">
        <v>85</v>
      </c>
      <c r="CE86" s="38">
        <v>83</v>
      </c>
      <c r="CF86" s="38">
        <v>89</v>
      </c>
      <c r="CG86" s="38">
        <v>90</v>
      </c>
      <c r="CH86" s="38">
        <v>92</v>
      </c>
      <c r="CI86" s="38">
        <v>100</v>
      </c>
      <c r="CJ86" s="38">
        <v>98</v>
      </c>
      <c r="CK86" s="38">
        <v>100</v>
      </c>
      <c r="CL86" s="38">
        <v>96</v>
      </c>
      <c r="CM86" s="38">
        <v>96</v>
      </c>
      <c r="CN86" s="38">
        <v>88</v>
      </c>
      <c r="CO86" s="38">
        <v>86</v>
      </c>
      <c r="CP86" s="38">
        <v>92</v>
      </c>
      <c r="CQ86" s="38">
        <v>81</v>
      </c>
      <c r="CR86" s="38">
        <v>81</v>
      </c>
      <c r="CS86" s="38">
        <v>83</v>
      </c>
      <c r="CT86" s="38">
        <v>93</v>
      </c>
      <c r="CU86" s="52">
        <v>91</v>
      </c>
      <c r="CV86" s="52">
        <v>101</v>
      </c>
      <c r="CW86" s="52">
        <v>104</v>
      </c>
      <c r="CX86" s="52">
        <v>108</v>
      </c>
    </row>
    <row r="87" spans="1:102">
      <c r="A87" s="13" t="s">
        <v>162</v>
      </c>
      <c r="B87" s="18" t="s">
        <v>639</v>
      </c>
      <c r="C87" s="38">
        <v>256</v>
      </c>
      <c r="D87" s="38">
        <v>237</v>
      </c>
      <c r="E87" s="38">
        <v>207</v>
      </c>
      <c r="F87" s="38">
        <v>219</v>
      </c>
      <c r="G87" s="38">
        <v>248</v>
      </c>
      <c r="H87" s="38">
        <v>255</v>
      </c>
      <c r="I87" s="38">
        <v>315</v>
      </c>
      <c r="J87" s="38">
        <v>296</v>
      </c>
      <c r="K87" s="38">
        <v>277</v>
      </c>
      <c r="L87" s="38">
        <v>334</v>
      </c>
      <c r="M87" s="38">
        <v>422</v>
      </c>
      <c r="N87" s="38">
        <v>390</v>
      </c>
      <c r="O87" s="38">
        <v>434</v>
      </c>
      <c r="P87" s="38">
        <v>495</v>
      </c>
      <c r="Q87" s="38">
        <v>517</v>
      </c>
      <c r="R87" s="38">
        <v>511</v>
      </c>
      <c r="S87" s="38">
        <v>592</v>
      </c>
      <c r="T87" s="38">
        <v>552</v>
      </c>
      <c r="U87" s="38">
        <v>526</v>
      </c>
      <c r="V87" s="38">
        <v>609</v>
      </c>
      <c r="W87" s="53">
        <v>60</v>
      </c>
      <c r="X87" s="38">
        <v>58</v>
      </c>
      <c r="Y87" s="38">
        <v>74</v>
      </c>
      <c r="Z87" s="38">
        <v>64</v>
      </c>
      <c r="AA87" s="38">
        <v>62</v>
      </c>
      <c r="AB87" s="38">
        <v>66</v>
      </c>
      <c r="AC87" s="38">
        <v>54</v>
      </c>
      <c r="AD87" s="38">
        <v>55</v>
      </c>
      <c r="AE87" s="38">
        <v>54</v>
      </c>
      <c r="AF87" s="38">
        <v>47</v>
      </c>
      <c r="AG87" s="38">
        <v>47</v>
      </c>
      <c r="AH87" s="38">
        <v>59</v>
      </c>
      <c r="AI87" s="38">
        <v>42</v>
      </c>
      <c r="AJ87" s="38">
        <v>55</v>
      </c>
      <c r="AK87" s="38">
        <v>56</v>
      </c>
      <c r="AL87" s="38">
        <v>66</v>
      </c>
      <c r="AM87" s="38">
        <v>58</v>
      </c>
      <c r="AN87" s="38">
        <v>68</v>
      </c>
      <c r="AO87" s="38">
        <v>63</v>
      </c>
      <c r="AP87" s="38">
        <v>59</v>
      </c>
      <c r="AQ87" s="38">
        <v>66</v>
      </c>
      <c r="AR87" s="38">
        <v>59</v>
      </c>
      <c r="AS87" s="38">
        <v>63</v>
      </c>
      <c r="AT87" s="38">
        <v>67</v>
      </c>
      <c r="AU87" s="38">
        <v>62</v>
      </c>
      <c r="AV87" s="38">
        <v>70</v>
      </c>
      <c r="AW87" s="38">
        <v>63</v>
      </c>
      <c r="AX87" s="38">
        <v>120</v>
      </c>
      <c r="AY87" s="38">
        <v>76</v>
      </c>
      <c r="AZ87" s="38">
        <v>68</v>
      </c>
      <c r="BA87" s="38">
        <v>65</v>
      </c>
      <c r="BB87" s="38">
        <v>87</v>
      </c>
      <c r="BC87" s="38">
        <v>69</v>
      </c>
      <c r="BD87" s="38">
        <v>72</v>
      </c>
      <c r="BE87" s="38">
        <v>73</v>
      </c>
      <c r="BF87" s="38">
        <v>63</v>
      </c>
      <c r="BG87" s="38">
        <v>73</v>
      </c>
      <c r="BH87" s="38">
        <v>83</v>
      </c>
      <c r="BI87" s="38">
        <v>86</v>
      </c>
      <c r="BJ87" s="38">
        <v>92</v>
      </c>
      <c r="BK87" s="38">
        <v>84</v>
      </c>
      <c r="BL87" s="38">
        <v>111</v>
      </c>
      <c r="BM87" s="38">
        <v>111</v>
      </c>
      <c r="BN87" s="38">
        <v>116</v>
      </c>
      <c r="BO87" s="38">
        <v>112</v>
      </c>
      <c r="BP87" s="38">
        <v>96</v>
      </c>
      <c r="BQ87" s="38">
        <v>95</v>
      </c>
      <c r="BR87" s="38">
        <v>87</v>
      </c>
      <c r="BS87" s="38">
        <v>116</v>
      </c>
      <c r="BT87" s="38">
        <v>111</v>
      </c>
      <c r="BU87" s="38">
        <v>96</v>
      </c>
      <c r="BV87" s="38">
        <v>111</v>
      </c>
      <c r="BW87" s="38">
        <v>118</v>
      </c>
      <c r="BX87" s="38">
        <v>121</v>
      </c>
      <c r="BY87" s="38">
        <v>127</v>
      </c>
      <c r="BZ87" s="38">
        <v>129</v>
      </c>
      <c r="CA87" s="38">
        <v>115</v>
      </c>
      <c r="CB87" s="38">
        <v>112</v>
      </c>
      <c r="CC87" s="38">
        <v>155</v>
      </c>
      <c r="CD87" s="38">
        <v>135</v>
      </c>
      <c r="CE87" s="38">
        <v>134</v>
      </c>
      <c r="CF87" s="38">
        <v>123</v>
      </c>
      <c r="CG87" s="38">
        <v>145</v>
      </c>
      <c r="CH87" s="38">
        <v>109</v>
      </c>
      <c r="CI87" s="38">
        <v>131</v>
      </c>
      <c r="CJ87" s="38">
        <v>176</v>
      </c>
      <c r="CK87" s="38">
        <v>154</v>
      </c>
      <c r="CL87" s="38">
        <v>131</v>
      </c>
      <c r="CM87" s="38">
        <v>160</v>
      </c>
      <c r="CN87" s="38">
        <v>143</v>
      </c>
      <c r="CO87" s="38">
        <v>121</v>
      </c>
      <c r="CP87" s="38">
        <v>128</v>
      </c>
      <c r="CQ87" s="38">
        <v>123</v>
      </c>
      <c r="CR87" s="38">
        <v>108</v>
      </c>
      <c r="CS87" s="38">
        <v>135</v>
      </c>
      <c r="CT87" s="38">
        <v>160</v>
      </c>
      <c r="CU87" s="52">
        <v>141</v>
      </c>
      <c r="CV87" s="52">
        <v>158</v>
      </c>
      <c r="CW87" s="52">
        <v>142</v>
      </c>
      <c r="CX87" s="52">
        <v>168</v>
      </c>
    </row>
    <row r="88" spans="1:102">
      <c r="A88" s="9" t="s">
        <v>164</v>
      </c>
      <c r="B88" s="18" t="s">
        <v>640</v>
      </c>
      <c r="C88" s="38">
        <v>421</v>
      </c>
      <c r="D88" s="38">
        <v>418</v>
      </c>
      <c r="E88" s="38">
        <v>432</v>
      </c>
      <c r="F88" s="38">
        <v>419</v>
      </c>
      <c r="G88" s="38">
        <v>451</v>
      </c>
      <c r="H88" s="38">
        <v>513</v>
      </c>
      <c r="I88" s="38">
        <v>586</v>
      </c>
      <c r="J88" s="38">
        <v>606</v>
      </c>
      <c r="K88" s="38">
        <v>613</v>
      </c>
      <c r="L88" s="38">
        <v>651</v>
      </c>
      <c r="M88" s="38">
        <v>729</v>
      </c>
      <c r="N88" s="38">
        <v>688</v>
      </c>
      <c r="O88" s="38">
        <v>669</v>
      </c>
      <c r="P88" s="38">
        <v>732</v>
      </c>
      <c r="Q88" s="38">
        <v>761</v>
      </c>
      <c r="R88" s="38">
        <v>797</v>
      </c>
      <c r="S88" s="38">
        <v>851</v>
      </c>
      <c r="T88" s="38">
        <v>845</v>
      </c>
      <c r="U88" s="38">
        <v>990</v>
      </c>
      <c r="V88" s="38">
        <v>1163</v>
      </c>
      <c r="W88" s="53">
        <v>100</v>
      </c>
      <c r="X88" s="38">
        <v>106</v>
      </c>
      <c r="Y88" s="38">
        <v>103</v>
      </c>
      <c r="Z88" s="38">
        <v>112</v>
      </c>
      <c r="AA88" s="38">
        <v>99</v>
      </c>
      <c r="AB88" s="38">
        <v>104</v>
      </c>
      <c r="AC88" s="38">
        <v>108</v>
      </c>
      <c r="AD88" s="38">
        <v>107</v>
      </c>
      <c r="AE88" s="38">
        <v>107</v>
      </c>
      <c r="AF88" s="38">
        <v>107</v>
      </c>
      <c r="AG88" s="38">
        <v>113</v>
      </c>
      <c r="AH88" s="38">
        <v>105</v>
      </c>
      <c r="AI88" s="38">
        <v>107</v>
      </c>
      <c r="AJ88" s="38">
        <v>106</v>
      </c>
      <c r="AK88" s="38">
        <v>103</v>
      </c>
      <c r="AL88" s="38">
        <v>103</v>
      </c>
      <c r="AM88" s="38">
        <v>109</v>
      </c>
      <c r="AN88" s="38">
        <v>112</v>
      </c>
      <c r="AO88" s="38">
        <v>114</v>
      </c>
      <c r="AP88" s="38">
        <v>116</v>
      </c>
      <c r="AQ88" s="38">
        <v>121</v>
      </c>
      <c r="AR88" s="38">
        <v>126</v>
      </c>
      <c r="AS88" s="38">
        <v>128</v>
      </c>
      <c r="AT88" s="38">
        <v>138</v>
      </c>
      <c r="AU88" s="38">
        <v>135</v>
      </c>
      <c r="AV88" s="38">
        <v>151</v>
      </c>
      <c r="AW88" s="38">
        <v>147</v>
      </c>
      <c r="AX88" s="38">
        <v>153</v>
      </c>
      <c r="AY88" s="38">
        <v>152</v>
      </c>
      <c r="AZ88" s="38">
        <v>151</v>
      </c>
      <c r="BA88" s="38">
        <v>154</v>
      </c>
      <c r="BB88" s="38">
        <v>149</v>
      </c>
      <c r="BC88" s="38">
        <v>154</v>
      </c>
      <c r="BD88" s="38">
        <v>153</v>
      </c>
      <c r="BE88" s="38">
        <v>153</v>
      </c>
      <c r="BF88" s="38">
        <v>153</v>
      </c>
      <c r="BG88" s="38">
        <v>163</v>
      </c>
      <c r="BH88" s="38">
        <v>152</v>
      </c>
      <c r="BI88" s="38">
        <v>161</v>
      </c>
      <c r="BJ88" s="38">
        <v>175</v>
      </c>
      <c r="BK88" s="38">
        <v>178</v>
      </c>
      <c r="BL88" s="38">
        <v>190</v>
      </c>
      <c r="BM88" s="38">
        <v>185</v>
      </c>
      <c r="BN88" s="38">
        <v>176</v>
      </c>
      <c r="BO88" s="38">
        <v>169</v>
      </c>
      <c r="BP88" s="38">
        <v>181</v>
      </c>
      <c r="BQ88" s="38">
        <v>176</v>
      </c>
      <c r="BR88" s="38">
        <v>162</v>
      </c>
      <c r="BS88" s="38">
        <v>160</v>
      </c>
      <c r="BT88" s="38">
        <v>169</v>
      </c>
      <c r="BU88" s="38">
        <v>168</v>
      </c>
      <c r="BV88" s="38">
        <v>172</v>
      </c>
      <c r="BW88" s="38">
        <v>179</v>
      </c>
      <c r="BX88" s="38">
        <v>179</v>
      </c>
      <c r="BY88" s="38">
        <v>189</v>
      </c>
      <c r="BZ88" s="38">
        <v>185</v>
      </c>
      <c r="CA88" s="38">
        <v>197</v>
      </c>
      <c r="CB88" s="38">
        <v>186</v>
      </c>
      <c r="CC88" s="38">
        <v>191</v>
      </c>
      <c r="CD88" s="38">
        <v>187</v>
      </c>
      <c r="CE88" s="38">
        <v>191</v>
      </c>
      <c r="CF88" s="38">
        <v>200</v>
      </c>
      <c r="CG88" s="38">
        <v>201</v>
      </c>
      <c r="CH88" s="38">
        <v>205</v>
      </c>
      <c r="CI88" s="38">
        <v>218</v>
      </c>
      <c r="CJ88" s="38">
        <v>214</v>
      </c>
      <c r="CK88" s="38">
        <v>209</v>
      </c>
      <c r="CL88" s="38">
        <v>210</v>
      </c>
      <c r="CM88" s="38">
        <v>209</v>
      </c>
      <c r="CN88" s="38">
        <v>203</v>
      </c>
      <c r="CO88" s="38">
        <v>207</v>
      </c>
      <c r="CP88" s="38">
        <v>226</v>
      </c>
      <c r="CQ88" s="38">
        <v>209</v>
      </c>
      <c r="CR88" s="38">
        <v>240</v>
      </c>
      <c r="CS88" s="38">
        <v>258</v>
      </c>
      <c r="CT88" s="38">
        <v>283</v>
      </c>
      <c r="CU88" s="52">
        <v>287</v>
      </c>
      <c r="CV88" s="52">
        <v>296</v>
      </c>
      <c r="CW88" s="52">
        <v>288</v>
      </c>
      <c r="CX88" s="52">
        <v>292</v>
      </c>
    </row>
    <row r="89" spans="1:102">
      <c r="A89" s="9" t="s">
        <v>166</v>
      </c>
      <c r="B89" s="18" t="s">
        <v>641</v>
      </c>
      <c r="C89" s="38">
        <v>1095</v>
      </c>
      <c r="D89" s="38">
        <v>1140</v>
      </c>
      <c r="E89" s="38">
        <v>1215</v>
      </c>
      <c r="F89" s="38">
        <v>1435</v>
      </c>
      <c r="G89" s="38">
        <v>1608</v>
      </c>
      <c r="H89" s="38">
        <v>1818</v>
      </c>
      <c r="I89" s="38">
        <v>1877</v>
      </c>
      <c r="J89" s="38">
        <v>1962</v>
      </c>
      <c r="K89" s="38">
        <v>2164</v>
      </c>
      <c r="L89" s="38">
        <v>2227</v>
      </c>
      <c r="M89" s="38">
        <v>2572</v>
      </c>
      <c r="N89" s="38">
        <v>2735</v>
      </c>
      <c r="O89" s="38">
        <v>2824</v>
      </c>
      <c r="P89" s="38">
        <v>3000</v>
      </c>
      <c r="Q89" s="38">
        <v>2981</v>
      </c>
      <c r="R89" s="38">
        <v>3141</v>
      </c>
      <c r="S89" s="38">
        <v>3378</v>
      </c>
      <c r="T89" s="38">
        <v>3483</v>
      </c>
      <c r="U89" s="38">
        <v>3428</v>
      </c>
      <c r="V89" s="38">
        <v>3989</v>
      </c>
      <c r="W89" s="53">
        <v>263</v>
      </c>
      <c r="X89" s="38">
        <v>293</v>
      </c>
      <c r="Y89" s="38">
        <v>271</v>
      </c>
      <c r="Z89" s="38">
        <v>268</v>
      </c>
      <c r="AA89" s="38">
        <v>276</v>
      </c>
      <c r="AB89" s="38">
        <v>280</v>
      </c>
      <c r="AC89" s="38">
        <v>292</v>
      </c>
      <c r="AD89" s="38">
        <v>292</v>
      </c>
      <c r="AE89" s="38">
        <v>292</v>
      </c>
      <c r="AF89" s="38">
        <v>294</v>
      </c>
      <c r="AG89" s="38">
        <v>306</v>
      </c>
      <c r="AH89" s="38">
        <v>323</v>
      </c>
      <c r="AI89" s="38">
        <v>341</v>
      </c>
      <c r="AJ89" s="38">
        <v>366</v>
      </c>
      <c r="AK89" s="38">
        <v>365</v>
      </c>
      <c r="AL89" s="38">
        <v>363</v>
      </c>
      <c r="AM89" s="38">
        <v>384</v>
      </c>
      <c r="AN89" s="38">
        <v>396</v>
      </c>
      <c r="AO89" s="38">
        <v>401</v>
      </c>
      <c r="AP89" s="38">
        <v>427</v>
      </c>
      <c r="AQ89" s="38">
        <v>432</v>
      </c>
      <c r="AR89" s="38">
        <v>451</v>
      </c>
      <c r="AS89" s="38">
        <v>469</v>
      </c>
      <c r="AT89" s="38">
        <v>466</v>
      </c>
      <c r="AU89" s="38">
        <v>455</v>
      </c>
      <c r="AV89" s="38">
        <v>478</v>
      </c>
      <c r="AW89" s="38">
        <v>473</v>
      </c>
      <c r="AX89" s="38">
        <v>471</v>
      </c>
      <c r="AY89" s="38">
        <v>484</v>
      </c>
      <c r="AZ89" s="38">
        <v>507</v>
      </c>
      <c r="BA89" s="38">
        <v>473</v>
      </c>
      <c r="BB89" s="38">
        <v>498</v>
      </c>
      <c r="BC89" s="38">
        <v>573</v>
      </c>
      <c r="BD89" s="38">
        <v>524</v>
      </c>
      <c r="BE89" s="38">
        <v>533</v>
      </c>
      <c r="BF89" s="38">
        <v>534</v>
      </c>
      <c r="BG89" s="38">
        <v>541</v>
      </c>
      <c r="BH89" s="38">
        <v>540</v>
      </c>
      <c r="BI89" s="38">
        <v>565</v>
      </c>
      <c r="BJ89" s="38">
        <v>581</v>
      </c>
      <c r="BK89" s="38">
        <v>608</v>
      </c>
      <c r="BL89" s="38">
        <v>647</v>
      </c>
      <c r="BM89" s="38">
        <v>647</v>
      </c>
      <c r="BN89" s="38">
        <v>670</v>
      </c>
      <c r="BO89" s="38">
        <v>690</v>
      </c>
      <c r="BP89" s="38">
        <v>672</v>
      </c>
      <c r="BQ89" s="38">
        <v>674</v>
      </c>
      <c r="BR89" s="38">
        <v>699</v>
      </c>
      <c r="BS89" s="38">
        <v>703</v>
      </c>
      <c r="BT89" s="38">
        <v>703</v>
      </c>
      <c r="BU89" s="38">
        <v>702</v>
      </c>
      <c r="BV89" s="38">
        <v>716</v>
      </c>
      <c r="BW89" s="38">
        <v>743</v>
      </c>
      <c r="BX89" s="38">
        <v>737</v>
      </c>
      <c r="BY89" s="38">
        <v>784</v>
      </c>
      <c r="BZ89" s="38">
        <v>736</v>
      </c>
      <c r="CA89" s="38">
        <v>756</v>
      </c>
      <c r="CB89" s="38">
        <v>759</v>
      </c>
      <c r="CC89" s="38">
        <v>747</v>
      </c>
      <c r="CD89" s="38">
        <v>719</v>
      </c>
      <c r="CE89" s="38">
        <v>752</v>
      </c>
      <c r="CF89" s="38">
        <v>785</v>
      </c>
      <c r="CG89" s="38">
        <v>805</v>
      </c>
      <c r="CH89" s="38">
        <v>799</v>
      </c>
      <c r="CI89" s="38">
        <v>808</v>
      </c>
      <c r="CJ89" s="38">
        <v>879</v>
      </c>
      <c r="CK89" s="38">
        <v>838</v>
      </c>
      <c r="CL89" s="38">
        <v>853</v>
      </c>
      <c r="CM89" s="38">
        <v>893</v>
      </c>
      <c r="CN89" s="38">
        <v>862</v>
      </c>
      <c r="CO89" s="38">
        <v>864</v>
      </c>
      <c r="CP89" s="38">
        <v>864</v>
      </c>
      <c r="CQ89" s="38">
        <v>775</v>
      </c>
      <c r="CR89" s="38">
        <v>796</v>
      </c>
      <c r="CS89" s="38">
        <v>881</v>
      </c>
      <c r="CT89" s="38">
        <v>976</v>
      </c>
      <c r="CU89" s="52">
        <v>983</v>
      </c>
      <c r="CV89" s="52">
        <v>1031</v>
      </c>
      <c r="CW89" s="52">
        <v>979</v>
      </c>
      <c r="CX89" s="52">
        <v>996</v>
      </c>
    </row>
    <row r="90" spans="1:102">
      <c r="A90" s="9" t="s">
        <v>168</v>
      </c>
      <c r="B90" s="18" t="s">
        <v>642</v>
      </c>
      <c r="C90" s="38">
        <v>1455</v>
      </c>
      <c r="D90" s="38">
        <v>1483</v>
      </c>
      <c r="E90" s="38">
        <v>1484</v>
      </c>
      <c r="F90" s="38">
        <v>1549</v>
      </c>
      <c r="G90" s="38">
        <v>1892</v>
      </c>
      <c r="H90" s="38">
        <v>2064</v>
      </c>
      <c r="I90" s="38">
        <v>2138</v>
      </c>
      <c r="J90" s="38">
        <v>2186</v>
      </c>
      <c r="K90" s="38">
        <v>2181</v>
      </c>
      <c r="L90" s="38">
        <v>2333</v>
      </c>
      <c r="M90" s="38">
        <v>2957</v>
      </c>
      <c r="N90" s="38">
        <v>2860</v>
      </c>
      <c r="O90" s="38">
        <v>3258</v>
      </c>
      <c r="P90" s="38">
        <v>3543</v>
      </c>
      <c r="Q90" s="38">
        <v>3319</v>
      </c>
      <c r="R90" s="38">
        <v>3624</v>
      </c>
      <c r="S90" s="38">
        <v>3724</v>
      </c>
      <c r="T90" s="38">
        <v>2922</v>
      </c>
      <c r="U90" s="38">
        <v>2979</v>
      </c>
      <c r="V90" s="38">
        <v>3926</v>
      </c>
      <c r="W90" s="53">
        <v>368</v>
      </c>
      <c r="X90" s="38">
        <v>355</v>
      </c>
      <c r="Y90" s="38">
        <v>369</v>
      </c>
      <c r="Z90" s="38">
        <v>363</v>
      </c>
      <c r="AA90" s="38">
        <v>355</v>
      </c>
      <c r="AB90" s="38">
        <v>369</v>
      </c>
      <c r="AC90" s="38">
        <v>361</v>
      </c>
      <c r="AD90" s="38">
        <v>398</v>
      </c>
      <c r="AE90" s="38">
        <v>375</v>
      </c>
      <c r="AF90" s="38">
        <v>367</v>
      </c>
      <c r="AG90" s="38">
        <v>378</v>
      </c>
      <c r="AH90" s="38">
        <v>364</v>
      </c>
      <c r="AI90" s="38">
        <v>374</v>
      </c>
      <c r="AJ90" s="38">
        <v>405</v>
      </c>
      <c r="AK90" s="38">
        <v>414</v>
      </c>
      <c r="AL90" s="38">
        <v>356</v>
      </c>
      <c r="AM90" s="38">
        <v>474</v>
      </c>
      <c r="AN90" s="38">
        <v>469</v>
      </c>
      <c r="AO90" s="38">
        <v>466</v>
      </c>
      <c r="AP90" s="38">
        <v>483</v>
      </c>
      <c r="AQ90" s="38">
        <v>489</v>
      </c>
      <c r="AR90" s="38">
        <v>516</v>
      </c>
      <c r="AS90" s="38">
        <v>546</v>
      </c>
      <c r="AT90" s="38">
        <v>513</v>
      </c>
      <c r="AU90" s="38">
        <v>528</v>
      </c>
      <c r="AV90" s="38">
        <v>551</v>
      </c>
      <c r="AW90" s="38">
        <v>535</v>
      </c>
      <c r="AX90" s="38">
        <v>524</v>
      </c>
      <c r="AY90" s="38">
        <v>538</v>
      </c>
      <c r="AZ90" s="38">
        <v>550</v>
      </c>
      <c r="BA90" s="38">
        <v>538</v>
      </c>
      <c r="BB90" s="38">
        <v>560</v>
      </c>
      <c r="BC90" s="38">
        <v>537</v>
      </c>
      <c r="BD90" s="38">
        <v>537</v>
      </c>
      <c r="BE90" s="38">
        <v>537</v>
      </c>
      <c r="BF90" s="38">
        <v>570</v>
      </c>
      <c r="BG90" s="38">
        <v>574</v>
      </c>
      <c r="BH90" s="38">
        <v>578</v>
      </c>
      <c r="BI90" s="38">
        <v>582</v>
      </c>
      <c r="BJ90" s="38">
        <v>599</v>
      </c>
      <c r="BK90" s="38">
        <v>668</v>
      </c>
      <c r="BL90" s="38">
        <v>757</v>
      </c>
      <c r="BM90" s="38">
        <v>791</v>
      </c>
      <c r="BN90" s="38">
        <v>741</v>
      </c>
      <c r="BO90" s="38">
        <v>722</v>
      </c>
      <c r="BP90" s="38">
        <v>692</v>
      </c>
      <c r="BQ90" s="38">
        <v>713</v>
      </c>
      <c r="BR90" s="38">
        <v>733</v>
      </c>
      <c r="BS90" s="38">
        <v>766</v>
      </c>
      <c r="BT90" s="38">
        <v>810</v>
      </c>
      <c r="BU90" s="38">
        <v>822</v>
      </c>
      <c r="BV90" s="38">
        <v>860</v>
      </c>
      <c r="BW90" s="38">
        <v>845</v>
      </c>
      <c r="BX90" s="38">
        <v>895</v>
      </c>
      <c r="BY90" s="38">
        <v>890</v>
      </c>
      <c r="BZ90" s="38">
        <v>913</v>
      </c>
      <c r="CA90" s="38">
        <v>912</v>
      </c>
      <c r="CB90" s="38">
        <v>831</v>
      </c>
      <c r="CC90" s="38">
        <v>792</v>
      </c>
      <c r="CD90" s="38">
        <v>784</v>
      </c>
      <c r="CE90" s="38">
        <v>920</v>
      </c>
      <c r="CF90" s="38">
        <v>856</v>
      </c>
      <c r="CG90" s="38">
        <v>928</v>
      </c>
      <c r="CH90" s="38">
        <v>920</v>
      </c>
      <c r="CI90" s="38">
        <v>963</v>
      </c>
      <c r="CJ90" s="38">
        <v>981</v>
      </c>
      <c r="CK90" s="38">
        <v>902</v>
      </c>
      <c r="CL90" s="38">
        <v>878</v>
      </c>
      <c r="CM90" s="38">
        <v>745</v>
      </c>
      <c r="CN90" s="38">
        <v>715</v>
      </c>
      <c r="CO90" s="38">
        <v>726</v>
      </c>
      <c r="CP90" s="38">
        <v>736</v>
      </c>
      <c r="CQ90" s="38">
        <v>715</v>
      </c>
      <c r="CR90" s="38">
        <v>719</v>
      </c>
      <c r="CS90" s="38">
        <v>759</v>
      </c>
      <c r="CT90" s="38">
        <v>786</v>
      </c>
      <c r="CU90" s="52">
        <v>966</v>
      </c>
      <c r="CV90" s="52">
        <v>959</v>
      </c>
      <c r="CW90" s="52">
        <v>986</v>
      </c>
      <c r="CX90" s="52">
        <v>1015</v>
      </c>
    </row>
    <row r="91" spans="1:102">
      <c r="A91" s="1" t="s">
        <v>170</v>
      </c>
      <c r="B91" s="18" t="s">
        <v>643</v>
      </c>
      <c r="C91" s="38">
        <v>4175</v>
      </c>
      <c r="D91" s="38">
        <v>4857</v>
      </c>
      <c r="E91" s="38">
        <v>5438</v>
      </c>
      <c r="F91" s="38">
        <v>6349</v>
      </c>
      <c r="G91" s="38">
        <v>7475</v>
      </c>
      <c r="H91" s="38">
        <v>8388</v>
      </c>
      <c r="I91" s="38">
        <v>8049</v>
      </c>
      <c r="J91" s="38">
        <v>7991</v>
      </c>
      <c r="K91" s="38">
        <v>7988</v>
      </c>
      <c r="L91" s="38">
        <v>9206</v>
      </c>
      <c r="M91" s="38">
        <v>9210</v>
      </c>
      <c r="N91" s="38">
        <v>11219</v>
      </c>
      <c r="O91" s="38">
        <v>12456</v>
      </c>
      <c r="P91" s="38">
        <v>12573</v>
      </c>
      <c r="Q91" s="38">
        <v>13651</v>
      </c>
      <c r="R91" s="38">
        <v>16373</v>
      </c>
      <c r="S91" s="38">
        <v>19046</v>
      </c>
      <c r="T91" s="38">
        <v>19076</v>
      </c>
      <c r="U91" s="38">
        <v>21748</v>
      </c>
      <c r="V91" s="38">
        <v>23603</v>
      </c>
      <c r="W91" s="53">
        <v>1026</v>
      </c>
      <c r="X91" s="38">
        <v>1025</v>
      </c>
      <c r="Y91" s="38">
        <v>1070</v>
      </c>
      <c r="Z91" s="38">
        <v>1054</v>
      </c>
      <c r="AA91" s="38">
        <v>1109</v>
      </c>
      <c r="AB91" s="38">
        <v>1215</v>
      </c>
      <c r="AC91" s="38">
        <v>1272</v>
      </c>
      <c r="AD91" s="38">
        <v>1261</v>
      </c>
      <c r="AE91" s="38">
        <v>1348</v>
      </c>
      <c r="AF91" s="38">
        <v>1271</v>
      </c>
      <c r="AG91" s="38">
        <v>1380</v>
      </c>
      <c r="AH91" s="38">
        <v>1439</v>
      </c>
      <c r="AI91" s="38">
        <v>1465</v>
      </c>
      <c r="AJ91" s="38">
        <v>1650</v>
      </c>
      <c r="AK91" s="38">
        <v>1515</v>
      </c>
      <c r="AL91" s="38">
        <v>1719</v>
      </c>
      <c r="AM91" s="38">
        <v>1797</v>
      </c>
      <c r="AN91" s="38">
        <v>1768</v>
      </c>
      <c r="AO91" s="38">
        <v>1866</v>
      </c>
      <c r="AP91" s="38">
        <v>2044</v>
      </c>
      <c r="AQ91" s="38">
        <v>1957</v>
      </c>
      <c r="AR91" s="38">
        <v>2039</v>
      </c>
      <c r="AS91" s="38">
        <v>2078</v>
      </c>
      <c r="AT91" s="38">
        <v>2314</v>
      </c>
      <c r="AU91" s="38">
        <v>2067</v>
      </c>
      <c r="AV91" s="38">
        <v>2033</v>
      </c>
      <c r="AW91" s="38">
        <v>1859</v>
      </c>
      <c r="AX91" s="38">
        <v>2090</v>
      </c>
      <c r="AY91" s="38">
        <v>1999</v>
      </c>
      <c r="AZ91" s="38">
        <v>2060</v>
      </c>
      <c r="BA91" s="38">
        <v>1966</v>
      </c>
      <c r="BB91" s="38">
        <v>1966</v>
      </c>
      <c r="BC91" s="38">
        <v>1973</v>
      </c>
      <c r="BD91" s="38">
        <v>1949</v>
      </c>
      <c r="BE91" s="38">
        <v>1960</v>
      </c>
      <c r="BF91" s="38">
        <v>2106</v>
      </c>
      <c r="BG91" s="38">
        <v>2218</v>
      </c>
      <c r="BH91" s="38">
        <v>2148</v>
      </c>
      <c r="BI91" s="38">
        <v>2476</v>
      </c>
      <c r="BJ91" s="38">
        <v>2364</v>
      </c>
      <c r="BK91" s="38">
        <v>2218</v>
      </c>
      <c r="BL91" s="38">
        <v>2212</v>
      </c>
      <c r="BM91" s="38">
        <v>2354</v>
      </c>
      <c r="BN91" s="38">
        <v>2426</v>
      </c>
      <c r="BO91" s="38">
        <v>2759</v>
      </c>
      <c r="BP91" s="38">
        <v>2755</v>
      </c>
      <c r="BQ91" s="38">
        <v>2813</v>
      </c>
      <c r="BR91" s="38">
        <v>2892</v>
      </c>
      <c r="BS91" s="38">
        <v>3213</v>
      </c>
      <c r="BT91" s="38">
        <v>3022</v>
      </c>
      <c r="BU91" s="38">
        <v>3139</v>
      </c>
      <c r="BV91" s="38">
        <v>3082</v>
      </c>
      <c r="BW91" s="38">
        <v>2977</v>
      </c>
      <c r="BX91" s="38">
        <v>2972</v>
      </c>
      <c r="BY91" s="38">
        <v>3395</v>
      </c>
      <c r="BZ91" s="38">
        <v>3229</v>
      </c>
      <c r="CA91" s="38">
        <v>3062</v>
      </c>
      <c r="CB91" s="38">
        <v>3200</v>
      </c>
      <c r="CC91" s="38">
        <v>3867</v>
      </c>
      <c r="CD91" s="38">
        <v>3522</v>
      </c>
      <c r="CE91" s="38">
        <v>3846</v>
      </c>
      <c r="CF91" s="38">
        <v>4148</v>
      </c>
      <c r="CG91" s="38">
        <v>4127</v>
      </c>
      <c r="CH91" s="38">
        <v>4252</v>
      </c>
      <c r="CI91" s="38">
        <v>4500</v>
      </c>
      <c r="CJ91" s="38">
        <v>4760</v>
      </c>
      <c r="CK91" s="38">
        <v>4764</v>
      </c>
      <c r="CL91" s="38">
        <v>5022</v>
      </c>
      <c r="CM91" s="38">
        <v>4967</v>
      </c>
      <c r="CN91" s="38">
        <v>4738</v>
      </c>
      <c r="CO91" s="38">
        <v>4493</v>
      </c>
      <c r="CP91" s="38">
        <v>4878</v>
      </c>
      <c r="CQ91" s="38">
        <v>5283</v>
      </c>
      <c r="CR91" s="38">
        <v>5236</v>
      </c>
      <c r="CS91" s="38">
        <v>5581</v>
      </c>
      <c r="CT91" s="38">
        <v>5648</v>
      </c>
      <c r="CU91" s="52">
        <v>5902</v>
      </c>
      <c r="CV91" s="52">
        <v>6072</v>
      </c>
      <c r="CW91" s="52">
        <v>6000</v>
      </c>
      <c r="CX91" s="52">
        <v>5629</v>
      </c>
    </row>
    <row r="92" spans="1:102">
      <c r="A92" s="9" t="s">
        <v>172</v>
      </c>
      <c r="B92" s="18" t="s">
        <v>644</v>
      </c>
      <c r="C92" s="38">
        <v>2080</v>
      </c>
      <c r="D92" s="38">
        <v>2042</v>
      </c>
      <c r="E92" s="38">
        <v>2235</v>
      </c>
      <c r="F92" s="38">
        <v>2474</v>
      </c>
      <c r="G92" s="38">
        <v>2377</v>
      </c>
      <c r="H92" s="38">
        <v>2721</v>
      </c>
      <c r="I92" s="38">
        <v>2790</v>
      </c>
      <c r="J92" s="38">
        <v>2558</v>
      </c>
      <c r="K92" s="38">
        <v>2437</v>
      </c>
      <c r="L92" s="38">
        <v>3296</v>
      </c>
      <c r="M92" s="38">
        <v>3005</v>
      </c>
      <c r="N92" s="38">
        <v>3423</v>
      </c>
      <c r="O92" s="38">
        <v>3402</v>
      </c>
      <c r="P92" s="38">
        <v>2995</v>
      </c>
      <c r="Q92" s="38">
        <v>4419</v>
      </c>
      <c r="R92" s="38">
        <v>4201</v>
      </c>
      <c r="S92" s="38">
        <v>3941</v>
      </c>
      <c r="T92" s="38">
        <v>3856</v>
      </c>
      <c r="U92" s="38">
        <v>4260</v>
      </c>
      <c r="V92" s="38">
        <v>4224</v>
      </c>
      <c r="W92" s="53">
        <v>532</v>
      </c>
      <c r="X92" s="38">
        <v>498</v>
      </c>
      <c r="Y92" s="38">
        <v>532</v>
      </c>
      <c r="Z92" s="38">
        <v>518</v>
      </c>
      <c r="AA92" s="38">
        <v>475</v>
      </c>
      <c r="AB92" s="38">
        <v>525</v>
      </c>
      <c r="AC92" s="38">
        <v>544</v>
      </c>
      <c r="AD92" s="38">
        <v>498</v>
      </c>
      <c r="AE92" s="38">
        <v>491</v>
      </c>
      <c r="AF92" s="38">
        <v>545</v>
      </c>
      <c r="AG92" s="38">
        <v>584</v>
      </c>
      <c r="AH92" s="38">
        <v>615</v>
      </c>
      <c r="AI92" s="38">
        <v>604</v>
      </c>
      <c r="AJ92" s="38">
        <v>720</v>
      </c>
      <c r="AK92" s="38">
        <v>546</v>
      </c>
      <c r="AL92" s="38">
        <v>604</v>
      </c>
      <c r="AM92" s="38">
        <v>627</v>
      </c>
      <c r="AN92" s="38">
        <v>613</v>
      </c>
      <c r="AO92" s="38">
        <v>513</v>
      </c>
      <c r="AP92" s="38">
        <v>624</v>
      </c>
      <c r="AQ92" s="38">
        <v>672</v>
      </c>
      <c r="AR92" s="38">
        <v>689</v>
      </c>
      <c r="AS92" s="38">
        <v>679</v>
      </c>
      <c r="AT92" s="38">
        <v>681</v>
      </c>
      <c r="AU92" s="38">
        <v>746</v>
      </c>
      <c r="AV92" s="38">
        <v>715</v>
      </c>
      <c r="AW92" s="38">
        <v>655</v>
      </c>
      <c r="AX92" s="38">
        <v>674</v>
      </c>
      <c r="AY92" s="38">
        <v>629</v>
      </c>
      <c r="AZ92" s="38">
        <v>670</v>
      </c>
      <c r="BA92" s="38">
        <v>633</v>
      </c>
      <c r="BB92" s="38">
        <v>626</v>
      </c>
      <c r="BC92" s="38">
        <v>545</v>
      </c>
      <c r="BD92" s="38">
        <v>577</v>
      </c>
      <c r="BE92" s="38">
        <v>619</v>
      </c>
      <c r="BF92" s="38">
        <v>696</v>
      </c>
      <c r="BG92" s="38">
        <v>755</v>
      </c>
      <c r="BH92" s="38">
        <v>812</v>
      </c>
      <c r="BI92" s="38">
        <v>882</v>
      </c>
      <c r="BJ92" s="38">
        <v>847</v>
      </c>
      <c r="BK92" s="38">
        <v>704</v>
      </c>
      <c r="BL92" s="38">
        <v>727</v>
      </c>
      <c r="BM92" s="38">
        <v>778</v>
      </c>
      <c r="BN92" s="38">
        <v>796</v>
      </c>
      <c r="BO92" s="38">
        <v>884</v>
      </c>
      <c r="BP92" s="38">
        <v>862</v>
      </c>
      <c r="BQ92" s="38">
        <v>824</v>
      </c>
      <c r="BR92" s="38">
        <v>853</v>
      </c>
      <c r="BS92" s="38">
        <v>838</v>
      </c>
      <c r="BT92" s="38">
        <v>792</v>
      </c>
      <c r="BU92" s="38">
        <v>871</v>
      </c>
      <c r="BV92" s="38">
        <v>901</v>
      </c>
      <c r="BW92" s="38">
        <v>652</v>
      </c>
      <c r="BX92" s="38">
        <v>736</v>
      </c>
      <c r="BY92" s="38">
        <v>787</v>
      </c>
      <c r="BZ92" s="38">
        <v>820</v>
      </c>
      <c r="CA92" s="38">
        <v>1060</v>
      </c>
      <c r="CB92" s="38">
        <v>1059</v>
      </c>
      <c r="CC92" s="38">
        <v>1150</v>
      </c>
      <c r="CD92" s="38">
        <v>1150</v>
      </c>
      <c r="CE92" s="38">
        <v>924</v>
      </c>
      <c r="CF92" s="38">
        <v>1056</v>
      </c>
      <c r="CG92" s="38">
        <v>1059</v>
      </c>
      <c r="CH92" s="38">
        <v>1162</v>
      </c>
      <c r="CI92" s="38">
        <v>881</v>
      </c>
      <c r="CJ92" s="38">
        <v>963</v>
      </c>
      <c r="CK92" s="38">
        <v>932</v>
      </c>
      <c r="CL92" s="38">
        <v>1165</v>
      </c>
      <c r="CM92" s="38">
        <v>935</v>
      </c>
      <c r="CN92" s="38">
        <v>1017</v>
      </c>
      <c r="CO92" s="38">
        <v>964</v>
      </c>
      <c r="CP92" s="38">
        <v>940</v>
      </c>
      <c r="CQ92" s="38">
        <v>1044</v>
      </c>
      <c r="CR92" s="38">
        <v>1104</v>
      </c>
      <c r="CS92" s="38">
        <v>1039</v>
      </c>
      <c r="CT92" s="38">
        <v>1073</v>
      </c>
      <c r="CU92" s="52">
        <v>1169</v>
      </c>
      <c r="CV92" s="52">
        <v>1081</v>
      </c>
      <c r="CW92" s="52">
        <v>980</v>
      </c>
      <c r="CX92" s="52">
        <v>994</v>
      </c>
    </row>
    <row r="93" spans="1:102">
      <c r="A93" s="9" t="s">
        <v>174</v>
      </c>
      <c r="B93" s="18" t="s">
        <v>645</v>
      </c>
      <c r="C93" s="38">
        <v>2095</v>
      </c>
      <c r="D93" s="38">
        <v>2815</v>
      </c>
      <c r="E93" s="38">
        <v>3203</v>
      </c>
      <c r="F93" s="38">
        <v>3875</v>
      </c>
      <c r="G93" s="38">
        <v>5098</v>
      </c>
      <c r="H93" s="38">
        <v>5667</v>
      </c>
      <c r="I93" s="38">
        <v>5259</v>
      </c>
      <c r="J93" s="38">
        <v>5433</v>
      </c>
      <c r="K93" s="38">
        <v>5551</v>
      </c>
      <c r="L93" s="38">
        <v>5910</v>
      </c>
      <c r="M93" s="38">
        <v>6205</v>
      </c>
      <c r="N93" s="38">
        <v>7796</v>
      </c>
      <c r="O93" s="38">
        <v>9054</v>
      </c>
      <c r="P93" s="38">
        <v>9578</v>
      </c>
      <c r="Q93" s="38">
        <v>9232</v>
      </c>
      <c r="R93" s="38">
        <v>12172</v>
      </c>
      <c r="S93" s="38">
        <v>15105</v>
      </c>
      <c r="T93" s="38">
        <v>15220</v>
      </c>
      <c r="U93" s="38">
        <v>17488</v>
      </c>
      <c r="V93" s="38">
        <v>19379</v>
      </c>
      <c r="W93" s="53">
        <v>494</v>
      </c>
      <c r="X93" s="38">
        <v>527</v>
      </c>
      <c r="Y93" s="38">
        <v>538</v>
      </c>
      <c r="Z93" s="38">
        <v>536</v>
      </c>
      <c r="AA93" s="38">
        <v>634</v>
      </c>
      <c r="AB93" s="38">
        <v>690</v>
      </c>
      <c r="AC93" s="38">
        <v>728</v>
      </c>
      <c r="AD93" s="38">
        <v>763</v>
      </c>
      <c r="AE93" s="38">
        <v>857</v>
      </c>
      <c r="AF93" s="38">
        <v>726</v>
      </c>
      <c r="AG93" s="38">
        <v>797</v>
      </c>
      <c r="AH93" s="38">
        <v>823</v>
      </c>
      <c r="AI93" s="38">
        <v>861</v>
      </c>
      <c r="AJ93" s="38">
        <v>930</v>
      </c>
      <c r="AK93" s="38">
        <v>969</v>
      </c>
      <c r="AL93" s="38">
        <v>1115</v>
      </c>
      <c r="AM93" s="38">
        <v>1171</v>
      </c>
      <c r="AN93" s="38">
        <v>1155</v>
      </c>
      <c r="AO93" s="38">
        <v>1352</v>
      </c>
      <c r="AP93" s="38">
        <v>1420</v>
      </c>
      <c r="AQ93" s="38">
        <v>1285</v>
      </c>
      <c r="AR93" s="38">
        <v>1350</v>
      </c>
      <c r="AS93" s="38">
        <v>1399</v>
      </c>
      <c r="AT93" s="38">
        <v>1633</v>
      </c>
      <c r="AU93" s="38">
        <v>1321</v>
      </c>
      <c r="AV93" s="38">
        <v>1318</v>
      </c>
      <c r="AW93" s="38">
        <v>1204</v>
      </c>
      <c r="AX93" s="38">
        <v>1416</v>
      </c>
      <c r="AY93" s="38">
        <v>1370</v>
      </c>
      <c r="AZ93" s="38">
        <v>1389</v>
      </c>
      <c r="BA93" s="38">
        <v>1334</v>
      </c>
      <c r="BB93" s="38">
        <v>1340</v>
      </c>
      <c r="BC93" s="38">
        <v>1428</v>
      </c>
      <c r="BD93" s="38">
        <v>1371</v>
      </c>
      <c r="BE93" s="38">
        <v>1341</v>
      </c>
      <c r="BF93" s="38">
        <v>1411</v>
      </c>
      <c r="BG93" s="38">
        <v>1463</v>
      </c>
      <c r="BH93" s="38">
        <v>1336</v>
      </c>
      <c r="BI93" s="38">
        <v>1594</v>
      </c>
      <c r="BJ93" s="38">
        <v>1517</v>
      </c>
      <c r="BK93" s="38">
        <v>1514</v>
      </c>
      <c r="BL93" s="38">
        <v>1485</v>
      </c>
      <c r="BM93" s="38">
        <v>1576</v>
      </c>
      <c r="BN93" s="38">
        <v>1630</v>
      </c>
      <c r="BO93" s="38">
        <v>1875</v>
      </c>
      <c r="BP93" s="38">
        <v>1892</v>
      </c>
      <c r="BQ93" s="38">
        <v>1990</v>
      </c>
      <c r="BR93" s="38">
        <v>2039</v>
      </c>
      <c r="BS93" s="38">
        <v>2375</v>
      </c>
      <c r="BT93" s="38">
        <v>2230</v>
      </c>
      <c r="BU93" s="38">
        <v>2268</v>
      </c>
      <c r="BV93" s="38">
        <v>2181</v>
      </c>
      <c r="BW93" s="38">
        <v>2325</v>
      </c>
      <c r="BX93" s="38">
        <v>2236</v>
      </c>
      <c r="BY93" s="38">
        <v>2608</v>
      </c>
      <c r="BZ93" s="38">
        <v>2409</v>
      </c>
      <c r="CA93" s="38">
        <v>2002</v>
      </c>
      <c r="CB93" s="38">
        <v>2141</v>
      </c>
      <c r="CC93" s="38">
        <v>2718</v>
      </c>
      <c r="CD93" s="38">
        <v>2371</v>
      </c>
      <c r="CE93" s="38">
        <v>2922</v>
      </c>
      <c r="CF93" s="38">
        <v>3092</v>
      </c>
      <c r="CG93" s="38">
        <v>3069</v>
      </c>
      <c r="CH93" s="38">
        <v>3089</v>
      </c>
      <c r="CI93" s="38">
        <v>3618</v>
      </c>
      <c r="CJ93" s="38">
        <v>3798</v>
      </c>
      <c r="CK93" s="38">
        <v>3832</v>
      </c>
      <c r="CL93" s="38">
        <v>3857</v>
      </c>
      <c r="CM93" s="38">
        <v>4032</v>
      </c>
      <c r="CN93" s="38">
        <v>3721</v>
      </c>
      <c r="CO93" s="38">
        <v>3529</v>
      </c>
      <c r="CP93" s="38">
        <v>3938</v>
      </c>
      <c r="CQ93" s="38">
        <v>4239</v>
      </c>
      <c r="CR93" s="38">
        <v>4132</v>
      </c>
      <c r="CS93" s="38">
        <v>4542</v>
      </c>
      <c r="CT93" s="38">
        <v>4575</v>
      </c>
      <c r="CU93" s="52">
        <v>4732</v>
      </c>
      <c r="CV93" s="52">
        <v>4991</v>
      </c>
      <c r="CW93" s="52">
        <v>5021</v>
      </c>
      <c r="CX93" s="52">
        <v>4635</v>
      </c>
    </row>
    <row r="94" spans="1:102">
      <c r="A94" s="1" t="s">
        <v>176</v>
      </c>
      <c r="B94" s="18" t="s">
        <v>646</v>
      </c>
      <c r="C94" s="38">
        <v>3131</v>
      </c>
      <c r="D94" s="38">
        <v>3080</v>
      </c>
      <c r="E94" s="38">
        <v>3223</v>
      </c>
      <c r="F94" s="38">
        <v>3225</v>
      </c>
      <c r="G94" s="38">
        <v>3580</v>
      </c>
      <c r="H94" s="38">
        <v>3994</v>
      </c>
      <c r="I94" s="38">
        <v>4260</v>
      </c>
      <c r="J94" s="38">
        <v>4464</v>
      </c>
      <c r="K94" s="38">
        <v>4603</v>
      </c>
      <c r="L94" s="38">
        <v>4922</v>
      </c>
      <c r="M94" s="38">
        <v>5276</v>
      </c>
      <c r="N94" s="38">
        <v>4968</v>
      </c>
      <c r="O94" s="38">
        <v>5570</v>
      </c>
      <c r="P94" s="38">
        <v>6115</v>
      </c>
      <c r="Q94" s="38">
        <v>5870</v>
      </c>
      <c r="R94" s="38">
        <v>6268</v>
      </c>
      <c r="S94" s="38">
        <v>6631</v>
      </c>
      <c r="T94" s="38">
        <v>6324</v>
      </c>
      <c r="U94" s="38">
        <v>6754</v>
      </c>
      <c r="V94" s="38">
        <v>7669</v>
      </c>
      <c r="W94" s="53">
        <v>784</v>
      </c>
      <c r="X94" s="38">
        <v>791</v>
      </c>
      <c r="Y94" s="38">
        <v>782</v>
      </c>
      <c r="Z94" s="38">
        <v>774</v>
      </c>
      <c r="AA94" s="38">
        <v>757</v>
      </c>
      <c r="AB94" s="38">
        <v>760</v>
      </c>
      <c r="AC94" s="38">
        <v>779</v>
      </c>
      <c r="AD94" s="38">
        <v>784</v>
      </c>
      <c r="AE94" s="38">
        <v>802</v>
      </c>
      <c r="AF94" s="38">
        <v>800</v>
      </c>
      <c r="AG94" s="38">
        <v>797</v>
      </c>
      <c r="AH94" s="38">
        <v>824</v>
      </c>
      <c r="AI94" s="38">
        <v>794</v>
      </c>
      <c r="AJ94" s="38">
        <v>819</v>
      </c>
      <c r="AK94" s="38">
        <v>814</v>
      </c>
      <c r="AL94" s="38">
        <v>798</v>
      </c>
      <c r="AM94" s="38">
        <v>853</v>
      </c>
      <c r="AN94" s="38">
        <v>890</v>
      </c>
      <c r="AO94" s="38">
        <v>902</v>
      </c>
      <c r="AP94" s="38">
        <v>935</v>
      </c>
      <c r="AQ94" s="38">
        <v>951</v>
      </c>
      <c r="AR94" s="38">
        <v>1000</v>
      </c>
      <c r="AS94" s="38">
        <v>1025</v>
      </c>
      <c r="AT94" s="38">
        <v>1018</v>
      </c>
      <c r="AU94" s="38">
        <v>1041</v>
      </c>
      <c r="AV94" s="38">
        <v>1060</v>
      </c>
      <c r="AW94" s="38">
        <v>1072</v>
      </c>
      <c r="AX94" s="38">
        <v>1087</v>
      </c>
      <c r="AY94" s="38">
        <v>1127</v>
      </c>
      <c r="AZ94" s="38">
        <v>1103</v>
      </c>
      <c r="BA94" s="38">
        <v>1092</v>
      </c>
      <c r="BB94" s="38">
        <v>1142</v>
      </c>
      <c r="BC94" s="38">
        <v>1093</v>
      </c>
      <c r="BD94" s="38">
        <v>1150</v>
      </c>
      <c r="BE94" s="38">
        <v>1150</v>
      </c>
      <c r="BF94" s="38">
        <v>1210</v>
      </c>
      <c r="BG94" s="38">
        <v>1197</v>
      </c>
      <c r="BH94" s="38">
        <v>1222</v>
      </c>
      <c r="BI94" s="38">
        <v>1236</v>
      </c>
      <c r="BJ94" s="38">
        <v>1267</v>
      </c>
      <c r="BK94" s="38">
        <v>1339</v>
      </c>
      <c r="BL94" s="38">
        <v>1377</v>
      </c>
      <c r="BM94" s="38">
        <v>1322</v>
      </c>
      <c r="BN94" s="38">
        <v>1238</v>
      </c>
      <c r="BO94" s="38">
        <v>1209</v>
      </c>
      <c r="BP94" s="38">
        <v>1212</v>
      </c>
      <c r="BQ94" s="38">
        <v>1233</v>
      </c>
      <c r="BR94" s="38">
        <v>1314</v>
      </c>
      <c r="BS94" s="38">
        <v>1340</v>
      </c>
      <c r="BT94" s="38">
        <v>1397</v>
      </c>
      <c r="BU94" s="38">
        <v>1377</v>
      </c>
      <c r="BV94" s="38">
        <v>1456</v>
      </c>
      <c r="BW94" s="38">
        <v>1480</v>
      </c>
      <c r="BX94" s="38">
        <v>1513</v>
      </c>
      <c r="BY94" s="38">
        <v>1579</v>
      </c>
      <c r="BZ94" s="38">
        <v>1543</v>
      </c>
      <c r="CA94" s="38">
        <v>1510</v>
      </c>
      <c r="CB94" s="38">
        <v>1485</v>
      </c>
      <c r="CC94" s="38">
        <v>1459</v>
      </c>
      <c r="CD94" s="38">
        <v>1416</v>
      </c>
      <c r="CE94" s="38">
        <v>1558</v>
      </c>
      <c r="CF94" s="38">
        <v>1550</v>
      </c>
      <c r="CG94" s="38">
        <v>1571</v>
      </c>
      <c r="CH94" s="38">
        <v>1589</v>
      </c>
      <c r="CI94" s="38">
        <v>1625</v>
      </c>
      <c r="CJ94" s="38">
        <v>1667</v>
      </c>
      <c r="CK94" s="38">
        <v>1622</v>
      </c>
      <c r="CL94" s="38">
        <v>1717</v>
      </c>
      <c r="CM94" s="38">
        <v>1594</v>
      </c>
      <c r="CN94" s="38">
        <v>1547</v>
      </c>
      <c r="CO94" s="38">
        <v>1568</v>
      </c>
      <c r="CP94" s="38">
        <v>1615</v>
      </c>
      <c r="CQ94" s="38">
        <v>1591</v>
      </c>
      <c r="CR94" s="38">
        <v>1650</v>
      </c>
      <c r="CS94" s="38">
        <v>1705</v>
      </c>
      <c r="CT94" s="38">
        <v>1808</v>
      </c>
      <c r="CU94" s="52">
        <v>1874</v>
      </c>
      <c r="CV94" s="52">
        <v>1896</v>
      </c>
      <c r="CW94" s="52">
        <v>1930</v>
      </c>
      <c r="CX94" s="52">
        <v>1969</v>
      </c>
    </row>
    <row r="95" spans="1:102">
      <c r="A95" s="9" t="s">
        <v>178</v>
      </c>
      <c r="B95" s="18" t="s">
        <v>647</v>
      </c>
      <c r="C95" s="38">
        <v>1011</v>
      </c>
      <c r="D95" s="38">
        <v>995</v>
      </c>
      <c r="E95" s="38">
        <v>1031</v>
      </c>
      <c r="F95" s="38">
        <v>995</v>
      </c>
      <c r="G95" s="38">
        <v>1108</v>
      </c>
      <c r="H95" s="38">
        <v>1207</v>
      </c>
      <c r="I95" s="38">
        <v>1296</v>
      </c>
      <c r="J95" s="38">
        <v>1312</v>
      </c>
      <c r="K95" s="38">
        <v>1345</v>
      </c>
      <c r="L95" s="38">
        <v>1545</v>
      </c>
      <c r="M95" s="38">
        <v>1694</v>
      </c>
      <c r="N95" s="38">
        <v>1471</v>
      </c>
      <c r="O95" s="38">
        <v>1706</v>
      </c>
      <c r="P95" s="38">
        <v>1958</v>
      </c>
      <c r="Q95" s="38">
        <v>1864</v>
      </c>
      <c r="R95" s="38">
        <v>1928</v>
      </c>
      <c r="S95" s="38">
        <v>1957</v>
      </c>
      <c r="T95" s="38">
        <v>1805</v>
      </c>
      <c r="U95" s="38">
        <v>1911</v>
      </c>
      <c r="V95" s="38">
        <v>2340</v>
      </c>
      <c r="W95" s="53">
        <v>247</v>
      </c>
      <c r="X95" s="38">
        <v>254</v>
      </c>
      <c r="Y95" s="38">
        <v>256</v>
      </c>
      <c r="Z95" s="38">
        <v>254</v>
      </c>
      <c r="AA95" s="38">
        <v>244</v>
      </c>
      <c r="AB95" s="38">
        <v>247</v>
      </c>
      <c r="AC95" s="38">
        <v>259</v>
      </c>
      <c r="AD95" s="38">
        <v>245</v>
      </c>
      <c r="AE95" s="38">
        <v>262</v>
      </c>
      <c r="AF95" s="38">
        <v>259</v>
      </c>
      <c r="AG95" s="38">
        <v>247</v>
      </c>
      <c r="AH95" s="38">
        <v>263</v>
      </c>
      <c r="AI95" s="38">
        <v>247</v>
      </c>
      <c r="AJ95" s="38">
        <v>254</v>
      </c>
      <c r="AK95" s="38">
        <v>250</v>
      </c>
      <c r="AL95" s="38">
        <v>244</v>
      </c>
      <c r="AM95" s="38">
        <v>261</v>
      </c>
      <c r="AN95" s="38">
        <v>278</v>
      </c>
      <c r="AO95" s="38">
        <v>275</v>
      </c>
      <c r="AP95" s="38">
        <v>294</v>
      </c>
      <c r="AQ95" s="38">
        <v>289</v>
      </c>
      <c r="AR95" s="38">
        <v>297</v>
      </c>
      <c r="AS95" s="38">
        <v>311</v>
      </c>
      <c r="AT95" s="38">
        <v>310</v>
      </c>
      <c r="AU95" s="38">
        <v>327</v>
      </c>
      <c r="AV95" s="38">
        <v>324</v>
      </c>
      <c r="AW95" s="38">
        <v>322</v>
      </c>
      <c r="AX95" s="38">
        <v>323</v>
      </c>
      <c r="AY95" s="38">
        <v>329</v>
      </c>
      <c r="AZ95" s="38">
        <v>321</v>
      </c>
      <c r="BA95" s="38">
        <v>329</v>
      </c>
      <c r="BB95" s="38">
        <v>333</v>
      </c>
      <c r="BC95" s="38">
        <v>313</v>
      </c>
      <c r="BD95" s="38">
        <v>339</v>
      </c>
      <c r="BE95" s="38">
        <v>343</v>
      </c>
      <c r="BF95" s="38">
        <v>350</v>
      </c>
      <c r="BG95" s="38">
        <v>370</v>
      </c>
      <c r="BH95" s="38">
        <v>389</v>
      </c>
      <c r="BI95" s="38">
        <v>384</v>
      </c>
      <c r="BJ95" s="38">
        <v>402</v>
      </c>
      <c r="BK95" s="38">
        <v>427</v>
      </c>
      <c r="BL95" s="38">
        <v>445</v>
      </c>
      <c r="BM95" s="38">
        <v>431</v>
      </c>
      <c r="BN95" s="38">
        <v>391</v>
      </c>
      <c r="BO95" s="38">
        <v>373</v>
      </c>
      <c r="BP95" s="38">
        <v>350</v>
      </c>
      <c r="BQ95" s="38">
        <v>358</v>
      </c>
      <c r="BR95" s="38">
        <v>390</v>
      </c>
      <c r="BS95" s="38">
        <v>409</v>
      </c>
      <c r="BT95" s="38">
        <v>427</v>
      </c>
      <c r="BU95" s="38">
        <v>408</v>
      </c>
      <c r="BV95" s="38">
        <v>462</v>
      </c>
      <c r="BW95" s="38">
        <v>471</v>
      </c>
      <c r="BX95" s="38">
        <v>491</v>
      </c>
      <c r="BY95" s="38">
        <v>504</v>
      </c>
      <c r="BZ95" s="38">
        <v>492</v>
      </c>
      <c r="CA95" s="38">
        <v>474</v>
      </c>
      <c r="CB95" s="38">
        <v>466</v>
      </c>
      <c r="CC95" s="38">
        <v>468</v>
      </c>
      <c r="CD95" s="38">
        <v>456</v>
      </c>
      <c r="CE95" s="38">
        <v>496</v>
      </c>
      <c r="CF95" s="38">
        <v>474</v>
      </c>
      <c r="CG95" s="38">
        <v>475</v>
      </c>
      <c r="CH95" s="38">
        <v>483</v>
      </c>
      <c r="CI95" s="38">
        <v>480</v>
      </c>
      <c r="CJ95" s="38">
        <v>505</v>
      </c>
      <c r="CK95" s="38">
        <v>490</v>
      </c>
      <c r="CL95" s="38">
        <v>482</v>
      </c>
      <c r="CM95" s="38">
        <v>462</v>
      </c>
      <c r="CN95" s="38">
        <v>434</v>
      </c>
      <c r="CO95" s="38">
        <v>439</v>
      </c>
      <c r="CP95" s="38">
        <v>470</v>
      </c>
      <c r="CQ95" s="38">
        <v>454</v>
      </c>
      <c r="CR95" s="38">
        <v>466</v>
      </c>
      <c r="CS95" s="38">
        <v>480</v>
      </c>
      <c r="CT95" s="38">
        <v>511</v>
      </c>
      <c r="CU95" s="52">
        <v>568</v>
      </c>
      <c r="CV95" s="52">
        <v>578</v>
      </c>
      <c r="CW95" s="52">
        <v>599</v>
      </c>
      <c r="CX95" s="52">
        <v>595</v>
      </c>
    </row>
    <row r="96" spans="1:102">
      <c r="A96" s="9" t="s">
        <v>180</v>
      </c>
      <c r="B96" s="18" t="s">
        <v>648</v>
      </c>
      <c r="C96" s="38">
        <v>2120</v>
      </c>
      <c r="D96" s="38">
        <v>2085</v>
      </c>
      <c r="E96" s="38">
        <v>2192</v>
      </c>
      <c r="F96" s="38">
        <v>2230</v>
      </c>
      <c r="G96" s="38">
        <v>2472</v>
      </c>
      <c r="H96" s="38">
        <v>2787</v>
      </c>
      <c r="I96" s="38">
        <v>2964</v>
      </c>
      <c r="J96" s="38">
        <v>3152</v>
      </c>
      <c r="K96" s="38">
        <v>3258</v>
      </c>
      <c r="L96" s="38">
        <v>3377</v>
      </c>
      <c r="M96" s="38">
        <v>3582</v>
      </c>
      <c r="N96" s="38">
        <v>3497</v>
      </c>
      <c r="O96" s="38">
        <v>3864</v>
      </c>
      <c r="P96" s="38">
        <v>4157</v>
      </c>
      <c r="Q96" s="38">
        <v>4006</v>
      </c>
      <c r="R96" s="38">
        <v>4340</v>
      </c>
      <c r="S96" s="38">
        <v>4674</v>
      </c>
      <c r="T96" s="38">
        <v>4519</v>
      </c>
      <c r="U96" s="38">
        <v>4843</v>
      </c>
      <c r="V96" s="38">
        <v>5329</v>
      </c>
      <c r="W96" s="53">
        <v>537</v>
      </c>
      <c r="X96" s="38">
        <v>537</v>
      </c>
      <c r="Y96" s="38">
        <v>526</v>
      </c>
      <c r="Z96" s="38">
        <v>520</v>
      </c>
      <c r="AA96" s="38">
        <v>513</v>
      </c>
      <c r="AB96" s="38">
        <v>513</v>
      </c>
      <c r="AC96" s="38">
        <v>520</v>
      </c>
      <c r="AD96" s="38">
        <v>539</v>
      </c>
      <c r="AE96" s="38">
        <v>540</v>
      </c>
      <c r="AF96" s="38">
        <v>541</v>
      </c>
      <c r="AG96" s="38">
        <v>550</v>
      </c>
      <c r="AH96" s="38">
        <v>561</v>
      </c>
      <c r="AI96" s="38">
        <v>547</v>
      </c>
      <c r="AJ96" s="38">
        <v>565</v>
      </c>
      <c r="AK96" s="38">
        <v>564</v>
      </c>
      <c r="AL96" s="38">
        <v>554</v>
      </c>
      <c r="AM96" s="38">
        <v>592</v>
      </c>
      <c r="AN96" s="38">
        <v>612</v>
      </c>
      <c r="AO96" s="38">
        <v>627</v>
      </c>
      <c r="AP96" s="38">
        <v>641</v>
      </c>
      <c r="AQ96" s="38">
        <v>662</v>
      </c>
      <c r="AR96" s="38">
        <v>703</v>
      </c>
      <c r="AS96" s="38">
        <v>714</v>
      </c>
      <c r="AT96" s="38">
        <v>708</v>
      </c>
      <c r="AU96" s="38">
        <v>714</v>
      </c>
      <c r="AV96" s="38">
        <v>736</v>
      </c>
      <c r="AW96" s="38">
        <v>750</v>
      </c>
      <c r="AX96" s="38">
        <v>764</v>
      </c>
      <c r="AY96" s="38">
        <v>798</v>
      </c>
      <c r="AZ96" s="38">
        <v>782</v>
      </c>
      <c r="BA96" s="38">
        <v>762</v>
      </c>
      <c r="BB96" s="38">
        <v>810</v>
      </c>
      <c r="BC96" s="38">
        <v>781</v>
      </c>
      <c r="BD96" s="38">
        <v>811</v>
      </c>
      <c r="BE96" s="38">
        <v>807</v>
      </c>
      <c r="BF96" s="38">
        <v>859</v>
      </c>
      <c r="BG96" s="38">
        <v>826</v>
      </c>
      <c r="BH96" s="38">
        <v>834</v>
      </c>
      <c r="BI96" s="38">
        <v>852</v>
      </c>
      <c r="BJ96" s="38">
        <v>865</v>
      </c>
      <c r="BK96" s="38">
        <v>912</v>
      </c>
      <c r="BL96" s="38">
        <v>932</v>
      </c>
      <c r="BM96" s="38">
        <v>891</v>
      </c>
      <c r="BN96" s="38">
        <v>847</v>
      </c>
      <c r="BO96" s="38">
        <v>836</v>
      </c>
      <c r="BP96" s="38">
        <v>862</v>
      </c>
      <c r="BQ96" s="38">
        <v>875</v>
      </c>
      <c r="BR96" s="38">
        <v>924</v>
      </c>
      <c r="BS96" s="38">
        <v>931</v>
      </c>
      <c r="BT96" s="38">
        <v>970</v>
      </c>
      <c r="BU96" s="38">
        <v>969</v>
      </c>
      <c r="BV96" s="38">
        <v>994</v>
      </c>
      <c r="BW96" s="38">
        <v>1009</v>
      </c>
      <c r="BX96" s="38">
        <v>1022</v>
      </c>
      <c r="BY96" s="38">
        <v>1075</v>
      </c>
      <c r="BZ96" s="38">
        <v>1051</v>
      </c>
      <c r="CA96" s="38">
        <v>1036</v>
      </c>
      <c r="CB96" s="38">
        <v>1020</v>
      </c>
      <c r="CC96" s="38">
        <v>990</v>
      </c>
      <c r="CD96" s="38">
        <v>960</v>
      </c>
      <c r="CE96" s="38">
        <v>1062</v>
      </c>
      <c r="CF96" s="38">
        <v>1076</v>
      </c>
      <c r="CG96" s="38">
        <v>1095</v>
      </c>
      <c r="CH96" s="38">
        <v>1107</v>
      </c>
      <c r="CI96" s="38">
        <v>1146</v>
      </c>
      <c r="CJ96" s="38">
        <v>1161</v>
      </c>
      <c r="CK96" s="38">
        <v>1132</v>
      </c>
      <c r="CL96" s="38">
        <v>1235</v>
      </c>
      <c r="CM96" s="38">
        <v>1132</v>
      </c>
      <c r="CN96" s="38">
        <v>1113</v>
      </c>
      <c r="CO96" s="38">
        <v>1129</v>
      </c>
      <c r="CP96" s="38">
        <v>1145</v>
      </c>
      <c r="CQ96" s="38">
        <v>1137</v>
      </c>
      <c r="CR96" s="38">
        <v>1184</v>
      </c>
      <c r="CS96" s="38">
        <v>1225</v>
      </c>
      <c r="CT96" s="38">
        <v>1297</v>
      </c>
      <c r="CU96" s="52">
        <v>1306</v>
      </c>
      <c r="CV96" s="52">
        <v>1318</v>
      </c>
      <c r="CW96" s="52">
        <v>1331</v>
      </c>
      <c r="CX96" s="52">
        <v>1374</v>
      </c>
    </row>
    <row r="97" spans="1:102">
      <c r="A97" s="1" t="s">
        <v>182</v>
      </c>
      <c r="B97" s="18" t="s">
        <v>649</v>
      </c>
      <c r="C97" s="38">
        <v>1430</v>
      </c>
      <c r="D97" s="38">
        <v>1403</v>
      </c>
      <c r="E97" s="38">
        <v>1466</v>
      </c>
      <c r="F97" s="38">
        <v>1475</v>
      </c>
      <c r="G97" s="38">
        <v>1671</v>
      </c>
      <c r="H97" s="38">
        <v>1889</v>
      </c>
      <c r="I97" s="38">
        <v>1984</v>
      </c>
      <c r="J97" s="38">
        <v>1967</v>
      </c>
      <c r="K97" s="38">
        <v>2008</v>
      </c>
      <c r="L97" s="38">
        <v>2148</v>
      </c>
      <c r="M97" s="38">
        <v>2297</v>
      </c>
      <c r="N97" s="38">
        <v>2001</v>
      </c>
      <c r="O97" s="38">
        <v>2162</v>
      </c>
      <c r="P97" s="38">
        <v>2346</v>
      </c>
      <c r="Q97" s="38">
        <v>2090</v>
      </c>
      <c r="R97" s="38">
        <v>2307</v>
      </c>
      <c r="S97" s="38">
        <v>2731</v>
      </c>
      <c r="T97" s="38">
        <v>2734</v>
      </c>
      <c r="U97" s="38">
        <v>3038</v>
      </c>
      <c r="V97" s="38">
        <v>3224</v>
      </c>
      <c r="W97" s="53">
        <v>357</v>
      </c>
      <c r="X97" s="38">
        <v>372</v>
      </c>
      <c r="Y97" s="38">
        <v>358</v>
      </c>
      <c r="Z97" s="38">
        <v>343</v>
      </c>
      <c r="AA97" s="38">
        <v>328</v>
      </c>
      <c r="AB97" s="38">
        <v>352</v>
      </c>
      <c r="AC97" s="38">
        <v>350</v>
      </c>
      <c r="AD97" s="38">
        <v>373</v>
      </c>
      <c r="AE97" s="38">
        <v>374</v>
      </c>
      <c r="AF97" s="38">
        <v>350</v>
      </c>
      <c r="AG97" s="38">
        <v>369</v>
      </c>
      <c r="AH97" s="38">
        <v>373</v>
      </c>
      <c r="AI97" s="38">
        <v>346</v>
      </c>
      <c r="AJ97" s="38">
        <v>381</v>
      </c>
      <c r="AK97" s="38">
        <v>370</v>
      </c>
      <c r="AL97" s="38">
        <v>378</v>
      </c>
      <c r="AM97" s="38">
        <v>412</v>
      </c>
      <c r="AN97" s="38">
        <v>407</v>
      </c>
      <c r="AO97" s="38">
        <v>423</v>
      </c>
      <c r="AP97" s="38">
        <v>429</v>
      </c>
      <c r="AQ97" s="38">
        <v>447</v>
      </c>
      <c r="AR97" s="38">
        <v>478</v>
      </c>
      <c r="AS97" s="38">
        <v>473</v>
      </c>
      <c r="AT97" s="38">
        <v>491</v>
      </c>
      <c r="AU97" s="38">
        <v>485</v>
      </c>
      <c r="AV97" s="38">
        <v>493</v>
      </c>
      <c r="AW97" s="38">
        <v>507</v>
      </c>
      <c r="AX97" s="38">
        <v>499</v>
      </c>
      <c r="AY97" s="38">
        <v>510</v>
      </c>
      <c r="AZ97" s="38">
        <v>506</v>
      </c>
      <c r="BA97" s="38">
        <v>484</v>
      </c>
      <c r="BB97" s="38">
        <v>467</v>
      </c>
      <c r="BC97" s="38">
        <v>479</v>
      </c>
      <c r="BD97" s="38">
        <v>504</v>
      </c>
      <c r="BE97" s="38">
        <v>506</v>
      </c>
      <c r="BF97" s="38">
        <v>519</v>
      </c>
      <c r="BG97" s="38">
        <v>533</v>
      </c>
      <c r="BH97" s="38">
        <v>535</v>
      </c>
      <c r="BI97" s="38">
        <v>536</v>
      </c>
      <c r="BJ97" s="38">
        <v>544</v>
      </c>
      <c r="BK97" s="38">
        <v>578</v>
      </c>
      <c r="BL97" s="38">
        <v>609</v>
      </c>
      <c r="BM97" s="38">
        <v>564</v>
      </c>
      <c r="BN97" s="38">
        <v>546</v>
      </c>
      <c r="BO97" s="38">
        <v>478</v>
      </c>
      <c r="BP97" s="38">
        <v>493</v>
      </c>
      <c r="BQ97" s="38">
        <v>509</v>
      </c>
      <c r="BR97" s="38">
        <v>521</v>
      </c>
      <c r="BS97" s="38">
        <v>519</v>
      </c>
      <c r="BT97" s="38">
        <v>555</v>
      </c>
      <c r="BU97" s="38">
        <v>534</v>
      </c>
      <c r="BV97" s="38">
        <v>554</v>
      </c>
      <c r="BW97" s="38">
        <v>583</v>
      </c>
      <c r="BX97" s="38">
        <v>579</v>
      </c>
      <c r="BY97" s="38">
        <v>611</v>
      </c>
      <c r="BZ97" s="38">
        <v>573</v>
      </c>
      <c r="CA97" s="38">
        <v>545</v>
      </c>
      <c r="CB97" s="38">
        <v>544</v>
      </c>
      <c r="CC97" s="38">
        <v>525</v>
      </c>
      <c r="CD97" s="38">
        <v>476</v>
      </c>
      <c r="CE97" s="38">
        <v>543</v>
      </c>
      <c r="CF97" s="38">
        <v>568</v>
      </c>
      <c r="CG97" s="38">
        <v>610</v>
      </c>
      <c r="CH97" s="38">
        <v>586</v>
      </c>
      <c r="CI97" s="38">
        <v>615</v>
      </c>
      <c r="CJ97" s="38">
        <v>678</v>
      </c>
      <c r="CK97" s="38">
        <v>712</v>
      </c>
      <c r="CL97" s="38">
        <v>726</v>
      </c>
      <c r="CM97" s="38">
        <v>686</v>
      </c>
      <c r="CN97" s="38">
        <v>712</v>
      </c>
      <c r="CO97" s="38">
        <v>673</v>
      </c>
      <c r="CP97" s="38">
        <v>663</v>
      </c>
      <c r="CQ97" s="38">
        <v>703</v>
      </c>
      <c r="CR97" s="38">
        <v>752</v>
      </c>
      <c r="CS97" s="38">
        <v>790</v>
      </c>
      <c r="CT97" s="38">
        <v>793</v>
      </c>
      <c r="CU97" s="52">
        <v>824</v>
      </c>
      <c r="CV97" s="52">
        <v>775</v>
      </c>
      <c r="CW97" s="52">
        <v>793</v>
      </c>
      <c r="CX97" s="52">
        <v>832</v>
      </c>
    </row>
    <row r="98" spans="1:102">
      <c r="A98" s="9" t="s">
        <v>184</v>
      </c>
      <c r="C98" s="38">
        <v>1308</v>
      </c>
      <c r="D98" s="38">
        <v>1266</v>
      </c>
      <c r="E98" s="38">
        <v>1333</v>
      </c>
      <c r="F98" s="38">
        <v>1361</v>
      </c>
      <c r="G98" s="38">
        <v>1515</v>
      </c>
      <c r="H98" s="38">
        <v>1702</v>
      </c>
      <c r="I98" s="38">
        <v>1749</v>
      </c>
      <c r="J98" s="38">
        <v>1709</v>
      </c>
      <c r="K98" s="38">
        <v>1733</v>
      </c>
      <c r="L98" s="38">
        <v>1834</v>
      </c>
      <c r="M98" s="38">
        <v>1982</v>
      </c>
      <c r="N98" s="38">
        <v>1727</v>
      </c>
      <c r="O98" s="38">
        <v>1901</v>
      </c>
      <c r="P98" s="38">
        <v>2063</v>
      </c>
      <c r="Q98" s="38">
        <v>1834</v>
      </c>
      <c r="R98" s="38">
        <v>1994</v>
      </c>
      <c r="S98" s="38">
        <v>2309</v>
      </c>
      <c r="T98" s="38">
        <v>2284</v>
      </c>
      <c r="U98" s="38">
        <v>2487</v>
      </c>
      <c r="V98" s="38">
        <v>2621</v>
      </c>
      <c r="W98" s="53">
        <v>326</v>
      </c>
      <c r="X98" s="38">
        <v>343</v>
      </c>
      <c r="Y98" s="38">
        <v>328</v>
      </c>
      <c r="Z98" s="38">
        <v>311</v>
      </c>
      <c r="AA98" s="38">
        <v>298</v>
      </c>
      <c r="AB98" s="38">
        <v>318</v>
      </c>
      <c r="AC98" s="38">
        <v>313</v>
      </c>
      <c r="AD98" s="38">
        <v>337</v>
      </c>
      <c r="AE98" s="38">
        <v>339</v>
      </c>
      <c r="AF98" s="38">
        <v>318</v>
      </c>
      <c r="AG98" s="38">
        <v>335</v>
      </c>
      <c r="AH98" s="38">
        <v>341</v>
      </c>
      <c r="AI98" s="38">
        <v>319</v>
      </c>
      <c r="AJ98" s="38">
        <v>355</v>
      </c>
      <c r="AK98" s="38">
        <v>342</v>
      </c>
      <c r="AL98" s="38">
        <v>345</v>
      </c>
      <c r="AM98" s="38">
        <v>373</v>
      </c>
      <c r="AN98" s="38">
        <v>370</v>
      </c>
      <c r="AO98" s="38">
        <v>382</v>
      </c>
      <c r="AP98" s="38">
        <v>390</v>
      </c>
      <c r="AQ98" s="38">
        <v>404</v>
      </c>
      <c r="AR98" s="38">
        <v>429</v>
      </c>
      <c r="AS98" s="38">
        <v>428</v>
      </c>
      <c r="AT98" s="38">
        <v>441</v>
      </c>
      <c r="AU98" s="38">
        <v>428</v>
      </c>
      <c r="AV98" s="38">
        <v>437</v>
      </c>
      <c r="AW98" s="38">
        <v>446</v>
      </c>
      <c r="AX98" s="38">
        <v>438</v>
      </c>
      <c r="AY98" s="38">
        <v>446</v>
      </c>
      <c r="AZ98" s="38">
        <v>442</v>
      </c>
      <c r="BA98" s="38">
        <v>416</v>
      </c>
      <c r="BB98" s="38">
        <v>405</v>
      </c>
      <c r="BC98" s="38">
        <v>417</v>
      </c>
      <c r="BD98" s="38">
        <v>433</v>
      </c>
      <c r="BE98" s="38">
        <v>439</v>
      </c>
      <c r="BF98" s="38">
        <v>444</v>
      </c>
      <c r="BG98" s="38">
        <v>455</v>
      </c>
      <c r="BH98" s="38">
        <v>457</v>
      </c>
      <c r="BI98" s="38">
        <v>459</v>
      </c>
      <c r="BJ98" s="38">
        <v>463</v>
      </c>
      <c r="BK98" s="38">
        <v>498</v>
      </c>
      <c r="BL98" s="38">
        <v>521</v>
      </c>
      <c r="BM98" s="38">
        <v>488</v>
      </c>
      <c r="BN98" s="38">
        <v>475</v>
      </c>
      <c r="BO98" s="38">
        <v>407</v>
      </c>
      <c r="BP98" s="38">
        <v>426</v>
      </c>
      <c r="BQ98" s="38">
        <v>440</v>
      </c>
      <c r="BR98" s="38">
        <v>454</v>
      </c>
      <c r="BS98" s="38">
        <v>460</v>
      </c>
      <c r="BT98" s="38">
        <v>488</v>
      </c>
      <c r="BU98" s="38">
        <v>465</v>
      </c>
      <c r="BV98" s="38">
        <v>488</v>
      </c>
      <c r="BW98" s="38">
        <v>514</v>
      </c>
      <c r="BX98" s="38">
        <v>510</v>
      </c>
      <c r="BY98" s="38">
        <v>540</v>
      </c>
      <c r="BZ98" s="38">
        <v>499</v>
      </c>
      <c r="CA98" s="38">
        <v>473</v>
      </c>
      <c r="CB98" s="38">
        <v>482</v>
      </c>
      <c r="CC98" s="38">
        <v>465</v>
      </c>
      <c r="CD98" s="38">
        <v>414</v>
      </c>
      <c r="CE98" s="38">
        <v>478</v>
      </c>
      <c r="CF98" s="38">
        <v>494</v>
      </c>
      <c r="CG98" s="38">
        <v>523</v>
      </c>
      <c r="CH98" s="38">
        <v>499</v>
      </c>
      <c r="CI98" s="38">
        <v>522</v>
      </c>
      <c r="CJ98" s="38">
        <v>574</v>
      </c>
      <c r="CK98" s="38">
        <v>607</v>
      </c>
      <c r="CL98" s="38">
        <v>606</v>
      </c>
      <c r="CM98" s="38">
        <v>576</v>
      </c>
      <c r="CN98" s="38">
        <v>600</v>
      </c>
      <c r="CO98" s="38">
        <v>564</v>
      </c>
      <c r="CP98" s="38">
        <v>544</v>
      </c>
      <c r="CQ98" s="38">
        <v>587</v>
      </c>
      <c r="CR98" s="38">
        <v>616</v>
      </c>
      <c r="CS98" s="38">
        <v>638</v>
      </c>
      <c r="CT98" s="38">
        <v>646</v>
      </c>
      <c r="CU98" s="52">
        <v>664</v>
      </c>
      <c r="CV98" s="52">
        <v>626</v>
      </c>
      <c r="CW98" s="52">
        <v>652</v>
      </c>
      <c r="CX98" s="52">
        <v>679</v>
      </c>
    </row>
    <row r="99" spans="1:102">
      <c r="A99" s="13" t="s">
        <v>185</v>
      </c>
      <c r="B99" s="18" t="s">
        <v>650</v>
      </c>
      <c r="C99" s="38">
        <v>578</v>
      </c>
      <c r="D99" s="38">
        <v>604</v>
      </c>
      <c r="E99" s="38">
        <v>607</v>
      </c>
      <c r="F99" s="38">
        <v>639</v>
      </c>
      <c r="G99" s="38">
        <v>701</v>
      </c>
      <c r="H99" s="38">
        <v>777</v>
      </c>
      <c r="I99" s="38">
        <v>794</v>
      </c>
      <c r="J99" s="38">
        <v>711</v>
      </c>
      <c r="K99" s="38">
        <v>723</v>
      </c>
      <c r="L99" s="38">
        <v>773</v>
      </c>
      <c r="M99" s="38">
        <v>856</v>
      </c>
      <c r="N99" s="38">
        <v>737</v>
      </c>
      <c r="O99" s="38">
        <v>864</v>
      </c>
      <c r="P99" s="38">
        <v>934</v>
      </c>
      <c r="Q99" s="38">
        <v>881</v>
      </c>
      <c r="R99" s="38">
        <v>909</v>
      </c>
      <c r="S99" s="38">
        <v>977</v>
      </c>
      <c r="T99" s="38">
        <v>993</v>
      </c>
      <c r="U99" s="38">
        <v>1109</v>
      </c>
      <c r="V99" s="38">
        <v>1181</v>
      </c>
      <c r="W99" s="53">
        <v>145</v>
      </c>
      <c r="X99" s="38">
        <v>149</v>
      </c>
      <c r="Y99" s="38">
        <v>146</v>
      </c>
      <c r="Z99" s="38">
        <v>138</v>
      </c>
      <c r="AA99" s="38">
        <v>142</v>
      </c>
      <c r="AB99" s="38">
        <v>149</v>
      </c>
      <c r="AC99" s="38">
        <v>150</v>
      </c>
      <c r="AD99" s="38">
        <v>163</v>
      </c>
      <c r="AE99" s="38">
        <v>160</v>
      </c>
      <c r="AF99" s="38">
        <v>150</v>
      </c>
      <c r="AG99" s="38">
        <v>148</v>
      </c>
      <c r="AH99" s="38">
        <v>149</v>
      </c>
      <c r="AI99" s="38">
        <v>151</v>
      </c>
      <c r="AJ99" s="38">
        <v>171</v>
      </c>
      <c r="AK99" s="38">
        <v>158</v>
      </c>
      <c r="AL99" s="38">
        <v>159</v>
      </c>
      <c r="AM99" s="38">
        <v>175</v>
      </c>
      <c r="AN99" s="38">
        <v>169</v>
      </c>
      <c r="AO99" s="38">
        <v>179</v>
      </c>
      <c r="AP99" s="38">
        <v>178</v>
      </c>
      <c r="AQ99" s="38">
        <v>178</v>
      </c>
      <c r="AR99" s="38">
        <v>194</v>
      </c>
      <c r="AS99" s="38">
        <v>202</v>
      </c>
      <c r="AT99" s="38">
        <v>203</v>
      </c>
      <c r="AU99" s="38">
        <v>195</v>
      </c>
      <c r="AV99" s="38">
        <v>201</v>
      </c>
      <c r="AW99" s="38">
        <v>205</v>
      </c>
      <c r="AX99" s="38">
        <v>193</v>
      </c>
      <c r="AY99" s="38">
        <v>185</v>
      </c>
      <c r="AZ99" s="38">
        <v>183</v>
      </c>
      <c r="BA99" s="38">
        <v>173</v>
      </c>
      <c r="BB99" s="38">
        <v>170</v>
      </c>
      <c r="BC99" s="38">
        <v>174</v>
      </c>
      <c r="BD99" s="38">
        <v>182</v>
      </c>
      <c r="BE99" s="38">
        <v>181</v>
      </c>
      <c r="BF99" s="38">
        <v>186</v>
      </c>
      <c r="BG99" s="38">
        <v>196</v>
      </c>
      <c r="BH99" s="38">
        <v>192</v>
      </c>
      <c r="BI99" s="38">
        <v>190</v>
      </c>
      <c r="BJ99" s="38">
        <v>195</v>
      </c>
      <c r="BK99" s="38">
        <v>208</v>
      </c>
      <c r="BL99" s="38">
        <v>212</v>
      </c>
      <c r="BM99" s="38">
        <v>211</v>
      </c>
      <c r="BN99" s="38">
        <v>225</v>
      </c>
      <c r="BO99" s="38">
        <v>174</v>
      </c>
      <c r="BP99" s="38">
        <v>180</v>
      </c>
      <c r="BQ99" s="38">
        <v>190</v>
      </c>
      <c r="BR99" s="38">
        <v>193</v>
      </c>
      <c r="BS99" s="38">
        <v>208</v>
      </c>
      <c r="BT99" s="38">
        <v>221</v>
      </c>
      <c r="BU99" s="38">
        <v>208</v>
      </c>
      <c r="BV99" s="38">
        <v>227</v>
      </c>
      <c r="BW99" s="38">
        <v>227</v>
      </c>
      <c r="BX99" s="38">
        <v>228</v>
      </c>
      <c r="BY99" s="38">
        <v>240</v>
      </c>
      <c r="BZ99" s="38">
        <v>239</v>
      </c>
      <c r="CA99" s="38">
        <v>226</v>
      </c>
      <c r="CB99" s="38">
        <v>232</v>
      </c>
      <c r="CC99" s="38">
        <v>226</v>
      </c>
      <c r="CD99" s="38">
        <v>197</v>
      </c>
      <c r="CE99" s="38">
        <v>228</v>
      </c>
      <c r="CF99" s="38">
        <v>225</v>
      </c>
      <c r="CG99" s="38">
        <v>230</v>
      </c>
      <c r="CH99" s="38">
        <v>226</v>
      </c>
      <c r="CI99" s="38">
        <v>233</v>
      </c>
      <c r="CJ99" s="38">
        <v>246</v>
      </c>
      <c r="CK99" s="38">
        <v>235</v>
      </c>
      <c r="CL99" s="38">
        <v>263</v>
      </c>
      <c r="CM99" s="38">
        <v>248</v>
      </c>
      <c r="CN99" s="38">
        <v>246</v>
      </c>
      <c r="CO99" s="38">
        <v>245</v>
      </c>
      <c r="CP99" s="38">
        <v>254</v>
      </c>
      <c r="CQ99" s="38">
        <v>265</v>
      </c>
      <c r="CR99" s="38">
        <v>276</v>
      </c>
      <c r="CS99" s="38">
        <v>295</v>
      </c>
      <c r="CT99" s="38">
        <v>273</v>
      </c>
      <c r="CU99" s="52">
        <v>309</v>
      </c>
      <c r="CV99" s="52">
        <v>272</v>
      </c>
      <c r="CW99" s="52">
        <v>296</v>
      </c>
      <c r="CX99" s="52">
        <v>304</v>
      </c>
    </row>
    <row r="100" spans="1:102">
      <c r="A100" s="13" t="s">
        <v>187</v>
      </c>
      <c r="B100" s="18" t="s">
        <v>651</v>
      </c>
      <c r="C100" s="38">
        <v>46</v>
      </c>
      <c r="D100" s="38">
        <v>42</v>
      </c>
      <c r="E100" s="38">
        <v>50</v>
      </c>
      <c r="F100" s="38">
        <v>44</v>
      </c>
      <c r="G100" s="38">
        <v>55</v>
      </c>
      <c r="H100" s="38">
        <v>70</v>
      </c>
      <c r="I100" s="38">
        <v>74</v>
      </c>
      <c r="J100" s="38">
        <v>79</v>
      </c>
      <c r="K100" s="38">
        <v>69</v>
      </c>
      <c r="L100" s="38">
        <v>79</v>
      </c>
      <c r="M100" s="38">
        <v>80</v>
      </c>
      <c r="N100" s="38">
        <v>61</v>
      </c>
      <c r="O100" s="38">
        <v>74</v>
      </c>
      <c r="P100" s="38">
        <v>80</v>
      </c>
      <c r="Q100" s="38">
        <v>77</v>
      </c>
      <c r="R100" s="38">
        <v>95</v>
      </c>
      <c r="S100" s="38">
        <v>108</v>
      </c>
      <c r="T100" s="38">
        <v>83</v>
      </c>
      <c r="U100" s="38">
        <v>66</v>
      </c>
      <c r="V100" s="38">
        <v>74</v>
      </c>
      <c r="W100" s="53">
        <v>13</v>
      </c>
      <c r="X100" s="38">
        <v>13</v>
      </c>
      <c r="Y100" s="38">
        <v>11</v>
      </c>
      <c r="Z100" s="38">
        <v>9</v>
      </c>
      <c r="AA100" s="38">
        <v>9</v>
      </c>
      <c r="AB100" s="38">
        <v>13</v>
      </c>
      <c r="AC100" s="38">
        <v>10</v>
      </c>
      <c r="AD100" s="38">
        <v>10</v>
      </c>
      <c r="AE100" s="38">
        <v>13</v>
      </c>
      <c r="AF100" s="38">
        <v>11</v>
      </c>
      <c r="AG100" s="38">
        <v>14</v>
      </c>
      <c r="AH100" s="38">
        <v>12</v>
      </c>
      <c r="AI100" s="38">
        <v>9</v>
      </c>
      <c r="AJ100" s="38">
        <v>12</v>
      </c>
      <c r="AK100" s="38">
        <v>13</v>
      </c>
      <c r="AL100" s="38">
        <v>10</v>
      </c>
      <c r="AM100" s="38">
        <v>12</v>
      </c>
      <c r="AN100" s="38">
        <v>12</v>
      </c>
      <c r="AO100" s="38">
        <v>13</v>
      </c>
      <c r="AP100" s="38">
        <v>18</v>
      </c>
      <c r="AQ100" s="38">
        <v>18</v>
      </c>
      <c r="AR100" s="38">
        <v>17</v>
      </c>
      <c r="AS100" s="38">
        <v>18</v>
      </c>
      <c r="AT100" s="38">
        <v>17</v>
      </c>
      <c r="AU100" s="38">
        <v>20</v>
      </c>
      <c r="AV100" s="38">
        <v>17</v>
      </c>
      <c r="AW100" s="38">
        <v>18</v>
      </c>
      <c r="AX100" s="38">
        <v>19</v>
      </c>
      <c r="AY100" s="38">
        <v>20</v>
      </c>
      <c r="AZ100" s="38">
        <v>20</v>
      </c>
      <c r="BA100" s="38">
        <v>20</v>
      </c>
      <c r="BB100" s="38">
        <v>19</v>
      </c>
      <c r="BC100" s="38">
        <v>18</v>
      </c>
      <c r="BD100" s="38">
        <v>17</v>
      </c>
      <c r="BE100" s="38">
        <v>17</v>
      </c>
      <c r="BF100" s="38">
        <v>17</v>
      </c>
      <c r="BG100" s="38">
        <v>20</v>
      </c>
      <c r="BH100" s="38">
        <v>19</v>
      </c>
      <c r="BI100" s="38">
        <v>20</v>
      </c>
      <c r="BJ100" s="38">
        <v>20</v>
      </c>
      <c r="BK100" s="38">
        <v>20</v>
      </c>
      <c r="BL100" s="38">
        <v>20</v>
      </c>
      <c r="BM100" s="38">
        <v>20</v>
      </c>
      <c r="BN100" s="38">
        <v>20</v>
      </c>
      <c r="BO100" s="38">
        <v>16</v>
      </c>
      <c r="BP100" s="38">
        <v>14</v>
      </c>
      <c r="BQ100" s="38">
        <v>16</v>
      </c>
      <c r="BR100" s="38">
        <v>15</v>
      </c>
      <c r="BS100" s="38">
        <v>20</v>
      </c>
      <c r="BT100" s="38">
        <v>18</v>
      </c>
      <c r="BU100" s="38">
        <v>17</v>
      </c>
      <c r="BV100" s="38">
        <v>19</v>
      </c>
      <c r="BW100" s="38">
        <v>17</v>
      </c>
      <c r="BX100" s="38">
        <v>16</v>
      </c>
      <c r="BY100" s="38">
        <v>21</v>
      </c>
      <c r="BZ100" s="38">
        <v>26</v>
      </c>
      <c r="CA100" s="38">
        <v>24</v>
      </c>
      <c r="CB100" s="38">
        <v>19</v>
      </c>
      <c r="CC100" s="38">
        <v>16</v>
      </c>
      <c r="CD100" s="38">
        <v>18</v>
      </c>
      <c r="CE100" s="38">
        <v>16</v>
      </c>
      <c r="CF100" s="38">
        <v>26</v>
      </c>
      <c r="CG100" s="38">
        <v>22</v>
      </c>
      <c r="CH100" s="38">
        <v>31</v>
      </c>
      <c r="CI100" s="38">
        <v>21</v>
      </c>
      <c r="CJ100" s="38">
        <v>32</v>
      </c>
      <c r="CK100" s="38">
        <v>29</v>
      </c>
      <c r="CL100" s="38">
        <v>26</v>
      </c>
      <c r="CM100" s="38">
        <v>27</v>
      </c>
      <c r="CN100" s="38">
        <v>23</v>
      </c>
      <c r="CO100" s="38">
        <v>18</v>
      </c>
      <c r="CP100" s="38">
        <v>15</v>
      </c>
      <c r="CQ100" s="38">
        <v>14</v>
      </c>
      <c r="CR100" s="38">
        <v>20</v>
      </c>
      <c r="CS100" s="38">
        <v>14</v>
      </c>
      <c r="CT100" s="38">
        <v>18</v>
      </c>
      <c r="CU100" s="52">
        <v>21</v>
      </c>
      <c r="CV100" s="52">
        <v>17</v>
      </c>
      <c r="CW100" s="52">
        <v>18</v>
      </c>
      <c r="CX100" s="52">
        <v>18</v>
      </c>
    </row>
    <row r="101" spans="1:102">
      <c r="A101" s="13" t="s">
        <v>189</v>
      </c>
      <c r="B101" s="18" t="s">
        <v>652</v>
      </c>
      <c r="C101" s="38">
        <v>229</v>
      </c>
      <c r="D101" s="38">
        <v>202</v>
      </c>
      <c r="E101" s="38">
        <v>229</v>
      </c>
      <c r="F101" s="38">
        <v>213</v>
      </c>
      <c r="G101" s="38">
        <v>258</v>
      </c>
      <c r="H101" s="38">
        <v>307</v>
      </c>
      <c r="I101" s="38">
        <v>296</v>
      </c>
      <c r="J101" s="38">
        <v>300</v>
      </c>
      <c r="K101" s="38">
        <v>299</v>
      </c>
      <c r="L101" s="38">
        <v>320</v>
      </c>
      <c r="M101" s="38">
        <v>300</v>
      </c>
      <c r="N101" s="38">
        <v>261</v>
      </c>
      <c r="O101" s="38">
        <v>218</v>
      </c>
      <c r="P101" s="38">
        <v>224</v>
      </c>
      <c r="Q101" s="38">
        <v>213</v>
      </c>
      <c r="R101" s="38">
        <v>254</v>
      </c>
      <c r="S101" s="38">
        <v>297</v>
      </c>
      <c r="T101" s="38">
        <v>274</v>
      </c>
      <c r="U101" s="38">
        <v>320</v>
      </c>
      <c r="V101" s="38">
        <v>394</v>
      </c>
      <c r="W101" s="53">
        <v>56</v>
      </c>
      <c r="X101" s="38">
        <v>60</v>
      </c>
      <c r="Y101" s="38">
        <v>58</v>
      </c>
      <c r="Z101" s="38">
        <v>55</v>
      </c>
      <c r="AA101" s="38">
        <v>46</v>
      </c>
      <c r="AB101" s="38">
        <v>53</v>
      </c>
      <c r="AC101" s="38">
        <v>50</v>
      </c>
      <c r="AD101" s="38">
        <v>53</v>
      </c>
      <c r="AE101" s="38">
        <v>57</v>
      </c>
      <c r="AF101" s="38">
        <v>48</v>
      </c>
      <c r="AG101" s="38">
        <v>62</v>
      </c>
      <c r="AH101" s="38">
        <v>62</v>
      </c>
      <c r="AI101" s="38">
        <v>46</v>
      </c>
      <c r="AJ101" s="38">
        <v>55</v>
      </c>
      <c r="AK101" s="38">
        <v>53</v>
      </c>
      <c r="AL101" s="38">
        <v>59</v>
      </c>
      <c r="AM101" s="38">
        <v>63</v>
      </c>
      <c r="AN101" s="38">
        <v>65</v>
      </c>
      <c r="AO101" s="38">
        <v>64</v>
      </c>
      <c r="AP101" s="38">
        <v>66</v>
      </c>
      <c r="AQ101" s="38">
        <v>72</v>
      </c>
      <c r="AR101" s="38">
        <v>80</v>
      </c>
      <c r="AS101" s="38">
        <v>74</v>
      </c>
      <c r="AT101" s="38">
        <v>81</v>
      </c>
      <c r="AU101" s="38">
        <v>71</v>
      </c>
      <c r="AV101" s="38">
        <v>78</v>
      </c>
      <c r="AW101" s="38">
        <v>77</v>
      </c>
      <c r="AX101" s="38">
        <v>70</v>
      </c>
      <c r="AY101" s="38">
        <v>78</v>
      </c>
      <c r="AZ101" s="38">
        <v>80</v>
      </c>
      <c r="BA101" s="38">
        <v>73</v>
      </c>
      <c r="BB101" s="38">
        <v>69</v>
      </c>
      <c r="BC101" s="38">
        <v>72</v>
      </c>
      <c r="BD101" s="38">
        <v>75</v>
      </c>
      <c r="BE101" s="38">
        <v>78</v>
      </c>
      <c r="BF101" s="38">
        <v>74</v>
      </c>
      <c r="BG101" s="38">
        <v>79</v>
      </c>
      <c r="BH101" s="38">
        <v>82</v>
      </c>
      <c r="BI101" s="38">
        <v>84</v>
      </c>
      <c r="BJ101" s="38">
        <v>75</v>
      </c>
      <c r="BK101" s="38">
        <v>83</v>
      </c>
      <c r="BL101" s="38">
        <v>84</v>
      </c>
      <c r="BM101" s="38">
        <v>72</v>
      </c>
      <c r="BN101" s="38">
        <v>61</v>
      </c>
      <c r="BO101" s="38">
        <v>62</v>
      </c>
      <c r="BP101" s="38">
        <v>67</v>
      </c>
      <c r="BQ101" s="38">
        <v>66</v>
      </c>
      <c r="BR101" s="38">
        <v>66</v>
      </c>
      <c r="BS101" s="38">
        <v>51</v>
      </c>
      <c r="BT101" s="38">
        <v>57</v>
      </c>
      <c r="BU101" s="38">
        <v>55</v>
      </c>
      <c r="BV101" s="38">
        <v>55</v>
      </c>
      <c r="BW101" s="38">
        <v>56</v>
      </c>
      <c r="BX101" s="38">
        <v>60</v>
      </c>
      <c r="BY101" s="38">
        <v>56</v>
      </c>
      <c r="BZ101" s="38">
        <v>52</v>
      </c>
      <c r="CA101" s="38">
        <v>54</v>
      </c>
      <c r="CB101" s="38">
        <v>61</v>
      </c>
      <c r="CC101" s="38">
        <v>53</v>
      </c>
      <c r="CD101" s="38">
        <v>45</v>
      </c>
      <c r="CE101" s="38">
        <v>59</v>
      </c>
      <c r="CF101" s="38">
        <v>62</v>
      </c>
      <c r="CG101" s="38">
        <v>67</v>
      </c>
      <c r="CH101" s="38">
        <v>66</v>
      </c>
      <c r="CI101" s="38">
        <v>66</v>
      </c>
      <c r="CJ101" s="38">
        <v>73</v>
      </c>
      <c r="CK101" s="38">
        <v>79</v>
      </c>
      <c r="CL101" s="38">
        <v>79</v>
      </c>
      <c r="CM101" s="38">
        <v>69</v>
      </c>
      <c r="CN101" s="38">
        <v>69</v>
      </c>
      <c r="CO101" s="38">
        <v>71</v>
      </c>
      <c r="CP101" s="38">
        <v>65</v>
      </c>
      <c r="CQ101" s="38">
        <v>78</v>
      </c>
      <c r="CR101" s="38">
        <v>77</v>
      </c>
      <c r="CS101" s="38">
        <v>79</v>
      </c>
      <c r="CT101" s="38">
        <v>86</v>
      </c>
      <c r="CU101" s="52">
        <v>86</v>
      </c>
      <c r="CV101" s="52">
        <v>99</v>
      </c>
      <c r="CW101" s="52">
        <v>101</v>
      </c>
      <c r="CX101" s="52">
        <v>108</v>
      </c>
    </row>
    <row r="102" spans="1:102">
      <c r="A102" s="13" t="s">
        <v>191</v>
      </c>
      <c r="B102" s="18" t="s">
        <v>653</v>
      </c>
      <c r="C102" s="38">
        <v>158</v>
      </c>
      <c r="D102" s="38">
        <v>145</v>
      </c>
      <c r="E102" s="38">
        <v>154</v>
      </c>
      <c r="F102" s="38">
        <v>154</v>
      </c>
      <c r="G102" s="38">
        <v>171</v>
      </c>
      <c r="H102" s="38">
        <v>191</v>
      </c>
      <c r="I102" s="38">
        <v>201</v>
      </c>
      <c r="J102" s="38">
        <v>192</v>
      </c>
      <c r="K102" s="38">
        <v>223</v>
      </c>
      <c r="L102" s="38">
        <v>226</v>
      </c>
      <c r="M102" s="38">
        <v>272</v>
      </c>
      <c r="N102" s="38">
        <v>262</v>
      </c>
      <c r="O102" s="38">
        <v>306</v>
      </c>
      <c r="P102" s="38">
        <v>319</v>
      </c>
      <c r="Q102" s="38">
        <v>191</v>
      </c>
      <c r="R102" s="38">
        <v>232</v>
      </c>
      <c r="S102" s="38">
        <v>378</v>
      </c>
      <c r="T102" s="38">
        <v>418</v>
      </c>
      <c r="U102" s="38">
        <v>412</v>
      </c>
      <c r="V102" s="38">
        <v>351</v>
      </c>
      <c r="W102" s="53">
        <v>39</v>
      </c>
      <c r="X102" s="38">
        <v>41</v>
      </c>
      <c r="Y102" s="38">
        <v>37</v>
      </c>
      <c r="Z102" s="38">
        <v>41</v>
      </c>
      <c r="AA102" s="38">
        <v>34</v>
      </c>
      <c r="AB102" s="38">
        <v>37</v>
      </c>
      <c r="AC102" s="38">
        <v>36</v>
      </c>
      <c r="AD102" s="38">
        <v>38</v>
      </c>
      <c r="AE102" s="38">
        <v>38</v>
      </c>
      <c r="AF102" s="38">
        <v>38</v>
      </c>
      <c r="AG102" s="38">
        <v>36</v>
      </c>
      <c r="AH102" s="38">
        <v>42</v>
      </c>
      <c r="AI102" s="38">
        <v>38</v>
      </c>
      <c r="AJ102" s="38">
        <v>38</v>
      </c>
      <c r="AK102" s="38">
        <v>39</v>
      </c>
      <c r="AL102" s="38">
        <v>39</v>
      </c>
      <c r="AM102" s="38">
        <v>42</v>
      </c>
      <c r="AN102" s="38">
        <v>42</v>
      </c>
      <c r="AO102" s="38">
        <v>43</v>
      </c>
      <c r="AP102" s="38">
        <v>44</v>
      </c>
      <c r="AQ102" s="38">
        <v>46</v>
      </c>
      <c r="AR102" s="38">
        <v>45</v>
      </c>
      <c r="AS102" s="38">
        <v>47</v>
      </c>
      <c r="AT102" s="38">
        <v>53</v>
      </c>
      <c r="AU102" s="38">
        <v>51</v>
      </c>
      <c r="AV102" s="38">
        <v>49</v>
      </c>
      <c r="AW102" s="38">
        <v>49</v>
      </c>
      <c r="AX102" s="38">
        <v>52</v>
      </c>
      <c r="AY102" s="38">
        <v>54</v>
      </c>
      <c r="AZ102" s="38">
        <v>49</v>
      </c>
      <c r="BA102" s="38">
        <v>44</v>
      </c>
      <c r="BB102" s="38">
        <v>45</v>
      </c>
      <c r="BC102" s="38">
        <v>51</v>
      </c>
      <c r="BD102" s="38">
        <v>55</v>
      </c>
      <c r="BE102" s="38">
        <v>59</v>
      </c>
      <c r="BF102" s="38">
        <v>58</v>
      </c>
      <c r="BG102" s="38">
        <v>57</v>
      </c>
      <c r="BH102" s="38">
        <v>55</v>
      </c>
      <c r="BI102" s="38">
        <v>54</v>
      </c>
      <c r="BJ102" s="38">
        <v>60</v>
      </c>
      <c r="BK102" s="38">
        <v>64</v>
      </c>
      <c r="BL102" s="38">
        <v>75</v>
      </c>
      <c r="BM102" s="38">
        <v>66</v>
      </c>
      <c r="BN102" s="38">
        <v>67</v>
      </c>
      <c r="BO102" s="38">
        <v>53</v>
      </c>
      <c r="BP102" s="38">
        <v>68</v>
      </c>
      <c r="BQ102" s="38">
        <v>67</v>
      </c>
      <c r="BR102" s="38">
        <v>74</v>
      </c>
      <c r="BS102" s="38">
        <v>75</v>
      </c>
      <c r="BT102" s="38">
        <v>77</v>
      </c>
      <c r="BU102" s="38">
        <v>77</v>
      </c>
      <c r="BV102" s="38">
        <v>77</v>
      </c>
      <c r="BW102" s="38">
        <v>88</v>
      </c>
      <c r="BX102" s="38">
        <v>80</v>
      </c>
      <c r="BY102" s="38">
        <v>90</v>
      </c>
      <c r="BZ102" s="38">
        <v>61</v>
      </c>
      <c r="CA102" s="38">
        <v>51</v>
      </c>
      <c r="CB102" s="38">
        <v>48</v>
      </c>
      <c r="CC102" s="38">
        <v>44</v>
      </c>
      <c r="CD102" s="38">
        <v>48</v>
      </c>
      <c r="CE102" s="38">
        <v>50</v>
      </c>
      <c r="CF102" s="38">
        <v>54</v>
      </c>
      <c r="CG102" s="38">
        <v>70</v>
      </c>
      <c r="CH102" s="38">
        <v>58</v>
      </c>
      <c r="CI102" s="38">
        <v>62</v>
      </c>
      <c r="CJ102" s="38">
        <v>87</v>
      </c>
      <c r="CK102" s="38">
        <v>122</v>
      </c>
      <c r="CL102" s="38">
        <v>107</v>
      </c>
      <c r="CM102" s="38">
        <v>101</v>
      </c>
      <c r="CN102" s="38">
        <v>129</v>
      </c>
      <c r="CO102" s="38">
        <v>96</v>
      </c>
      <c r="CP102" s="38">
        <v>92</v>
      </c>
      <c r="CQ102" s="38">
        <v>96</v>
      </c>
      <c r="CR102" s="38">
        <v>100</v>
      </c>
      <c r="CS102" s="38">
        <v>105</v>
      </c>
      <c r="CT102" s="38">
        <v>111</v>
      </c>
      <c r="CU102" s="52">
        <v>101</v>
      </c>
      <c r="CV102" s="52">
        <v>89</v>
      </c>
      <c r="CW102" s="52">
        <v>76</v>
      </c>
      <c r="CX102" s="52">
        <v>85</v>
      </c>
    </row>
    <row r="103" spans="1:102">
      <c r="A103" s="13" t="s">
        <v>193</v>
      </c>
      <c r="B103" s="18" t="s">
        <v>654</v>
      </c>
      <c r="C103" s="38">
        <v>64</v>
      </c>
      <c r="D103" s="38">
        <v>61</v>
      </c>
      <c r="E103" s="38">
        <v>73</v>
      </c>
      <c r="F103" s="38">
        <v>78</v>
      </c>
      <c r="G103" s="38">
        <v>91</v>
      </c>
      <c r="H103" s="38">
        <v>111</v>
      </c>
      <c r="I103" s="38">
        <v>102</v>
      </c>
      <c r="J103" s="38">
        <v>113</v>
      </c>
      <c r="K103" s="38">
        <v>113</v>
      </c>
      <c r="L103" s="38">
        <v>120</v>
      </c>
      <c r="M103" s="38">
        <v>123</v>
      </c>
      <c r="N103" s="38">
        <v>105</v>
      </c>
      <c r="O103" s="38">
        <v>94</v>
      </c>
      <c r="P103" s="38">
        <v>93</v>
      </c>
      <c r="Q103" s="38">
        <v>91</v>
      </c>
      <c r="R103" s="38">
        <v>101</v>
      </c>
      <c r="S103" s="38">
        <v>98</v>
      </c>
      <c r="T103" s="38">
        <v>92</v>
      </c>
      <c r="U103" s="38">
        <v>111</v>
      </c>
      <c r="V103" s="38">
        <v>128</v>
      </c>
      <c r="W103" s="53">
        <v>16</v>
      </c>
      <c r="X103" s="38">
        <v>16</v>
      </c>
      <c r="Y103" s="38">
        <v>15</v>
      </c>
      <c r="Z103" s="38">
        <v>17</v>
      </c>
      <c r="AA103" s="38">
        <v>15</v>
      </c>
      <c r="AB103" s="38">
        <v>15</v>
      </c>
      <c r="AC103" s="38">
        <v>14</v>
      </c>
      <c r="AD103" s="38">
        <v>17</v>
      </c>
      <c r="AE103" s="38">
        <v>18</v>
      </c>
      <c r="AF103" s="38">
        <v>18</v>
      </c>
      <c r="AG103" s="38">
        <v>18</v>
      </c>
      <c r="AH103" s="38">
        <v>19</v>
      </c>
      <c r="AI103" s="38">
        <v>19</v>
      </c>
      <c r="AJ103" s="38">
        <v>19</v>
      </c>
      <c r="AK103" s="38">
        <v>19</v>
      </c>
      <c r="AL103" s="38">
        <v>21</v>
      </c>
      <c r="AM103" s="38">
        <v>19</v>
      </c>
      <c r="AN103" s="38">
        <v>25</v>
      </c>
      <c r="AO103" s="38">
        <v>23</v>
      </c>
      <c r="AP103" s="38">
        <v>24</v>
      </c>
      <c r="AQ103" s="38">
        <v>27</v>
      </c>
      <c r="AR103" s="38">
        <v>29</v>
      </c>
      <c r="AS103" s="38">
        <v>28</v>
      </c>
      <c r="AT103" s="38">
        <v>27</v>
      </c>
      <c r="AU103" s="38">
        <v>26</v>
      </c>
      <c r="AV103" s="38">
        <v>24</v>
      </c>
      <c r="AW103" s="38">
        <v>25</v>
      </c>
      <c r="AX103" s="38">
        <v>27</v>
      </c>
      <c r="AY103" s="38">
        <v>27</v>
      </c>
      <c r="AZ103" s="38">
        <v>31</v>
      </c>
      <c r="BA103" s="38">
        <v>27</v>
      </c>
      <c r="BB103" s="38">
        <v>28</v>
      </c>
      <c r="BC103" s="38">
        <v>27</v>
      </c>
      <c r="BD103" s="38">
        <v>28</v>
      </c>
      <c r="BE103" s="38">
        <v>27</v>
      </c>
      <c r="BF103" s="38">
        <v>31</v>
      </c>
      <c r="BG103" s="38">
        <v>28</v>
      </c>
      <c r="BH103" s="38">
        <v>30</v>
      </c>
      <c r="BI103" s="38">
        <v>30</v>
      </c>
      <c r="BJ103" s="38">
        <v>32</v>
      </c>
      <c r="BK103" s="38">
        <v>32</v>
      </c>
      <c r="BL103" s="38">
        <v>34</v>
      </c>
      <c r="BM103" s="38">
        <v>31</v>
      </c>
      <c r="BN103" s="38">
        <v>26</v>
      </c>
      <c r="BO103" s="38">
        <v>28</v>
      </c>
      <c r="BP103" s="38">
        <v>26</v>
      </c>
      <c r="BQ103" s="38">
        <v>25</v>
      </c>
      <c r="BR103" s="38">
        <v>26</v>
      </c>
      <c r="BS103" s="38">
        <v>23</v>
      </c>
      <c r="BT103" s="38">
        <v>22</v>
      </c>
      <c r="BU103" s="38">
        <v>25</v>
      </c>
      <c r="BV103" s="38">
        <v>24</v>
      </c>
      <c r="BW103" s="38">
        <v>22</v>
      </c>
      <c r="BX103" s="38">
        <v>24</v>
      </c>
      <c r="BY103" s="38">
        <v>24</v>
      </c>
      <c r="BZ103" s="38">
        <v>23</v>
      </c>
      <c r="CA103" s="38">
        <v>22</v>
      </c>
      <c r="CB103" s="38">
        <v>24</v>
      </c>
      <c r="CC103" s="38">
        <v>23</v>
      </c>
      <c r="CD103" s="38">
        <v>22</v>
      </c>
      <c r="CE103" s="38">
        <v>23</v>
      </c>
      <c r="CF103" s="38">
        <v>24</v>
      </c>
      <c r="CG103" s="38">
        <v>26</v>
      </c>
      <c r="CH103" s="38">
        <v>28</v>
      </c>
      <c r="CI103" s="38">
        <v>24</v>
      </c>
      <c r="CJ103" s="38">
        <v>24</v>
      </c>
      <c r="CK103" s="38">
        <v>24</v>
      </c>
      <c r="CL103" s="38">
        <v>26</v>
      </c>
      <c r="CM103" s="38">
        <v>23</v>
      </c>
      <c r="CN103" s="38">
        <v>24</v>
      </c>
      <c r="CO103" s="38">
        <v>24</v>
      </c>
      <c r="CP103" s="38">
        <v>21</v>
      </c>
      <c r="CQ103" s="38">
        <v>27</v>
      </c>
      <c r="CR103" s="38">
        <v>26</v>
      </c>
      <c r="CS103" s="38">
        <v>27</v>
      </c>
      <c r="CT103" s="38">
        <v>31</v>
      </c>
      <c r="CU103" s="52">
        <v>31</v>
      </c>
      <c r="CV103" s="52">
        <v>32</v>
      </c>
      <c r="CW103" s="52">
        <v>31</v>
      </c>
      <c r="CX103" s="52">
        <v>34</v>
      </c>
    </row>
    <row r="104" spans="1:102">
      <c r="A104" s="13" t="s">
        <v>195</v>
      </c>
      <c r="B104" s="18" t="s">
        <v>655</v>
      </c>
      <c r="C104" s="38">
        <v>233</v>
      </c>
      <c r="D104" s="38">
        <v>212</v>
      </c>
      <c r="E104" s="38">
        <v>220</v>
      </c>
      <c r="F104" s="38">
        <v>233</v>
      </c>
      <c r="G104" s="38">
        <v>239</v>
      </c>
      <c r="H104" s="38">
        <v>246</v>
      </c>
      <c r="I104" s="38">
        <v>282</v>
      </c>
      <c r="J104" s="38">
        <v>314</v>
      </c>
      <c r="K104" s="38">
        <v>306</v>
      </c>
      <c r="L104" s="38">
        <v>316</v>
      </c>
      <c r="M104" s="38">
        <v>351</v>
      </c>
      <c r="N104" s="38">
        <v>301</v>
      </c>
      <c r="O104" s="38">
        <v>345</v>
      </c>
      <c r="P104" s="38">
        <v>413</v>
      </c>
      <c r="Q104" s="38">
        <v>381</v>
      </c>
      <c r="R104" s="38">
        <v>403</v>
      </c>
      <c r="S104" s="38">
        <v>451</v>
      </c>
      <c r="T104" s="38">
        <v>424</v>
      </c>
      <c r="U104" s="38">
        <v>469</v>
      </c>
      <c r="V104" s="38">
        <v>493</v>
      </c>
      <c r="W104" s="53">
        <v>57</v>
      </c>
      <c r="X104" s="38">
        <v>64</v>
      </c>
      <c r="Y104" s="38">
        <v>61</v>
      </c>
      <c r="Z104" s="38">
        <v>51</v>
      </c>
      <c r="AA104" s="38">
        <v>52</v>
      </c>
      <c r="AB104" s="38">
        <v>51</v>
      </c>
      <c r="AC104" s="38">
        <v>53</v>
      </c>
      <c r="AD104" s="38">
        <v>56</v>
      </c>
      <c r="AE104" s="38">
        <v>53</v>
      </c>
      <c r="AF104" s="38">
        <v>54</v>
      </c>
      <c r="AG104" s="38">
        <v>56</v>
      </c>
      <c r="AH104" s="38">
        <v>57</v>
      </c>
      <c r="AI104" s="38">
        <v>56</v>
      </c>
      <c r="AJ104" s="38">
        <v>60</v>
      </c>
      <c r="AK104" s="38">
        <v>60</v>
      </c>
      <c r="AL104" s="38">
        <v>57</v>
      </c>
      <c r="AM104" s="38">
        <v>62</v>
      </c>
      <c r="AN104" s="38">
        <v>58</v>
      </c>
      <c r="AO104" s="38">
        <v>59</v>
      </c>
      <c r="AP104" s="38">
        <v>60</v>
      </c>
      <c r="AQ104" s="38">
        <v>63</v>
      </c>
      <c r="AR104" s="38">
        <v>63</v>
      </c>
      <c r="AS104" s="38">
        <v>60</v>
      </c>
      <c r="AT104" s="38">
        <v>60</v>
      </c>
      <c r="AU104" s="38">
        <v>65</v>
      </c>
      <c r="AV104" s="38">
        <v>68</v>
      </c>
      <c r="AW104" s="38">
        <v>73</v>
      </c>
      <c r="AX104" s="38">
        <v>76</v>
      </c>
      <c r="AY104" s="38">
        <v>81</v>
      </c>
      <c r="AZ104" s="38">
        <v>80</v>
      </c>
      <c r="BA104" s="38">
        <v>79</v>
      </c>
      <c r="BB104" s="38">
        <v>74</v>
      </c>
      <c r="BC104" s="38">
        <v>75</v>
      </c>
      <c r="BD104" s="38">
        <v>76</v>
      </c>
      <c r="BE104" s="38">
        <v>76</v>
      </c>
      <c r="BF104" s="38">
        <v>79</v>
      </c>
      <c r="BG104" s="38">
        <v>75</v>
      </c>
      <c r="BH104" s="38">
        <v>79</v>
      </c>
      <c r="BI104" s="38">
        <v>81</v>
      </c>
      <c r="BJ104" s="38">
        <v>81</v>
      </c>
      <c r="BK104" s="38">
        <v>91</v>
      </c>
      <c r="BL104" s="38">
        <v>97</v>
      </c>
      <c r="BM104" s="38">
        <v>87</v>
      </c>
      <c r="BN104" s="38">
        <v>76</v>
      </c>
      <c r="BO104" s="38">
        <v>73</v>
      </c>
      <c r="BP104" s="38">
        <v>72</v>
      </c>
      <c r="BQ104" s="38">
        <v>75</v>
      </c>
      <c r="BR104" s="38">
        <v>81</v>
      </c>
      <c r="BS104" s="38">
        <v>84</v>
      </c>
      <c r="BT104" s="38">
        <v>92</v>
      </c>
      <c r="BU104" s="38">
        <v>83</v>
      </c>
      <c r="BV104" s="38">
        <v>86</v>
      </c>
      <c r="BW104" s="38">
        <v>104</v>
      </c>
      <c r="BX104" s="38">
        <v>102</v>
      </c>
      <c r="BY104" s="38">
        <v>109</v>
      </c>
      <c r="BZ104" s="38">
        <v>98</v>
      </c>
      <c r="CA104" s="38">
        <v>96</v>
      </c>
      <c r="CB104" s="38">
        <v>98</v>
      </c>
      <c r="CC104" s="38">
        <v>103</v>
      </c>
      <c r="CD104" s="38">
        <v>84</v>
      </c>
      <c r="CE104" s="38">
        <v>102</v>
      </c>
      <c r="CF104" s="38">
        <v>103</v>
      </c>
      <c r="CG104" s="38">
        <v>108</v>
      </c>
      <c r="CH104" s="38">
        <v>90</v>
      </c>
      <c r="CI104" s="38">
        <v>116</v>
      </c>
      <c r="CJ104" s="38">
        <v>112</v>
      </c>
      <c r="CK104" s="38">
        <v>118</v>
      </c>
      <c r="CL104" s="38">
        <v>105</v>
      </c>
      <c r="CM104" s="38">
        <v>108</v>
      </c>
      <c r="CN104" s="38">
        <v>109</v>
      </c>
      <c r="CO104" s="38">
        <v>110</v>
      </c>
      <c r="CP104" s="38">
        <v>97</v>
      </c>
      <c r="CQ104" s="38">
        <v>107</v>
      </c>
      <c r="CR104" s="38">
        <v>117</v>
      </c>
      <c r="CS104" s="38">
        <v>117</v>
      </c>
      <c r="CT104" s="38">
        <v>128</v>
      </c>
      <c r="CU104" s="52">
        <v>117</v>
      </c>
      <c r="CV104" s="52">
        <v>117</v>
      </c>
      <c r="CW104" s="52">
        <v>129</v>
      </c>
      <c r="CX104" s="52">
        <v>130</v>
      </c>
    </row>
    <row r="105" spans="1:102">
      <c r="A105" s="9" t="s">
        <v>197</v>
      </c>
      <c r="C105" s="38">
        <v>122</v>
      </c>
      <c r="D105" s="38">
        <v>137</v>
      </c>
      <c r="E105" s="38">
        <v>133</v>
      </c>
      <c r="F105" s="38">
        <v>114</v>
      </c>
      <c r="G105" s="38">
        <v>156</v>
      </c>
      <c r="H105" s="38">
        <v>187</v>
      </c>
      <c r="I105" s="38">
        <v>235</v>
      </c>
      <c r="J105" s="38">
        <v>258</v>
      </c>
      <c r="K105" s="38">
        <v>275</v>
      </c>
      <c r="L105" s="38">
        <v>314</v>
      </c>
      <c r="M105" s="38">
        <v>315</v>
      </c>
      <c r="N105" s="38">
        <v>274</v>
      </c>
      <c r="O105" s="38">
        <v>261</v>
      </c>
      <c r="P105" s="38">
        <v>283</v>
      </c>
      <c r="Q105" s="38">
        <v>256</v>
      </c>
      <c r="R105" s="38">
        <v>313</v>
      </c>
      <c r="S105" s="38">
        <v>422</v>
      </c>
      <c r="T105" s="38">
        <v>450</v>
      </c>
      <c r="U105" s="38">
        <v>551</v>
      </c>
      <c r="V105" s="38">
        <v>603</v>
      </c>
      <c r="W105" s="53">
        <v>31</v>
      </c>
      <c r="X105" s="38">
        <v>29</v>
      </c>
      <c r="Y105" s="38">
        <v>30</v>
      </c>
      <c r="Z105" s="38">
        <v>32</v>
      </c>
      <c r="AA105" s="38">
        <v>30</v>
      </c>
      <c r="AB105" s="38">
        <v>34</v>
      </c>
      <c r="AC105" s="38">
        <v>37</v>
      </c>
      <c r="AD105" s="38">
        <v>36</v>
      </c>
      <c r="AE105" s="38">
        <v>35</v>
      </c>
      <c r="AF105" s="38">
        <v>32</v>
      </c>
      <c r="AG105" s="38">
        <v>34</v>
      </c>
      <c r="AH105" s="38">
        <v>32</v>
      </c>
      <c r="AI105" s="38">
        <v>27</v>
      </c>
      <c r="AJ105" s="38">
        <v>26</v>
      </c>
      <c r="AK105" s="38">
        <v>28</v>
      </c>
      <c r="AL105" s="38">
        <v>33</v>
      </c>
      <c r="AM105" s="38">
        <v>39</v>
      </c>
      <c r="AN105" s="38">
        <v>37</v>
      </c>
      <c r="AO105" s="38">
        <v>41</v>
      </c>
      <c r="AP105" s="38">
        <v>39</v>
      </c>
      <c r="AQ105" s="38">
        <v>43</v>
      </c>
      <c r="AR105" s="38">
        <v>49</v>
      </c>
      <c r="AS105" s="38">
        <v>45</v>
      </c>
      <c r="AT105" s="38">
        <v>50</v>
      </c>
      <c r="AU105" s="38">
        <v>57</v>
      </c>
      <c r="AV105" s="38">
        <v>56</v>
      </c>
      <c r="AW105" s="38">
        <v>61</v>
      </c>
      <c r="AX105" s="38">
        <v>61</v>
      </c>
      <c r="AY105" s="38">
        <v>64</v>
      </c>
      <c r="AZ105" s="38">
        <v>64</v>
      </c>
      <c r="BA105" s="38">
        <v>68</v>
      </c>
      <c r="BB105" s="38">
        <v>62</v>
      </c>
      <c r="BC105" s="38">
        <v>62</v>
      </c>
      <c r="BD105" s="38">
        <v>71</v>
      </c>
      <c r="BE105" s="38">
        <v>67</v>
      </c>
      <c r="BF105" s="38">
        <v>75</v>
      </c>
      <c r="BG105" s="38">
        <v>78</v>
      </c>
      <c r="BH105" s="38">
        <v>78</v>
      </c>
      <c r="BI105" s="38">
        <v>77</v>
      </c>
      <c r="BJ105" s="38">
        <v>81</v>
      </c>
      <c r="BK105" s="38">
        <v>80</v>
      </c>
      <c r="BL105" s="38">
        <v>88</v>
      </c>
      <c r="BM105" s="38">
        <v>76</v>
      </c>
      <c r="BN105" s="38">
        <v>71</v>
      </c>
      <c r="BO105" s="38">
        <v>71</v>
      </c>
      <c r="BP105" s="38">
        <v>67</v>
      </c>
      <c r="BQ105" s="38">
        <v>69</v>
      </c>
      <c r="BR105" s="38">
        <v>67</v>
      </c>
      <c r="BS105" s="38">
        <v>59</v>
      </c>
      <c r="BT105" s="38">
        <v>67</v>
      </c>
      <c r="BU105" s="38">
        <v>69</v>
      </c>
      <c r="BV105" s="38">
        <v>66</v>
      </c>
      <c r="BW105" s="38">
        <v>69</v>
      </c>
      <c r="BX105" s="38">
        <v>69</v>
      </c>
      <c r="BY105" s="38">
        <v>71</v>
      </c>
      <c r="BZ105" s="38">
        <v>74</v>
      </c>
      <c r="CA105" s="38">
        <v>72</v>
      </c>
      <c r="CB105" s="38">
        <v>62</v>
      </c>
      <c r="CC105" s="38">
        <v>60</v>
      </c>
      <c r="CD105" s="38">
        <v>62</v>
      </c>
      <c r="CE105" s="38">
        <v>66</v>
      </c>
      <c r="CF105" s="38">
        <v>74</v>
      </c>
      <c r="CG105" s="38">
        <v>87</v>
      </c>
      <c r="CH105" s="38">
        <v>86</v>
      </c>
      <c r="CI105" s="38">
        <v>93</v>
      </c>
      <c r="CJ105" s="38">
        <v>103</v>
      </c>
      <c r="CK105" s="38">
        <v>105</v>
      </c>
      <c r="CL105" s="38">
        <v>121</v>
      </c>
      <c r="CM105" s="38">
        <v>110</v>
      </c>
      <c r="CN105" s="38">
        <v>111</v>
      </c>
      <c r="CO105" s="38">
        <v>109</v>
      </c>
      <c r="CP105" s="38">
        <v>120</v>
      </c>
      <c r="CQ105" s="38">
        <v>116</v>
      </c>
      <c r="CR105" s="38">
        <v>137</v>
      </c>
      <c r="CS105" s="38">
        <v>151</v>
      </c>
      <c r="CT105" s="38">
        <v>147</v>
      </c>
      <c r="CU105" s="52">
        <v>160</v>
      </c>
      <c r="CV105" s="52">
        <v>149</v>
      </c>
      <c r="CW105" s="52">
        <v>141</v>
      </c>
      <c r="CX105" s="52">
        <v>153</v>
      </c>
    </row>
    <row r="106" spans="1:102">
      <c r="A106" s="13" t="s">
        <v>198</v>
      </c>
      <c r="B106" s="18" t="s">
        <v>656</v>
      </c>
      <c r="C106" s="38">
        <v>74</v>
      </c>
      <c r="D106" s="38">
        <v>89</v>
      </c>
      <c r="E106" s="38">
        <v>82</v>
      </c>
      <c r="F106" s="38">
        <v>64</v>
      </c>
      <c r="G106" s="38">
        <v>94</v>
      </c>
      <c r="H106" s="38">
        <v>100</v>
      </c>
      <c r="I106" s="38">
        <v>115</v>
      </c>
      <c r="J106" s="38">
        <v>113</v>
      </c>
      <c r="K106" s="38">
        <v>121</v>
      </c>
      <c r="L106" s="38">
        <v>142</v>
      </c>
      <c r="M106" s="38">
        <v>142</v>
      </c>
      <c r="N106" s="38">
        <v>130</v>
      </c>
      <c r="O106" s="38">
        <v>129</v>
      </c>
      <c r="P106" s="38">
        <v>140</v>
      </c>
      <c r="Q106" s="38">
        <v>119</v>
      </c>
      <c r="R106" s="38">
        <v>144</v>
      </c>
      <c r="S106" s="38">
        <v>192</v>
      </c>
      <c r="T106" s="38">
        <v>202</v>
      </c>
      <c r="U106" s="38">
        <v>205</v>
      </c>
      <c r="V106" s="38">
        <v>226</v>
      </c>
      <c r="W106" s="53">
        <v>20</v>
      </c>
      <c r="X106" s="38">
        <v>17</v>
      </c>
      <c r="Y106" s="38">
        <v>18</v>
      </c>
      <c r="Z106" s="38">
        <v>19</v>
      </c>
      <c r="AA106" s="38">
        <v>18</v>
      </c>
      <c r="AB106" s="38">
        <v>22</v>
      </c>
      <c r="AC106" s="38">
        <v>25</v>
      </c>
      <c r="AD106" s="38">
        <v>24</v>
      </c>
      <c r="AE106" s="38">
        <v>22</v>
      </c>
      <c r="AF106" s="38">
        <v>20</v>
      </c>
      <c r="AG106" s="38">
        <v>19</v>
      </c>
      <c r="AH106" s="38">
        <v>21</v>
      </c>
      <c r="AI106" s="38">
        <v>17</v>
      </c>
      <c r="AJ106" s="38">
        <v>15</v>
      </c>
      <c r="AK106" s="38">
        <v>14</v>
      </c>
      <c r="AL106" s="38">
        <v>18</v>
      </c>
      <c r="AM106" s="38">
        <v>24</v>
      </c>
      <c r="AN106" s="38">
        <v>22</v>
      </c>
      <c r="AO106" s="38">
        <v>25</v>
      </c>
      <c r="AP106" s="38">
        <v>23</v>
      </c>
      <c r="AQ106" s="38">
        <v>24</v>
      </c>
      <c r="AR106" s="38">
        <v>27</v>
      </c>
      <c r="AS106" s="38">
        <v>25</v>
      </c>
      <c r="AT106" s="38">
        <v>24</v>
      </c>
      <c r="AU106" s="38">
        <v>28</v>
      </c>
      <c r="AV106" s="38">
        <v>29</v>
      </c>
      <c r="AW106" s="38">
        <v>30</v>
      </c>
      <c r="AX106" s="38">
        <v>28</v>
      </c>
      <c r="AY106" s="38">
        <v>30</v>
      </c>
      <c r="AZ106" s="38">
        <v>28</v>
      </c>
      <c r="BA106" s="38">
        <v>30</v>
      </c>
      <c r="BB106" s="38">
        <v>25</v>
      </c>
      <c r="BC106" s="38">
        <v>26</v>
      </c>
      <c r="BD106" s="38">
        <v>32</v>
      </c>
      <c r="BE106" s="38">
        <v>29</v>
      </c>
      <c r="BF106" s="38">
        <v>34</v>
      </c>
      <c r="BG106" s="38">
        <v>34</v>
      </c>
      <c r="BH106" s="38">
        <v>35</v>
      </c>
      <c r="BI106" s="38">
        <v>35</v>
      </c>
      <c r="BJ106" s="38">
        <v>38</v>
      </c>
      <c r="BK106" s="38">
        <v>36</v>
      </c>
      <c r="BL106" s="38">
        <v>39</v>
      </c>
      <c r="BM106" s="38">
        <v>34</v>
      </c>
      <c r="BN106" s="38">
        <v>33</v>
      </c>
      <c r="BO106" s="38">
        <v>33</v>
      </c>
      <c r="BP106" s="38">
        <v>31</v>
      </c>
      <c r="BQ106" s="38">
        <v>34</v>
      </c>
      <c r="BR106" s="38">
        <v>32</v>
      </c>
      <c r="BS106" s="38">
        <v>27</v>
      </c>
      <c r="BT106" s="38">
        <v>34</v>
      </c>
      <c r="BU106" s="38">
        <v>34</v>
      </c>
      <c r="BV106" s="38">
        <v>34</v>
      </c>
      <c r="BW106" s="38">
        <v>34</v>
      </c>
      <c r="BX106" s="38">
        <v>34</v>
      </c>
      <c r="BY106" s="38">
        <v>35</v>
      </c>
      <c r="BZ106" s="38">
        <v>37</v>
      </c>
      <c r="CA106" s="38">
        <v>34</v>
      </c>
      <c r="CB106" s="38">
        <v>28</v>
      </c>
      <c r="CC106" s="38">
        <v>28</v>
      </c>
      <c r="CD106" s="38">
        <v>29</v>
      </c>
      <c r="CE106" s="38">
        <v>31</v>
      </c>
      <c r="CF106" s="38">
        <v>33</v>
      </c>
      <c r="CG106" s="38">
        <v>40</v>
      </c>
      <c r="CH106" s="38">
        <v>40</v>
      </c>
      <c r="CI106" s="38">
        <v>45</v>
      </c>
      <c r="CJ106" s="38">
        <v>48</v>
      </c>
      <c r="CK106" s="38">
        <v>51</v>
      </c>
      <c r="CL106" s="38">
        <v>48</v>
      </c>
      <c r="CM106" s="38">
        <v>46</v>
      </c>
      <c r="CN106" s="38">
        <v>51</v>
      </c>
      <c r="CO106" s="38">
        <v>51</v>
      </c>
      <c r="CP106" s="38">
        <v>54</v>
      </c>
      <c r="CQ106" s="38">
        <v>45</v>
      </c>
      <c r="CR106" s="38">
        <v>52</v>
      </c>
      <c r="CS106" s="38">
        <v>53</v>
      </c>
      <c r="CT106" s="38">
        <v>55</v>
      </c>
      <c r="CU106" s="52">
        <v>58</v>
      </c>
      <c r="CV106" s="52">
        <v>56</v>
      </c>
      <c r="CW106" s="52">
        <v>53</v>
      </c>
      <c r="CX106" s="52">
        <v>59</v>
      </c>
    </row>
    <row r="107" spans="1:102">
      <c r="A107" s="13" t="s">
        <v>200</v>
      </c>
      <c r="B107" s="18" t="s">
        <v>657</v>
      </c>
      <c r="C107" s="38">
        <v>48</v>
      </c>
      <c r="D107" s="38">
        <v>48</v>
      </c>
      <c r="E107" s="38">
        <v>51</v>
      </c>
      <c r="F107" s="38">
        <v>50</v>
      </c>
      <c r="G107" s="38">
        <v>62</v>
      </c>
      <c r="H107" s="38">
        <v>87</v>
      </c>
      <c r="I107" s="38">
        <v>120</v>
      </c>
      <c r="J107" s="38">
        <v>145</v>
      </c>
      <c r="K107" s="38">
        <v>154</v>
      </c>
      <c r="L107" s="38">
        <v>172</v>
      </c>
      <c r="M107" s="38">
        <v>173</v>
      </c>
      <c r="N107" s="38">
        <v>144</v>
      </c>
      <c r="O107" s="38">
        <v>132</v>
      </c>
      <c r="P107" s="38">
        <v>143</v>
      </c>
      <c r="Q107" s="38">
        <v>137</v>
      </c>
      <c r="R107" s="38">
        <v>169</v>
      </c>
      <c r="S107" s="38">
        <v>230</v>
      </c>
      <c r="T107" s="38">
        <v>248</v>
      </c>
      <c r="U107" s="38">
        <v>346</v>
      </c>
      <c r="V107" s="38">
        <v>377</v>
      </c>
      <c r="W107" s="53">
        <v>11</v>
      </c>
      <c r="X107" s="38">
        <v>12</v>
      </c>
      <c r="Y107" s="38">
        <v>12</v>
      </c>
      <c r="Z107" s="38">
        <v>13</v>
      </c>
      <c r="AA107" s="38">
        <v>12</v>
      </c>
      <c r="AB107" s="38">
        <v>12</v>
      </c>
      <c r="AC107" s="38">
        <v>12</v>
      </c>
      <c r="AD107" s="38">
        <v>12</v>
      </c>
      <c r="AE107" s="38">
        <v>13</v>
      </c>
      <c r="AF107" s="38">
        <v>12</v>
      </c>
      <c r="AG107" s="38">
        <v>15</v>
      </c>
      <c r="AH107" s="38">
        <v>11</v>
      </c>
      <c r="AI107" s="38">
        <v>10</v>
      </c>
      <c r="AJ107" s="38">
        <v>11</v>
      </c>
      <c r="AK107" s="38">
        <v>14</v>
      </c>
      <c r="AL107" s="38">
        <v>15</v>
      </c>
      <c r="AM107" s="38">
        <v>15</v>
      </c>
      <c r="AN107" s="38">
        <v>15</v>
      </c>
      <c r="AO107" s="38">
        <v>16</v>
      </c>
      <c r="AP107" s="38">
        <v>16</v>
      </c>
      <c r="AQ107" s="38">
        <v>19</v>
      </c>
      <c r="AR107" s="38">
        <v>22</v>
      </c>
      <c r="AS107" s="38">
        <v>20</v>
      </c>
      <c r="AT107" s="38">
        <v>26</v>
      </c>
      <c r="AU107" s="38">
        <v>29</v>
      </c>
      <c r="AV107" s="38">
        <v>27</v>
      </c>
      <c r="AW107" s="38">
        <v>30</v>
      </c>
      <c r="AX107" s="38">
        <v>34</v>
      </c>
      <c r="AY107" s="38">
        <v>35</v>
      </c>
      <c r="AZ107" s="38">
        <v>36</v>
      </c>
      <c r="BA107" s="38">
        <v>37</v>
      </c>
      <c r="BB107" s="38">
        <v>37</v>
      </c>
      <c r="BC107" s="38">
        <v>36</v>
      </c>
      <c r="BD107" s="38">
        <v>40</v>
      </c>
      <c r="BE107" s="38">
        <v>38</v>
      </c>
      <c r="BF107" s="38">
        <v>40</v>
      </c>
      <c r="BG107" s="38">
        <v>43</v>
      </c>
      <c r="BH107" s="38">
        <v>44</v>
      </c>
      <c r="BI107" s="38">
        <v>42</v>
      </c>
      <c r="BJ107" s="38">
        <v>43</v>
      </c>
      <c r="BK107" s="38">
        <v>44</v>
      </c>
      <c r="BL107" s="38">
        <v>49</v>
      </c>
      <c r="BM107" s="38">
        <v>42</v>
      </c>
      <c r="BN107" s="38">
        <v>38</v>
      </c>
      <c r="BO107" s="38">
        <v>38</v>
      </c>
      <c r="BP107" s="38">
        <v>36</v>
      </c>
      <c r="BQ107" s="38">
        <v>35</v>
      </c>
      <c r="BR107" s="38">
        <v>35</v>
      </c>
      <c r="BS107" s="38">
        <v>32</v>
      </c>
      <c r="BT107" s="38">
        <v>33</v>
      </c>
      <c r="BU107" s="38">
        <v>35</v>
      </c>
      <c r="BV107" s="38">
        <v>32</v>
      </c>
      <c r="BW107" s="38">
        <v>35</v>
      </c>
      <c r="BX107" s="38">
        <v>35</v>
      </c>
      <c r="BY107" s="38">
        <v>36</v>
      </c>
      <c r="BZ107" s="38">
        <v>37</v>
      </c>
      <c r="CA107" s="38">
        <v>38</v>
      </c>
      <c r="CB107" s="38">
        <v>34</v>
      </c>
      <c r="CC107" s="38">
        <v>32</v>
      </c>
      <c r="CD107" s="38">
        <v>33</v>
      </c>
      <c r="CE107" s="38">
        <v>35</v>
      </c>
      <c r="CF107" s="38">
        <v>41</v>
      </c>
      <c r="CG107" s="38">
        <v>47</v>
      </c>
      <c r="CH107" s="38">
        <v>46</v>
      </c>
      <c r="CI107" s="38">
        <v>48</v>
      </c>
      <c r="CJ107" s="38">
        <v>55</v>
      </c>
      <c r="CK107" s="38">
        <v>54</v>
      </c>
      <c r="CL107" s="38">
        <v>73</v>
      </c>
      <c r="CM107" s="38">
        <v>64</v>
      </c>
      <c r="CN107" s="38">
        <v>60</v>
      </c>
      <c r="CO107" s="38">
        <v>58</v>
      </c>
      <c r="CP107" s="38">
        <v>66</v>
      </c>
      <c r="CQ107" s="38">
        <v>71</v>
      </c>
      <c r="CR107" s="38">
        <v>84</v>
      </c>
      <c r="CS107" s="38">
        <v>99</v>
      </c>
      <c r="CT107" s="38">
        <v>92</v>
      </c>
      <c r="CU107" s="52">
        <v>102</v>
      </c>
      <c r="CV107" s="52">
        <v>93</v>
      </c>
      <c r="CW107" s="52">
        <v>88</v>
      </c>
      <c r="CX107" s="52">
        <v>94</v>
      </c>
    </row>
    <row r="108" spans="1:102">
      <c r="A108" s="1" t="s">
        <v>202</v>
      </c>
      <c r="B108" s="18" t="s">
        <v>658</v>
      </c>
      <c r="C108" s="38">
        <v>4055</v>
      </c>
      <c r="D108" s="38">
        <v>3238</v>
      </c>
      <c r="E108" s="38">
        <v>3631</v>
      </c>
      <c r="F108" s="38">
        <v>3928</v>
      </c>
      <c r="G108" s="38">
        <v>3997</v>
      </c>
      <c r="H108" s="38">
        <v>4375</v>
      </c>
      <c r="I108" s="38">
        <v>5069</v>
      </c>
      <c r="J108" s="38">
        <v>5409</v>
      </c>
      <c r="K108" s="38">
        <v>6622</v>
      </c>
      <c r="L108" s="38">
        <v>7529</v>
      </c>
      <c r="M108" s="38">
        <v>8061</v>
      </c>
      <c r="N108" s="38">
        <v>5915</v>
      </c>
      <c r="O108" s="38">
        <v>7585</v>
      </c>
      <c r="P108" s="38">
        <v>9704</v>
      </c>
      <c r="Q108" s="38">
        <v>11658</v>
      </c>
      <c r="R108" s="38">
        <v>8622</v>
      </c>
      <c r="S108" s="38">
        <v>8627</v>
      </c>
      <c r="T108" s="38">
        <v>7829</v>
      </c>
      <c r="U108" s="38">
        <v>8020</v>
      </c>
      <c r="V108" s="38">
        <v>10411</v>
      </c>
      <c r="W108" s="53">
        <v>1169</v>
      </c>
      <c r="X108" s="38">
        <v>1097</v>
      </c>
      <c r="Y108" s="38">
        <v>960</v>
      </c>
      <c r="Z108" s="38">
        <v>829</v>
      </c>
      <c r="AA108" s="38">
        <v>781</v>
      </c>
      <c r="AB108" s="38">
        <v>780</v>
      </c>
      <c r="AC108" s="38">
        <v>820</v>
      </c>
      <c r="AD108" s="38">
        <v>857</v>
      </c>
      <c r="AE108" s="38">
        <v>875</v>
      </c>
      <c r="AF108" s="38">
        <v>896</v>
      </c>
      <c r="AG108" s="38">
        <v>884</v>
      </c>
      <c r="AH108" s="38">
        <v>976</v>
      </c>
      <c r="AI108" s="38">
        <v>1006</v>
      </c>
      <c r="AJ108" s="38">
        <v>1031</v>
      </c>
      <c r="AK108" s="38">
        <v>978</v>
      </c>
      <c r="AL108" s="38">
        <v>913</v>
      </c>
      <c r="AM108" s="38">
        <v>947</v>
      </c>
      <c r="AN108" s="38">
        <v>1004</v>
      </c>
      <c r="AO108" s="38">
        <v>1006</v>
      </c>
      <c r="AP108" s="38">
        <v>1040</v>
      </c>
      <c r="AQ108" s="38">
        <v>1108</v>
      </c>
      <c r="AR108" s="38">
        <v>1086</v>
      </c>
      <c r="AS108" s="38">
        <v>1069</v>
      </c>
      <c r="AT108" s="38">
        <v>1112</v>
      </c>
      <c r="AU108" s="38">
        <v>1140</v>
      </c>
      <c r="AV108" s="38">
        <v>1248</v>
      </c>
      <c r="AW108" s="38">
        <v>1311</v>
      </c>
      <c r="AX108" s="38">
        <v>1370</v>
      </c>
      <c r="AY108" s="38">
        <v>1460</v>
      </c>
      <c r="AZ108" s="38">
        <v>1387</v>
      </c>
      <c r="BA108" s="38">
        <v>1254</v>
      </c>
      <c r="BB108" s="38">
        <v>1308</v>
      </c>
      <c r="BC108" s="38">
        <v>1406</v>
      </c>
      <c r="BD108" s="38">
        <v>1664</v>
      </c>
      <c r="BE108" s="38">
        <v>1788</v>
      </c>
      <c r="BF108" s="38">
        <v>1764</v>
      </c>
      <c r="BG108" s="38">
        <v>1961</v>
      </c>
      <c r="BH108" s="38">
        <v>2017</v>
      </c>
      <c r="BI108" s="38">
        <v>1795</v>
      </c>
      <c r="BJ108" s="38">
        <v>1756</v>
      </c>
      <c r="BK108" s="38">
        <v>1989</v>
      </c>
      <c r="BL108" s="38">
        <v>2182</v>
      </c>
      <c r="BM108" s="38">
        <v>2108</v>
      </c>
      <c r="BN108" s="38">
        <v>1782</v>
      </c>
      <c r="BO108" s="38">
        <v>1451</v>
      </c>
      <c r="BP108" s="38">
        <v>1361</v>
      </c>
      <c r="BQ108" s="38">
        <v>1493</v>
      </c>
      <c r="BR108" s="38">
        <v>1610</v>
      </c>
      <c r="BS108" s="38">
        <v>1642</v>
      </c>
      <c r="BT108" s="38">
        <v>1861</v>
      </c>
      <c r="BU108" s="38">
        <v>1905</v>
      </c>
      <c r="BV108" s="38">
        <v>2177</v>
      </c>
      <c r="BW108" s="38">
        <v>2306</v>
      </c>
      <c r="BX108" s="38">
        <v>2403</v>
      </c>
      <c r="BY108" s="38">
        <v>2626</v>
      </c>
      <c r="BZ108" s="38">
        <v>2369</v>
      </c>
      <c r="CA108" s="38">
        <v>2991</v>
      </c>
      <c r="CB108" s="38">
        <v>2941</v>
      </c>
      <c r="CC108" s="38">
        <v>2942</v>
      </c>
      <c r="CD108" s="38">
        <v>2784</v>
      </c>
      <c r="CE108" s="38">
        <v>2287</v>
      </c>
      <c r="CF108" s="38">
        <v>2151</v>
      </c>
      <c r="CG108" s="38">
        <v>1996</v>
      </c>
      <c r="CH108" s="38">
        <v>2188</v>
      </c>
      <c r="CI108" s="38">
        <v>2145</v>
      </c>
      <c r="CJ108" s="38">
        <v>2160</v>
      </c>
      <c r="CK108" s="38">
        <v>2168</v>
      </c>
      <c r="CL108" s="38">
        <v>2154</v>
      </c>
      <c r="CM108" s="38">
        <v>2141</v>
      </c>
      <c r="CN108" s="38">
        <v>1999</v>
      </c>
      <c r="CO108" s="38">
        <v>1853</v>
      </c>
      <c r="CP108" s="38">
        <v>1836</v>
      </c>
      <c r="CQ108" s="38">
        <v>1785</v>
      </c>
      <c r="CR108" s="38">
        <v>1812</v>
      </c>
      <c r="CS108" s="38">
        <v>2063</v>
      </c>
      <c r="CT108" s="38">
        <v>2360</v>
      </c>
      <c r="CU108" s="52">
        <v>2347</v>
      </c>
      <c r="CV108" s="52">
        <v>2668</v>
      </c>
      <c r="CW108" s="52">
        <v>2592</v>
      </c>
      <c r="CX108" s="52">
        <v>2804</v>
      </c>
    </row>
    <row r="109" spans="1:102">
      <c r="A109" s="9" t="s">
        <v>204</v>
      </c>
      <c r="C109" s="38">
        <v>2415</v>
      </c>
      <c r="D109" s="38">
        <v>1825</v>
      </c>
      <c r="E109" s="38">
        <v>1980</v>
      </c>
      <c r="F109" s="38">
        <v>2150</v>
      </c>
      <c r="G109" s="38">
        <v>2279</v>
      </c>
      <c r="H109" s="38">
        <v>2542</v>
      </c>
      <c r="I109" s="38">
        <v>3182</v>
      </c>
      <c r="J109" s="38">
        <v>3271</v>
      </c>
      <c r="K109" s="38">
        <v>3641</v>
      </c>
      <c r="L109" s="38">
        <v>4043</v>
      </c>
      <c r="M109" s="38">
        <v>4418</v>
      </c>
      <c r="N109" s="38">
        <v>2699</v>
      </c>
      <c r="O109" s="38">
        <v>3642</v>
      </c>
      <c r="P109" s="38">
        <v>4544</v>
      </c>
      <c r="Q109" s="38">
        <v>4353</v>
      </c>
      <c r="R109" s="38">
        <v>3795</v>
      </c>
      <c r="S109" s="38">
        <v>4173</v>
      </c>
      <c r="T109" s="38">
        <v>3666</v>
      </c>
      <c r="U109" s="38">
        <v>3741</v>
      </c>
      <c r="V109" s="38">
        <v>4471</v>
      </c>
      <c r="W109" s="53">
        <v>707</v>
      </c>
      <c r="X109" s="38">
        <v>650</v>
      </c>
      <c r="Y109" s="38">
        <v>570</v>
      </c>
      <c r="Z109" s="38">
        <v>488</v>
      </c>
      <c r="AA109" s="38">
        <v>434</v>
      </c>
      <c r="AB109" s="38">
        <v>430</v>
      </c>
      <c r="AC109" s="38">
        <v>467</v>
      </c>
      <c r="AD109" s="38">
        <v>494</v>
      </c>
      <c r="AE109" s="38">
        <v>485</v>
      </c>
      <c r="AF109" s="38">
        <v>499</v>
      </c>
      <c r="AG109" s="38">
        <v>492</v>
      </c>
      <c r="AH109" s="38">
        <v>504</v>
      </c>
      <c r="AI109" s="38">
        <v>522</v>
      </c>
      <c r="AJ109" s="38">
        <v>534</v>
      </c>
      <c r="AK109" s="38">
        <v>545</v>
      </c>
      <c r="AL109" s="38">
        <v>549</v>
      </c>
      <c r="AM109" s="38">
        <v>532</v>
      </c>
      <c r="AN109" s="38">
        <v>544</v>
      </c>
      <c r="AO109" s="38">
        <v>582</v>
      </c>
      <c r="AP109" s="38">
        <v>621</v>
      </c>
      <c r="AQ109" s="38">
        <v>642</v>
      </c>
      <c r="AR109" s="38">
        <v>642</v>
      </c>
      <c r="AS109" s="38">
        <v>622</v>
      </c>
      <c r="AT109" s="38">
        <v>636</v>
      </c>
      <c r="AU109" s="38">
        <v>669</v>
      </c>
      <c r="AV109" s="38">
        <v>777</v>
      </c>
      <c r="AW109" s="38">
        <v>840</v>
      </c>
      <c r="AX109" s="38">
        <v>896</v>
      </c>
      <c r="AY109" s="38">
        <v>974</v>
      </c>
      <c r="AZ109" s="38">
        <v>839</v>
      </c>
      <c r="BA109" s="38">
        <v>707</v>
      </c>
      <c r="BB109" s="38">
        <v>751</v>
      </c>
      <c r="BC109" s="38">
        <v>771</v>
      </c>
      <c r="BD109" s="38">
        <v>907</v>
      </c>
      <c r="BE109" s="38">
        <v>955</v>
      </c>
      <c r="BF109" s="38">
        <v>1008</v>
      </c>
      <c r="BG109" s="38">
        <v>1048</v>
      </c>
      <c r="BH109" s="38">
        <v>1019</v>
      </c>
      <c r="BI109" s="38">
        <v>983</v>
      </c>
      <c r="BJ109" s="38">
        <v>993</v>
      </c>
      <c r="BK109" s="38">
        <v>1091</v>
      </c>
      <c r="BL109" s="38">
        <v>1194</v>
      </c>
      <c r="BM109" s="38">
        <v>1160</v>
      </c>
      <c r="BN109" s="38">
        <v>973</v>
      </c>
      <c r="BO109" s="38">
        <v>685</v>
      </c>
      <c r="BP109" s="38">
        <v>599</v>
      </c>
      <c r="BQ109" s="38">
        <v>650</v>
      </c>
      <c r="BR109" s="38">
        <v>765</v>
      </c>
      <c r="BS109" s="38">
        <v>773</v>
      </c>
      <c r="BT109" s="38">
        <v>903</v>
      </c>
      <c r="BU109" s="38">
        <v>947</v>
      </c>
      <c r="BV109" s="38">
        <v>1019</v>
      </c>
      <c r="BW109" s="38">
        <v>1146</v>
      </c>
      <c r="BX109" s="38">
        <v>1145</v>
      </c>
      <c r="BY109" s="38">
        <v>1107</v>
      </c>
      <c r="BZ109" s="38">
        <v>1146</v>
      </c>
      <c r="CA109" s="38">
        <v>1208</v>
      </c>
      <c r="CB109" s="38">
        <v>1155</v>
      </c>
      <c r="CC109" s="38">
        <v>1043</v>
      </c>
      <c r="CD109" s="38">
        <v>947</v>
      </c>
      <c r="CE109" s="38">
        <v>933</v>
      </c>
      <c r="CF109" s="38">
        <v>935</v>
      </c>
      <c r="CG109" s="38">
        <v>957</v>
      </c>
      <c r="CH109" s="38">
        <v>970</v>
      </c>
      <c r="CI109" s="38">
        <v>1027</v>
      </c>
      <c r="CJ109" s="38">
        <v>1068</v>
      </c>
      <c r="CK109" s="38">
        <v>1050</v>
      </c>
      <c r="CL109" s="38">
        <v>1028</v>
      </c>
      <c r="CM109" s="38">
        <v>1013</v>
      </c>
      <c r="CN109" s="38">
        <v>914</v>
      </c>
      <c r="CO109" s="38">
        <v>855</v>
      </c>
      <c r="CP109" s="38">
        <v>884</v>
      </c>
      <c r="CQ109" s="38">
        <v>804</v>
      </c>
      <c r="CR109" s="38">
        <v>834</v>
      </c>
      <c r="CS109" s="38">
        <v>1011</v>
      </c>
      <c r="CT109" s="38">
        <v>1092</v>
      </c>
      <c r="CU109" s="52">
        <v>1027</v>
      </c>
      <c r="CV109" s="52">
        <v>1127</v>
      </c>
      <c r="CW109" s="52">
        <v>1185</v>
      </c>
      <c r="CX109" s="52">
        <v>1132</v>
      </c>
    </row>
    <row r="110" spans="1:102">
      <c r="A110" s="13" t="s">
        <v>205</v>
      </c>
      <c r="B110" s="18" t="s">
        <v>659</v>
      </c>
      <c r="C110" s="38">
        <v>1685</v>
      </c>
      <c r="D110" s="38">
        <v>1278</v>
      </c>
      <c r="E110" s="38">
        <v>1394</v>
      </c>
      <c r="F110" s="38">
        <v>1523</v>
      </c>
      <c r="G110" s="38">
        <v>1671</v>
      </c>
      <c r="H110" s="38">
        <v>1870</v>
      </c>
      <c r="I110" s="38">
        <v>2423</v>
      </c>
      <c r="J110" s="38">
        <v>2422</v>
      </c>
      <c r="K110" s="38">
        <v>2537</v>
      </c>
      <c r="L110" s="38">
        <v>2874</v>
      </c>
      <c r="M110" s="38">
        <v>3168</v>
      </c>
      <c r="N110" s="38">
        <v>1854</v>
      </c>
      <c r="O110" s="38">
        <v>2564</v>
      </c>
      <c r="P110" s="38">
        <v>3151</v>
      </c>
      <c r="Q110" s="38">
        <v>3058</v>
      </c>
      <c r="R110" s="38">
        <v>2612</v>
      </c>
      <c r="S110" s="38">
        <v>2800</v>
      </c>
      <c r="T110" s="38">
        <v>2378</v>
      </c>
      <c r="U110" s="38">
        <v>2403</v>
      </c>
      <c r="V110" s="38">
        <v>2793</v>
      </c>
      <c r="W110" s="53">
        <v>509</v>
      </c>
      <c r="X110" s="38">
        <v>461</v>
      </c>
      <c r="Y110" s="38">
        <v>393</v>
      </c>
      <c r="Z110" s="38">
        <v>322</v>
      </c>
      <c r="AA110" s="38">
        <v>300</v>
      </c>
      <c r="AB110" s="38">
        <v>295</v>
      </c>
      <c r="AC110" s="38">
        <v>328</v>
      </c>
      <c r="AD110" s="38">
        <v>355</v>
      </c>
      <c r="AE110" s="38">
        <v>333</v>
      </c>
      <c r="AF110" s="38">
        <v>353</v>
      </c>
      <c r="AG110" s="38">
        <v>350</v>
      </c>
      <c r="AH110" s="38">
        <v>358</v>
      </c>
      <c r="AI110" s="38">
        <v>367</v>
      </c>
      <c r="AJ110" s="38">
        <v>379</v>
      </c>
      <c r="AK110" s="38">
        <v>389</v>
      </c>
      <c r="AL110" s="38">
        <v>388</v>
      </c>
      <c r="AM110" s="38">
        <v>386</v>
      </c>
      <c r="AN110" s="38">
        <v>391</v>
      </c>
      <c r="AO110" s="38">
        <v>431</v>
      </c>
      <c r="AP110" s="38">
        <v>463</v>
      </c>
      <c r="AQ110" s="38">
        <v>482</v>
      </c>
      <c r="AR110" s="38">
        <v>475</v>
      </c>
      <c r="AS110" s="38">
        <v>452</v>
      </c>
      <c r="AT110" s="38">
        <v>461</v>
      </c>
      <c r="AU110" s="38">
        <v>501</v>
      </c>
      <c r="AV110" s="38">
        <v>597</v>
      </c>
      <c r="AW110" s="38">
        <v>633</v>
      </c>
      <c r="AX110" s="38">
        <v>692</v>
      </c>
      <c r="AY110" s="38">
        <v>766</v>
      </c>
      <c r="AZ110" s="38">
        <v>635</v>
      </c>
      <c r="BA110" s="38">
        <v>501</v>
      </c>
      <c r="BB110" s="38">
        <v>520</v>
      </c>
      <c r="BC110" s="38">
        <v>542</v>
      </c>
      <c r="BD110" s="38">
        <v>589</v>
      </c>
      <c r="BE110" s="38">
        <v>676</v>
      </c>
      <c r="BF110" s="38">
        <v>730</v>
      </c>
      <c r="BG110" s="38">
        <v>744</v>
      </c>
      <c r="BH110" s="38">
        <v>728</v>
      </c>
      <c r="BI110" s="38">
        <v>699</v>
      </c>
      <c r="BJ110" s="38">
        <v>703</v>
      </c>
      <c r="BK110" s="38">
        <v>762</v>
      </c>
      <c r="BL110" s="38">
        <v>868</v>
      </c>
      <c r="BM110" s="38">
        <v>853</v>
      </c>
      <c r="BN110" s="38">
        <v>685</v>
      </c>
      <c r="BO110" s="38">
        <v>476</v>
      </c>
      <c r="BP110" s="38">
        <v>368</v>
      </c>
      <c r="BQ110" s="38">
        <v>458</v>
      </c>
      <c r="BR110" s="38">
        <v>552</v>
      </c>
      <c r="BS110" s="38">
        <v>546</v>
      </c>
      <c r="BT110" s="38">
        <v>641</v>
      </c>
      <c r="BU110" s="38">
        <v>660</v>
      </c>
      <c r="BV110" s="38">
        <v>717</v>
      </c>
      <c r="BW110" s="38">
        <v>810</v>
      </c>
      <c r="BX110" s="38">
        <v>816</v>
      </c>
      <c r="BY110" s="38">
        <v>758</v>
      </c>
      <c r="BZ110" s="38">
        <v>767</v>
      </c>
      <c r="CA110" s="38">
        <v>857</v>
      </c>
      <c r="CB110" s="38">
        <v>817</v>
      </c>
      <c r="CC110" s="38">
        <v>728</v>
      </c>
      <c r="CD110" s="38">
        <v>656</v>
      </c>
      <c r="CE110" s="38">
        <v>636</v>
      </c>
      <c r="CF110" s="38">
        <v>633</v>
      </c>
      <c r="CG110" s="38">
        <v>658</v>
      </c>
      <c r="CH110" s="38">
        <v>685</v>
      </c>
      <c r="CI110" s="38">
        <v>694</v>
      </c>
      <c r="CJ110" s="38">
        <v>706</v>
      </c>
      <c r="CK110" s="38">
        <v>714</v>
      </c>
      <c r="CL110" s="38">
        <v>686</v>
      </c>
      <c r="CM110" s="38">
        <v>661</v>
      </c>
      <c r="CN110" s="38">
        <v>599</v>
      </c>
      <c r="CO110" s="38">
        <v>571</v>
      </c>
      <c r="CP110" s="38">
        <v>547</v>
      </c>
      <c r="CQ110" s="38">
        <v>530</v>
      </c>
      <c r="CR110" s="38">
        <v>536</v>
      </c>
      <c r="CS110" s="38">
        <v>631</v>
      </c>
      <c r="CT110" s="38">
        <v>706</v>
      </c>
      <c r="CU110" s="52">
        <v>671</v>
      </c>
      <c r="CV110" s="52">
        <v>709</v>
      </c>
      <c r="CW110" s="52">
        <v>696</v>
      </c>
      <c r="CX110" s="52">
        <v>717</v>
      </c>
    </row>
    <row r="111" spans="1:102">
      <c r="A111" s="13" t="s">
        <v>207</v>
      </c>
      <c r="B111" s="18" t="s">
        <v>660</v>
      </c>
      <c r="C111" s="38">
        <v>443</v>
      </c>
      <c r="D111" s="38">
        <v>305</v>
      </c>
      <c r="E111" s="38">
        <v>330</v>
      </c>
      <c r="F111" s="38">
        <v>385</v>
      </c>
      <c r="G111" s="38">
        <v>362</v>
      </c>
      <c r="H111" s="38">
        <v>396</v>
      </c>
      <c r="I111" s="38">
        <v>429</v>
      </c>
      <c r="J111" s="38">
        <v>499</v>
      </c>
      <c r="K111" s="38">
        <v>708</v>
      </c>
      <c r="L111" s="38">
        <v>715</v>
      </c>
      <c r="M111" s="38">
        <v>785</v>
      </c>
      <c r="N111" s="38">
        <v>559</v>
      </c>
      <c r="O111" s="38">
        <v>637</v>
      </c>
      <c r="P111" s="38">
        <v>823</v>
      </c>
      <c r="Q111" s="38">
        <v>778</v>
      </c>
      <c r="R111" s="38">
        <v>732</v>
      </c>
      <c r="S111" s="38">
        <v>834</v>
      </c>
      <c r="T111" s="38">
        <v>813</v>
      </c>
      <c r="U111" s="38">
        <v>879</v>
      </c>
      <c r="V111" s="38">
        <v>1168</v>
      </c>
      <c r="W111" s="53">
        <v>116</v>
      </c>
      <c r="X111" s="38">
        <v>115</v>
      </c>
      <c r="Y111" s="38">
        <v>109</v>
      </c>
      <c r="Z111" s="38">
        <v>103</v>
      </c>
      <c r="AA111" s="38">
        <v>78</v>
      </c>
      <c r="AB111" s="38">
        <v>75</v>
      </c>
      <c r="AC111" s="38">
        <v>76</v>
      </c>
      <c r="AD111" s="38">
        <v>76</v>
      </c>
      <c r="AE111" s="38">
        <v>86</v>
      </c>
      <c r="AF111" s="38">
        <v>82</v>
      </c>
      <c r="AG111" s="38">
        <v>81</v>
      </c>
      <c r="AH111" s="38">
        <v>81</v>
      </c>
      <c r="AI111" s="38">
        <v>93</v>
      </c>
      <c r="AJ111" s="38">
        <v>95</v>
      </c>
      <c r="AK111" s="38">
        <v>93</v>
      </c>
      <c r="AL111" s="38">
        <v>104</v>
      </c>
      <c r="AM111" s="38">
        <v>87</v>
      </c>
      <c r="AN111" s="38">
        <v>93</v>
      </c>
      <c r="AO111" s="38">
        <v>89</v>
      </c>
      <c r="AP111" s="38">
        <v>93</v>
      </c>
      <c r="AQ111" s="38">
        <v>90</v>
      </c>
      <c r="AR111" s="38">
        <v>102</v>
      </c>
      <c r="AS111" s="38">
        <v>101</v>
      </c>
      <c r="AT111" s="38">
        <v>103</v>
      </c>
      <c r="AU111" s="38">
        <v>96</v>
      </c>
      <c r="AV111" s="38">
        <v>100</v>
      </c>
      <c r="AW111" s="38">
        <v>120</v>
      </c>
      <c r="AX111" s="38">
        <v>113</v>
      </c>
      <c r="AY111" s="38">
        <v>117</v>
      </c>
      <c r="AZ111" s="38">
        <v>117</v>
      </c>
      <c r="BA111" s="38">
        <v>121</v>
      </c>
      <c r="BB111" s="38">
        <v>144</v>
      </c>
      <c r="BC111" s="38">
        <v>138</v>
      </c>
      <c r="BD111" s="38">
        <v>217</v>
      </c>
      <c r="BE111" s="38">
        <v>180</v>
      </c>
      <c r="BF111" s="38">
        <v>173</v>
      </c>
      <c r="BG111" s="38">
        <v>187</v>
      </c>
      <c r="BH111" s="38">
        <v>183</v>
      </c>
      <c r="BI111" s="38">
        <v>175</v>
      </c>
      <c r="BJ111" s="38">
        <v>170</v>
      </c>
      <c r="BK111" s="38">
        <v>213</v>
      </c>
      <c r="BL111" s="38">
        <v>195</v>
      </c>
      <c r="BM111" s="38">
        <v>185</v>
      </c>
      <c r="BN111" s="38">
        <v>192</v>
      </c>
      <c r="BO111" s="38">
        <v>135</v>
      </c>
      <c r="BP111" s="38">
        <v>168</v>
      </c>
      <c r="BQ111" s="38">
        <v>123</v>
      </c>
      <c r="BR111" s="38">
        <v>133</v>
      </c>
      <c r="BS111" s="38">
        <v>134</v>
      </c>
      <c r="BT111" s="38">
        <v>154</v>
      </c>
      <c r="BU111" s="38">
        <v>174</v>
      </c>
      <c r="BV111" s="38">
        <v>175</v>
      </c>
      <c r="BW111" s="38">
        <v>195</v>
      </c>
      <c r="BX111" s="38">
        <v>183</v>
      </c>
      <c r="BY111" s="38">
        <v>208</v>
      </c>
      <c r="BZ111" s="38">
        <v>237</v>
      </c>
      <c r="CA111" s="38">
        <v>207</v>
      </c>
      <c r="CB111" s="38">
        <v>208</v>
      </c>
      <c r="CC111" s="38">
        <v>191</v>
      </c>
      <c r="CD111" s="38">
        <v>172</v>
      </c>
      <c r="CE111" s="38">
        <v>183</v>
      </c>
      <c r="CF111" s="38">
        <v>188</v>
      </c>
      <c r="CG111" s="38">
        <v>185</v>
      </c>
      <c r="CH111" s="38">
        <v>176</v>
      </c>
      <c r="CI111" s="38">
        <v>205</v>
      </c>
      <c r="CJ111" s="38">
        <v>227</v>
      </c>
      <c r="CK111" s="38">
        <v>194</v>
      </c>
      <c r="CL111" s="38">
        <v>208</v>
      </c>
      <c r="CM111" s="38">
        <v>228</v>
      </c>
      <c r="CN111" s="38">
        <v>190</v>
      </c>
      <c r="CO111" s="38">
        <v>168</v>
      </c>
      <c r="CP111" s="38">
        <v>227</v>
      </c>
      <c r="CQ111" s="38">
        <v>168</v>
      </c>
      <c r="CR111" s="38">
        <v>199</v>
      </c>
      <c r="CS111" s="38">
        <v>262</v>
      </c>
      <c r="CT111" s="38">
        <v>250</v>
      </c>
      <c r="CU111" s="52">
        <v>230</v>
      </c>
      <c r="CV111" s="52">
        <v>287</v>
      </c>
      <c r="CW111" s="52">
        <v>365</v>
      </c>
      <c r="CX111" s="52">
        <v>286</v>
      </c>
    </row>
    <row r="112" spans="1:102">
      <c r="A112" s="13" t="s">
        <v>209</v>
      </c>
      <c r="B112" s="18" t="s">
        <v>661</v>
      </c>
      <c r="C112" s="38">
        <v>287</v>
      </c>
      <c r="D112" s="38">
        <v>242</v>
      </c>
      <c r="E112" s="38">
        <v>256</v>
      </c>
      <c r="F112" s="38">
        <v>242</v>
      </c>
      <c r="G112" s="38">
        <v>246</v>
      </c>
      <c r="H112" s="38">
        <v>276</v>
      </c>
      <c r="I112" s="38">
        <v>330</v>
      </c>
      <c r="J112" s="38">
        <v>350</v>
      </c>
      <c r="K112" s="38">
        <v>396</v>
      </c>
      <c r="L112" s="38">
        <v>454</v>
      </c>
      <c r="M112" s="38">
        <v>465</v>
      </c>
      <c r="N112" s="38">
        <v>286</v>
      </c>
      <c r="O112" s="38">
        <v>441</v>
      </c>
      <c r="P112" s="38">
        <v>570</v>
      </c>
      <c r="Q112" s="38">
        <v>517</v>
      </c>
      <c r="R112" s="38">
        <v>451</v>
      </c>
      <c r="S112" s="38">
        <v>539</v>
      </c>
      <c r="T112" s="38">
        <v>475</v>
      </c>
      <c r="U112" s="38">
        <v>459</v>
      </c>
      <c r="V112" s="38">
        <v>510</v>
      </c>
      <c r="W112" s="53">
        <v>82</v>
      </c>
      <c r="X112" s="38">
        <v>74</v>
      </c>
      <c r="Y112" s="38">
        <v>68</v>
      </c>
      <c r="Z112" s="38">
        <v>63</v>
      </c>
      <c r="AA112" s="38">
        <v>56</v>
      </c>
      <c r="AB112" s="38">
        <v>60</v>
      </c>
      <c r="AC112" s="38">
        <v>63</v>
      </c>
      <c r="AD112" s="38">
        <v>63</v>
      </c>
      <c r="AE112" s="38">
        <v>66</v>
      </c>
      <c r="AF112" s="38">
        <v>65</v>
      </c>
      <c r="AG112" s="38">
        <v>61</v>
      </c>
      <c r="AH112" s="38">
        <v>64</v>
      </c>
      <c r="AI112" s="38">
        <v>61</v>
      </c>
      <c r="AJ112" s="38">
        <v>61</v>
      </c>
      <c r="AK112" s="38">
        <v>63</v>
      </c>
      <c r="AL112" s="38">
        <v>57</v>
      </c>
      <c r="AM112" s="38">
        <v>59</v>
      </c>
      <c r="AN112" s="38">
        <v>61</v>
      </c>
      <c r="AO112" s="38">
        <v>61</v>
      </c>
      <c r="AP112" s="38">
        <v>65</v>
      </c>
      <c r="AQ112" s="38">
        <v>70</v>
      </c>
      <c r="AR112" s="38">
        <v>65</v>
      </c>
      <c r="AS112" s="38">
        <v>69</v>
      </c>
      <c r="AT112" s="38">
        <v>72</v>
      </c>
      <c r="AU112" s="38">
        <v>72</v>
      </c>
      <c r="AV112" s="38">
        <v>80</v>
      </c>
      <c r="AW112" s="38">
        <v>88</v>
      </c>
      <c r="AX112" s="38">
        <v>90</v>
      </c>
      <c r="AY112" s="38">
        <v>91</v>
      </c>
      <c r="AZ112" s="38">
        <v>87</v>
      </c>
      <c r="BA112" s="38">
        <v>85</v>
      </c>
      <c r="BB112" s="38">
        <v>87</v>
      </c>
      <c r="BC112" s="38">
        <v>91</v>
      </c>
      <c r="BD112" s="38">
        <v>101</v>
      </c>
      <c r="BE112" s="38">
        <v>99</v>
      </c>
      <c r="BF112" s="38">
        <v>105</v>
      </c>
      <c r="BG112" s="38">
        <v>116</v>
      </c>
      <c r="BH112" s="38">
        <v>108</v>
      </c>
      <c r="BI112" s="38">
        <v>109</v>
      </c>
      <c r="BJ112" s="38">
        <v>121</v>
      </c>
      <c r="BK112" s="38">
        <v>117</v>
      </c>
      <c r="BL112" s="38">
        <v>130</v>
      </c>
      <c r="BM112" s="38">
        <v>122</v>
      </c>
      <c r="BN112" s="38">
        <v>96</v>
      </c>
      <c r="BO112" s="38">
        <v>74</v>
      </c>
      <c r="BP112" s="38">
        <v>63</v>
      </c>
      <c r="BQ112" s="38">
        <v>69</v>
      </c>
      <c r="BR112" s="38">
        <v>80</v>
      </c>
      <c r="BS112" s="38">
        <v>93</v>
      </c>
      <c r="BT112" s="38">
        <v>108</v>
      </c>
      <c r="BU112" s="38">
        <v>113</v>
      </c>
      <c r="BV112" s="38">
        <v>127</v>
      </c>
      <c r="BW112" s="38">
        <v>141</v>
      </c>
      <c r="BX112" s="38">
        <v>146</v>
      </c>
      <c r="BY112" s="38">
        <v>141</v>
      </c>
      <c r="BZ112" s="38">
        <v>142</v>
      </c>
      <c r="CA112" s="38">
        <v>144</v>
      </c>
      <c r="CB112" s="38">
        <v>130</v>
      </c>
      <c r="CC112" s="38">
        <v>124</v>
      </c>
      <c r="CD112" s="38">
        <v>119</v>
      </c>
      <c r="CE112" s="38">
        <v>114</v>
      </c>
      <c r="CF112" s="38">
        <v>114</v>
      </c>
      <c r="CG112" s="38">
        <v>114</v>
      </c>
      <c r="CH112" s="38">
        <v>109</v>
      </c>
      <c r="CI112" s="38">
        <v>128</v>
      </c>
      <c r="CJ112" s="38">
        <v>134</v>
      </c>
      <c r="CK112" s="38">
        <v>143</v>
      </c>
      <c r="CL112" s="38">
        <v>134</v>
      </c>
      <c r="CM112" s="38">
        <v>124</v>
      </c>
      <c r="CN112" s="38">
        <v>124</v>
      </c>
      <c r="CO112" s="38">
        <v>116</v>
      </c>
      <c r="CP112" s="38">
        <v>111</v>
      </c>
      <c r="CQ112" s="38">
        <v>106</v>
      </c>
      <c r="CR112" s="38">
        <v>100</v>
      </c>
      <c r="CS112" s="38">
        <v>118</v>
      </c>
      <c r="CT112" s="38">
        <v>135</v>
      </c>
      <c r="CU112" s="52">
        <v>127</v>
      </c>
      <c r="CV112" s="52">
        <v>131</v>
      </c>
      <c r="CW112" s="52">
        <v>123</v>
      </c>
      <c r="CX112" s="52">
        <v>129</v>
      </c>
    </row>
    <row r="113" spans="1:102">
      <c r="A113" s="9" t="s">
        <v>211</v>
      </c>
      <c r="C113" s="38">
        <v>1640</v>
      </c>
      <c r="D113" s="38">
        <v>1413</v>
      </c>
      <c r="E113" s="38">
        <v>1651</v>
      </c>
      <c r="F113" s="38">
        <v>1778</v>
      </c>
      <c r="G113" s="38">
        <v>1718</v>
      </c>
      <c r="H113" s="38">
        <v>1833</v>
      </c>
      <c r="I113" s="38">
        <v>1887</v>
      </c>
      <c r="J113" s="38">
        <v>2138</v>
      </c>
      <c r="K113" s="38">
        <v>2981</v>
      </c>
      <c r="L113" s="38">
        <v>3486</v>
      </c>
      <c r="M113" s="38">
        <v>3643</v>
      </c>
      <c r="N113" s="38">
        <v>3216</v>
      </c>
      <c r="O113" s="38">
        <v>3943</v>
      </c>
      <c r="P113" s="38">
        <v>5160</v>
      </c>
      <c r="Q113" s="38">
        <v>7305</v>
      </c>
      <c r="R113" s="38">
        <v>4827</v>
      </c>
      <c r="S113" s="38">
        <v>4454</v>
      </c>
      <c r="T113" s="38">
        <v>4163</v>
      </c>
      <c r="U113" s="38">
        <v>4279</v>
      </c>
      <c r="V113" s="38">
        <v>5940</v>
      </c>
      <c r="W113" s="53">
        <v>462</v>
      </c>
      <c r="X113" s="38">
        <v>447</v>
      </c>
      <c r="Y113" s="38">
        <v>390</v>
      </c>
      <c r="Z113" s="38">
        <v>341</v>
      </c>
      <c r="AA113" s="38">
        <v>347</v>
      </c>
      <c r="AB113" s="38">
        <v>350</v>
      </c>
      <c r="AC113" s="38">
        <v>353</v>
      </c>
      <c r="AD113" s="38">
        <v>363</v>
      </c>
      <c r="AE113" s="38">
        <v>390</v>
      </c>
      <c r="AF113" s="38">
        <v>397</v>
      </c>
      <c r="AG113" s="38">
        <v>392</v>
      </c>
      <c r="AH113" s="38">
        <v>472</v>
      </c>
      <c r="AI113" s="38">
        <v>484</v>
      </c>
      <c r="AJ113" s="38">
        <v>496</v>
      </c>
      <c r="AK113" s="38">
        <v>434</v>
      </c>
      <c r="AL113" s="38">
        <v>364</v>
      </c>
      <c r="AM113" s="38">
        <v>415</v>
      </c>
      <c r="AN113" s="38">
        <v>460</v>
      </c>
      <c r="AO113" s="38">
        <v>424</v>
      </c>
      <c r="AP113" s="38">
        <v>419</v>
      </c>
      <c r="AQ113" s="38">
        <v>466</v>
      </c>
      <c r="AR113" s="38">
        <v>444</v>
      </c>
      <c r="AS113" s="38">
        <v>447</v>
      </c>
      <c r="AT113" s="38">
        <v>476</v>
      </c>
      <c r="AU113" s="38">
        <v>471</v>
      </c>
      <c r="AV113" s="38">
        <v>471</v>
      </c>
      <c r="AW113" s="38">
        <v>470</v>
      </c>
      <c r="AX113" s="38">
        <v>475</v>
      </c>
      <c r="AY113" s="38">
        <v>486</v>
      </c>
      <c r="AZ113" s="38">
        <v>549</v>
      </c>
      <c r="BA113" s="38">
        <v>547</v>
      </c>
      <c r="BB113" s="38">
        <v>556</v>
      </c>
      <c r="BC113" s="38">
        <v>635</v>
      </c>
      <c r="BD113" s="38">
        <v>757</v>
      </c>
      <c r="BE113" s="38">
        <v>833</v>
      </c>
      <c r="BF113" s="38">
        <v>756</v>
      </c>
      <c r="BG113" s="38">
        <v>913</v>
      </c>
      <c r="BH113" s="38">
        <v>998</v>
      </c>
      <c r="BI113" s="38">
        <v>812</v>
      </c>
      <c r="BJ113" s="38">
        <v>763</v>
      </c>
      <c r="BK113" s="38">
        <v>898</v>
      </c>
      <c r="BL113" s="38">
        <v>988</v>
      </c>
      <c r="BM113" s="38">
        <v>948</v>
      </c>
      <c r="BN113" s="38">
        <v>809</v>
      </c>
      <c r="BO113" s="38">
        <v>766</v>
      </c>
      <c r="BP113" s="38">
        <v>762</v>
      </c>
      <c r="BQ113" s="38">
        <v>843</v>
      </c>
      <c r="BR113" s="38">
        <v>845</v>
      </c>
      <c r="BS113" s="38">
        <v>869</v>
      </c>
      <c r="BT113" s="38">
        <v>958</v>
      </c>
      <c r="BU113" s="38">
        <v>958</v>
      </c>
      <c r="BV113" s="38">
        <v>1158</v>
      </c>
      <c r="BW113" s="38">
        <v>1160</v>
      </c>
      <c r="BX113" s="38">
        <v>1258</v>
      </c>
      <c r="BY113" s="38">
        <v>1519</v>
      </c>
      <c r="BZ113" s="38">
        <v>1223</v>
      </c>
      <c r="CA113" s="38">
        <v>1783</v>
      </c>
      <c r="CB113" s="38">
        <v>1786</v>
      </c>
      <c r="CC113" s="38">
        <v>1899</v>
      </c>
      <c r="CD113" s="38">
        <v>1837</v>
      </c>
      <c r="CE113" s="38">
        <v>1354</v>
      </c>
      <c r="CF113" s="38">
        <v>1216</v>
      </c>
      <c r="CG113" s="38">
        <v>1039</v>
      </c>
      <c r="CH113" s="38">
        <v>1218</v>
      </c>
      <c r="CI113" s="38">
        <v>1118</v>
      </c>
      <c r="CJ113" s="38">
        <v>1092</v>
      </c>
      <c r="CK113" s="38">
        <v>1118</v>
      </c>
      <c r="CL113" s="38">
        <v>1126</v>
      </c>
      <c r="CM113" s="38">
        <v>1128</v>
      </c>
      <c r="CN113" s="38">
        <v>1085</v>
      </c>
      <c r="CO113" s="38">
        <v>998</v>
      </c>
      <c r="CP113" s="38">
        <v>952</v>
      </c>
      <c r="CQ113" s="38">
        <v>982</v>
      </c>
      <c r="CR113" s="38">
        <v>977</v>
      </c>
      <c r="CS113" s="38">
        <v>1051</v>
      </c>
      <c r="CT113" s="38">
        <v>1269</v>
      </c>
      <c r="CU113" s="52">
        <v>1319</v>
      </c>
      <c r="CV113" s="52">
        <v>1542</v>
      </c>
      <c r="CW113" s="52">
        <v>1407</v>
      </c>
      <c r="CX113" s="52">
        <v>1672</v>
      </c>
    </row>
    <row r="114" spans="1:102">
      <c r="A114" s="13" t="s">
        <v>212</v>
      </c>
      <c r="B114" s="18" t="s">
        <v>662</v>
      </c>
      <c r="C114" s="38">
        <v>1614</v>
      </c>
      <c r="D114" s="38">
        <v>1389</v>
      </c>
      <c r="E114" s="38">
        <v>1629</v>
      </c>
      <c r="F114" s="38">
        <v>1752</v>
      </c>
      <c r="G114" s="38">
        <v>1692</v>
      </c>
      <c r="H114" s="38">
        <v>1809</v>
      </c>
      <c r="I114" s="38">
        <v>1859</v>
      </c>
      <c r="J114" s="38">
        <v>2099</v>
      </c>
      <c r="K114" s="38">
        <v>2926</v>
      </c>
      <c r="L114" s="38">
        <v>3426</v>
      </c>
      <c r="M114" s="38">
        <v>3587</v>
      </c>
      <c r="N114" s="38">
        <v>3167</v>
      </c>
      <c r="O114" s="38">
        <v>3897</v>
      </c>
      <c r="P114" s="38">
        <v>5115</v>
      </c>
      <c r="Q114" s="38">
        <v>7259</v>
      </c>
      <c r="R114" s="38">
        <v>4773</v>
      </c>
      <c r="S114" s="38">
        <v>4388</v>
      </c>
      <c r="T114" s="38">
        <v>4108</v>
      </c>
      <c r="U114" s="38">
        <v>4212</v>
      </c>
      <c r="V114" s="38">
        <v>5875</v>
      </c>
      <c r="W114" s="53">
        <v>457</v>
      </c>
      <c r="X114" s="38">
        <v>439</v>
      </c>
      <c r="Y114" s="38">
        <v>383</v>
      </c>
      <c r="Z114" s="38">
        <v>335</v>
      </c>
      <c r="AA114" s="38">
        <v>341</v>
      </c>
      <c r="AB114" s="38">
        <v>343</v>
      </c>
      <c r="AC114" s="38">
        <v>348</v>
      </c>
      <c r="AD114" s="38">
        <v>357</v>
      </c>
      <c r="AE114" s="38">
        <v>384</v>
      </c>
      <c r="AF114" s="38">
        <v>393</v>
      </c>
      <c r="AG114" s="38">
        <v>386</v>
      </c>
      <c r="AH114" s="38">
        <v>466</v>
      </c>
      <c r="AI114" s="38">
        <v>478</v>
      </c>
      <c r="AJ114" s="38">
        <v>489</v>
      </c>
      <c r="AK114" s="38">
        <v>428</v>
      </c>
      <c r="AL114" s="38">
        <v>357</v>
      </c>
      <c r="AM114" s="38">
        <v>409</v>
      </c>
      <c r="AN114" s="38">
        <v>452</v>
      </c>
      <c r="AO114" s="38">
        <v>418</v>
      </c>
      <c r="AP114" s="38">
        <v>413</v>
      </c>
      <c r="AQ114" s="38">
        <v>459</v>
      </c>
      <c r="AR114" s="38">
        <v>439</v>
      </c>
      <c r="AS114" s="38">
        <v>441</v>
      </c>
      <c r="AT114" s="38">
        <v>470</v>
      </c>
      <c r="AU114" s="38">
        <v>464</v>
      </c>
      <c r="AV114" s="38">
        <v>465</v>
      </c>
      <c r="AW114" s="38">
        <v>463</v>
      </c>
      <c r="AX114" s="38">
        <v>467</v>
      </c>
      <c r="AY114" s="38">
        <v>479</v>
      </c>
      <c r="AZ114" s="38">
        <v>539</v>
      </c>
      <c r="BA114" s="38">
        <v>537</v>
      </c>
      <c r="BB114" s="38">
        <v>544</v>
      </c>
      <c r="BC114" s="38">
        <v>622</v>
      </c>
      <c r="BD114" s="38">
        <v>742</v>
      </c>
      <c r="BE114" s="38">
        <v>818</v>
      </c>
      <c r="BF114" s="38">
        <v>744</v>
      </c>
      <c r="BG114" s="38">
        <v>901</v>
      </c>
      <c r="BH114" s="38">
        <v>981</v>
      </c>
      <c r="BI114" s="38">
        <v>796</v>
      </c>
      <c r="BJ114" s="38">
        <v>748</v>
      </c>
      <c r="BK114" s="38">
        <v>882</v>
      </c>
      <c r="BL114" s="38">
        <v>971</v>
      </c>
      <c r="BM114" s="38">
        <v>935</v>
      </c>
      <c r="BN114" s="38">
        <v>799</v>
      </c>
      <c r="BO114" s="38">
        <v>752</v>
      </c>
      <c r="BP114" s="38">
        <v>751</v>
      </c>
      <c r="BQ114" s="38">
        <v>830</v>
      </c>
      <c r="BR114" s="38">
        <v>834</v>
      </c>
      <c r="BS114" s="38">
        <v>858</v>
      </c>
      <c r="BT114" s="38">
        <v>945</v>
      </c>
      <c r="BU114" s="38">
        <v>946</v>
      </c>
      <c r="BV114" s="38">
        <v>1148</v>
      </c>
      <c r="BW114" s="38">
        <v>1148</v>
      </c>
      <c r="BX114" s="38">
        <v>1246</v>
      </c>
      <c r="BY114" s="38">
        <v>1508</v>
      </c>
      <c r="BZ114" s="38">
        <v>1213</v>
      </c>
      <c r="CA114" s="38">
        <v>1770</v>
      </c>
      <c r="CB114" s="38">
        <v>1774</v>
      </c>
      <c r="CC114" s="38">
        <v>1886</v>
      </c>
      <c r="CD114" s="38">
        <v>1829</v>
      </c>
      <c r="CE114" s="38">
        <v>1342</v>
      </c>
      <c r="CF114" s="38">
        <v>1202</v>
      </c>
      <c r="CG114" s="38">
        <v>1025</v>
      </c>
      <c r="CH114" s="38">
        <v>1204</v>
      </c>
      <c r="CI114" s="38">
        <v>1101</v>
      </c>
      <c r="CJ114" s="38">
        <v>1076</v>
      </c>
      <c r="CK114" s="38">
        <v>1101</v>
      </c>
      <c r="CL114" s="38">
        <v>1110</v>
      </c>
      <c r="CM114" s="38">
        <v>1113</v>
      </c>
      <c r="CN114" s="38">
        <v>1071</v>
      </c>
      <c r="CO114" s="38">
        <v>984</v>
      </c>
      <c r="CP114" s="38">
        <v>940</v>
      </c>
      <c r="CQ114" s="38">
        <v>968</v>
      </c>
      <c r="CR114" s="38">
        <v>960</v>
      </c>
      <c r="CS114" s="38">
        <v>1034</v>
      </c>
      <c r="CT114" s="38">
        <v>1250</v>
      </c>
      <c r="CU114" s="52">
        <v>1301</v>
      </c>
      <c r="CV114" s="52">
        <v>1526</v>
      </c>
      <c r="CW114" s="52">
        <v>1393</v>
      </c>
      <c r="CX114" s="52">
        <v>1655</v>
      </c>
    </row>
    <row r="115" spans="1:102">
      <c r="A115" s="13" t="s">
        <v>214</v>
      </c>
      <c r="B115" s="18" t="s">
        <v>663</v>
      </c>
      <c r="C115" s="38">
        <v>26</v>
      </c>
      <c r="D115" s="38">
        <v>24</v>
      </c>
      <c r="E115" s="38">
        <v>22</v>
      </c>
      <c r="F115" s="38">
        <v>26</v>
      </c>
      <c r="G115" s="38">
        <v>26</v>
      </c>
      <c r="H115" s="38">
        <v>24</v>
      </c>
      <c r="I115" s="38">
        <v>28</v>
      </c>
      <c r="J115" s="38">
        <v>39</v>
      </c>
      <c r="K115" s="38">
        <v>55</v>
      </c>
      <c r="L115" s="38">
        <v>60</v>
      </c>
      <c r="M115" s="38">
        <v>56</v>
      </c>
      <c r="N115" s="38">
        <v>49</v>
      </c>
      <c r="O115" s="38">
        <v>46</v>
      </c>
      <c r="P115" s="38">
        <v>45</v>
      </c>
      <c r="Q115" s="38">
        <v>46</v>
      </c>
      <c r="R115" s="38">
        <v>54</v>
      </c>
      <c r="S115" s="38">
        <v>66</v>
      </c>
      <c r="T115" s="38">
        <v>55</v>
      </c>
      <c r="U115" s="38">
        <v>67</v>
      </c>
      <c r="V115" s="38">
        <v>65</v>
      </c>
      <c r="W115" s="53">
        <v>5</v>
      </c>
      <c r="X115" s="38">
        <v>8</v>
      </c>
      <c r="Y115" s="38">
        <v>7</v>
      </c>
      <c r="Z115" s="38">
        <v>6</v>
      </c>
      <c r="AA115" s="38">
        <v>6</v>
      </c>
      <c r="AB115" s="38">
        <v>7</v>
      </c>
      <c r="AC115" s="38">
        <v>5</v>
      </c>
      <c r="AD115" s="38">
        <v>6</v>
      </c>
      <c r="AE115" s="38">
        <v>6</v>
      </c>
      <c r="AF115" s="38">
        <v>4</v>
      </c>
      <c r="AG115" s="38">
        <v>6</v>
      </c>
      <c r="AH115" s="38">
        <v>6</v>
      </c>
      <c r="AI115" s="38">
        <v>6</v>
      </c>
      <c r="AJ115" s="38">
        <v>7</v>
      </c>
      <c r="AK115" s="38">
        <v>6</v>
      </c>
      <c r="AL115" s="38">
        <v>7</v>
      </c>
      <c r="AM115" s="38">
        <v>6</v>
      </c>
      <c r="AN115" s="38">
        <v>8</v>
      </c>
      <c r="AO115" s="38">
        <v>6</v>
      </c>
      <c r="AP115" s="38">
        <v>6</v>
      </c>
      <c r="AQ115" s="38">
        <v>7</v>
      </c>
      <c r="AR115" s="38">
        <v>5</v>
      </c>
      <c r="AS115" s="38">
        <v>6</v>
      </c>
      <c r="AT115" s="38">
        <v>6</v>
      </c>
      <c r="AU115" s="38">
        <v>7</v>
      </c>
      <c r="AV115" s="38">
        <v>6</v>
      </c>
      <c r="AW115" s="38">
        <v>7</v>
      </c>
      <c r="AX115" s="38">
        <v>8</v>
      </c>
      <c r="AY115" s="38">
        <v>7</v>
      </c>
      <c r="AZ115" s="38">
        <v>10</v>
      </c>
      <c r="BA115" s="38">
        <v>10</v>
      </c>
      <c r="BB115" s="38">
        <v>12</v>
      </c>
      <c r="BC115" s="38">
        <v>13</v>
      </c>
      <c r="BD115" s="38">
        <v>15</v>
      </c>
      <c r="BE115" s="38">
        <v>15</v>
      </c>
      <c r="BF115" s="38">
        <v>12</v>
      </c>
      <c r="BG115" s="38">
        <v>12</v>
      </c>
      <c r="BH115" s="38">
        <v>17</v>
      </c>
      <c r="BI115" s="38">
        <v>16</v>
      </c>
      <c r="BJ115" s="38">
        <v>15</v>
      </c>
      <c r="BK115" s="38">
        <v>16</v>
      </c>
      <c r="BL115" s="38">
        <v>17</v>
      </c>
      <c r="BM115" s="38">
        <v>13</v>
      </c>
      <c r="BN115" s="38">
        <v>10</v>
      </c>
      <c r="BO115" s="38">
        <v>14</v>
      </c>
      <c r="BP115" s="38">
        <v>11</v>
      </c>
      <c r="BQ115" s="38">
        <v>13</v>
      </c>
      <c r="BR115" s="38">
        <v>11</v>
      </c>
      <c r="BS115" s="38">
        <v>11</v>
      </c>
      <c r="BT115" s="38">
        <v>13</v>
      </c>
      <c r="BU115" s="38">
        <v>12</v>
      </c>
      <c r="BV115" s="38">
        <v>10</v>
      </c>
      <c r="BW115" s="38">
        <v>12</v>
      </c>
      <c r="BX115" s="38">
        <v>12</v>
      </c>
      <c r="BY115" s="38">
        <v>11</v>
      </c>
      <c r="BZ115" s="38">
        <v>10</v>
      </c>
      <c r="CA115" s="38">
        <v>13</v>
      </c>
      <c r="CB115" s="38">
        <v>12</v>
      </c>
      <c r="CC115" s="38">
        <v>13</v>
      </c>
      <c r="CD115" s="38">
        <v>8</v>
      </c>
      <c r="CE115" s="38">
        <v>12</v>
      </c>
      <c r="CF115" s="38">
        <v>14</v>
      </c>
      <c r="CG115" s="38">
        <v>14</v>
      </c>
      <c r="CH115" s="38">
        <v>14</v>
      </c>
      <c r="CI115" s="38">
        <v>17</v>
      </c>
      <c r="CJ115" s="38">
        <v>16</v>
      </c>
      <c r="CK115" s="38">
        <v>17</v>
      </c>
      <c r="CL115" s="38">
        <v>16</v>
      </c>
      <c r="CM115" s="38">
        <v>15</v>
      </c>
      <c r="CN115" s="38">
        <v>14</v>
      </c>
      <c r="CO115" s="38">
        <v>14</v>
      </c>
      <c r="CP115" s="38">
        <v>12</v>
      </c>
      <c r="CQ115" s="38">
        <v>14</v>
      </c>
      <c r="CR115" s="38">
        <v>17</v>
      </c>
      <c r="CS115" s="38">
        <v>17</v>
      </c>
      <c r="CT115" s="38">
        <v>19</v>
      </c>
      <c r="CU115" s="52">
        <v>18</v>
      </c>
      <c r="CV115" s="52">
        <v>16</v>
      </c>
      <c r="CW115" s="52">
        <v>14</v>
      </c>
      <c r="CX115" s="52">
        <v>17</v>
      </c>
    </row>
    <row r="116" spans="1:102">
      <c r="A116" s="1" t="s">
        <v>216</v>
      </c>
      <c r="B116" s="18" t="s">
        <v>664</v>
      </c>
      <c r="C116" s="38">
        <v>2412</v>
      </c>
      <c r="D116" s="38">
        <v>2424</v>
      </c>
      <c r="E116" s="38">
        <v>2455</v>
      </c>
      <c r="F116" s="38">
        <v>2577</v>
      </c>
      <c r="G116" s="38">
        <v>2996</v>
      </c>
      <c r="H116" s="38">
        <v>3472</v>
      </c>
      <c r="I116" s="38">
        <v>3505</v>
      </c>
      <c r="J116" s="38">
        <v>3720</v>
      </c>
      <c r="K116" s="38">
        <v>3743</v>
      </c>
      <c r="L116" s="38">
        <v>4112</v>
      </c>
      <c r="M116" s="38">
        <v>4509</v>
      </c>
      <c r="N116" s="38">
        <v>4008</v>
      </c>
      <c r="O116" s="38">
        <v>4340</v>
      </c>
      <c r="P116" s="38">
        <v>4601</v>
      </c>
      <c r="Q116" s="38">
        <v>4615</v>
      </c>
      <c r="R116" s="38">
        <v>5140</v>
      </c>
      <c r="S116" s="38">
        <v>5340</v>
      </c>
      <c r="T116" s="38">
        <v>5329</v>
      </c>
      <c r="U116" s="38">
        <v>5793</v>
      </c>
      <c r="V116" s="38">
        <v>6178</v>
      </c>
      <c r="W116" s="53">
        <v>603</v>
      </c>
      <c r="X116" s="38">
        <v>624</v>
      </c>
      <c r="Y116" s="38">
        <v>590</v>
      </c>
      <c r="Z116" s="38">
        <v>595</v>
      </c>
      <c r="AA116" s="38">
        <v>595</v>
      </c>
      <c r="AB116" s="38">
        <v>605</v>
      </c>
      <c r="AC116" s="38">
        <v>622</v>
      </c>
      <c r="AD116" s="38">
        <v>602</v>
      </c>
      <c r="AE116" s="38">
        <v>581</v>
      </c>
      <c r="AF116" s="38">
        <v>594</v>
      </c>
      <c r="AG116" s="38">
        <v>625</v>
      </c>
      <c r="AH116" s="38">
        <v>655</v>
      </c>
      <c r="AI116" s="38">
        <v>648</v>
      </c>
      <c r="AJ116" s="38">
        <v>648</v>
      </c>
      <c r="AK116" s="38">
        <v>642</v>
      </c>
      <c r="AL116" s="38">
        <v>639</v>
      </c>
      <c r="AM116" s="38">
        <v>692</v>
      </c>
      <c r="AN116" s="38">
        <v>737</v>
      </c>
      <c r="AO116" s="38">
        <v>758</v>
      </c>
      <c r="AP116" s="38">
        <v>809</v>
      </c>
      <c r="AQ116" s="38">
        <v>862</v>
      </c>
      <c r="AR116" s="38">
        <v>883</v>
      </c>
      <c r="AS116" s="38">
        <v>872</v>
      </c>
      <c r="AT116" s="38">
        <v>855</v>
      </c>
      <c r="AU116" s="38">
        <v>848</v>
      </c>
      <c r="AV116" s="38">
        <v>878</v>
      </c>
      <c r="AW116" s="38">
        <v>894</v>
      </c>
      <c r="AX116" s="38">
        <v>885</v>
      </c>
      <c r="AY116" s="38">
        <v>932</v>
      </c>
      <c r="AZ116" s="38">
        <v>943</v>
      </c>
      <c r="BA116" s="38">
        <v>925</v>
      </c>
      <c r="BB116" s="38">
        <v>920</v>
      </c>
      <c r="BC116" s="38">
        <v>873</v>
      </c>
      <c r="BD116" s="38">
        <v>948</v>
      </c>
      <c r="BE116" s="38">
        <v>937</v>
      </c>
      <c r="BF116" s="38">
        <v>985</v>
      </c>
      <c r="BG116" s="38">
        <v>989</v>
      </c>
      <c r="BH116" s="38">
        <v>1034</v>
      </c>
      <c r="BI116" s="38">
        <v>1063</v>
      </c>
      <c r="BJ116" s="38">
        <v>1026</v>
      </c>
      <c r="BK116" s="38">
        <v>1102</v>
      </c>
      <c r="BL116" s="38">
        <v>1194</v>
      </c>
      <c r="BM116" s="38">
        <v>1132</v>
      </c>
      <c r="BN116" s="38">
        <v>1081</v>
      </c>
      <c r="BO116" s="38">
        <v>995</v>
      </c>
      <c r="BP116" s="38">
        <v>1001</v>
      </c>
      <c r="BQ116" s="38">
        <v>971</v>
      </c>
      <c r="BR116" s="38">
        <v>1041</v>
      </c>
      <c r="BS116" s="38">
        <v>994</v>
      </c>
      <c r="BT116" s="38">
        <v>1101</v>
      </c>
      <c r="BU116" s="38">
        <v>1169</v>
      </c>
      <c r="BV116" s="38">
        <v>1076</v>
      </c>
      <c r="BW116" s="38">
        <v>1123</v>
      </c>
      <c r="BX116" s="38">
        <v>1101</v>
      </c>
      <c r="BY116" s="38">
        <v>1197</v>
      </c>
      <c r="BZ116" s="38">
        <v>1180</v>
      </c>
      <c r="CA116" s="38">
        <v>1180</v>
      </c>
      <c r="CB116" s="38">
        <v>1186</v>
      </c>
      <c r="CC116" s="38">
        <v>1168</v>
      </c>
      <c r="CD116" s="38">
        <v>1081</v>
      </c>
      <c r="CE116" s="38">
        <v>1212</v>
      </c>
      <c r="CF116" s="38">
        <v>1266</v>
      </c>
      <c r="CG116" s="38">
        <v>1402</v>
      </c>
      <c r="CH116" s="38">
        <v>1260</v>
      </c>
      <c r="CI116" s="38">
        <v>1308</v>
      </c>
      <c r="CJ116" s="38">
        <v>1268</v>
      </c>
      <c r="CK116" s="38">
        <v>1400</v>
      </c>
      <c r="CL116" s="38">
        <v>1364</v>
      </c>
      <c r="CM116" s="38">
        <v>1356</v>
      </c>
      <c r="CN116" s="38">
        <v>1262</v>
      </c>
      <c r="CO116" s="38">
        <v>1388</v>
      </c>
      <c r="CP116" s="38">
        <v>1323</v>
      </c>
      <c r="CQ116" s="38">
        <v>1403</v>
      </c>
      <c r="CR116" s="38">
        <v>1449</v>
      </c>
      <c r="CS116" s="38">
        <v>1408</v>
      </c>
      <c r="CT116" s="38">
        <v>1533</v>
      </c>
      <c r="CU116" s="52">
        <v>1479</v>
      </c>
      <c r="CV116" s="52">
        <v>1481</v>
      </c>
      <c r="CW116" s="52">
        <v>1662</v>
      </c>
      <c r="CX116" s="52">
        <v>1556</v>
      </c>
    </row>
    <row r="117" spans="1:102">
      <c r="A117" s="9" t="s">
        <v>218</v>
      </c>
      <c r="C117" s="38">
        <v>2349</v>
      </c>
      <c r="D117" s="38">
        <v>2359</v>
      </c>
      <c r="E117" s="38">
        <v>2387</v>
      </c>
      <c r="F117" s="38">
        <v>2501</v>
      </c>
      <c r="G117" s="38">
        <v>2891</v>
      </c>
      <c r="H117" s="38">
        <v>3299</v>
      </c>
      <c r="I117" s="38">
        <v>3301</v>
      </c>
      <c r="J117" s="38">
        <v>3508</v>
      </c>
      <c r="K117" s="38">
        <v>3577</v>
      </c>
      <c r="L117" s="38">
        <v>3968</v>
      </c>
      <c r="M117" s="38">
        <v>4250</v>
      </c>
      <c r="N117" s="38">
        <v>3781</v>
      </c>
      <c r="O117" s="38">
        <v>4116</v>
      </c>
      <c r="P117" s="38">
        <v>4317</v>
      </c>
      <c r="Q117" s="38">
        <v>4283</v>
      </c>
      <c r="R117" s="38">
        <v>4748</v>
      </c>
      <c r="S117" s="38">
        <v>5020</v>
      </c>
      <c r="T117" s="38">
        <v>4948</v>
      </c>
      <c r="U117" s="38">
        <v>5410</v>
      </c>
      <c r="V117" s="38">
        <v>5745</v>
      </c>
      <c r="W117" s="53">
        <v>588</v>
      </c>
      <c r="X117" s="38">
        <v>607</v>
      </c>
      <c r="Y117" s="38">
        <v>576</v>
      </c>
      <c r="Z117" s="38">
        <v>578</v>
      </c>
      <c r="AA117" s="38">
        <v>580</v>
      </c>
      <c r="AB117" s="38">
        <v>591</v>
      </c>
      <c r="AC117" s="38">
        <v>600</v>
      </c>
      <c r="AD117" s="38">
        <v>588</v>
      </c>
      <c r="AE117" s="38">
        <v>565</v>
      </c>
      <c r="AF117" s="38">
        <v>576</v>
      </c>
      <c r="AG117" s="38">
        <v>610</v>
      </c>
      <c r="AH117" s="38">
        <v>636</v>
      </c>
      <c r="AI117" s="38">
        <v>630</v>
      </c>
      <c r="AJ117" s="38">
        <v>632</v>
      </c>
      <c r="AK117" s="38">
        <v>622</v>
      </c>
      <c r="AL117" s="38">
        <v>617</v>
      </c>
      <c r="AM117" s="38">
        <v>663</v>
      </c>
      <c r="AN117" s="38">
        <v>717</v>
      </c>
      <c r="AO117" s="38">
        <v>727</v>
      </c>
      <c r="AP117" s="38">
        <v>784</v>
      </c>
      <c r="AQ117" s="38">
        <v>829</v>
      </c>
      <c r="AR117" s="38">
        <v>839</v>
      </c>
      <c r="AS117" s="38">
        <v>823</v>
      </c>
      <c r="AT117" s="38">
        <v>808</v>
      </c>
      <c r="AU117" s="38">
        <v>803</v>
      </c>
      <c r="AV117" s="38">
        <v>827</v>
      </c>
      <c r="AW117" s="38">
        <v>836</v>
      </c>
      <c r="AX117" s="38">
        <v>835</v>
      </c>
      <c r="AY117" s="38">
        <v>879</v>
      </c>
      <c r="AZ117" s="38">
        <v>884</v>
      </c>
      <c r="BA117" s="38">
        <v>877</v>
      </c>
      <c r="BB117" s="38">
        <v>868</v>
      </c>
      <c r="BC117" s="38">
        <v>821</v>
      </c>
      <c r="BD117" s="38">
        <v>908</v>
      </c>
      <c r="BE117" s="38">
        <v>898</v>
      </c>
      <c r="BF117" s="38">
        <v>950</v>
      </c>
      <c r="BG117" s="38">
        <v>960</v>
      </c>
      <c r="BH117" s="38">
        <v>993</v>
      </c>
      <c r="BI117" s="38">
        <v>1025</v>
      </c>
      <c r="BJ117" s="38">
        <v>990</v>
      </c>
      <c r="BK117" s="38">
        <v>1048</v>
      </c>
      <c r="BL117" s="38">
        <v>1143</v>
      </c>
      <c r="BM117" s="38">
        <v>1086</v>
      </c>
      <c r="BN117" s="38">
        <v>973</v>
      </c>
      <c r="BO117" s="38">
        <v>947</v>
      </c>
      <c r="BP117" s="38">
        <v>935</v>
      </c>
      <c r="BQ117" s="38">
        <v>921</v>
      </c>
      <c r="BR117" s="38">
        <v>978</v>
      </c>
      <c r="BS117" s="38">
        <v>936</v>
      </c>
      <c r="BT117" s="38">
        <v>1056</v>
      </c>
      <c r="BU117" s="38">
        <v>1112</v>
      </c>
      <c r="BV117" s="38">
        <v>1012</v>
      </c>
      <c r="BW117" s="38">
        <v>1069</v>
      </c>
      <c r="BX117" s="38">
        <v>1057</v>
      </c>
      <c r="BY117" s="38">
        <v>1104</v>
      </c>
      <c r="BZ117" s="38">
        <v>1087</v>
      </c>
      <c r="CA117" s="38">
        <v>1112</v>
      </c>
      <c r="CB117" s="38">
        <v>1111</v>
      </c>
      <c r="CC117" s="38">
        <v>1072</v>
      </c>
      <c r="CD117" s="38">
        <v>988</v>
      </c>
      <c r="CE117" s="38">
        <v>1102</v>
      </c>
      <c r="CF117" s="38">
        <v>1161</v>
      </c>
      <c r="CG117" s="38">
        <v>1314</v>
      </c>
      <c r="CH117" s="38">
        <v>1171</v>
      </c>
      <c r="CI117" s="38">
        <v>1232</v>
      </c>
      <c r="CJ117" s="38">
        <v>1225</v>
      </c>
      <c r="CK117" s="38">
        <v>1285</v>
      </c>
      <c r="CL117" s="38">
        <v>1278</v>
      </c>
      <c r="CM117" s="38">
        <v>1264</v>
      </c>
      <c r="CN117" s="38">
        <v>1175</v>
      </c>
      <c r="CO117" s="38">
        <v>1282</v>
      </c>
      <c r="CP117" s="38">
        <v>1227</v>
      </c>
      <c r="CQ117" s="38">
        <v>1267</v>
      </c>
      <c r="CR117" s="38">
        <v>1352</v>
      </c>
      <c r="CS117" s="38">
        <v>1359</v>
      </c>
      <c r="CT117" s="38">
        <v>1432</v>
      </c>
      <c r="CU117" s="52">
        <v>1384</v>
      </c>
      <c r="CV117" s="52">
        <v>1353</v>
      </c>
      <c r="CW117" s="52">
        <v>1562</v>
      </c>
      <c r="CX117" s="52">
        <v>1446</v>
      </c>
    </row>
    <row r="118" spans="1:102">
      <c r="A118" s="9" t="s">
        <v>219</v>
      </c>
      <c r="B118" s="18" t="s">
        <v>665</v>
      </c>
      <c r="C118" s="38">
        <v>210</v>
      </c>
      <c r="D118" s="38">
        <v>231</v>
      </c>
      <c r="E118" s="38">
        <v>241</v>
      </c>
      <c r="F118" s="38">
        <v>227</v>
      </c>
      <c r="G118" s="38">
        <v>326</v>
      </c>
      <c r="H118" s="38">
        <v>418</v>
      </c>
      <c r="I118" s="38">
        <v>352</v>
      </c>
      <c r="J118" s="38">
        <v>409</v>
      </c>
      <c r="K118" s="38">
        <v>434</v>
      </c>
      <c r="L118" s="38">
        <v>570</v>
      </c>
      <c r="M118" s="38">
        <v>685</v>
      </c>
      <c r="N118" s="38">
        <v>679</v>
      </c>
      <c r="O118" s="38">
        <v>665</v>
      </c>
      <c r="P118" s="38">
        <v>719</v>
      </c>
      <c r="Q118" s="38">
        <v>732</v>
      </c>
      <c r="R118" s="38">
        <v>798</v>
      </c>
      <c r="S118" s="38">
        <v>774</v>
      </c>
      <c r="T118" s="38">
        <v>737</v>
      </c>
      <c r="U118" s="38">
        <v>966</v>
      </c>
      <c r="V118" s="38">
        <v>996</v>
      </c>
      <c r="W118" s="53">
        <v>50</v>
      </c>
      <c r="X118" s="38">
        <v>51</v>
      </c>
      <c r="Y118" s="38">
        <v>53</v>
      </c>
      <c r="Z118" s="38">
        <v>56</v>
      </c>
      <c r="AA118" s="38">
        <v>63</v>
      </c>
      <c r="AB118" s="38">
        <v>59</v>
      </c>
      <c r="AC118" s="38">
        <v>55</v>
      </c>
      <c r="AD118" s="38">
        <v>54</v>
      </c>
      <c r="AE118" s="38">
        <v>55</v>
      </c>
      <c r="AF118" s="38">
        <v>57</v>
      </c>
      <c r="AG118" s="38">
        <v>64</v>
      </c>
      <c r="AH118" s="38">
        <v>65</v>
      </c>
      <c r="AI118" s="38">
        <v>53</v>
      </c>
      <c r="AJ118" s="38">
        <v>62</v>
      </c>
      <c r="AK118" s="38">
        <v>57</v>
      </c>
      <c r="AL118" s="38">
        <v>55</v>
      </c>
      <c r="AM118" s="38">
        <v>69</v>
      </c>
      <c r="AN118" s="38">
        <v>75</v>
      </c>
      <c r="AO118" s="38">
        <v>85</v>
      </c>
      <c r="AP118" s="38">
        <v>97</v>
      </c>
      <c r="AQ118" s="38">
        <v>109</v>
      </c>
      <c r="AR118" s="38">
        <v>118</v>
      </c>
      <c r="AS118" s="38">
        <v>102</v>
      </c>
      <c r="AT118" s="38">
        <v>89</v>
      </c>
      <c r="AU118" s="38">
        <v>72</v>
      </c>
      <c r="AV118" s="38">
        <v>103</v>
      </c>
      <c r="AW118" s="38">
        <v>85</v>
      </c>
      <c r="AX118" s="38">
        <v>92</v>
      </c>
      <c r="AY118" s="38">
        <v>93</v>
      </c>
      <c r="AZ118" s="38">
        <v>104</v>
      </c>
      <c r="BA118" s="38">
        <v>101</v>
      </c>
      <c r="BB118" s="38">
        <v>111</v>
      </c>
      <c r="BC118" s="38">
        <v>92</v>
      </c>
      <c r="BD118" s="38">
        <v>109</v>
      </c>
      <c r="BE118" s="38">
        <v>109</v>
      </c>
      <c r="BF118" s="38">
        <v>124</v>
      </c>
      <c r="BG118" s="38">
        <v>137</v>
      </c>
      <c r="BH118" s="38">
        <v>138</v>
      </c>
      <c r="BI118" s="38">
        <v>152</v>
      </c>
      <c r="BJ118" s="38">
        <v>143</v>
      </c>
      <c r="BK118" s="38">
        <v>151</v>
      </c>
      <c r="BL118" s="38">
        <v>203</v>
      </c>
      <c r="BM118" s="38">
        <v>152</v>
      </c>
      <c r="BN118" s="38">
        <v>179</v>
      </c>
      <c r="BO118" s="38">
        <v>180</v>
      </c>
      <c r="BP118" s="38">
        <v>159</v>
      </c>
      <c r="BQ118" s="38">
        <v>166</v>
      </c>
      <c r="BR118" s="38">
        <v>174</v>
      </c>
      <c r="BS118" s="38">
        <v>117</v>
      </c>
      <c r="BT118" s="38">
        <v>172</v>
      </c>
      <c r="BU118" s="38">
        <v>242</v>
      </c>
      <c r="BV118" s="38">
        <v>134</v>
      </c>
      <c r="BW118" s="38">
        <v>175</v>
      </c>
      <c r="BX118" s="38">
        <v>171</v>
      </c>
      <c r="BY118" s="38">
        <v>196</v>
      </c>
      <c r="BZ118" s="38">
        <v>177</v>
      </c>
      <c r="CA118" s="38">
        <v>204</v>
      </c>
      <c r="CB118" s="38">
        <v>189</v>
      </c>
      <c r="CC118" s="38">
        <v>197</v>
      </c>
      <c r="CD118" s="38">
        <v>142</v>
      </c>
      <c r="CE118" s="38">
        <v>160</v>
      </c>
      <c r="CF118" s="38">
        <v>188</v>
      </c>
      <c r="CG118" s="38">
        <v>299</v>
      </c>
      <c r="CH118" s="38">
        <v>151</v>
      </c>
      <c r="CI118" s="38">
        <v>177</v>
      </c>
      <c r="CJ118" s="38">
        <v>181</v>
      </c>
      <c r="CK118" s="38">
        <v>216</v>
      </c>
      <c r="CL118" s="38">
        <v>200</v>
      </c>
      <c r="CM118" s="38">
        <v>196</v>
      </c>
      <c r="CN118" s="38">
        <v>172</v>
      </c>
      <c r="CO118" s="38">
        <v>186</v>
      </c>
      <c r="CP118" s="38">
        <v>183</v>
      </c>
      <c r="CQ118" s="38">
        <v>231</v>
      </c>
      <c r="CR118" s="38">
        <v>241</v>
      </c>
      <c r="CS118" s="38">
        <v>244</v>
      </c>
      <c r="CT118" s="38">
        <v>250</v>
      </c>
      <c r="CU118" s="52">
        <v>217</v>
      </c>
      <c r="CV118" s="52">
        <v>216</v>
      </c>
      <c r="CW118" s="52">
        <v>325</v>
      </c>
      <c r="CX118" s="52">
        <v>238</v>
      </c>
    </row>
    <row r="119" spans="1:102">
      <c r="A119" s="9" t="s">
        <v>221</v>
      </c>
      <c r="B119" s="18" t="s">
        <v>666</v>
      </c>
      <c r="C119" s="38">
        <v>246</v>
      </c>
      <c r="D119" s="38">
        <v>287</v>
      </c>
      <c r="E119" s="38">
        <v>304</v>
      </c>
      <c r="F119" s="38">
        <v>363</v>
      </c>
      <c r="G119" s="38">
        <v>403</v>
      </c>
      <c r="H119" s="38">
        <v>508</v>
      </c>
      <c r="I119" s="38">
        <v>526</v>
      </c>
      <c r="J119" s="38">
        <v>566</v>
      </c>
      <c r="K119" s="38">
        <v>586</v>
      </c>
      <c r="L119" s="38">
        <v>615</v>
      </c>
      <c r="M119" s="38">
        <v>657</v>
      </c>
      <c r="N119" s="38">
        <v>652</v>
      </c>
      <c r="O119" s="38">
        <v>631</v>
      </c>
      <c r="P119" s="38">
        <v>633</v>
      </c>
      <c r="Q119" s="38">
        <v>597</v>
      </c>
      <c r="R119" s="38">
        <v>705</v>
      </c>
      <c r="S119" s="38">
        <v>771</v>
      </c>
      <c r="T119" s="38">
        <v>741</v>
      </c>
      <c r="U119" s="38">
        <v>756</v>
      </c>
      <c r="V119" s="38">
        <v>741</v>
      </c>
      <c r="W119" s="53">
        <v>63</v>
      </c>
      <c r="X119" s="38">
        <v>57</v>
      </c>
      <c r="Y119" s="38">
        <v>60</v>
      </c>
      <c r="Z119" s="38">
        <v>66</v>
      </c>
      <c r="AA119" s="38">
        <v>70</v>
      </c>
      <c r="AB119" s="38">
        <v>69</v>
      </c>
      <c r="AC119" s="38">
        <v>70</v>
      </c>
      <c r="AD119" s="38">
        <v>78</v>
      </c>
      <c r="AE119" s="38">
        <v>66</v>
      </c>
      <c r="AF119" s="38">
        <v>75</v>
      </c>
      <c r="AG119" s="38">
        <v>81</v>
      </c>
      <c r="AH119" s="38">
        <v>82</v>
      </c>
      <c r="AI119" s="38">
        <v>86</v>
      </c>
      <c r="AJ119" s="38">
        <v>93</v>
      </c>
      <c r="AK119" s="38">
        <v>91</v>
      </c>
      <c r="AL119" s="38">
        <v>93</v>
      </c>
      <c r="AM119" s="38">
        <v>94</v>
      </c>
      <c r="AN119" s="38">
        <v>103</v>
      </c>
      <c r="AO119" s="38">
        <v>99</v>
      </c>
      <c r="AP119" s="38">
        <v>107</v>
      </c>
      <c r="AQ119" s="38">
        <v>126</v>
      </c>
      <c r="AR119" s="38">
        <v>138</v>
      </c>
      <c r="AS119" s="38">
        <v>128</v>
      </c>
      <c r="AT119" s="38">
        <v>116</v>
      </c>
      <c r="AU119" s="38">
        <v>125</v>
      </c>
      <c r="AV119" s="38">
        <v>124</v>
      </c>
      <c r="AW119" s="38">
        <v>138</v>
      </c>
      <c r="AX119" s="38">
        <v>139</v>
      </c>
      <c r="AY119" s="38">
        <v>136</v>
      </c>
      <c r="AZ119" s="38">
        <v>130</v>
      </c>
      <c r="BA119" s="38">
        <v>150</v>
      </c>
      <c r="BB119" s="38">
        <v>150</v>
      </c>
      <c r="BC119" s="38">
        <v>131</v>
      </c>
      <c r="BD119" s="38">
        <v>149</v>
      </c>
      <c r="BE119" s="38">
        <v>145</v>
      </c>
      <c r="BF119" s="38">
        <v>161</v>
      </c>
      <c r="BG119" s="38">
        <v>151</v>
      </c>
      <c r="BH119" s="38">
        <v>157</v>
      </c>
      <c r="BI119" s="38">
        <v>156</v>
      </c>
      <c r="BJ119" s="38">
        <v>151</v>
      </c>
      <c r="BK119" s="38">
        <v>170</v>
      </c>
      <c r="BL119" s="38">
        <v>168</v>
      </c>
      <c r="BM119" s="38">
        <v>159</v>
      </c>
      <c r="BN119" s="38">
        <v>160</v>
      </c>
      <c r="BO119" s="38">
        <v>163</v>
      </c>
      <c r="BP119" s="38">
        <v>165</v>
      </c>
      <c r="BQ119" s="38">
        <v>162</v>
      </c>
      <c r="BR119" s="38">
        <v>162</v>
      </c>
      <c r="BS119" s="38">
        <v>147</v>
      </c>
      <c r="BT119" s="38">
        <v>169</v>
      </c>
      <c r="BU119" s="38">
        <v>155</v>
      </c>
      <c r="BV119" s="38">
        <v>160</v>
      </c>
      <c r="BW119" s="38">
        <v>166</v>
      </c>
      <c r="BX119" s="38">
        <v>155</v>
      </c>
      <c r="BY119" s="38">
        <v>162</v>
      </c>
      <c r="BZ119" s="38">
        <v>150</v>
      </c>
      <c r="CA119" s="38">
        <v>140</v>
      </c>
      <c r="CB119" s="38">
        <v>152</v>
      </c>
      <c r="CC119" s="38">
        <v>151</v>
      </c>
      <c r="CD119" s="38">
        <v>154</v>
      </c>
      <c r="CE119" s="38">
        <v>168</v>
      </c>
      <c r="CF119" s="38">
        <v>169</v>
      </c>
      <c r="CG119" s="38">
        <v>182</v>
      </c>
      <c r="CH119" s="38">
        <v>186</v>
      </c>
      <c r="CI119" s="38">
        <v>196</v>
      </c>
      <c r="CJ119" s="38">
        <v>189</v>
      </c>
      <c r="CK119" s="38">
        <v>189</v>
      </c>
      <c r="CL119" s="38">
        <v>197</v>
      </c>
      <c r="CM119" s="38">
        <v>187</v>
      </c>
      <c r="CN119" s="38">
        <v>193</v>
      </c>
      <c r="CO119" s="38">
        <v>181</v>
      </c>
      <c r="CP119" s="38">
        <v>180</v>
      </c>
      <c r="CQ119" s="38">
        <v>188</v>
      </c>
      <c r="CR119" s="38">
        <v>187</v>
      </c>
      <c r="CS119" s="38">
        <v>180</v>
      </c>
      <c r="CT119" s="38">
        <v>201</v>
      </c>
      <c r="CU119" s="52">
        <v>178</v>
      </c>
      <c r="CV119" s="52">
        <v>178</v>
      </c>
      <c r="CW119" s="52">
        <v>192</v>
      </c>
      <c r="CX119" s="52">
        <v>193</v>
      </c>
    </row>
    <row r="120" spans="1:102">
      <c r="A120" s="9" t="s">
        <v>223</v>
      </c>
      <c r="B120" s="18" t="s">
        <v>667</v>
      </c>
      <c r="C120" s="38">
        <v>36</v>
      </c>
      <c r="D120" s="38">
        <v>39</v>
      </c>
      <c r="E120" s="38">
        <v>17</v>
      </c>
      <c r="F120" s="38">
        <v>16</v>
      </c>
      <c r="G120" s="38">
        <v>18</v>
      </c>
      <c r="H120" s="38">
        <v>18</v>
      </c>
      <c r="I120" s="38">
        <v>20</v>
      </c>
      <c r="J120" s="38">
        <v>33</v>
      </c>
      <c r="K120" s="38">
        <v>37</v>
      </c>
      <c r="L120" s="38">
        <v>50</v>
      </c>
      <c r="M120" s="38">
        <v>98</v>
      </c>
      <c r="N120" s="38">
        <v>64</v>
      </c>
      <c r="O120" s="38">
        <v>108</v>
      </c>
      <c r="P120" s="38">
        <v>49</v>
      </c>
      <c r="Q120" s="38">
        <v>64</v>
      </c>
      <c r="R120" s="38">
        <v>103</v>
      </c>
      <c r="S120" s="38">
        <v>86</v>
      </c>
      <c r="T120" s="38">
        <v>125</v>
      </c>
      <c r="U120" s="38">
        <v>86</v>
      </c>
      <c r="V120" s="38">
        <v>74</v>
      </c>
      <c r="W120" s="53">
        <v>7</v>
      </c>
      <c r="X120" s="38">
        <v>9</v>
      </c>
      <c r="Y120" s="38">
        <v>12</v>
      </c>
      <c r="Z120" s="38">
        <v>8</v>
      </c>
      <c r="AA120" s="38">
        <v>8</v>
      </c>
      <c r="AB120" s="38">
        <v>7</v>
      </c>
      <c r="AC120" s="38">
        <v>18</v>
      </c>
      <c r="AD120" s="38">
        <v>6</v>
      </c>
      <c r="AE120" s="38">
        <v>5</v>
      </c>
      <c r="AF120" s="38">
        <v>3</v>
      </c>
      <c r="AG120" s="38">
        <v>3</v>
      </c>
      <c r="AH120" s="38">
        <v>6</v>
      </c>
      <c r="AI120" s="38">
        <v>3</v>
      </c>
      <c r="AJ120" s="38">
        <v>6</v>
      </c>
      <c r="AK120" s="38">
        <v>3</v>
      </c>
      <c r="AL120" s="38">
        <v>4</v>
      </c>
      <c r="AM120" s="38">
        <v>2</v>
      </c>
      <c r="AN120" s="38">
        <v>5</v>
      </c>
      <c r="AO120" s="38">
        <v>4</v>
      </c>
      <c r="AP120" s="38">
        <v>7</v>
      </c>
      <c r="AQ120" s="38">
        <v>4</v>
      </c>
      <c r="AR120" s="38">
        <v>7</v>
      </c>
      <c r="AS120" s="38">
        <v>4</v>
      </c>
      <c r="AT120" s="38">
        <v>3</v>
      </c>
      <c r="AU120" s="38">
        <v>5</v>
      </c>
      <c r="AV120" s="38">
        <v>7</v>
      </c>
      <c r="AW120" s="38">
        <v>4</v>
      </c>
      <c r="AX120" s="38">
        <v>4</v>
      </c>
      <c r="AY120" s="38">
        <v>10</v>
      </c>
      <c r="AZ120" s="38">
        <v>13</v>
      </c>
      <c r="BA120" s="38">
        <v>5</v>
      </c>
      <c r="BB120" s="38">
        <v>5</v>
      </c>
      <c r="BC120" s="38">
        <v>8</v>
      </c>
      <c r="BD120" s="38">
        <v>7</v>
      </c>
      <c r="BE120" s="38">
        <v>7</v>
      </c>
      <c r="BF120" s="38">
        <v>15</v>
      </c>
      <c r="BG120" s="38">
        <v>14</v>
      </c>
      <c r="BH120" s="38">
        <v>13</v>
      </c>
      <c r="BI120" s="38">
        <v>15</v>
      </c>
      <c r="BJ120" s="38">
        <v>8</v>
      </c>
      <c r="BK120" s="38">
        <v>12</v>
      </c>
      <c r="BL120" s="38">
        <v>23</v>
      </c>
      <c r="BM120" s="38">
        <v>49</v>
      </c>
      <c r="BN120" s="38">
        <v>14</v>
      </c>
      <c r="BO120" s="38">
        <v>11</v>
      </c>
      <c r="BP120" s="38">
        <v>20</v>
      </c>
      <c r="BQ120" s="38">
        <v>17</v>
      </c>
      <c r="BR120" s="38">
        <v>16</v>
      </c>
      <c r="BS120" s="38">
        <v>21</v>
      </c>
      <c r="BT120" s="38">
        <v>33</v>
      </c>
      <c r="BU120" s="38">
        <v>38</v>
      </c>
      <c r="BV120" s="38">
        <v>16</v>
      </c>
      <c r="BW120" s="38">
        <v>10</v>
      </c>
      <c r="BX120" s="38">
        <v>9</v>
      </c>
      <c r="BY120" s="38">
        <v>10</v>
      </c>
      <c r="BZ120" s="38">
        <v>20</v>
      </c>
      <c r="CA120" s="38">
        <v>13</v>
      </c>
      <c r="CB120" s="38">
        <v>18</v>
      </c>
      <c r="CC120" s="38">
        <v>18</v>
      </c>
      <c r="CD120" s="38">
        <v>15</v>
      </c>
      <c r="CE120" s="38">
        <v>26</v>
      </c>
      <c r="CF120" s="38">
        <v>19</v>
      </c>
      <c r="CG120" s="38">
        <v>23</v>
      </c>
      <c r="CH120" s="38">
        <v>35</v>
      </c>
      <c r="CI120" s="38">
        <v>35</v>
      </c>
      <c r="CJ120" s="38">
        <v>18</v>
      </c>
      <c r="CK120" s="38">
        <v>19</v>
      </c>
      <c r="CL120" s="38">
        <v>14</v>
      </c>
      <c r="CM120" s="38">
        <v>26</v>
      </c>
      <c r="CN120" s="38">
        <v>18</v>
      </c>
      <c r="CO120" s="38">
        <v>71</v>
      </c>
      <c r="CP120" s="38">
        <v>10</v>
      </c>
      <c r="CQ120" s="38">
        <v>14</v>
      </c>
      <c r="CR120" s="38">
        <v>21</v>
      </c>
      <c r="CS120" s="38">
        <v>20</v>
      </c>
      <c r="CT120" s="38">
        <v>31</v>
      </c>
      <c r="CU120" s="52">
        <v>19</v>
      </c>
      <c r="CV120" s="52">
        <v>15</v>
      </c>
      <c r="CW120" s="52">
        <v>28</v>
      </c>
      <c r="CX120" s="52">
        <v>12</v>
      </c>
    </row>
    <row r="121" spans="1:102">
      <c r="A121" s="9" t="s">
        <v>225</v>
      </c>
      <c r="B121" s="18" t="s">
        <v>668</v>
      </c>
      <c r="C121" s="38">
        <v>63</v>
      </c>
      <c r="D121" s="38">
        <v>65</v>
      </c>
      <c r="E121" s="38">
        <v>68</v>
      </c>
      <c r="F121" s="38">
        <v>76</v>
      </c>
      <c r="G121" s="38">
        <v>105</v>
      </c>
      <c r="H121" s="38">
        <v>173</v>
      </c>
      <c r="I121" s="38">
        <v>204</v>
      </c>
      <c r="J121" s="38">
        <v>212</v>
      </c>
      <c r="K121" s="38">
        <v>166</v>
      </c>
      <c r="L121" s="38">
        <v>144</v>
      </c>
      <c r="M121" s="38">
        <v>259</v>
      </c>
      <c r="N121" s="38">
        <v>227</v>
      </c>
      <c r="O121" s="38">
        <v>224</v>
      </c>
      <c r="P121" s="38">
        <v>284</v>
      </c>
      <c r="Q121" s="38">
        <v>332</v>
      </c>
      <c r="R121" s="38">
        <v>392</v>
      </c>
      <c r="S121" s="38">
        <v>320</v>
      </c>
      <c r="T121" s="38">
        <v>381</v>
      </c>
      <c r="U121" s="38">
        <v>383</v>
      </c>
      <c r="V121" s="38">
        <v>433</v>
      </c>
      <c r="W121" s="53">
        <v>15</v>
      </c>
      <c r="X121" s="38">
        <v>17</v>
      </c>
      <c r="Y121" s="38">
        <v>14</v>
      </c>
      <c r="Z121" s="38">
        <v>17</v>
      </c>
      <c r="AA121" s="38">
        <v>15</v>
      </c>
      <c r="AB121" s="38">
        <v>14</v>
      </c>
      <c r="AC121" s="38">
        <v>22</v>
      </c>
      <c r="AD121" s="38">
        <v>14</v>
      </c>
      <c r="AE121" s="38">
        <v>16</v>
      </c>
      <c r="AF121" s="38">
        <v>18</v>
      </c>
      <c r="AG121" s="38">
        <v>15</v>
      </c>
      <c r="AH121" s="38">
        <v>19</v>
      </c>
      <c r="AI121" s="38">
        <v>18</v>
      </c>
      <c r="AJ121" s="38">
        <v>16</v>
      </c>
      <c r="AK121" s="38">
        <v>20</v>
      </c>
      <c r="AL121" s="38">
        <v>22</v>
      </c>
      <c r="AM121" s="38">
        <v>29</v>
      </c>
      <c r="AN121" s="38">
        <v>20</v>
      </c>
      <c r="AO121" s="38">
        <v>31</v>
      </c>
      <c r="AP121" s="38">
        <v>25</v>
      </c>
      <c r="AQ121" s="38">
        <v>33</v>
      </c>
      <c r="AR121" s="38">
        <v>43</v>
      </c>
      <c r="AS121" s="38">
        <v>50</v>
      </c>
      <c r="AT121" s="38">
        <v>47</v>
      </c>
      <c r="AU121" s="38">
        <v>46</v>
      </c>
      <c r="AV121" s="38">
        <v>51</v>
      </c>
      <c r="AW121" s="38">
        <v>57</v>
      </c>
      <c r="AX121" s="38">
        <v>50</v>
      </c>
      <c r="AY121" s="38">
        <v>53</v>
      </c>
      <c r="AZ121" s="38">
        <v>59</v>
      </c>
      <c r="BA121" s="38">
        <v>48</v>
      </c>
      <c r="BB121" s="38">
        <v>52</v>
      </c>
      <c r="BC121" s="38">
        <v>52</v>
      </c>
      <c r="BD121" s="38">
        <v>40</v>
      </c>
      <c r="BE121" s="38">
        <v>39</v>
      </c>
      <c r="BF121" s="38">
        <v>35</v>
      </c>
      <c r="BG121" s="38">
        <v>29</v>
      </c>
      <c r="BH121" s="38">
        <v>41</v>
      </c>
      <c r="BI121" s="38">
        <v>38</v>
      </c>
      <c r="BJ121" s="38">
        <v>36</v>
      </c>
      <c r="BK121" s="38">
        <v>54</v>
      </c>
      <c r="BL121" s="38">
        <v>51</v>
      </c>
      <c r="BM121" s="38">
        <v>46</v>
      </c>
      <c r="BN121" s="38">
        <v>108</v>
      </c>
      <c r="BO121" s="38">
        <v>49</v>
      </c>
      <c r="BP121" s="38">
        <v>66</v>
      </c>
      <c r="BQ121" s="38">
        <v>49</v>
      </c>
      <c r="BR121" s="38">
        <v>63</v>
      </c>
      <c r="BS121" s="38">
        <v>58</v>
      </c>
      <c r="BT121" s="38">
        <v>45</v>
      </c>
      <c r="BU121" s="38">
        <v>57</v>
      </c>
      <c r="BV121" s="38">
        <v>64</v>
      </c>
      <c r="BW121" s="38">
        <v>54</v>
      </c>
      <c r="BX121" s="38">
        <v>44</v>
      </c>
      <c r="BY121" s="38">
        <v>93</v>
      </c>
      <c r="BZ121" s="38">
        <v>93</v>
      </c>
      <c r="CA121" s="38">
        <v>68</v>
      </c>
      <c r="CB121" s="38">
        <v>75</v>
      </c>
      <c r="CC121" s="38">
        <v>96</v>
      </c>
      <c r="CD121" s="38">
        <v>93</v>
      </c>
      <c r="CE121" s="38">
        <v>110</v>
      </c>
      <c r="CF121" s="38">
        <v>105</v>
      </c>
      <c r="CG121" s="38">
        <v>88</v>
      </c>
      <c r="CH121" s="38">
        <v>89</v>
      </c>
      <c r="CI121" s="38">
        <v>76</v>
      </c>
      <c r="CJ121" s="38">
        <v>43</v>
      </c>
      <c r="CK121" s="38">
        <v>116</v>
      </c>
      <c r="CL121" s="38">
        <v>85</v>
      </c>
      <c r="CM121" s="38">
        <v>92</v>
      </c>
      <c r="CN121" s="38">
        <v>87</v>
      </c>
      <c r="CO121" s="38">
        <v>106</v>
      </c>
      <c r="CP121" s="38">
        <v>96</v>
      </c>
      <c r="CQ121" s="38">
        <v>136</v>
      </c>
      <c r="CR121" s="38">
        <v>96</v>
      </c>
      <c r="CS121" s="38">
        <v>50</v>
      </c>
      <c r="CT121" s="38">
        <v>101</v>
      </c>
      <c r="CU121" s="52">
        <v>95</v>
      </c>
      <c r="CV121" s="52">
        <v>128</v>
      </c>
      <c r="CW121" s="52">
        <v>100</v>
      </c>
      <c r="CX121" s="52">
        <v>110</v>
      </c>
    </row>
    <row r="122" spans="1:102">
      <c r="A122" s="9" t="s">
        <v>227</v>
      </c>
      <c r="B122" s="18" t="s">
        <v>669</v>
      </c>
      <c r="C122" s="38">
        <v>808</v>
      </c>
      <c r="D122" s="38">
        <v>800</v>
      </c>
      <c r="E122" s="38">
        <v>829</v>
      </c>
      <c r="F122" s="38">
        <v>866</v>
      </c>
      <c r="G122" s="38">
        <v>926</v>
      </c>
      <c r="H122" s="38">
        <v>1009</v>
      </c>
      <c r="I122" s="38">
        <v>1036</v>
      </c>
      <c r="J122" s="38">
        <v>1042</v>
      </c>
      <c r="K122" s="38">
        <v>1023</v>
      </c>
      <c r="L122" s="38">
        <v>1087</v>
      </c>
      <c r="M122" s="38">
        <v>1101</v>
      </c>
      <c r="N122" s="38">
        <v>900</v>
      </c>
      <c r="O122" s="38">
        <v>1031</v>
      </c>
      <c r="P122" s="38">
        <v>1038</v>
      </c>
      <c r="Q122" s="38">
        <v>1022</v>
      </c>
      <c r="R122" s="38">
        <v>1106</v>
      </c>
      <c r="S122" s="38">
        <v>1250</v>
      </c>
      <c r="T122" s="38">
        <v>1270</v>
      </c>
      <c r="U122" s="38">
        <v>1355</v>
      </c>
      <c r="V122" s="38">
        <v>1471</v>
      </c>
      <c r="W122" s="53">
        <v>201</v>
      </c>
      <c r="X122" s="38">
        <v>211</v>
      </c>
      <c r="Y122" s="38">
        <v>197</v>
      </c>
      <c r="Z122" s="38">
        <v>199</v>
      </c>
      <c r="AA122" s="38">
        <v>187</v>
      </c>
      <c r="AB122" s="38">
        <v>205</v>
      </c>
      <c r="AC122" s="38">
        <v>209</v>
      </c>
      <c r="AD122" s="38">
        <v>199</v>
      </c>
      <c r="AE122" s="38">
        <v>195</v>
      </c>
      <c r="AF122" s="38">
        <v>202</v>
      </c>
      <c r="AG122" s="38">
        <v>210</v>
      </c>
      <c r="AH122" s="38">
        <v>222</v>
      </c>
      <c r="AI122" s="38">
        <v>227</v>
      </c>
      <c r="AJ122" s="38">
        <v>208</v>
      </c>
      <c r="AK122" s="38">
        <v>215</v>
      </c>
      <c r="AL122" s="38">
        <v>216</v>
      </c>
      <c r="AM122" s="38">
        <v>221</v>
      </c>
      <c r="AN122" s="38">
        <v>238</v>
      </c>
      <c r="AO122" s="38">
        <v>233</v>
      </c>
      <c r="AP122" s="38">
        <v>234</v>
      </c>
      <c r="AQ122" s="38">
        <v>268</v>
      </c>
      <c r="AR122" s="38">
        <v>238</v>
      </c>
      <c r="AS122" s="38">
        <v>254</v>
      </c>
      <c r="AT122" s="38">
        <v>249</v>
      </c>
      <c r="AU122" s="38">
        <v>271</v>
      </c>
      <c r="AV122" s="38">
        <v>259</v>
      </c>
      <c r="AW122" s="38">
        <v>259</v>
      </c>
      <c r="AX122" s="38">
        <v>247</v>
      </c>
      <c r="AY122" s="38">
        <v>266</v>
      </c>
      <c r="AZ122" s="38">
        <v>273</v>
      </c>
      <c r="BA122" s="38">
        <v>254</v>
      </c>
      <c r="BB122" s="38">
        <v>249</v>
      </c>
      <c r="BC122" s="38">
        <v>249</v>
      </c>
      <c r="BD122" s="38">
        <v>264</v>
      </c>
      <c r="BE122" s="38">
        <v>264</v>
      </c>
      <c r="BF122" s="38">
        <v>246</v>
      </c>
      <c r="BG122" s="38">
        <v>263</v>
      </c>
      <c r="BH122" s="38">
        <v>280</v>
      </c>
      <c r="BI122" s="38">
        <v>284</v>
      </c>
      <c r="BJ122" s="38">
        <v>260</v>
      </c>
      <c r="BK122" s="38">
        <v>282</v>
      </c>
      <c r="BL122" s="38">
        <v>298</v>
      </c>
      <c r="BM122" s="38">
        <v>280</v>
      </c>
      <c r="BN122" s="38">
        <v>241</v>
      </c>
      <c r="BO122" s="38">
        <v>218</v>
      </c>
      <c r="BP122" s="38">
        <v>223</v>
      </c>
      <c r="BQ122" s="38">
        <v>226</v>
      </c>
      <c r="BR122" s="38">
        <v>233</v>
      </c>
      <c r="BS122" s="38">
        <v>252</v>
      </c>
      <c r="BT122" s="38">
        <v>269</v>
      </c>
      <c r="BU122" s="38">
        <v>249</v>
      </c>
      <c r="BV122" s="38">
        <v>261</v>
      </c>
      <c r="BW122" s="38">
        <v>255</v>
      </c>
      <c r="BX122" s="38">
        <v>264</v>
      </c>
      <c r="BY122" s="38">
        <v>263</v>
      </c>
      <c r="BZ122" s="38">
        <v>256</v>
      </c>
      <c r="CA122" s="38">
        <v>270</v>
      </c>
      <c r="CB122" s="38">
        <v>262</v>
      </c>
      <c r="CC122" s="38">
        <v>245</v>
      </c>
      <c r="CD122" s="38">
        <v>245</v>
      </c>
      <c r="CE122" s="38">
        <v>266</v>
      </c>
      <c r="CF122" s="38">
        <v>277</v>
      </c>
      <c r="CG122" s="38">
        <v>281</v>
      </c>
      <c r="CH122" s="38">
        <v>282</v>
      </c>
      <c r="CI122" s="38">
        <v>310</v>
      </c>
      <c r="CJ122" s="38">
        <v>306</v>
      </c>
      <c r="CK122" s="38">
        <v>317</v>
      </c>
      <c r="CL122" s="38">
        <v>317</v>
      </c>
      <c r="CM122" s="38">
        <v>312</v>
      </c>
      <c r="CN122" s="38">
        <v>300</v>
      </c>
      <c r="CO122" s="38">
        <v>319</v>
      </c>
      <c r="CP122" s="38">
        <v>339</v>
      </c>
      <c r="CQ122" s="38">
        <v>314</v>
      </c>
      <c r="CR122" s="38">
        <v>343</v>
      </c>
      <c r="CS122" s="38">
        <v>345</v>
      </c>
      <c r="CT122" s="38">
        <v>353</v>
      </c>
      <c r="CU122" s="52">
        <v>362</v>
      </c>
      <c r="CV122" s="52">
        <v>346</v>
      </c>
      <c r="CW122" s="52">
        <v>408</v>
      </c>
      <c r="CX122" s="52">
        <v>355</v>
      </c>
    </row>
    <row r="123" spans="1:102">
      <c r="A123" s="9" t="s">
        <v>229</v>
      </c>
      <c r="B123" s="18" t="s">
        <v>670</v>
      </c>
      <c r="C123" s="38">
        <v>1049</v>
      </c>
      <c r="D123" s="38">
        <v>1002</v>
      </c>
      <c r="E123" s="38">
        <v>996</v>
      </c>
      <c r="F123" s="38">
        <v>1029</v>
      </c>
      <c r="G123" s="38">
        <v>1218</v>
      </c>
      <c r="H123" s="38">
        <v>1346</v>
      </c>
      <c r="I123" s="38">
        <v>1367</v>
      </c>
      <c r="J123" s="38">
        <v>1458</v>
      </c>
      <c r="K123" s="38">
        <v>1497</v>
      </c>
      <c r="L123" s="38">
        <v>1646</v>
      </c>
      <c r="M123" s="38">
        <v>1709</v>
      </c>
      <c r="N123" s="38">
        <v>1486</v>
      </c>
      <c r="O123" s="38">
        <v>1681</v>
      </c>
      <c r="P123" s="38">
        <v>1878</v>
      </c>
      <c r="Q123" s="38">
        <v>1868</v>
      </c>
      <c r="R123" s="38">
        <v>2036</v>
      </c>
      <c r="S123" s="38">
        <v>2139</v>
      </c>
      <c r="T123" s="38">
        <v>2075</v>
      </c>
      <c r="U123" s="38">
        <v>2247</v>
      </c>
      <c r="V123" s="38">
        <v>2463</v>
      </c>
      <c r="W123" s="53">
        <v>267</v>
      </c>
      <c r="X123" s="38">
        <v>279</v>
      </c>
      <c r="Y123" s="38">
        <v>254</v>
      </c>
      <c r="Z123" s="38">
        <v>249</v>
      </c>
      <c r="AA123" s="38">
        <v>252</v>
      </c>
      <c r="AB123" s="38">
        <v>251</v>
      </c>
      <c r="AC123" s="38">
        <v>248</v>
      </c>
      <c r="AD123" s="38">
        <v>251</v>
      </c>
      <c r="AE123" s="38">
        <v>244</v>
      </c>
      <c r="AF123" s="38">
        <v>238</v>
      </c>
      <c r="AG123" s="38">
        <v>253</v>
      </c>
      <c r="AH123" s="38">
        <v>261</v>
      </c>
      <c r="AI123" s="38">
        <v>261</v>
      </c>
      <c r="AJ123" s="38">
        <v>263</v>
      </c>
      <c r="AK123" s="38">
        <v>255</v>
      </c>
      <c r="AL123" s="38">
        <v>250</v>
      </c>
      <c r="AM123" s="38">
        <v>278</v>
      </c>
      <c r="AN123" s="38">
        <v>295</v>
      </c>
      <c r="AO123" s="38">
        <v>306</v>
      </c>
      <c r="AP123" s="38">
        <v>339</v>
      </c>
      <c r="AQ123" s="38">
        <v>322</v>
      </c>
      <c r="AR123" s="38">
        <v>339</v>
      </c>
      <c r="AS123" s="38">
        <v>335</v>
      </c>
      <c r="AT123" s="38">
        <v>350</v>
      </c>
      <c r="AU123" s="38">
        <v>329</v>
      </c>
      <c r="AV123" s="38">
        <v>335</v>
      </c>
      <c r="AW123" s="38">
        <v>350</v>
      </c>
      <c r="AX123" s="38">
        <v>353</v>
      </c>
      <c r="AY123" s="38">
        <v>374</v>
      </c>
      <c r="AZ123" s="38">
        <v>364</v>
      </c>
      <c r="BA123" s="38">
        <v>367</v>
      </c>
      <c r="BB123" s="38">
        <v>353</v>
      </c>
      <c r="BC123" s="38">
        <v>341</v>
      </c>
      <c r="BD123" s="38">
        <v>378</v>
      </c>
      <c r="BE123" s="38">
        <v>374</v>
      </c>
      <c r="BF123" s="38">
        <v>404</v>
      </c>
      <c r="BG123" s="38">
        <v>395</v>
      </c>
      <c r="BH123" s="38">
        <v>405</v>
      </c>
      <c r="BI123" s="38">
        <v>418</v>
      </c>
      <c r="BJ123" s="38">
        <v>428</v>
      </c>
      <c r="BK123" s="38">
        <v>433</v>
      </c>
      <c r="BL123" s="38">
        <v>451</v>
      </c>
      <c r="BM123" s="38">
        <v>445</v>
      </c>
      <c r="BN123" s="38">
        <v>380</v>
      </c>
      <c r="BO123" s="38">
        <v>375</v>
      </c>
      <c r="BP123" s="38">
        <v>369</v>
      </c>
      <c r="BQ123" s="38">
        <v>350</v>
      </c>
      <c r="BR123" s="38">
        <v>392</v>
      </c>
      <c r="BS123" s="38">
        <v>399</v>
      </c>
      <c r="BT123" s="38">
        <v>413</v>
      </c>
      <c r="BU123" s="38">
        <v>428</v>
      </c>
      <c r="BV123" s="38">
        <v>441</v>
      </c>
      <c r="BW123" s="38">
        <v>463</v>
      </c>
      <c r="BX123" s="38">
        <v>458</v>
      </c>
      <c r="BY123" s="38">
        <v>474</v>
      </c>
      <c r="BZ123" s="38">
        <v>483</v>
      </c>
      <c r="CA123" s="38">
        <v>485</v>
      </c>
      <c r="CB123" s="38">
        <v>490</v>
      </c>
      <c r="CC123" s="38">
        <v>461</v>
      </c>
      <c r="CD123" s="38">
        <v>432</v>
      </c>
      <c r="CE123" s="38">
        <v>482</v>
      </c>
      <c r="CF123" s="38">
        <v>507</v>
      </c>
      <c r="CG123" s="38">
        <v>530</v>
      </c>
      <c r="CH123" s="38">
        <v>517</v>
      </c>
      <c r="CI123" s="38">
        <v>514</v>
      </c>
      <c r="CJ123" s="38">
        <v>531</v>
      </c>
      <c r="CK123" s="38">
        <v>544</v>
      </c>
      <c r="CL123" s="38">
        <v>550</v>
      </c>
      <c r="CM123" s="38">
        <v>543</v>
      </c>
      <c r="CN123" s="38">
        <v>492</v>
      </c>
      <c r="CO123" s="38">
        <v>525</v>
      </c>
      <c r="CP123" s="38">
        <v>515</v>
      </c>
      <c r="CQ123" s="38">
        <v>520</v>
      </c>
      <c r="CR123" s="38">
        <v>560</v>
      </c>
      <c r="CS123" s="38">
        <v>570</v>
      </c>
      <c r="CT123" s="38">
        <v>597</v>
      </c>
      <c r="CU123" s="52">
        <v>608</v>
      </c>
      <c r="CV123" s="52">
        <v>598</v>
      </c>
      <c r="CW123" s="52">
        <v>609</v>
      </c>
      <c r="CX123" s="52">
        <v>648</v>
      </c>
    </row>
    <row r="124" spans="1:102">
      <c r="A124" s="1" t="s">
        <v>231</v>
      </c>
      <c r="B124" s="18" t="s">
        <v>671</v>
      </c>
      <c r="C124" s="38">
        <v>14675</v>
      </c>
      <c r="D124" s="38">
        <v>17543</v>
      </c>
      <c r="E124" s="38">
        <v>22222</v>
      </c>
      <c r="F124" s="38">
        <v>24734</v>
      </c>
      <c r="G124" s="38">
        <v>28189</v>
      </c>
      <c r="H124" s="38">
        <v>22095</v>
      </c>
      <c r="I124" s="38">
        <v>21964</v>
      </c>
      <c r="J124" s="38">
        <v>32257</v>
      </c>
      <c r="K124" s="38">
        <v>50050</v>
      </c>
      <c r="L124" s="38">
        <v>21395</v>
      </c>
      <c r="M124" s="38">
        <v>21585</v>
      </c>
      <c r="N124" s="38">
        <v>20354</v>
      </c>
      <c r="O124" s="38">
        <v>22096</v>
      </c>
      <c r="P124" s="38">
        <v>21433</v>
      </c>
      <c r="Q124" s="38">
        <v>20993</v>
      </c>
      <c r="R124" s="38">
        <v>21393</v>
      </c>
      <c r="S124" s="38">
        <v>21269</v>
      </c>
      <c r="T124" s="38">
        <v>21719</v>
      </c>
      <c r="U124" s="38">
        <v>23203</v>
      </c>
      <c r="V124" s="38">
        <v>23615</v>
      </c>
      <c r="W124" s="53">
        <v>3431</v>
      </c>
      <c r="X124" s="38">
        <v>3635</v>
      </c>
      <c r="Y124" s="38">
        <v>3778</v>
      </c>
      <c r="Z124" s="38">
        <v>3831</v>
      </c>
      <c r="AA124" s="38">
        <v>4136</v>
      </c>
      <c r="AB124" s="38">
        <v>4188</v>
      </c>
      <c r="AC124" s="38">
        <v>4368</v>
      </c>
      <c r="AD124" s="38">
        <v>4851</v>
      </c>
      <c r="AE124" s="38">
        <v>4763</v>
      </c>
      <c r="AF124" s="38">
        <v>5109</v>
      </c>
      <c r="AG124" s="38">
        <v>5883</v>
      </c>
      <c r="AH124" s="38">
        <v>6467</v>
      </c>
      <c r="AI124" s="38">
        <v>6344</v>
      </c>
      <c r="AJ124" s="38">
        <v>6174</v>
      </c>
      <c r="AK124" s="38">
        <v>6098</v>
      </c>
      <c r="AL124" s="38">
        <v>6118</v>
      </c>
      <c r="AM124" s="38">
        <v>7356</v>
      </c>
      <c r="AN124" s="38">
        <v>7893</v>
      </c>
      <c r="AO124" s="38">
        <v>6818</v>
      </c>
      <c r="AP124" s="38">
        <v>6122</v>
      </c>
      <c r="AQ124" s="38">
        <v>7019</v>
      </c>
      <c r="AR124" s="38">
        <v>5039</v>
      </c>
      <c r="AS124" s="38">
        <v>4929</v>
      </c>
      <c r="AT124" s="38">
        <v>5108</v>
      </c>
      <c r="AU124" s="38">
        <v>5169</v>
      </c>
      <c r="AV124" s="38">
        <v>5450</v>
      </c>
      <c r="AW124" s="38">
        <v>5467</v>
      </c>
      <c r="AX124" s="38">
        <v>5878</v>
      </c>
      <c r="AY124" s="38">
        <v>6026</v>
      </c>
      <c r="AZ124" s="38">
        <v>7302</v>
      </c>
      <c r="BA124" s="38">
        <v>9141</v>
      </c>
      <c r="BB124" s="38">
        <v>9788</v>
      </c>
      <c r="BC124" s="38">
        <v>17113</v>
      </c>
      <c r="BD124" s="38">
        <v>20456</v>
      </c>
      <c r="BE124" s="38">
        <v>7109</v>
      </c>
      <c r="BF124" s="38">
        <v>5372</v>
      </c>
      <c r="BG124" s="38">
        <v>5419</v>
      </c>
      <c r="BH124" s="38">
        <v>5238</v>
      </c>
      <c r="BI124" s="38">
        <v>5339</v>
      </c>
      <c r="BJ124" s="38">
        <v>5399</v>
      </c>
      <c r="BK124" s="38">
        <v>5478</v>
      </c>
      <c r="BL124" s="38">
        <v>5630</v>
      </c>
      <c r="BM124" s="38">
        <v>5505</v>
      </c>
      <c r="BN124" s="38">
        <v>4972</v>
      </c>
      <c r="BO124" s="38">
        <v>5128</v>
      </c>
      <c r="BP124" s="38">
        <v>4978</v>
      </c>
      <c r="BQ124" s="38">
        <v>4946</v>
      </c>
      <c r="BR124" s="38">
        <v>5302</v>
      </c>
      <c r="BS124" s="38">
        <v>5433</v>
      </c>
      <c r="BT124" s="38">
        <v>5578</v>
      </c>
      <c r="BU124" s="38">
        <v>5493</v>
      </c>
      <c r="BV124" s="38">
        <v>5592</v>
      </c>
      <c r="BW124" s="38">
        <v>5408</v>
      </c>
      <c r="BX124" s="38">
        <v>5361</v>
      </c>
      <c r="BY124" s="38">
        <v>5351</v>
      </c>
      <c r="BZ124" s="38">
        <v>5313</v>
      </c>
      <c r="CA124" s="38">
        <v>5389</v>
      </c>
      <c r="CB124" s="38">
        <v>5134</v>
      </c>
      <c r="CC124" s="38">
        <v>5099</v>
      </c>
      <c r="CD124" s="38">
        <v>5371</v>
      </c>
      <c r="CE124" s="38">
        <v>5360</v>
      </c>
      <c r="CF124" s="38">
        <v>5378</v>
      </c>
      <c r="CG124" s="38">
        <v>5472</v>
      </c>
      <c r="CH124" s="38">
        <v>5183</v>
      </c>
      <c r="CI124" s="38">
        <v>5286</v>
      </c>
      <c r="CJ124" s="38">
        <v>5307</v>
      </c>
      <c r="CK124" s="38">
        <v>5114</v>
      </c>
      <c r="CL124" s="38">
        <v>5562</v>
      </c>
      <c r="CM124" s="38">
        <v>5611</v>
      </c>
      <c r="CN124" s="38">
        <v>5494</v>
      </c>
      <c r="CO124" s="38">
        <v>5330</v>
      </c>
      <c r="CP124" s="38">
        <v>5284</v>
      </c>
      <c r="CQ124" s="38">
        <v>5162</v>
      </c>
      <c r="CR124" s="38">
        <v>5206</v>
      </c>
      <c r="CS124" s="38">
        <v>6231</v>
      </c>
      <c r="CT124" s="38">
        <v>6604</v>
      </c>
      <c r="CU124" s="52">
        <v>5839</v>
      </c>
      <c r="CV124" s="52">
        <v>5780</v>
      </c>
      <c r="CW124" s="52">
        <v>5984</v>
      </c>
      <c r="CX124" s="52">
        <v>6012</v>
      </c>
    </row>
    <row r="125" spans="1:102">
      <c r="A125" s="9" t="s">
        <v>233</v>
      </c>
      <c r="B125" s="18" t="s">
        <v>672</v>
      </c>
      <c r="C125" s="38">
        <v>2128</v>
      </c>
      <c r="D125" s="38">
        <v>2943</v>
      </c>
      <c r="E125" s="38">
        <v>4102</v>
      </c>
      <c r="F125" s="38">
        <v>5633</v>
      </c>
      <c r="G125" s="38">
        <v>6824</v>
      </c>
      <c r="H125" s="38">
        <v>2536</v>
      </c>
      <c r="I125" s="38">
        <v>2717</v>
      </c>
      <c r="J125" s="38">
        <v>5091</v>
      </c>
      <c r="K125" s="38">
        <v>10186</v>
      </c>
      <c r="L125" s="38">
        <v>3310</v>
      </c>
      <c r="M125" s="38">
        <v>3453</v>
      </c>
      <c r="N125" s="38">
        <v>3129</v>
      </c>
      <c r="O125" s="38">
        <v>3660</v>
      </c>
      <c r="P125" s="38">
        <v>4130</v>
      </c>
      <c r="Q125" s="38">
        <v>3458</v>
      </c>
      <c r="R125" s="38">
        <v>3143</v>
      </c>
      <c r="S125" s="38">
        <v>2541</v>
      </c>
      <c r="T125" s="38">
        <v>2450</v>
      </c>
      <c r="U125" s="38">
        <v>2533</v>
      </c>
      <c r="V125" s="38">
        <v>2395</v>
      </c>
      <c r="W125" s="53">
        <v>538</v>
      </c>
      <c r="X125" s="38">
        <v>505</v>
      </c>
      <c r="Y125" s="38">
        <v>513</v>
      </c>
      <c r="Z125" s="38">
        <v>572</v>
      </c>
      <c r="AA125" s="38">
        <v>619</v>
      </c>
      <c r="AB125" s="38">
        <v>655</v>
      </c>
      <c r="AC125" s="38">
        <v>747</v>
      </c>
      <c r="AD125" s="38">
        <v>922</v>
      </c>
      <c r="AE125" s="38">
        <v>875</v>
      </c>
      <c r="AF125" s="38">
        <v>887</v>
      </c>
      <c r="AG125" s="38">
        <v>1062</v>
      </c>
      <c r="AH125" s="38">
        <v>1278</v>
      </c>
      <c r="AI125" s="38">
        <v>1304</v>
      </c>
      <c r="AJ125" s="38">
        <v>1187</v>
      </c>
      <c r="AK125" s="38">
        <v>1488</v>
      </c>
      <c r="AL125" s="38">
        <v>1654</v>
      </c>
      <c r="AM125" s="38">
        <v>2299</v>
      </c>
      <c r="AN125" s="38">
        <v>2284</v>
      </c>
      <c r="AO125" s="38">
        <v>1411</v>
      </c>
      <c r="AP125" s="38">
        <v>830</v>
      </c>
      <c r="AQ125" s="38">
        <v>679</v>
      </c>
      <c r="AR125" s="38">
        <v>583</v>
      </c>
      <c r="AS125" s="38">
        <v>606</v>
      </c>
      <c r="AT125" s="38">
        <v>668</v>
      </c>
      <c r="AU125" s="38">
        <v>712</v>
      </c>
      <c r="AV125" s="38">
        <v>728</v>
      </c>
      <c r="AW125" s="38">
        <v>638</v>
      </c>
      <c r="AX125" s="38">
        <v>639</v>
      </c>
      <c r="AY125" s="38">
        <v>776</v>
      </c>
      <c r="AZ125" s="38">
        <v>1076</v>
      </c>
      <c r="BA125" s="38">
        <v>1421</v>
      </c>
      <c r="BB125" s="38">
        <v>1818</v>
      </c>
      <c r="BC125" s="38">
        <v>3785</v>
      </c>
      <c r="BD125" s="38">
        <v>4213</v>
      </c>
      <c r="BE125" s="38">
        <v>1369</v>
      </c>
      <c r="BF125" s="38">
        <v>819</v>
      </c>
      <c r="BG125" s="38">
        <v>855</v>
      </c>
      <c r="BH125" s="38">
        <v>813</v>
      </c>
      <c r="BI125" s="38">
        <v>808</v>
      </c>
      <c r="BJ125" s="38">
        <v>834</v>
      </c>
      <c r="BK125" s="38">
        <v>759</v>
      </c>
      <c r="BL125" s="38">
        <v>1050</v>
      </c>
      <c r="BM125" s="38">
        <v>940</v>
      </c>
      <c r="BN125" s="38">
        <v>704</v>
      </c>
      <c r="BO125" s="38">
        <v>714</v>
      </c>
      <c r="BP125" s="38">
        <v>749</v>
      </c>
      <c r="BQ125" s="38">
        <v>781</v>
      </c>
      <c r="BR125" s="38">
        <v>885</v>
      </c>
      <c r="BS125" s="38">
        <v>920</v>
      </c>
      <c r="BT125" s="38">
        <v>905</v>
      </c>
      <c r="BU125" s="38">
        <v>863</v>
      </c>
      <c r="BV125" s="38">
        <v>972</v>
      </c>
      <c r="BW125" s="38">
        <v>970</v>
      </c>
      <c r="BX125" s="38">
        <v>1013</v>
      </c>
      <c r="BY125" s="38">
        <v>1071</v>
      </c>
      <c r="BZ125" s="38">
        <v>1076</v>
      </c>
      <c r="CA125" s="38">
        <v>1016</v>
      </c>
      <c r="CB125" s="38">
        <v>815</v>
      </c>
      <c r="CC125" s="38">
        <v>819</v>
      </c>
      <c r="CD125" s="38">
        <v>808</v>
      </c>
      <c r="CE125" s="38">
        <v>860</v>
      </c>
      <c r="CF125" s="38">
        <v>798</v>
      </c>
      <c r="CG125" s="38">
        <v>785</v>
      </c>
      <c r="CH125" s="38">
        <v>700</v>
      </c>
      <c r="CI125" s="38">
        <v>658</v>
      </c>
      <c r="CJ125" s="38">
        <v>607</v>
      </c>
      <c r="CK125" s="38">
        <v>591</v>
      </c>
      <c r="CL125" s="38">
        <v>685</v>
      </c>
      <c r="CM125" s="38">
        <v>674</v>
      </c>
      <c r="CN125" s="38">
        <v>560</v>
      </c>
      <c r="CO125" s="38">
        <v>571</v>
      </c>
      <c r="CP125" s="38">
        <v>645</v>
      </c>
      <c r="CQ125" s="38">
        <v>641</v>
      </c>
      <c r="CR125" s="38">
        <v>589</v>
      </c>
      <c r="CS125" s="38">
        <v>609</v>
      </c>
      <c r="CT125" s="38">
        <v>694</v>
      </c>
      <c r="CU125" s="52">
        <v>656</v>
      </c>
      <c r="CV125" s="52">
        <v>585</v>
      </c>
      <c r="CW125" s="52">
        <v>574</v>
      </c>
      <c r="CX125" s="52">
        <v>580</v>
      </c>
    </row>
    <row r="126" spans="1:102">
      <c r="A126" s="9" t="s">
        <v>235</v>
      </c>
      <c r="B126" s="18" t="s">
        <v>673</v>
      </c>
      <c r="C126" s="38">
        <v>6935</v>
      </c>
      <c r="D126" s="38">
        <v>7442</v>
      </c>
      <c r="E126" s="38">
        <v>8681</v>
      </c>
      <c r="F126" s="38">
        <v>7896</v>
      </c>
      <c r="G126" s="38">
        <v>7239</v>
      </c>
      <c r="H126" s="38">
        <v>7806</v>
      </c>
      <c r="I126" s="38">
        <v>8056</v>
      </c>
      <c r="J126" s="38">
        <v>8115</v>
      </c>
      <c r="K126" s="38">
        <v>8315</v>
      </c>
      <c r="L126" s="38">
        <v>7367</v>
      </c>
      <c r="M126" s="38">
        <v>7084</v>
      </c>
      <c r="N126" s="38">
        <v>6335</v>
      </c>
      <c r="O126" s="38">
        <v>6086</v>
      </c>
      <c r="P126" s="38">
        <v>5961</v>
      </c>
      <c r="Q126" s="38">
        <v>5905</v>
      </c>
      <c r="R126" s="38">
        <v>5538</v>
      </c>
      <c r="S126" s="38">
        <v>6193</v>
      </c>
      <c r="T126" s="38">
        <v>6084</v>
      </c>
      <c r="U126" s="38">
        <v>6324</v>
      </c>
      <c r="V126" s="38">
        <v>6652</v>
      </c>
      <c r="W126" s="53">
        <v>1560</v>
      </c>
      <c r="X126" s="38">
        <v>1750</v>
      </c>
      <c r="Y126" s="38">
        <v>1809</v>
      </c>
      <c r="Z126" s="38">
        <v>1816</v>
      </c>
      <c r="AA126" s="38">
        <v>1925</v>
      </c>
      <c r="AB126" s="38">
        <v>1856</v>
      </c>
      <c r="AC126" s="38">
        <v>1813</v>
      </c>
      <c r="AD126" s="38">
        <v>1848</v>
      </c>
      <c r="AE126" s="38">
        <v>1903</v>
      </c>
      <c r="AF126" s="38">
        <v>2143</v>
      </c>
      <c r="AG126" s="38">
        <v>2317</v>
      </c>
      <c r="AH126" s="38">
        <v>2318</v>
      </c>
      <c r="AI126" s="38">
        <v>2156</v>
      </c>
      <c r="AJ126" s="38">
        <v>2094</v>
      </c>
      <c r="AK126" s="38">
        <v>1827</v>
      </c>
      <c r="AL126" s="38">
        <v>1819</v>
      </c>
      <c r="AM126" s="38">
        <v>1902</v>
      </c>
      <c r="AN126" s="38">
        <v>1808</v>
      </c>
      <c r="AO126" s="38">
        <v>1780</v>
      </c>
      <c r="AP126" s="38">
        <v>1749</v>
      </c>
      <c r="AQ126" s="38">
        <v>1949</v>
      </c>
      <c r="AR126" s="38">
        <v>1924</v>
      </c>
      <c r="AS126" s="38">
        <v>1940</v>
      </c>
      <c r="AT126" s="38">
        <v>1993</v>
      </c>
      <c r="AU126" s="38">
        <v>1982</v>
      </c>
      <c r="AV126" s="38">
        <v>2075</v>
      </c>
      <c r="AW126" s="38">
        <v>2059</v>
      </c>
      <c r="AX126" s="38">
        <v>1940</v>
      </c>
      <c r="AY126" s="38">
        <v>1918</v>
      </c>
      <c r="AZ126" s="38">
        <v>1972</v>
      </c>
      <c r="BA126" s="38">
        <v>2086</v>
      </c>
      <c r="BB126" s="38">
        <v>2139</v>
      </c>
      <c r="BC126" s="38">
        <v>2057</v>
      </c>
      <c r="BD126" s="38">
        <v>2186</v>
      </c>
      <c r="BE126" s="38">
        <v>2006</v>
      </c>
      <c r="BF126" s="38">
        <v>2066</v>
      </c>
      <c r="BG126" s="38">
        <v>1942</v>
      </c>
      <c r="BH126" s="38">
        <v>1780</v>
      </c>
      <c r="BI126" s="38">
        <v>1866</v>
      </c>
      <c r="BJ126" s="38">
        <v>1779</v>
      </c>
      <c r="BK126" s="38">
        <v>1789</v>
      </c>
      <c r="BL126" s="38">
        <v>1761</v>
      </c>
      <c r="BM126" s="38">
        <v>1813</v>
      </c>
      <c r="BN126" s="38">
        <v>1721</v>
      </c>
      <c r="BO126" s="38">
        <v>1692</v>
      </c>
      <c r="BP126" s="38">
        <v>1607</v>
      </c>
      <c r="BQ126" s="38">
        <v>1508</v>
      </c>
      <c r="BR126" s="38">
        <v>1528</v>
      </c>
      <c r="BS126" s="38">
        <v>1548</v>
      </c>
      <c r="BT126" s="38">
        <v>1538</v>
      </c>
      <c r="BU126" s="38">
        <v>1474</v>
      </c>
      <c r="BV126" s="38">
        <v>1526</v>
      </c>
      <c r="BW126" s="38">
        <v>1514</v>
      </c>
      <c r="BX126" s="38">
        <v>1548</v>
      </c>
      <c r="BY126" s="38">
        <v>1457</v>
      </c>
      <c r="BZ126" s="38">
        <v>1442</v>
      </c>
      <c r="CA126" s="38">
        <v>1512</v>
      </c>
      <c r="CB126" s="38">
        <v>1440</v>
      </c>
      <c r="CC126" s="38">
        <v>1518</v>
      </c>
      <c r="CD126" s="38">
        <v>1435</v>
      </c>
      <c r="CE126" s="38">
        <v>1380</v>
      </c>
      <c r="CF126" s="38">
        <v>1347</v>
      </c>
      <c r="CG126" s="38">
        <v>1381</v>
      </c>
      <c r="CH126" s="38">
        <v>1430</v>
      </c>
      <c r="CI126" s="38">
        <v>1538</v>
      </c>
      <c r="CJ126" s="38">
        <v>1573</v>
      </c>
      <c r="CK126" s="38">
        <v>1538</v>
      </c>
      <c r="CL126" s="38">
        <v>1544</v>
      </c>
      <c r="CM126" s="38">
        <v>1542</v>
      </c>
      <c r="CN126" s="38">
        <v>1560</v>
      </c>
      <c r="CO126" s="38">
        <v>1509</v>
      </c>
      <c r="CP126" s="38">
        <v>1473</v>
      </c>
      <c r="CQ126" s="38">
        <v>1429</v>
      </c>
      <c r="CR126" s="38">
        <v>1436</v>
      </c>
      <c r="CS126" s="38">
        <v>1567</v>
      </c>
      <c r="CT126" s="38">
        <v>1892</v>
      </c>
      <c r="CU126" s="52">
        <v>1571</v>
      </c>
      <c r="CV126" s="52">
        <v>1721</v>
      </c>
      <c r="CW126" s="52">
        <v>1760</v>
      </c>
      <c r="CX126" s="52">
        <v>1600</v>
      </c>
    </row>
    <row r="127" spans="1:102">
      <c r="A127" s="9" t="s">
        <v>237</v>
      </c>
      <c r="B127" s="18" t="s">
        <v>674</v>
      </c>
      <c r="C127" s="38">
        <v>2487</v>
      </c>
      <c r="D127" s="38">
        <v>3911</v>
      </c>
      <c r="E127" s="38">
        <v>5800</v>
      </c>
      <c r="F127" s="38">
        <v>7091</v>
      </c>
      <c r="G127" s="38">
        <v>9701</v>
      </c>
      <c r="H127" s="38">
        <v>7381</v>
      </c>
      <c r="I127" s="38">
        <v>6480</v>
      </c>
      <c r="J127" s="38">
        <v>13683</v>
      </c>
      <c r="K127" s="38">
        <v>25227</v>
      </c>
      <c r="L127" s="38">
        <v>3991</v>
      </c>
      <c r="M127" s="38">
        <v>4117</v>
      </c>
      <c r="N127" s="38">
        <v>4133</v>
      </c>
      <c r="O127" s="38">
        <v>5511</v>
      </c>
      <c r="P127" s="38">
        <v>4945</v>
      </c>
      <c r="Q127" s="38">
        <v>5232</v>
      </c>
      <c r="R127" s="38">
        <v>5975</v>
      </c>
      <c r="S127" s="38">
        <v>5413</v>
      </c>
      <c r="T127" s="38">
        <v>6001</v>
      </c>
      <c r="U127" s="38">
        <v>6596</v>
      </c>
      <c r="V127" s="38">
        <v>6369</v>
      </c>
      <c r="W127" s="53">
        <v>609</v>
      </c>
      <c r="X127" s="38">
        <v>572</v>
      </c>
      <c r="Y127" s="38">
        <v>643</v>
      </c>
      <c r="Z127" s="38">
        <v>663</v>
      </c>
      <c r="AA127" s="38">
        <v>800</v>
      </c>
      <c r="AB127" s="38">
        <v>893</v>
      </c>
      <c r="AC127" s="38">
        <v>979</v>
      </c>
      <c r="AD127" s="38">
        <v>1239</v>
      </c>
      <c r="AE127" s="38">
        <v>1129</v>
      </c>
      <c r="AF127" s="38">
        <v>1179</v>
      </c>
      <c r="AG127" s="38">
        <v>1627</v>
      </c>
      <c r="AH127" s="38">
        <v>1865</v>
      </c>
      <c r="AI127" s="38">
        <v>1852</v>
      </c>
      <c r="AJ127" s="38">
        <v>1887</v>
      </c>
      <c r="AK127" s="38">
        <v>1745</v>
      </c>
      <c r="AL127" s="38">
        <v>1607</v>
      </c>
      <c r="AM127" s="38">
        <v>1981</v>
      </c>
      <c r="AN127" s="38">
        <v>2653</v>
      </c>
      <c r="AO127" s="38">
        <v>2557</v>
      </c>
      <c r="AP127" s="38">
        <v>2510</v>
      </c>
      <c r="AQ127" s="38">
        <v>3389</v>
      </c>
      <c r="AR127" s="38">
        <v>1453</v>
      </c>
      <c r="AS127" s="38">
        <v>1224</v>
      </c>
      <c r="AT127" s="38">
        <v>1315</v>
      </c>
      <c r="AU127" s="38">
        <v>1358</v>
      </c>
      <c r="AV127" s="38">
        <v>1444</v>
      </c>
      <c r="AW127" s="38">
        <v>1624</v>
      </c>
      <c r="AX127" s="38">
        <v>2054</v>
      </c>
      <c r="AY127" s="38">
        <v>2150</v>
      </c>
      <c r="AZ127" s="38">
        <v>2962</v>
      </c>
      <c r="BA127" s="38">
        <v>4197</v>
      </c>
      <c r="BB127" s="38">
        <v>4374</v>
      </c>
      <c r="BC127" s="38">
        <v>9786</v>
      </c>
      <c r="BD127" s="38">
        <v>12354</v>
      </c>
      <c r="BE127" s="38">
        <v>2132</v>
      </c>
      <c r="BF127" s="38">
        <v>955</v>
      </c>
      <c r="BG127" s="38">
        <v>1040</v>
      </c>
      <c r="BH127" s="38">
        <v>967</v>
      </c>
      <c r="BI127" s="38">
        <v>926</v>
      </c>
      <c r="BJ127" s="38">
        <v>1058</v>
      </c>
      <c r="BK127" s="38">
        <v>1061</v>
      </c>
      <c r="BL127" s="38">
        <v>1059</v>
      </c>
      <c r="BM127" s="38">
        <v>1079</v>
      </c>
      <c r="BN127" s="38">
        <v>918</v>
      </c>
      <c r="BO127" s="38">
        <v>958</v>
      </c>
      <c r="BP127" s="38">
        <v>1118</v>
      </c>
      <c r="BQ127" s="38">
        <v>944</v>
      </c>
      <c r="BR127" s="38">
        <v>1113</v>
      </c>
      <c r="BS127" s="38">
        <v>1276</v>
      </c>
      <c r="BT127" s="38">
        <v>1334</v>
      </c>
      <c r="BU127" s="38">
        <v>1530</v>
      </c>
      <c r="BV127" s="38">
        <v>1371</v>
      </c>
      <c r="BW127" s="38">
        <v>1321</v>
      </c>
      <c r="BX127" s="38">
        <v>1214</v>
      </c>
      <c r="BY127" s="38">
        <v>1206</v>
      </c>
      <c r="BZ127" s="38">
        <v>1204</v>
      </c>
      <c r="CA127" s="38">
        <v>1242</v>
      </c>
      <c r="CB127" s="38">
        <v>1225</v>
      </c>
      <c r="CC127" s="38">
        <v>1179</v>
      </c>
      <c r="CD127" s="38">
        <v>1586</v>
      </c>
      <c r="CE127" s="38">
        <v>1454</v>
      </c>
      <c r="CF127" s="38">
        <v>1542</v>
      </c>
      <c r="CG127" s="38">
        <v>1582</v>
      </c>
      <c r="CH127" s="38">
        <v>1397</v>
      </c>
      <c r="CI127" s="38">
        <v>1372</v>
      </c>
      <c r="CJ127" s="38">
        <v>1371</v>
      </c>
      <c r="CK127" s="38">
        <v>1219</v>
      </c>
      <c r="CL127" s="38">
        <v>1451</v>
      </c>
      <c r="CM127" s="38">
        <v>1570</v>
      </c>
      <c r="CN127" s="38">
        <v>1616</v>
      </c>
      <c r="CO127" s="38">
        <v>1470</v>
      </c>
      <c r="CP127" s="38">
        <v>1345</v>
      </c>
      <c r="CQ127" s="38">
        <v>1369</v>
      </c>
      <c r="CR127" s="38">
        <v>1301</v>
      </c>
      <c r="CS127" s="38">
        <v>2128</v>
      </c>
      <c r="CT127" s="38">
        <v>1798</v>
      </c>
      <c r="CU127" s="52">
        <v>1534</v>
      </c>
      <c r="CV127" s="52">
        <v>1430</v>
      </c>
      <c r="CW127" s="52">
        <v>1574</v>
      </c>
      <c r="CX127" s="52">
        <v>1831</v>
      </c>
    </row>
    <row r="128" spans="1:102">
      <c r="A128" s="9" t="s">
        <v>239</v>
      </c>
      <c r="B128" s="18" t="s">
        <v>675</v>
      </c>
      <c r="C128" s="38">
        <v>1142</v>
      </c>
      <c r="D128" s="38">
        <v>1299</v>
      </c>
      <c r="E128" s="38">
        <v>1478</v>
      </c>
      <c r="F128" s="38">
        <v>1596</v>
      </c>
      <c r="G128" s="38">
        <v>1916</v>
      </c>
      <c r="H128" s="38">
        <v>1754</v>
      </c>
      <c r="I128" s="38">
        <v>1933</v>
      </c>
      <c r="J128" s="38">
        <v>2452</v>
      </c>
      <c r="K128" s="38">
        <v>3167</v>
      </c>
      <c r="L128" s="38">
        <v>3537</v>
      </c>
      <c r="M128" s="38">
        <v>3585</v>
      </c>
      <c r="N128" s="38">
        <v>3586</v>
      </c>
      <c r="O128" s="38">
        <v>3519</v>
      </c>
      <c r="P128" s="38">
        <v>2830</v>
      </c>
      <c r="Q128" s="38">
        <v>2527</v>
      </c>
      <c r="R128" s="38">
        <v>2576</v>
      </c>
      <c r="S128" s="38">
        <v>2481</v>
      </c>
      <c r="T128" s="38">
        <v>2424</v>
      </c>
      <c r="U128" s="38">
        <v>2817</v>
      </c>
      <c r="V128" s="38">
        <v>3119</v>
      </c>
      <c r="W128" s="53">
        <v>236</v>
      </c>
      <c r="X128" s="38">
        <v>288</v>
      </c>
      <c r="Y128" s="38">
        <v>323</v>
      </c>
      <c r="Z128" s="38">
        <v>295</v>
      </c>
      <c r="AA128" s="38">
        <v>309</v>
      </c>
      <c r="AB128" s="38">
        <v>303</v>
      </c>
      <c r="AC128" s="38">
        <v>341</v>
      </c>
      <c r="AD128" s="38">
        <v>346</v>
      </c>
      <c r="AE128" s="38">
        <v>357</v>
      </c>
      <c r="AF128" s="38">
        <v>381</v>
      </c>
      <c r="AG128" s="38">
        <v>324</v>
      </c>
      <c r="AH128" s="38">
        <v>416</v>
      </c>
      <c r="AI128" s="38">
        <v>407</v>
      </c>
      <c r="AJ128" s="38">
        <v>393</v>
      </c>
      <c r="AK128" s="38">
        <v>389</v>
      </c>
      <c r="AL128" s="38">
        <v>407</v>
      </c>
      <c r="AM128" s="38">
        <v>522</v>
      </c>
      <c r="AN128" s="38">
        <v>513</v>
      </c>
      <c r="AO128" s="38">
        <v>455</v>
      </c>
      <c r="AP128" s="38">
        <v>426</v>
      </c>
      <c r="AQ128" s="38">
        <v>381</v>
      </c>
      <c r="AR128" s="38">
        <v>417</v>
      </c>
      <c r="AS128" s="38">
        <v>480</v>
      </c>
      <c r="AT128" s="38">
        <v>476</v>
      </c>
      <c r="AU128" s="38">
        <v>443</v>
      </c>
      <c r="AV128" s="38">
        <v>504</v>
      </c>
      <c r="AW128" s="38">
        <v>452</v>
      </c>
      <c r="AX128" s="38">
        <v>534</v>
      </c>
      <c r="AY128" s="38">
        <v>519</v>
      </c>
      <c r="AZ128" s="38">
        <v>534</v>
      </c>
      <c r="BA128" s="38">
        <v>684</v>
      </c>
      <c r="BB128" s="38">
        <v>715</v>
      </c>
      <c r="BC128" s="38">
        <v>749</v>
      </c>
      <c r="BD128" s="38">
        <v>886</v>
      </c>
      <c r="BE128" s="38">
        <v>761</v>
      </c>
      <c r="BF128" s="38">
        <v>771</v>
      </c>
      <c r="BG128" s="38">
        <v>817</v>
      </c>
      <c r="BH128" s="38">
        <v>887</v>
      </c>
      <c r="BI128" s="38">
        <v>924</v>
      </c>
      <c r="BJ128" s="38">
        <v>909</v>
      </c>
      <c r="BK128" s="38">
        <v>1012</v>
      </c>
      <c r="BL128" s="38">
        <v>879</v>
      </c>
      <c r="BM128" s="38">
        <v>858</v>
      </c>
      <c r="BN128" s="38">
        <v>836</v>
      </c>
      <c r="BO128" s="38">
        <v>946</v>
      </c>
      <c r="BP128" s="38">
        <v>764</v>
      </c>
      <c r="BQ128" s="38">
        <v>942</v>
      </c>
      <c r="BR128" s="38">
        <v>934</v>
      </c>
      <c r="BS128" s="38">
        <v>886</v>
      </c>
      <c r="BT128" s="38">
        <v>981</v>
      </c>
      <c r="BU128" s="38">
        <v>812</v>
      </c>
      <c r="BV128" s="38">
        <v>840</v>
      </c>
      <c r="BW128" s="38">
        <v>749</v>
      </c>
      <c r="BX128" s="38">
        <v>714</v>
      </c>
      <c r="BY128" s="38">
        <v>691</v>
      </c>
      <c r="BZ128" s="38">
        <v>676</v>
      </c>
      <c r="CA128" s="38">
        <v>666</v>
      </c>
      <c r="CB128" s="38">
        <v>654</v>
      </c>
      <c r="CC128" s="38">
        <v>623</v>
      </c>
      <c r="CD128" s="38">
        <v>584</v>
      </c>
      <c r="CE128" s="38">
        <v>661</v>
      </c>
      <c r="CF128" s="38">
        <v>661</v>
      </c>
      <c r="CG128" s="38">
        <v>655</v>
      </c>
      <c r="CH128" s="38">
        <v>599</v>
      </c>
      <c r="CI128" s="38">
        <v>579</v>
      </c>
      <c r="CJ128" s="38">
        <v>632</v>
      </c>
      <c r="CK128" s="38">
        <v>599</v>
      </c>
      <c r="CL128" s="38">
        <v>671</v>
      </c>
      <c r="CM128" s="38">
        <v>618</v>
      </c>
      <c r="CN128" s="38">
        <v>573</v>
      </c>
      <c r="CO128" s="38">
        <v>624</v>
      </c>
      <c r="CP128" s="38">
        <v>609</v>
      </c>
      <c r="CQ128" s="38">
        <v>622</v>
      </c>
      <c r="CR128" s="38">
        <v>656</v>
      </c>
      <c r="CS128" s="38">
        <v>650</v>
      </c>
      <c r="CT128" s="38">
        <v>889</v>
      </c>
      <c r="CU128" s="52">
        <v>798</v>
      </c>
      <c r="CV128" s="52">
        <v>771</v>
      </c>
      <c r="CW128" s="52">
        <v>803</v>
      </c>
      <c r="CX128" s="52">
        <v>747</v>
      </c>
    </row>
    <row r="129" spans="1:102">
      <c r="A129" s="9" t="s">
        <v>241</v>
      </c>
      <c r="B129" s="18" t="s">
        <v>676</v>
      </c>
      <c r="C129" s="38">
        <v>1300</v>
      </c>
      <c r="D129" s="38">
        <v>1308</v>
      </c>
      <c r="E129" s="38">
        <v>1429</v>
      </c>
      <c r="F129" s="38">
        <v>1542</v>
      </c>
      <c r="G129" s="38">
        <v>1541</v>
      </c>
      <c r="H129" s="38">
        <v>1617</v>
      </c>
      <c r="I129" s="38">
        <v>1750</v>
      </c>
      <c r="J129" s="38">
        <v>1610</v>
      </c>
      <c r="K129" s="38">
        <v>1967</v>
      </c>
      <c r="L129" s="38">
        <v>2156</v>
      </c>
      <c r="M129" s="38">
        <v>2248</v>
      </c>
      <c r="N129" s="38">
        <v>2049</v>
      </c>
      <c r="O129" s="38">
        <v>2246</v>
      </c>
      <c r="P129" s="38">
        <v>2398</v>
      </c>
      <c r="Q129" s="38">
        <v>2684</v>
      </c>
      <c r="R129" s="38">
        <v>2896</v>
      </c>
      <c r="S129" s="38">
        <v>3200</v>
      </c>
      <c r="T129" s="38">
        <v>3285</v>
      </c>
      <c r="U129" s="38">
        <v>3490</v>
      </c>
      <c r="V129" s="38">
        <v>3552</v>
      </c>
      <c r="W129" s="53">
        <v>314</v>
      </c>
      <c r="X129" s="38">
        <v>345</v>
      </c>
      <c r="Y129" s="38">
        <v>318</v>
      </c>
      <c r="Z129" s="38">
        <v>323</v>
      </c>
      <c r="AA129" s="38">
        <v>326</v>
      </c>
      <c r="AB129" s="38">
        <v>327</v>
      </c>
      <c r="AC129" s="38">
        <v>328</v>
      </c>
      <c r="AD129" s="38">
        <v>327</v>
      </c>
      <c r="AE129" s="38">
        <v>329</v>
      </c>
      <c r="AF129" s="38">
        <v>351</v>
      </c>
      <c r="AG129" s="38">
        <v>367</v>
      </c>
      <c r="AH129" s="38">
        <v>382</v>
      </c>
      <c r="AI129" s="38">
        <v>403</v>
      </c>
      <c r="AJ129" s="38">
        <v>374</v>
      </c>
      <c r="AK129" s="38">
        <v>384</v>
      </c>
      <c r="AL129" s="38">
        <v>381</v>
      </c>
      <c r="AM129" s="38">
        <v>401</v>
      </c>
      <c r="AN129" s="38">
        <v>371</v>
      </c>
      <c r="AO129" s="38">
        <v>387</v>
      </c>
      <c r="AP129" s="38">
        <v>382</v>
      </c>
      <c r="AQ129" s="38">
        <v>392</v>
      </c>
      <c r="AR129" s="38">
        <v>414</v>
      </c>
      <c r="AS129" s="38">
        <v>406</v>
      </c>
      <c r="AT129" s="38">
        <v>405</v>
      </c>
      <c r="AU129" s="38">
        <v>426</v>
      </c>
      <c r="AV129" s="38">
        <v>441</v>
      </c>
      <c r="AW129" s="38">
        <v>448</v>
      </c>
      <c r="AX129" s="38">
        <v>435</v>
      </c>
      <c r="AY129" s="38">
        <v>394</v>
      </c>
      <c r="AZ129" s="38">
        <v>419</v>
      </c>
      <c r="BA129" s="38">
        <v>385</v>
      </c>
      <c r="BB129" s="38">
        <v>412</v>
      </c>
      <c r="BC129" s="38">
        <v>433</v>
      </c>
      <c r="BD129" s="38">
        <v>503</v>
      </c>
      <c r="BE129" s="38">
        <v>535</v>
      </c>
      <c r="BF129" s="38">
        <v>496</v>
      </c>
      <c r="BG129" s="38">
        <v>504</v>
      </c>
      <c r="BH129" s="38">
        <v>529</v>
      </c>
      <c r="BI129" s="38">
        <v>557</v>
      </c>
      <c r="BJ129" s="38">
        <v>566</v>
      </c>
      <c r="BK129" s="38">
        <v>579</v>
      </c>
      <c r="BL129" s="38">
        <v>601</v>
      </c>
      <c r="BM129" s="38">
        <v>547</v>
      </c>
      <c r="BN129" s="38">
        <v>521</v>
      </c>
      <c r="BO129" s="38">
        <v>507</v>
      </c>
      <c r="BP129" s="38">
        <v>474</v>
      </c>
      <c r="BQ129" s="38">
        <v>510</v>
      </c>
      <c r="BR129" s="38">
        <v>558</v>
      </c>
      <c r="BS129" s="38">
        <v>540</v>
      </c>
      <c r="BT129" s="38">
        <v>556</v>
      </c>
      <c r="BU129" s="38">
        <v>549</v>
      </c>
      <c r="BV129" s="38">
        <v>601</v>
      </c>
      <c r="BW129" s="38">
        <v>572</v>
      </c>
      <c r="BX129" s="38">
        <v>593</v>
      </c>
      <c r="BY129" s="38">
        <v>625</v>
      </c>
      <c r="BZ129" s="38">
        <v>608</v>
      </c>
      <c r="CA129" s="38">
        <v>671</v>
      </c>
      <c r="CB129" s="38">
        <v>676</v>
      </c>
      <c r="CC129" s="38">
        <v>658</v>
      </c>
      <c r="CD129" s="38">
        <v>679</v>
      </c>
      <c r="CE129" s="38">
        <v>695</v>
      </c>
      <c r="CF129" s="38">
        <v>720</v>
      </c>
      <c r="CG129" s="38">
        <v>740</v>
      </c>
      <c r="CH129" s="38">
        <v>741</v>
      </c>
      <c r="CI129" s="38">
        <v>795</v>
      </c>
      <c r="CJ129" s="38">
        <v>787</v>
      </c>
      <c r="CK129" s="38">
        <v>802</v>
      </c>
      <c r="CL129" s="38">
        <v>816</v>
      </c>
      <c r="CM129" s="38">
        <v>835</v>
      </c>
      <c r="CN129" s="38">
        <v>825</v>
      </c>
      <c r="CO129" s="38">
        <v>785</v>
      </c>
      <c r="CP129" s="38">
        <v>840</v>
      </c>
      <c r="CQ129" s="38">
        <v>770</v>
      </c>
      <c r="CR129" s="38">
        <v>852</v>
      </c>
      <c r="CS129" s="38">
        <v>902</v>
      </c>
      <c r="CT129" s="38">
        <v>966</v>
      </c>
      <c r="CU129" s="52">
        <v>900</v>
      </c>
      <c r="CV129" s="52">
        <v>891</v>
      </c>
      <c r="CW129" s="52">
        <v>908</v>
      </c>
      <c r="CX129" s="52">
        <v>853</v>
      </c>
    </row>
    <row r="130" spans="1:102">
      <c r="A130" s="9" t="s">
        <v>243</v>
      </c>
      <c r="B130" s="18" t="s">
        <v>677</v>
      </c>
      <c r="C130" s="38">
        <v>197</v>
      </c>
      <c r="D130" s="38">
        <v>179</v>
      </c>
      <c r="E130" s="38">
        <v>214</v>
      </c>
      <c r="F130" s="38">
        <v>293</v>
      </c>
      <c r="G130" s="38">
        <v>323</v>
      </c>
      <c r="H130" s="38">
        <v>349</v>
      </c>
      <c r="I130" s="38">
        <v>354</v>
      </c>
      <c r="J130" s="38">
        <v>436</v>
      </c>
      <c r="K130" s="38">
        <v>436</v>
      </c>
      <c r="L130" s="38">
        <v>449</v>
      </c>
      <c r="M130" s="38">
        <v>561</v>
      </c>
      <c r="N130" s="38">
        <v>609</v>
      </c>
      <c r="O130" s="38">
        <v>585</v>
      </c>
      <c r="P130" s="38">
        <v>601</v>
      </c>
      <c r="Q130" s="38">
        <v>584</v>
      </c>
      <c r="R130" s="38">
        <v>638</v>
      </c>
      <c r="S130" s="38">
        <v>763</v>
      </c>
      <c r="T130" s="38">
        <v>826</v>
      </c>
      <c r="U130" s="38">
        <v>800</v>
      </c>
      <c r="V130" s="38">
        <v>810</v>
      </c>
      <c r="W130" s="53">
        <v>50</v>
      </c>
      <c r="X130" s="38">
        <v>46</v>
      </c>
      <c r="Y130" s="38">
        <v>49</v>
      </c>
      <c r="Z130" s="38">
        <v>52</v>
      </c>
      <c r="AA130" s="38">
        <v>47</v>
      </c>
      <c r="AB130" s="38">
        <v>42</v>
      </c>
      <c r="AC130" s="38">
        <v>45</v>
      </c>
      <c r="AD130" s="38">
        <v>45</v>
      </c>
      <c r="AE130" s="38">
        <v>45</v>
      </c>
      <c r="AF130" s="38">
        <v>55</v>
      </c>
      <c r="AG130" s="38">
        <v>54</v>
      </c>
      <c r="AH130" s="38">
        <v>60</v>
      </c>
      <c r="AI130" s="38">
        <v>70</v>
      </c>
      <c r="AJ130" s="38">
        <v>71</v>
      </c>
      <c r="AK130" s="38">
        <v>81</v>
      </c>
      <c r="AL130" s="38">
        <v>71</v>
      </c>
      <c r="AM130" s="38">
        <v>81</v>
      </c>
      <c r="AN130" s="38">
        <v>89</v>
      </c>
      <c r="AO130" s="38">
        <v>73</v>
      </c>
      <c r="AP130" s="38">
        <v>80</v>
      </c>
      <c r="AQ130" s="38">
        <v>87</v>
      </c>
      <c r="AR130" s="38">
        <v>88</v>
      </c>
      <c r="AS130" s="38">
        <v>84</v>
      </c>
      <c r="AT130" s="38">
        <v>90</v>
      </c>
      <c r="AU130" s="38">
        <v>81</v>
      </c>
      <c r="AV130" s="38">
        <v>87</v>
      </c>
      <c r="AW130" s="38">
        <v>89</v>
      </c>
      <c r="AX130" s="38">
        <v>97</v>
      </c>
      <c r="AY130" s="38">
        <v>95</v>
      </c>
      <c r="AZ130" s="38">
        <v>102</v>
      </c>
      <c r="BA130" s="38">
        <v>117</v>
      </c>
      <c r="BB130" s="38">
        <v>122</v>
      </c>
      <c r="BC130" s="38">
        <v>107</v>
      </c>
      <c r="BD130" s="38">
        <v>119</v>
      </c>
      <c r="BE130" s="38">
        <v>113</v>
      </c>
      <c r="BF130" s="38">
        <v>97</v>
      </c>
      <c r="BG130" s="38">
        <v>107</v>
      </c>
      <c r="BH130" s="38">
        <v>111</v>
      </c>
      <c r="BI130" s="38">
        <v>119</v>
      </c>
      <c r="BJ130" s="38">
        <v>112</v>
      </c>
      <c r="BK130" s="38">
        <v>136</v>
      </c>
      <c r="BL130" s="38">
        <v>144</v>
      </c>
      <c r="BM130" s="38">
        <v>142</v>
      </c>
      <c r="BN130" s="38">
        <v>139</v>
      </c>
      <c r="BO130" s="38">
        <v>150</v>
      </c>
      <c r="BP130" s="38">
        <v>150</v>
      </c>
      <c r="BQ130" s="38">
        <v>146</v>
      </c>
      <c r="BR130" s="38">
        <v>163</v>
      </c>
      <c r="BS130" s="38">
        <v>152</v>
      </c>
      <c r="BT130" s="38">
        <v>138</v>
      </c>
      <c r="BU130" s="38">
        <v>139</v>
      </c>
      <c r="BV130" s="38">
        <v>156</v>
      </c>
      <c r="BW130" s="38">
        <v>135</v>
      </c>
      <c r="BX130" s="38">
        <v>142</v>
      </c>
      <c r="BY130" s="38">
        <v>159</v>
      </c>
      <c r="BZ130" s="38">
        <v>165</v>
      </c>
      <c r="CA130" s="38">
        <v>148</v>
      </c>
      <c r="CB130" s="38">
        <v>159</v>
      </c>
      <c r="CC130" s="38">
        <v>141</v>
      </c>
      <c r="CD130" s="38">
        <v>136</v>
      </c>
      <c r="CE130" s="38">
        <v>159</v>
      </c>
      <c r="CF130" s="38">
        <v>155</v>
      </c>
      <c r="CG130" s="38">
        <v>166</v>
      </c>
      <c r="CH130" s="38">
        <v>158</v>
      </c>
      <c r="CI130" s="38">
        <v>188</v>
      </c>
      <c r="CJ130" s="38">
        <v>181</v>
      </c>
      <c r="CK130" s="38">
        <v>195</v>
      </c>
      <c r="CL130" s="38">
        <v>199</v>
      </c>
      <c r="CM130" s="38">
        <v>203</v>
      </c>
      <c r="CN130" s="38">
        <v>195</v>
      </c>
      <c r="CO130" s="38">
        <v>208</v>
      </c>
      <c r="CP130" s="38">
        <v>220</v>
      </c>
      <c r="CQ130" s="38">
        <v>185</v>
      </c>
      <c r="CR130" s="38">
        <v>219</v>
      </c>
      <c r="CS130" s="38">
        <v>208</v>
      </c>
      <c r="CT130" s="38">
        <v>188</v>
      </c>
      <c r="CU130" s="52">
        <v>197</v>
      </c>
      <c r="CV130" s="52">
        <v>202</v>
      </c>
      <c r="CW130" s="52">
        <v>187</v>
      </c>
      <c r="CX130" s="52">
        <v>224</v>
      </c>
    </row>
    <row r="131" spans="1:102">
      <c r="A131" s="9" t="s">
        <v>245</v>
      </c>
      <c r="B131" s="18" t="s">
        <v>678</v>
      </c>
      <c r="C131" s="38">
        <v>273</v>
      </c>
      <c r="D131" s="38">
        <v>303</v>
      </c>
      <c r="E131" s="38">
        <v>340</v>
      </c>
      <c r="F131" s="38">
        <v>444</v>
      </c>
      <c r="G131" s="38">
        <v>380</v>
      </c>
      <c r="H131" s="38">
        <v>428</v>
      </c>
      <c r="I131" s="38">
        <v>436</v>
      </c>
      <c r="J131" s="38">
        <v>463</v>
      </c>
      <c r="K131" s="38">
        <v>464</v>
      </c>
      <c r="L131" s="38">
        <v>390</v>
      </c>
      <c r="M131" s="38">
        <v>367</v>
      </c>
      <c r="N131" s="38">
        <v>374</v>
      </c>
      <c r="O131" s="38">
        <v>365</v>
      </c>
      <c r="P131" s="38">
        <v>457</v>
      </c>
      <c r="Q131" s="38">
        <v>476</v>
      </c>
      <c r="R131" s="38">
        <v>531</v>
      </c>
      <c r="S131" s="38">
        <v>594</v>
      </c>
      <c r="T131" s="38">
        <v>565</v>
      </c>
      <c r="U131" s="38">
        <v>526</v>
      </c>
      <c r="V131" s="38">
        <v>583</v>
      </c>
      <c r="W131" s="53">
        <v>69</v>
      </c>
      <c r="X131" s="38">
        <v>71</v>
      </c>
      <c r="Y131" s="38">
        <v>65</v>
      </c>
      <c r="Z131" s="38">
        <v>68</v>
      </c>
      <c r="AA131" s="38">
        <v>71</v>
      </c>
      <c r="AB131" s="38">
        <v>75</v>
      </c>
      <c r="AC131" s="38">
        <v>76</v>
      </c>
      <c r="AD131" s="38">
        <v>81</v>
      </c>
      <c r="AE131" s="38">
        <v>85</v>
      </c>
      <c r="AF131" s="38">
        <v>75</v>
      </c>
      <c r="AG131" s="38">
        <v>90</v>
      </c>
      <c r="AH131" s="38">
        <v>90</v>
      </c>
      <c r="AI131" s="38">
        <v>100</v>
      </c>
      <c r="AJ131" s="38">
        <v>106</v>
      </c>
      <c r="AK131" s="38">
        <v>120</v>
      </c>
      <c r="AL131" s="38">
        <v>118</v>
      </c>
      <c r="AM131" s="38">
        <v>99</v>
      </c>
      <c r="AN131" s="38">
        <v>106</v>
      </c>
      <c r="AO131" s="38">
        <v>91</v>
      </c>
      <c r="AP131" s="38">
        <v>84</v>
      </c>
      <c r="AQ131" s="38">
        <v>90</v>
      </c>
      <c r="AR131" s="38">
        <v>107</v>
      </c>
      <c r="AS131" s="38">
        <v>129</v>
      </c>
      <c r="AT131" s="38">
        <v>102</v>
      </c>
      <c r="AU131" s="38">
        <v>105</v>
      </c>
      <c r="AV131" s="38">
        <v>113</v>
      </c>
      <c r="AW131" s="38">
        <v>104</v>
      </c>
      <c r="AX131" s="38">
        <v>114</v>
      </c>
      <c r="AY131" s="38">
        <v>118</v>
      </c>
      <c r="AZ131" s="38">
        <v>106</v>
      </c>
      <c r="BA131" s="38">
        <v>112</v>
      </c>
      <c r="BB131" s="38">
        <v>127</v>
      </c>
      <c r="BC131" s="38">
        <v>118</v>
      </c>
      <c r="BD131" s="38">
        <v>119</v>
      </c>
      <c r="BE131" s="38">
        <v>123</v>
      </c>
      <c r="BF131" s="38">
        <v>104</v>
      </c>
      <c r="BG131" s="38">
        <v>95</v>
      </c>
      <c r="BH131" s="38">
        <v>101</v>
      </c>
      <c r="BI131" s="38">
        <v>96</v>
      </c>
      <c r="BJ131" s="38">
        <v>98</v>
      </c>
      <c r="BK131" s="38">
        <v>100</v>
      </c>
      <c r="BL131" s="38">
        <v>90</v>
      </c>
      <c r="BM131" s="38">
        <v>85</v>
      </c>
      <c r="BN131" s="38">
        <v>92</v>
      </c>
      <c r="BO131" s="38">
        <v>120</v>
      </c>
      <c r="BP131" s="38">
        <v>79</v>
      </c>
      <c r="BQ131" s="38">
        <v>85</v>
      </c>
      <c r="BR131" s="38">
        <v>90</v>
      </c>
      <c r="BS131" s="38">
        <v>82</v>
      </c>
      <c r="BT131" s="38">
        <v>92</v>
      </c>
      <c r="BU131" s="38">
        <v>96</v>
      </c>
      <c r="BV131" s="38">
        <v>95</v>
      </c>
      <c r="BW131" s="38">
        <v>114</v>
      </c>
      <c r="BX131" s="38">
        <v>112</v>
      </c>
      <c r="BY131" s="38">
        <v>116</v>
      </c>
      <c r="BZ131" s="38">
        <v>115</v>
      </c>
      <c r="CA131" s="38">
        <v>104</v>
      </c>
      <c r="CB131" s="38">
        <v>130</v>
      </c>
      <c r="CC131" s="38">
        <v>124</v>
      </c>
      <c r="CD131" s="38">
        <v>118</v>
      </c>
      <c r="CE131" s="38">
        <v>126</v>
      </c>
      <c r="CF131" s="38">
        <v>132</v>
      </c>
      <c r="CG131" s="38">
        <v>136</v>
      </c>
      <c r="CH131" s="38">
        <v>137</v>
      </c>
      <c r="CI131" s="38">
        <v>136</v>
      </c>
      <c r="CJ131" s="38">
        <v>135</v>
      </c>
      <c r="CK131" s="38">
        <v>149</v>
      </c>
      <c r="CL131" s="38">
        <v>174</v>
      </c>
      <c r="CM131" s="38">
        <v>149</v>
      </c>
      <c r="CN131" s="38">
        <v>145</v>
      </c>
      <c r="CO131" s="38">
        <v>141</v>
      </c>
      <c r="CP131" s="38">
        <v>130</v>
      </c>
      <c r="CQ131" s="38">
        <v>124</v>
      </c>
      <c r="CR131" s="38">
        <v>130</v>
      </c>
      <c r="CS131" s="38">
        <v>130</v>
      </c>
      <c r="CT131" s="38">
        <v>142</v>
      </c>
      <c r="CU131" s="52">
        <v>144</v>
      </c>
      <c r="CV131" s="52">
        <v>147</v>
      </c>
      <c r="CW131" s="52">
        <v>149</v>
      </c>
      <c r="CX131" s="52">
        <v>143</v>
      </c>
    </row>
    <row r="132" spans="1:102">
      <c r="A132" s="9" t="s">
        <v>247</v>
      </c>
      <c r="B132" s="18" t="s">
        <v>679</v>
      </c>
      <c r="C132" s="38">
        <v>213</v>
      </c>
      <c r="D132" s="38">
        <v>158</v>
      </c>
      <c r="E132" s="38">
        <v>178</v>
      </c>
      <c r="F132" s="38">
        <v>239</v>
      </c>
      <c r="G132" s="38">
        <v>265</v>
      </c>
      <c r="H132" s="38">
        <v>224</v>
      </c>
      <c r="I132" s="38">
        <v>238</v>
      </c>
      <c r="J132" s="38">
        <v>407</v>
      </c>
      <c r="K132" s="38">
        <v>288</v>
      </c>
      <c r="L132" s="38">
        <v>195</v>
      </c>
      <c r="M132" s="38">
        <v>170</v>
      </c>
      <c r="N132" s="38">
        <v>139</v>
      </c>
      <c r="O132" s="38">
        <v>124</v>
      </c>
      <c r="P132" s="38">
        <v>111</v>
      </c>
      <c r="Q132" s="38">
        <v>127</v>
      </c>
      <c r="R132" s="38">
        <v>96</v>
      </c>
      <c r="S132" s="38">
        <v>84</v>
      </c>
      <c r="T132" s="38">
        <v>84</v>
      </c>
      <c r="U132" s="38">
        <v>117</v>
      </c>
      <c r="V132" s="38">
        <v>135</v>
      </c>
      <c r="W132" s="53">
        <v>55</v>
      </c>
      <c r="X132" s="38">
        <v>58</v>
      </c>
      <c r="Y132" s="38">
        <v>58</v>
      </c>
      <c r="Z132" s="38">
        <v>42</v>
      </c>
      <c r="AA132" s="38">
        <v>39</v>
      </c>
      <c r="AB132" s="38">
        <v>38</v>
      </c>
      <c r="AC132" s="38">
        <v>39</v>
      </c>
      <c r="AD132" s="38">
        <v>42</v>
      </c>
      <c r="AE132" s="38">
        <v>39</v>
      </c>
      <c r="AF132" s="38">
        <v>39</v>
      </c>
      <c r="AG132" s="38">
        <v>43</v>
      </c>
      <c r="AH132" s="38">
        <v>57</v>
      </c>
      <c r="AI132" s="38">
        <v>52</v>
      </c>
      <c r="AJ132" s="38">
        <v>62</v>
      </c>
      <c r="AK132" s="38">
        <v>64</v>
      </c>
      <c r="AL132" s="38">
        <v>61</v>
      </c>
      <c r="AM132" s="38">
        <v>70</v>
      </c>
      <c r="AN132" s="38">
        <v>70</v>
      </c>
      <c r="AO132" s="38">
        <v>63</v>
      </c>
      <c r="AP132" s="38">
        <v>62</v>
      </c>
      <c r="AQ132" s="38">
        <v>52</v>
      </c>
      <c r="AR132" s="38">
        <v>54</v>
      </c>
      <c r="AS132" s="38">
        <v>60</v>
      </c>
      <c r="AT132" s="38">
        <v>58</v>
      </c>
      <c r="AU132" s="38">
        <v>61</v>
      </c>
      <c r="AV132" s="38">
        <v>59</v>
      </c>
      <c r="AW132" s="38">
        <v>53</v>
      </c>
      <c r="AX132" s="38">
        <v>65</v>
      </c>
      <c r="AY132" s="38">
        <v>55</v>
      </c>
      <c r="AZ132" s="38">
        <v>131</v>
      </c>
      <c r="BA132" s="38">
        <v>140</v>
      </c>
      <c r="BB132" s="38">
        <v>81</v>
      </c>
      <c r="BC132" s="38">
        <v>80</v>
      </c>
      <c r="BD132" s="38">
        <v>75</v>
      </c>
      <c r="BE132" s="38">
        <v>70</v>
      </c>
      <c r="BF132" s="38">
        <v>63</v>
      </c>
      <c r="BG132" s="38">
        <v>58</v>
      </c>
      <c r="BH132" s="38">
        <v>50</v>
      </c>
      <c r="BI132" s="38">
        <v>43</v>
      </c>
      <c r="BJ132" s="38">
        <v>44</v>
      </c>
      <c r="BK132" s="38">
        <v>43</v>
      </c>
      <c r="BL132" s="38">
        <v>45</v>
      </c>
      <c r="BM132" s="38">
        <v>41</v>
      </c>
      <c r="BN132" s="38">
        <v>41</v>
      </c>
      <c r="BO132" s="38">
        <v>41</v>
      </c>
      <c r="BP132" s="38">
        <v>36</v>
      </c>
      <c r="BQ132" s="38">
        <v>30</v>
      </c>
      <c r="BR132" s="38">
        <v>32</v>
      </c>
      <c r="BS132" s="38">
        <v>31</v>
      </c>
      <c r="BT132" s="38">
        <v>32</v>
      </c>
      <c r="BU132" s="38">
        <v>30</v>
      </c>
      <c r="BV132" s="38">
        <v>31</v>
      </c>
      <c r="BW132" s="38">
        <v>32</v>
      </c>
      <c r="BX132" s="38">
        <v>26</v>
      </c>
      <c r="BY132" s="38">
        <v>26</v>
      </c>
      <c r="BZ132" s="38">
        <v>27</v>
      </c>
      <c r="CA132" s="38">
        <v>30</v>
      </c>
      <c r="CB132" s="38">
        <v>34</v>
      </c>
      <c r="CC132" s="38">
        <v>38</v>
      </c>
      <c r="CD132" s="38">
        <v>25</v>
      </c>
      <c r="CE132" s="38">
        <v>25</v>
      </c>
      <c r="CF132" s="38">
        <v>23</v>
      </c>
      <c r="CG132" s="38">
        <v>27</v>
      </c>
      <c r="CH132" s="38">
        <v>21</v>
      </c>
      <c r="CI132" s="38">
        <v>20</v>
      </c>
      <c r="CJ132" s="38">
        <v>22</v>
      </c>
      <c r="CK132" s="38">
        <v>21</v>
      </c>
      <c r="CL132" s="38">
        <v>21</v>
      </c>
      <c r="CM132" s="38">
        <v>20</v>
      </c>
      <c r="CN132" s="38">
        <v>21</v>
      </c>
      <c r="CO132" s="38">
        <v>20</v>
      </c>
      <c r="CP132" s="38">
        <v>23</v>
      </c>
      <c r="CQ132" s="38">
        <v>23</v>
      </c>
      <c r="CR132" s="38">
        <v>22</v>
      </c>
      <c r="CS132" s="38">
        <v>38</v>
      </c>
      <c r="CT132" s="38">
        <v>34</v>
      </c>
      <c r="CU132" s="52">
        <v>39</v>
      </c>
      <c r="CV132" s="52">
        <v>33</v>
      </c>
      <c r="CW132" s="52">
        <v>29</v>
      </c>
      <c r="CX132" s="52">
        <v>34</v>
      </c>
    </row>
    <row r="133" spans="1:102">
      <c r="A133" s="1" t="s">
        <v>249</v>
      </c>
      <c r="B133" s="18" t="s">
        <v>680</v>
      </c>
      <c r="C133" s="38">
        <v>4349</v>
      </c>
      <c r="D133" s="38">
        <v>4404</v>
      </c>
      <c r="E133" s="38">
        <v>4821</v>
      </c>
      <c r="F133" s="38">
        <v>4902</v>
      </c>
      <c r="G133" s="38">
        <v>4813</v>
      </c>
      <c r="H133" s="38">
        <v>5047</v>
      </c>
      <c r="I133" s="38">
        <v>5253</v>
      </c>
      <c r="J133" s="38">
        <v>5373</v>
      </c>
      <c r="K133" s="38">
        <v>5343</v>
      </c>
      <c r="L133" s="38">
        <v>6133</v>
      </c>
      <c r="M133" s="38">
        <v>6580</v>
      </c>
      <c r="N133" s="38">
        <v>6123</v>
      </c>
      <c r="O133" s="38">
        <v>6801</v>
      </c>
      <c r="P133" s="38">
        <v>7205</v>
      </c>
      <c r="Q133" s="38">
        <v>7308</v>
      </c>
      <c r="R133" s="38">
        <v>7767</v>
      </c>
      <c r="S133" s="38">
        <v>8556</v>
      </c>
      <c r="T133" s="38">
        <v>8545</v>
      </c>
      <c r="U133" s="38">
        <v>9665</v>
      </c>
      <c r="V133" s="38">
        <v>9942</v>
      </c>
      <c r="W133" s="53">
        <v>1105</v>
      </c>
      <c r="X133" s="38">
        <v>1102</v>
      </c>
      <c r="Y133" s="38">
        <v>1063</v>
      </c>
      <c r="Z133" s="38">
        <v>1079</v>
      </c>
      <c r="AA133" s="38">
        <v>1050</v>
      </c>
      <c r="AB133" s="38">
        <v>1069</v>
      </c>
      <c r="AC133" s="38">
        <v>1135</v>
      </c>
      <c r="AD133" s="38">
        <v>1150</v>
      </c>
      <c r="AE133" s="38">
        <v>1180</v>
      </c>
      <c r="AF133" s="38">
        <v>1205</v>
      </c>
      <c r="AG133" s="38">
        <v>1176</v>
      </c>
      <c r="AH133" s="38">
        <v>1260</v>
      </c>
      <c r="AI133" s="38">
        <v>1295</v>
      </c>
      <c r="AJ133" s="38">
        <v>1263</v>
      </c>
      <c r="AK133" s="38">
        <v>1189</v>
      </c>
      <c r="AL133" s="38">
        <v>1155</v>
      </c>
      <c r="AM133" s="38">
        <v>1205</v>
      </c>
      <c r="AN133" s="38">
        <v>1198</v>
      </c>
      <c r="AO133" s="38">
        <v>1205</v>
      </c>
      <c r="AP133" s="38">
        <v>1205</v>
      </c>
      <c r="AQ133" s="38">
        <v>1240</v>
      </c>
      <c r="AR133" s="38">
        <v>1267</v>
      </c>
      <c r="AS133" s="38">
        <v>1273</v>
      </c>
      <c r="AT133" s="38">
        <v>1267</v>
      </c>
      <c r="AU133" s="38">
        <v>1266</v>
      </c>
      <c r="AV133" s="38">
        <v>1343</v>
      </c>
      <c r="AW133" s="38">
        <v>1308</v>
      </c>
      <c r="AX133" s="38">
        <v>1336</v>
      </c>
      <c r="AY133" s="38">
        <v>1353</v>
      </c>
      <c r="AZ133" s="38">
        <v>1342</v>
      </c>
      <c r="BA133" s="38">
        <v>1324</v>
      </c>
      <c r="BB133" s="38">
        <v>1354</v>
      </c>
      <c r="BC133" s="38">
        <v>1258</v>
      </c>
      <c r="BD133" s="38">
        <v>1336</v>
      </c>
      <c r="BE133" s="38">
        <v>1392</v>
      </c>
      <c r="BF133" s="38">
        <v>1357</v>
      </c>
      <c r="BG133" s="38">
        <v>1470</v>
      </c>
      <c r="BH133" s="38">
        <v>1525</v>
      </c>
      <c r="BI133" s="38">
        <v>1563</v>
      </c>
      <c r="BJ133" s="38">
        <v>1575</v>
      </c>
      <c r="BK133" s="38">
        <v>1649</v>
      </c>
      <c r="BL133" s="38">
        <v>1748</v>
      </c>
      <c r="BM133" s="38">
        <v>1644</v>
      </c>
      <c r="BN133" s="38">
        <v>1539</v>
      </c>
      <c r="BO133" s="38">
        <v>1481</v>
      </c>
      <c r="BP133" s="38">
        <v>1500</v>
      </c>
      <c r="BQ133" s="38">
        <v>1427</v>
      </c>
      <c r="BR133" s="38">
        <v>1715</v>
      </c>
      <c r="BS133" s="38">
        <v>1646</v>
      </c>
      <c r="BT133" s="38">
        <v>1690</v>
      </c>
      <c r="BU133" s="38">
        <v>1737</v>
      </c>
      <c r="BV133" s="38">
        <v>1728</v>
      </c>
      <c r="BW133" s="38">
        <v>1815</v>
      </c>
      <c r="BX133" s="38">
        <v>1722</v>
      </c>
      <c r="BY133" s="38">
        <v>1844</v>
      </c>
      <c r="BZ133" s="38">
        <v>1824</v>
      </c>
      <c r="CA133" s="38">
        <v>1870</v>
      </c>
      <c r="CB133" s="38">
        <v>1845</v>
      </c>
      <c r="CC133" s="38">
        <v>1870</v>
      </c>
      <c r="CD133" s="38">
        <v>1723</v>
      </c>
      <c r="CE133" s="38">
        <v>1874</v>
      </c>
      <c r="CF133" s="38">
        <v>1910</v>
      </c>
      <c r="CG133" s="38">
        <v>2041</v>
      </c>
      <c r="CH133" s="38">
        <v>1942</v>
      </c>
      <c r="CI133" s="38">
        <v>2094</v>
      </c>
      <c r="CJ133" s="38">
        <v>2081</v>
      </c>
      <c r="CK133" s="38">
        <v>2204</v>
      </c>
      <c r="CL133" s="38">
        <v>2177</v>
      </c>
      <c r="CM133" s="38">
        <v>2168</v>
      </c>
      <c r="CN133" s="38">
        <v>2088</v>
      </c>
      <c r="CO133" s="38">
        <v>2127</v>
      </c>
      <c r="CP133" s="38">
        <v>2162</v>
      </c>
      <c r="CQ133" s="38">
        <v>2315</v>
      </c>
      <c r="CR133" s="38">
        <v>2400</v>
      </c>
      <c r="CS133" s="38">
        <v>2455</v>
      </c>
      <c r="CT133" s="38">
        <v>2495</v>
      </c>
      <c r="CU133" s="52">
        <v>2470</v>
      </c>
      <c r="CV133" s="52">
        <v>2398</v>
      </c>
      <c r="CW133" s="52">
        <v>2486</v>
      </c>
      <c r="CX133" s="52">
        <v>2588</v>
      </c>
    </row>
    <row r="134" spans="1:102">
      <c r="A134" s="9" t="s">
        <v>1214</v>
      </c>
      <c r="B134" s="18" t="s">
        <v>681</v>
      </c>
      <c r="C134" s="38">
        <v>1191</v>
      </c>
      <c r="D134" s="38">
        <v>1128</v>
      </c>
      <c r="E134" s="38">
        <v>1224</v>
      </c>
      <c r="F134" s="38">
        <v>1234</v>
      </c>
      <c r="G134" s="38">
        <v>1202</v>
      </c>
      <c r="H134" s="38">
        <v>1331</v>
      </c>
      <c r="I134" s="38">
        <v>1426</v>
      </c>
      <c r="J134" s="38">
        <v>1473</v>
      </c>
      <c r="K134" s="38">
        <v>1435</v>
      </c>
      <c r="L134" s="38">
        <v>1685</v>
      </c>
      <c r="M134" s="38">
        <v>1823</v>
      </c>
      <c r="N134" s="38">
        <v>2075</v>
      </c>
      <c r="O134" s="38">
        <v>2312</v>
      </c>
      <c r="P134" s="38">
        <v>2352</v>
      </c>
      <c r="Q134" s="38">
        <v>2494</v>
      </c>
      <c r="R134" s="38">
        <v>2476</v>
      </c>
      <c r="S134" s="38">
        <v>2583</v>
      </c>
      <c r="T134" s="38">
        <v>2634</v>
      </c>
      <c r="U134" s="38">
        <v>3131</v>
      </c>
      <c r="V134" s="38">
        <v>3099</v>
      </c>
      <c r="W134" s="53">
        <v>299</v>
      </c>
      <c r="X134" s="38">
        <v>310</v>
      </c>
      <c r="Y134" s="38">
        <v>284</v>
      </c>
      <c r="Z134" s="38">
        <v>298</v>
      </c>
      <c r="AA134" s="38">
        <v>288</v>
      </c>
      <c r="AB134" s="38">
        <v>263</v>
      </c>
      <c r="AC134" s="38">
        <v>283</v>
      </c>
      <c r="AD134" s="38">
        <v>294</v>
      </c>
      <c r="AE134" s="38">
        <v>313</v>
      </c>
      <c r="AF134" s="38">
        <v>296</v>
      </c>
      <c r="AG134" s="38">
        <v>300</v>
      </c>
      <c r="AH134" s="38">
        <v>315</v>
      </c>
      <c r="AI134" s="38">
        <v>342</v>
      </c>
      <c r="AJ134" s="38">
        <v>313</v>
      </c>
      <c r="AK134" s="38">
        <v>288</v>
      </c>
      <c r="AL134" s="38">
        <v>291</v>
      </c>
      <c r="AM134" s="38">
        <v>300</v>
      </c>
      <c r="AN134" s="38">
        <v>309</v>
      </c>
      <c r="AO134" s="38">
        <v>286</v>
      </c>
      <c r="AP134" s="38">
        <v>307</v>
      </c>
      <c r="AQ134" s="38">
        <v>337</v>
      </c>
      <c r="AR134" s="38">
        <v>340</v>
      </c>
      <c r="AS134" s="38">
        <v>335</v>
      </c>
      <c r="AT134" s="38">
        <v>319</v>
      </c>
      <c r="AU134" s="38">
        <v>322</v>
      </c>
      <c r="AV134" s="38">
        <v>386</v>
      </c>
      <c r="AW134" s="38">
        <v>347</v>
      </c>
      <c r="AX134" s="38">
        <v>371</v>
      </c>
      <c r="AY134" s="38">
        <v>352</v>
      </c>
      <c r="AZ134" s="38">
        <v>351</v>
      </c>
      <c r="BA134" s="38">
        <v>372</v>
      </c>
      <c r="BB134" s="38">
        <v>398</v>
      </c>
      <c r="BC134" s="38">
        <v>335</v>
      </c>
      <c r="BD134" s="38">
        <v>351</v>
      </c>
      <c r="BE134" s="38">
        <v>370</v>
      </c>
      <c r="BF134" s="38">
        <v>379</v>
      </c>
      <c r="BG134" s="38">
        <v>425</v>
      </c>
      <c r="BH134" s="38">
        <v>418</v>
      </c>
      <c r="BI134" s="38">
        <v>428</v>
      </c>
      <c r="BJ134" s="38">
        <v>414</v>
      </c>
      <c r="BK134" s="38">
        <v>454</v>
      </c>
      <c r="BL134" s="38">
        <v>502</v>
      </c>
      <c r="BM134" s="38">
        <v>437</v>
      </c>
      <c r="BN134" s="38">
        <v>430</v>
      </c>
      <c r="BO134" s="38">
        <v>500</v>
      </c>
      <c r="BP134" s="38">
        <v>516</v>
      </c>
      <c r="BQ134" s="38">
        <v>437</v>
      </c>
      <c r="BR134" s="38">
        <v>622</v>
      </c>
      <c r="BS134" s="38">
        <v>562</v>
      </c>
      <c r="BT134" s="38">
        <v>599</v>
      </c>
      <c r="BU134" s="38">
        <v>614</v>
      </c>
      <c r="BV134" s="38">
        <v>537</v>
      </c>
      <c r="BW134" s="38">
        <v>567</v>
      </c>
      <c r="BX134" s="38">
        <v>550</v>
      </c>
      <c r="BY134" s="38">
        <v>609</v>
      </c>
      <c r="BZ134" s="38">
        <v>626</v>
      </c>
      <c r="CA134" s="38">
        <v>670</v>
      </c>
      <c r="CB134" s="38">
        <v>631</v>
      </c>
      <c r="CC134" s="38">
        <v>653</v>
      </c>
      <c r="CD134" s="38">
        <v>540</v>
      </c>
      <c r="CE134" s="38">
        <v>602</v>
      </c>
      <c r="CF134" s="38">
        <v>597</v>
      </c>
      <c r="CG134" s="38">
        <v>699</v>
      </c>
      <c r="CH134" s="38">
        <v>578</v>
      </c>
      <c r="CI134" s="38">
        <v>665</v>
      </c>
      <c r="CJ134" s="38">
        <v>627</v>
      </c>
      <c r="CK134" s="38">
        <v>671</v>
      </c>
      <c r="CL134" s="38">
        <v>620</v>
      </c>
      <c r="CM134" s="38">
        <v>688</v>
      </c>
      <c r="CN134" s="38">
        <v>617</v>
      </c>
      <c r="CO134" s="38">
        <v>656</v>
      </c>
      <c r="CP134" s="38">
        <v>673</v>
      </c>
      <c r="CQ134" s="38">
        <v>787</v>
      </c>
      <c r="CR134" s="38">
        <v>808</v>
      </c>
      <c r="CS134" s="38">
        <v>792</v>
      </c>
      <c r="CT134" s="38">
        <v>744</v>
      </c>
      <c r="CU134" s="52">
        <v>740</v>
      </c>
      <c r="CV134" s="52">
        <v>712</v>
      </c>
      <c r="CW134" s="52">
        <v>811</v>
      </c>
      <c r="CX134" s="52">
        <v>836</v>
      </c>
    </row>
    <row r="135" spans="1:102">
      <c r="A135" s="9" t="s">
        <v>252</v>
      </c>
      <c r="B135" s="18" t="s">
        <v>682</v>
      </c>
      <c r="C135" s="38">
        <v>278</v>
      </c>
      <c r="D135" s="38">
        <v>217</v>
      </c>
      <c r="E135" s="38">
        <v>220</v>
      </c>
      <c r="F135" s="38">
        <v>253</v>
      </c>
      <c r="G135" s="38">
        <v>242</v>
      </c>
      <c r="H135" s="38">
        <v>284</v>
      </c>
      <c r="I135" s="38">
        <v>306</v>
      </c>
      <c r="J135" s="38">
        <v>303</v>
      </c>
      <c r="K135" s="38">
        <v>286</v>
      </c>
      <c r="L135" s="38">
        <v>307</v>
      </c>
      <c r="M135" s="38">
        <v>323</v>
      </c>
      <c r="N135" s="38">
        <v>316</v>
      </c>
      <c r="O135" s="38">
        <v>383</v>
      </c>
      <c r="P135" s="38">
        <v>389</v>
      </c>
      <c r="Q135" s="38">
        <v>366</v>
      </c>
      <c r="R135" s="38">
        <v>418</v>
      </c>
      <c r="S135" s="38">
        <v>446</v>
      </c>
      <c r="T135" s="38">
        <v>458</v>
      </c>
      <c r="U135" s="38">
        <v>477</v>
      </c>
      <c r="V135" s="38">
        <v>588</v>
      </c>
      <c r="W135" s="53">
        <v>85</v>
      </c>
      <c r="X135" s="38">
        <v>72</v>
      </c>
      <c r="Y135" s="38">
        <v>61</v>
      </c>
      <c r="Z135" s="38">
        <v>60</v>
      </c>
      <c r="AA135" s="38">
        <v>53</v>
      </c>
      <c r="AB135" s="38">
        <v>51</v>
      </c>
      <c r="AC135" s="38">
        <v>59</v>
      </c>
      <c r="AD135" s="38">
        <v>54</v>
      </c>
      <c r="AE135" s="38">
        <v>51</v>
      </c>
      <c r="AF135" s="38">
        <v>64</v>
      </c>
      <c r="AG135" s="38">
        <v>48</v>
      </c>
      <c r="AH135" s="38">
        <v>57</v>
      </c>
      <c r="AI135" s="38">
        <v>64</v>
      </c>
      <c r="AJ135" s="38">
        <v>69</v>
      </c>
      <c r="AK135" s="38">
        <v>62</v>
      </c>
      <c r="AL135" s="38">
        <v>58</v>
      </c>
      <c r="AM135" s="38">
        <v>62</v>
      </c>
      <c r="AN135" s="38">
        <v>57</v>
      </c>
      <c r="AO135" s="38">
        <v>60</v>
      </c>
      <c r="AP135" s="38">
        <v>63</v>
      </c>
      <c r="AQ135" s="38">
        <v>64</v>
      </c>
      <c r="AR135" s="38">
        <v>70</v>
      </c>
      <c r="AS135" s="38">
        <v>73</v>
      </c>
      <c r="AT135" s="38">
        <v>77</v>
      </c>
      <c r="AU135" s="38">
        <v>73</v>
      </c>
      <c r="AV135" s="38">
        <v>78</v>
      </c>
      <c r="AW135" s="38">
        <v>81</v>
      </c>
      <c r="AX135" s="38">
        <v>74</v>
      </c>
      <c r="AY135" s="38">
        <v>74</v>
      </c>
      <c r="AZ135" s="38">
        <v>74</v>
      </c>
      <c r="BA135" s="38">
        <v>74</v>
      </c>
      <c r="BB135" s="38">
        <v>81</v>
      </c>
      <c r="BC135" s="38">
        <v>79</v>
      </c>
      <c r="BD135" s="38">
        <v>75</v>
      </c>
      <c r="BE135" s="38">
        <v>67</v>
      </c>
      <c r="BF135" s="38">
        <v>65</v>
      </c>
      <c r="BG135" s="38">
        <v>64</v>
      </c>
      <c r="BH135" s="38">
        <v>73</v>
      </c>
      <c r="BI135" s="38">
        <v>82</v>
      </c>
      <c r="BJ135" s="38">
        <v>88</v>
      </c>
      <c r="BK135" s="38">
        <v>83</v>
      </c>
      <c r="BL135" s="38">
        <v>92</v>
      </c>
      <c r="BM135" s="38">
        <v>78</v>
      </c>
      <c r="BN135" s="38">
        <v>70</v>
      </c>
      <c r="BO135" s="38">
        <v>82</v>
      </c>
      <c r="BP135" s="38">
        <v>76</v>
      </c>
      <c r="BQ135" s="38">
        <v>77</v>
      </c>
      <c r="BR135" s="38">
        <v>81</v>
      </c>
      <c r="BS135" s="38">
        <v>89</v>
      </c>
      <c r="BT135" s="38">
        <v>93</v>
      </c>
      <c r="BU135" s="38">
        <v>100</v>
      </c>
      <c r="BV135" s="38">
        <v>101</v>
      </c>
      <c r="BW135" s="38">
        <v>100</v>
      </c>
      <c r="BX135" s="38">
        <v>89</v>
      </c>
      <c r="BY135" s="38">
        <v>107</v>
      </c>
      <c r="BZ135" s="38">
        <v>93</v>
      </c>
      <c r="CA135" s="38">
        <v>87</v>
      </c>
      <c r="CB135" s="38">
        <v>92</v>
      </c>
      <c r="CC135" s="38">
        <v>90</v>
      </c>
      <c r="CD135" s="38">
        <v>97</v>
      </c>
      <c r="CE135" s="38">
        <v>105</v>
      </c>
      <c r="CF135" s="38">
        <v>101</v>
      </c>
      <c r="CG135" s="38">
        <v>102</v>
      </c>
      <c r="CH135" s="38">
        <v>110</v>
      </c>
      <c r="CI135" s="38">
        <v>107</v>
      </c>
      <c r="CJ135" s="38">
        <v>111</v>
      </c>
      <c r="CK135" s="38">
        <v>116</v>
      </c>
      <c r="CL135" s="38">
        <v>112</v>
      </c>
      <c r="CM135" s="38">
        <v>117</v>
      </c>
      <c r="CN135" s="38">
        <v>107</v>
      </c>
      <c r="CO135" s="38">
        <v>117</v>
      </c>
      <c r="CP135" s="38">
        <v>117</v>
      </c>
      <c r="CQ135" s="38">
        <v>112</v>
      </c>
      <c r="CR135" s="38">
        <v>119</v>
      </c>
      <c r="CS135" s="38">
        <v>114</v>
      </c>
      <c r="CT135" s="38">
        <v>132</v>
      </c>
      <c r="CU135" s="52">
        <v>139</v>
      </c>
      <c r="CV135" s="52">
        <v>154</v>
      </c>
      <c r="CW135" s="52">
        <v>151</v>
      </c>
      <c r="CX135" s="52">
        <v>144</v>
      </c>
    </row>
    <row r="136" spans="1:102">
      <c r="A136" s="9" t="s">
        <v>254</v>
      </c>
      <c r="B136" s="18" t="s">
        <v>683</v>
      </c>
      <c r="C136" s="38">
        <v>794</v>
      </c>
      <c r="D136" s="38">
        <v>812</v>
      </c>
      <c r="E136" s="38">
        <v>931</v>
      </c>
      <c r="F136" s="38">
        <v>904</v>
      </c>
      <c r="G136" s="38">
        <v>785</v>
      </c>
      <c r="H136" s="38">
        <v>865</v>
      </c>
      <c r="I136" s="38">
        <v>970</v>
      </c>
      <c r="J136" s="38">
        <v>981</v>
      </c>
      <c r="K136" s="38">
        <v>1115</v>
      </c>
      <c r="L136" s="38">
        <v>1370</v>
      </c>
      <c r="M136" s="38">
        <v>1348</v>
      </c>
      <c r="N136" s="38">
        <v>1048</v>
      </c>
      <c r="O136" s="38">
        <v>1351</v>
      </c>
      <c r="P136" s="38">
        <v>1431</v>
      </c>
      <c r="Q136" s="38">
        <v>1387</v>
      </c>
      <c r="R136" s="38">
        <v>1456</v>
      </c>
      <c r="S136" s="38">
        <v>1613</v>
      </c>
      <c r="T136" s="38">
        <v>1565</v>
      </c>
      <c r="U136" s="38">
        <v>1769</v>
      </c>
      <c r="V136" s="38">
        <v>1877</v>
      </c>
      <c r="W136" s="53">
        <v>200</v>
      </c>
      <c r="X136" s="38">
        <v>197</v>
      </c>
      <c r="Y136" s="38">
        <v>196</v>
      </c>
      <c r="Z136" s="38">
        <v>201</v>
      </c>
      <c r="AA136" s="38">
        <v>192</v>
      </c>
      <c r="AB136" s="38">
        <v>198</v>
      </c>
      <c r="AC136" s="38">
        <v>206</v>
      </c>
      <c r="AD136" s="38">
        <v>216</v>
      </c>
      <c r="AE136" s="38">
        <v>217</v>
      </c>
      <c r="AF136" s="38">
        <v>231</v>
      </c>
      <c r="AG136" s="38">
        <v>239</v>
      </c>
      <c r="AH136" s="38">
        <v>244</v>
      </c>
      <c r="AI136" s="38">
        <v>249</v>
      </c>
      <c r="AJ136" s="38">
        <v>240</v>
      </c>
      <c r="AK136" s="38">
        <v>219</v>
      </c>
      <c r="AL136" s="38">
        <v>196</v>
      </c>
      <c r="AM136" s="38">
        <v>195</v>
      </c>
      <c r="AN136" s="38">
        <v>192</v>
      </c>
      <c r="AO136" s="38">
        <v>197</v>
      </c>
      <c r="AP136" s="38">
        <v>201</v>
      </c>
      <c r="AQ136" s="38">
        <v>215</v>
      </c>
      <c r="AR136" s="38">
        <v>221</v>
      </c>
      <c r="AS136" s="38">
        <v>214</v>
      </c>
      <c r="AT136" s="38">
        <v>215</v>
      </c>
      <c r="AU136" s="38">
        <v>226</v>
      </c>
      <c r="AV136" s="38">
        <v>249</v>
      </c>
      <c r="AW136" s="38">
        <v>244</v>
      </c>
      <c r="AX136" s="38">
        <v>251</v>
      </c>
      <c r="AY136" s="38">
        <v>251</v>
      </c>
      <c r="AZ136" s="38">
        <v>232</v>
      </c>
      <c r="BA136" s="38">
        <v>240</v>
      </c>
      <c r="BB136" s="38">
        <v>258</v>
      </c>
      <c r="BC136" s="38">
        <v>249</v>
      </c>
      <c r="BD136" s="38">
        <v>274</v>
      </c>
      <c r="BE136" s="38">
        <v>297</v>
      </c>
      <c r="BF136" s="38">
        <v>295</v>
      </c>
      <c r="BG136" s="38">
        <v>318</v>
      </c>
      <c r="BH136" s="38">
        <v>343</v>
      </c>
      <c r="BI136" s="38">
        <v>352</v>
      </c>
      <c r="BJ136" s="38">
        <v>357</v>
      </c>
      <c r="BK136" s="38">
        <v>349</v>
      </c>
      <c r="BL136" s="38">
        <v>364</v>
      </c>
      <c r="BM136" s="38">
        <v>344</v>
      </c>
      <c r="BN136" s="38">
        <v>291</v>
      </c>
      <c r="BO136" s="38">
        <v>250</v>
      </c>
      <c r="BP136" s="38">
        <v>248</v>
      </c>
      <c r="BQ136" s="38">
        <v>255</v>
      </c>
      <c r="BR136" s="38">
        <v>295</v>
      </c>
      <c r="BS136" s="38">
        <v>315</v>
      </c>
      <c r="BT136" s="38">
        <v>319</v>
      </c>
      <c r="BU136" s="38">
        <v>347</v>
      </c>
      <c r="BV136" s="38">
        <v>370</v>
      </c>
      <c r="BW136" s="38">
        <v>396</v>
      </c>
      <c r="BX136" s="38">
        <v>332</v>
      </c>
      <c r="BY136" s="38">
        <v>349</v>
      </c>
      <c r="BZ136" s="38">
        <v>354</v>
      </c>
      <c r="CA136" s="38">
        <v>357</v>
      </c>
      <c r="CB136" s="38">
        <v>353</v>
      </c>
      <c r="CC136" s="38">
        <v>347</v>
      </c>
      <c r="CD136" s="38">
        <v>330</v>
      </c>
      <c r="CE136" s="38">
        <v>340</v>
      </c>
      <c r="CF136" s="38">
        <v>361</v>
      </c>
      <c r="CG136" s="38">
        <v>369</v>
      </c>
      <c r="CH136" s="38">
        <v>386</v>
      </c>
      <c r="CI136" s="38">
        <v>398</v>
      </c>
      <c r="CJ136" s="38">
        <v>366</v>
      </c>
      <c r="CK136" s="38">
        <v>435</v>
      </c>
      <c r="CL136" s="38">
        <v>414</v>
      </c>
      <c r="CM136" s="38">
        <v>403</v>
      </c>
      <c r="CN136" s="38">
        <v>415</v>
      </c>
      <c r="CO136" s="38">
        <v>378</v>
      </c>
      <c r="CP136" s="38">
        <v>369</v>
      </c>
      <c r="CQ136" s="38">
        <v>406</v>
      </c>
      <c r="CR136" s="38">
        <v>422</v>
      </c>
      <c r="CS136" s="38">
        <v>468</v>
      </c>
      <c r="CT136" s="38">
        <v>473</v>
      </c>
      <c r="CU136" s="52">
        <v>474</v>
      </c>
      <c r="CV136" s="52">
        <v>455</v>
      </c>
      <c r="CW136" s="52">
        <v>449</v>
      </c>
      <c r="CX136" s="52">
        <v>499</v>
      </c>
    </row>
    <row r="137" spans="1:102">
      <c r="A137" s="9" t="s">
        <v>256</v>
      </c>
      <c r="B137" s="18" t="s">
        <v>684</v>
      </c>
      <c r="C137" s="38">
        <v>503</v>
      </c>
      <c r="D137" s="38">
        <v>497</v>
      </c>
      <c r="E137" s="38">
        <v>495</v>
      </c>
      <c r="F137" s="38">
        <v>474</v>
      </c>
      <c r="G137" s="38">
        <v>569</v>
      </c>
      <c r="H137" s="38">
        <v>621</v>
      </c>
      <c r="I137" s="38">
        <v>633</v>
      </c>
      <c r="J137" s="38">
        <v>646</v>
      </c>
      <c r="K137" s="38">
        <v>609</v>
      </c>
      <c r="L137" s="38">
        <v>720</v>
      </c>
      <c r="M137" s="38">
        <v>851</v>
      </c>
      <c r="N137" s="38">
        <v>694</v>
      </c>
      <c r="O137" s="38">
        <v>751</v>
      </c>
      <c r="P137" s="38">
        <v>827</v>
      </c>
      <c r="Q137" s="38">
        <v>872</v>
      </c>
      <c r="R137" s="38">
        <v>1033</v>
      </c>
      <c r="S137" s="38">
        <v>1142</v>
      </c>
      <c r="T137" s="38">
        <v>1117</v>
      </c>
      <c r="U137" s="38">
        <v>1254</v>
      </c>
      <c r="V137" s="38">
        <v>1221</v>
      </c>
      <c r="W137" s="53">
        <v>121</v>
      </c>
      <c r="X137" s="38">
        <v>125</v>
      </c>
      <c r="Y137" s="38">
        <v>127</v>
      </c>
      <c r="Z137" s="38">
        <v>130</v>
      </c>
      <c r="AA137" s="38">
        <v>122</v>
      </c>
      <c r="AB137" s="38">
        <v>121</v>
      </c>
      <c r="AC137" s="38">
        <v>129</v>
      </c>
      <c r="AD137" s="38">
        <v>125</v>
      </c>
      <c r="AE137" s="38">
        <v>128</v>
      </c>
      <c r="AF137" s="38">
        <v>126</v>
      </c>
      <c r="AG137" s="38">
        <v>121</v>
      </c>
      <c r="AH137" s="38">
        <v>120</v>
      </c>
      <c r="AI137" s="38">
        <v>119</v>
      </c>
      <c r="AJ137" s="38">
        <v>123</v>
      </c>
      <c r="AK137" s="38">
        <v>118</v>
      </c>
      <c r="AL137" s="38">
        <v>114</v>
      </c>
      <c r="AM137" s="38">
        <v>149</v>
      </c>
      <c r="AN137" s="38">
        <v>142</v>
      </c>
      <c r="AO137" s="38">
        <v>139</v>
      </c>
      <c r="AP137" s="38">
        <v>139</v>
      </c>
      <c r="AQ137" s="38">
        <v>143</v>
      </c>
      <c r="AR137" s="38">
        <v>152</v>
      </c>
      <c r="AS137" s="38">
        <v>166</v>
      </c>
      <c r="AT137" s="38">
        <v>160</v>
      </c>
      <c r="AU137" s="38">
        <v>155</v>
      </c>
      <c r="AV137" s="38">
        <v>158</v>
      </c>
      <c r="AW137" s="38">
        <v>157</v>
      </c>
      <c r="AX137" s="38">
        <v>163</v>
      </c>
      <c r="AY137" s="38">
        <v>164</v>
      </c>
      <c r="AZ137" s="38">
        <v>162</v>
      </c>
      <c r="BA137" s="38">
        <v>162</v>
      </c>
      <c r="BB137" s="38">
        <v>158</v>
      </c>
      <c r="BC137" s="38">
        <v>155</v>
      </c>
      <c r="BD137" s="38">
        <v>162</v>
      </c>
      <c r="BE137" s="38">
        <v>148</v>
      </c>
      <c r="BF137" s="38">
        <v>144</v>
      </c>
      <c r="BG137" s="38">
        <v>171</v>
      </c>
      <c r="BH137" s="38">
        <v>181</v>
      </c>
      <c r="BI137" s="38">
        <v>184</v>
      </c>
      <c r="BJ137" s="38">
        <v>184</v>
      </c>
      <c r="BK137" s="38">
        <v>212</v>
      </c>
      <c r="BL137" s="38">
        <v>225</v>
      </c>
      <c r="BM137" s="38">
        <v>231</v>
      </c>
      <c r="BN137" s="38">
        <v>183</v>
      </c>
      <c r="BO137" s="38">
        <v>170</v>
      </c>
      <c r="BP137" s="38">
        <v>163</v>
      </c>
      <c r="BQ137" s="38">
        <v>174</v>
      </c>
      <c r="BR137" s="38">
        <v>187</v>
      </c>
      <c r="BS137" s="38">
        <v>187</v>
      </c>
      <c r="BT137" s="38">
        <v>192</v>
      </c>
      <c r="BU137" s="38">
        <v>184</v>
      </c>
      <c r="BV137" s="38">
        <v>188</v>
      </c>
      <c r="BW137" s="38">
        <v>192</v>
      </c>
      <c r="BX137" s="38">
        <v>198</v>
      </c>
      <c r="BY137" s="38">
        <v>224</v>
      </c>
      <c r="BZ137" s="38">
        <v>213</v>
      </c>
      <c r="CA137" s="38">
        <v>219</v>
      </c>
      <c r="CB137" s="38">
        <v>220</v>
      </c>
      <c r="CC137" s="38">
        <v>210</v>
      </c>
      <c r="CD137" s="38">
        <v>223</v>
      </c>
      <c r="CE137" s="38">
        <v>250</v>
      </c>
      <c r="CF137" s="38">
        <v>257</v>
      </c>
      <c r="CG137" s="38">
        <v>267</v>
      </c>
      <c r="CH137" s="38">
        <v>259</v>
      </c>
      <c r="CI137" s="38">
        <v>272</v>
      </c>
      <c r="CJ137" s="38">
        <v>285</v>
      </c>
      <c r="CK137" s="38">
        <v>286</v>
      </c>
      <c r="CL137" s="38">
        <v>299</v>
      </c>
      <c r="CM137" s="38">
        <v>273</v>
      </c>
      <c r="CN137" s="38">
        <v>269</v>
      </c>
      <c r="CO137" s="38">
        <v>279</v>
      </c>
      <c r="CP137" s="38">
        <v>296</v>
      </c>
      <c r="CQ137" s="38">
        <v>300</v>
      </c>
      <c r="CR137" s="38">
        <v>315</v>
      </c>
      <c r="CS137" s="38">
        <v>320</v>
      </c>
      <c r="CT137" s="38">
        <v>319</v>
      </c>
      <c r="CU137" s="52">
        <v>312</v>
      </c>
      <c r="CV137" s="52">
        <v>308</v>
      </c>
      <c r="CW137" s="52">
        <v>299</v>
      </c>
      <c r="CX137" s="52">
        <v>302</v>
      </c>
    </row>
    <row r="138" spans="1:102">
      <c r="A138" s="9" t="s">
        <v>258</v>
      </c>
      <c r="B138" s="18" t="s">
        <v>685</v>
      </c>
      <c r="C138" s="38">
        <v>1000</v>
      </c>
      <c r="D138" s="38">
        <v>1189</v>
      </c>
      <c r="E138" s="38">
        <v>1319</v>
      </c>
      <c r="F138" s="38">
        <v>1422</v>
      </c>
      <c r="G138" s="38">
        <v>1502</v>
      </c>
      <c r="H138" s="38">
        <v>1455</v>
      </c>
      <c r="I138" s="38">
        <v>1421</v>
      </c>
      <c r="J138" s="38">
        <v>1526</v>
      </c>
      <c r="K138" s="38">
        <v>1434</v>
      </c>
      <c r="L138" s="38">
        <v>1527</v>
      </c>
      <c r="M138" s="38">
        <v>1669</v>
      </c>
      <c r="N138" s="38">
        <v>1483</v>
      </c>
      <c r="O138" s="38">
        <v>1406</v>
      </c>
      <c r="P138" s="38">
        <v>1539</v>
      </c>
      <c r="Q138" s="38">
        <v>1501</v>
      </c>
      <c r="R138" s="38">
        <v>1693</v>
      </c>
      <c r="S138" s="38">
        <v>1975</v>
      </c>
      <c r="T138" s="38">
        <v>2032</v>
      </c>
      <c r="U138" s="38">
        <v>2195</v>
      </c>
      <c r="V138" s="38">
        <v>2188</v>
      </c>
      <c r="W138" s="53">
        <v>246</v>
      </c>
      <c r="X138" s="38">
        <v>250</v>
      </c>
      <c r="Y138" s="38">
        <v>254</v>
      </c>
      <c r="Z138" s="38">
        <v>250</v>
      </c>
      <c r="AA138" s="38">
        <v>260</v>
      </c>
      <c r="AB138" s="38">
        <v>298</v>
      </c>
      <c r="AC138" s="38">
        <v>312</v>
      </c>
      <c r="AD138" s="38">
        <v>319</v>
      </c>
      <c r="AE138" s="38">
        <v>332</v>
      </c>
      <c r="AF138" s="38">
        <v>329</v>
      </c>
      <c r="AG138" s="38">
        <v>308</v>
      </c>
      <c r="AH138" s="38">
        <v>350</v>
      </c>
      <c r="AI138" s="38">
        <v>342</v>
      </c>
      <c r="AJ138" s="38">
        <v>360</v>
      </c>
      <c r="AK138" s="38">
        <v>359</v>
      </c>
      <c r="AL138" s="38">
        <v>361</v>
      </c>
      <c r="AM138" s="38">
        <v>365</v>
      </c>
      <c r="AN138" s="38">
        <v>368</v>
      </c>
      <c r="AO138" s="38">
        <v>388</v>
      </c>
      <c r="AP138" s="38">
        <v>381</v>
      </c>
      <c r="AQ138" s="38">
        <v>367</v>
      </c>
      <c r="AR138" s="38">
        <v>361</v>
      </c>
      <c r="AS138" s="38">
        <v>360</v>
      </c>
      <c r="AT138" s="38">
        <v>367</v>
      </c>
      <c r="AU138" s="38">
        <v>355</v>
      </c>
      <c r="AV138" s="38">
        <v>346</v>
      </c>
      <c r="AW138" s="38">
        <v>362</v>
      </c>
      <c r="AX138" s="38">
        <v>358</v>
      </c>
      <c r="AY138" s="38">
        <v>397</v>
      </c>
      <c r="AZ138" s="38">
        <v>408</v>
      </c>
      <c r="BA138" s="38">
        <v>372</v>
      </c>
      <c r="BB138" s="38">
        <v>349</v>
      </c>
      <c r="BC138" s="38">
        <v>346</v>
      </c>
      <c r="BD138" s="38">
        <v>357</v>
      </c>
      <c r="BE138" s="38">
        <v>382</v>
      </c>
      <c r="BF138" s="38">
        <v>349</v>
      </c>
      <c r="BG138" s="38">
        <v>365</v>
      </c>
      <c r="BH138" s="38">
        <v>378</v>
      </c>
      <c r="BI138" s="38">
        <v>384</v>
      </c>
      <c r="BJ138" s="38">
        <v>400</v>
      </c>
      <c r="BK138" s="38">
        <v>415</v>
      </c>
      <c r="BL138" s="38">
        <v>422</v>
      </c>
      <c r="BM138" s="38">
        <v>410</v>
      </c>
      <c r="BN138" s="38">
        <v>422</v>
      </c>
      <c r="BO138" s="38">
        <v>355</v>
      </c>
      <c r="BP138" s="38">
        <v>380</v>
      </c>
      <c r="BQ138" s="38">
        <v>363</v>
      </c>
      <c r="BR138" s="38">
        <v>385</v>
      </c>
      <c r="BS138" s="38">
        <v>340</v>
      </c>
      <c r="BT138" s="38">
        <v>343</v>
      </c>
      <c r="BU138" s="38">
        <v>345</v>
      </c>
      <c r="BV138" s="38">
        <v>378</v>
      </c>
      <c r="BW138" s="38">
        <v>399</v>
      </c>
      <c r="BX138" s="38">
        <v>366</v>
      </c>
      <c r="BY138" s="38">
        <v>392</v>
      </c>
      <c r="BZ138" s="38">
        <v>382</v>
      </c>
      <c r="CA138" s="38">
        <v>367</v>
      </c>
      <c r="CB138" s="38">
        <v>377</v>
      </c>
      <c r="CC138" s="38">
        <v>392</v>
      </c>
      <c r="CD138" s="38">
        <v>365</v>
      </c>
      <c r="CE138" s="38">
        <v>406</v>
      </c>
      <c r="CF138" s="38">
        <v>426</v>
      </c>
      <c r="CG138" s="38">
        <v>432</v>
      </c>
      <c r="CH138" s="38">
        <v>429</v>
      </c>
      <c r="CI138" s="38">
        <v>466</v>
      </c>
      <c r="CJ138" s="38">
        <v>481</v>
      </c>
      <c r="CK138" s="38">
        <v>491</v>
      </c>
      <c r="CL138" s="38">
        <v>537</v>
      </c>
      <c r="CM138" s="38">
        <v>501</v>
      </c>
      <c r="CN138" s="38">
        <v>496</v>
      </c>
      <c r="CO138" s="38">
        <v>512</v>
      </c>
      <c r="CP138" s="38">
        <v>523</v>
      </c>
      <c r="CQ138" s="38">
        <v>526</v>
      </c>
      <c r="CR138" s="38">
        <v>539</v>
      </c>
      <c r="CS138" s="38">
        <v>545</v>
      </c>
      <c r="CT138" s="38">
        <v>585</v>
      </c>
      <c r="CU138" s="52">
        <v>545</v>
      </c>
      <c r="CV138" s="52">
        <v>549</v>
      </c>
      <c r="CW138" s="52">
        <v>541</v>
      </c>
      <c r="CX138" s="52">
        <v>553</v>
      </c>
    </row>
    <row r="139" spans="1:102">
      <c r="A139" s="9" t="s">
        <v>260</v>
      </c>
      <c r="B139" s="18" t="s">
        <v>686</v>
      </c>
      <c r="C139" s="38">
        <v>583</v>
      </c>
      <c r="D139" s="38">
        <v>561</v>
      </c>
      <c r="E139" s="38">
        <v>632</v>
      </c>
      <c r="F139" s="38">
        <v>615</v>
      </c>
      <c r="G139" s="38">
        <v>513</v>
      </c>
      <c r="H139" s="38">
        <v>491</v>
      </c>
      <c r="I139" s="38">
        <v>497</v>
      </c>
      <c r="J139" s="38">
        <v>444</v>
      </c>
      <c r="K139" s="38">
        <v>464</v>
      </c>
      <c r="L139" s="38">
        <v>524</v>
      </c>
      <c r="M139" s="38">
        <v>566</v>
      </c>
      <c r="N139" s="38">
        <v>507</v>
      </c>
      <c r="O139" s="38">
        <v>598</v>
      </c>
      <c r="P139" s="38">
        <v>667</v>
      </c>
      <c r="Q139" s="38">
        <v>688</v>
      </c>
      <c r="R139" s="38">
        <v>691</v>
      </c>
      <c r="S139" s="38">
        <v>797</v>
      </c>
      <c r="T139" s="38">
        <v>739</v>
      </c>
      <c r="U139" s="38">
        <v>839</v>
      </c>
      <c r="V139" s="38">
        <v>969</v>
      </c>
      <c r="W139" s="53">
        <v>154</v>
      </c>
      <c r="X139" s="38">
        <v>148</v>
      </c>
      <c r="Y139" s="38">
        <v>141</v>
      </c>
      <c r="Z139" s="38">
        <v>140</v>
      </c>
      <c r="AA139" s="38">
        <v>135</v>
      </c>
      <c r="AB139" s="38">
        <v>138</v>
      </c>
      <c r="AC139" s="38">
        <v>146</v>
      </c>
      <c r="AD139" s="38">
        <v>142</v>
      </c>
      <c r="AE139" s="38">
        <v>139</v>
      </c>
      <c r="AF139" s="38">
        <v>160</v>
      </c>
      <c r="AG139" s="38">
        <v>159</v>
      </c>
      <c r="AH139" s="38">
        <v>174</v>
      </c>
      <c r="AI139" s="38">
        <v>179</v>
      </c>
      <c r="AJ139" s="38">
        <v>159</v>
      </c>
      <c r="AK139" s="38">
        <v>142</v>
      </c>
      <c r="AL139" s="38">
        <v>135</v>
      </c>
      <c r="AM139" s="38">
        <v>134</v>
      </c>
      <c r="AN139" s="38">
        <v>130</v>
      </c>
      <c r="AO139" s="38">
        <v>135</v>
      </c>
      <c r="AP139" s="38">
        <v>114</v>
      </c>
      <c r="AQ139" s="38">
        <v>114</v>
      </c>
      <c r="AR139" s="38">
        <v>123</v>
      </c>
      <c r="AS139" s="38">
        <v>125</v>
      </c>
      <c r="AT139" s="38">
        <v>129</v>
      </c>
      <c r="AU139" s="38">
        <v>135</v>
      </c>
      <c r="AV139" s="38">
        <v>127</v>
      </c>
      <c r="AW139" s="38">
        <v>117</v>
      </c>
      <c r="AX139" s="38">
        <v>118</v>
      </c>
      <c r="AY139" s="38">
        <v>115</v>
      </c>
      <c r="AZ139" s="38">
        <v>115</v>
      </c>
      <c r="BA139" s="38">
        <v>104</v>
      </c>
      <c r="BB139" s="38">
        <v>110</v>
      </c>
      <c r="BC139" s="38">
        <v>94</v>
      </c>
      <c r="BD139" s="38">
        <v>117</v>
      </c>
      <c r="BE139" s="38">
        <v>128</v>
      </c>
      <c r="BF139" s="38">
        <v>125</v>
      </c>
      <c r="BG139" s="38">
        <v>127</v>
      </c>
      <c r="BH139" s="38">
        <v>132</v>
      </c>
      <c r="BI139" s="38">
        <v>133</v>
      </c>
      <c r="BJ139" s="38">
        <v>132</v>
      </c>
      <c r="BK139" s="38">
        <v>136</v>
      </c>
      <c r="BL139" s="38">
        <v>143</v>
      </c>
      <c r="BM139" s="38">
        <v>144</v>
      </c>
      <c r="BN139" s="38">
        <v>143</v>
      </c>
      <c r="BO139" s="38">
        <v>124</v>
      </c>
      <c r="BP139" s="38">
        <v>117</v>
      </c>
      <c r="BQ139" s="38">
        <v>121</v>
      </c>
      <c r="BR139" s="38">
        <v>145</v>
      </c>
      <c r="BS139" s="38">
        <v>153</v>
      </c>
      <c r="BT139" s="38">
        <v>145</v>
      </c>
      <c r="BU139" s="38">
        <v>146</v>
      </c>
      <c r="BV139" s="38">
        <v>154</v>
      </c>
      <c r="BW139" s="38">
        <v>161</v>
      </c>
      <c r="BX139" s="38">
        <v>187</v>
      </c>
      <c r="BY139" s="38">
        <v>163</v>
      </c>
      <c r="BZ139" s="38">
        <v>156</v>
      </c>
      <c r="CA139" s="38">
        <v>170</v>
      </c>
      <c r="CB139" s="38">
        <v>172</v>
      </c>
      <c r="CC139" s="38">
        <v>178</v>
      </c>
      <c r="CD139" s="38">
        <v>168</v>
      </c>
      <c r="CE139" s="38">
        <v>171</v>
      </c>
      <c r="CF139" s="38">
        <v>167</v>
      </c>
      <c r="CG139" s="38">
        <v>173</v>
      </c>
      <c r="CH139" s="38">
        <v>180</v>
      </c>
      <c r="CI139" s="38">
        <v>186</v>
      </c>
      <c r="CJ139" s="38">
        <v>210</v>
      </c>
      <c r="CK139" s="38">
        <v>207</v>
      </c>
      <c r="CL139" s="38">
        <v>194</v>
      </c>
      <c r="CM139" s="38">
        <v>185</v>
      </c>
      <c r="CN139" s="38">
        <v>184</v>
      </c>
      <c r="CO139" s="38">
        <v>185</v>
      </c>
      <c r="CP139" s="38">
        <v>185</v>
      </c>
      <c r="CQ139" s="38">
        <v>184</v>
      </c>
      <c r="CR139" s="38">
        <v>199</v>
      </c>
      <c r="CS139" s="38">
        <v>214</v>
      </c>
      <c r="CT139" s="38">
        <v>242</v>
      </c>
      <c r="CU139" s="52">
        <v>261</v>
      </c>
      <c r="CV139" s="52">
        <v>220</v>
      </c>
      <c r="CW139" s="52">
        <v>234</v>
      </c>
      <c r="CX139" s="52">
        <v>254</v>
      </c>
    </row>
    <row r="140" spans="1:102">
      <c r="A140" s="1" t="s">
        <v>262</v>
      </c>
      <c r="B140" s="18" t="s">
        <v>687</v>
      </c>
      <c r="C140" s="38">
        <v>8530</v>
      </c>
      <c r="D140" s="38">
        <v>8251</v>
      </c>
      <c r="E140" s="38">
        <v>8298</v>
      </c>
      <c r="F140" s="38">
        <v>8482</v>
      </c>
      <c r="G140" s="38">
        <v>9130</v>
      </c>
      <c r="H140" s="38">
        <v>10048</v>
      </c>
      <c r="I140" s="38">
        <v>10432</v>
      </c>
      <c r="J140" s="38">
        <v>11363</v>
      </c>
      <c r="K140" s="38">
        <v>11664</v>
      </c>
      <c r="L140" s="38">
        <v>14248</v>
      </c>
      <c r="M140" s="38">
        <v>15779</v>
      </c>
      <c r="N140" s="38">
        <v>12475</v>
      </c>
      <c r="O140" s="38">
        <v>13968</v>
      </c>
      <c r="P140" s="38">
        <v>16042</v>
      </c>
      <c r="Q140" s="38">
        <v>15839</v>
      </c>
      <c r="R140" s="38">
        <v>16559</v>
      </c>
      <c r="S140" s="38">
        <v>18323</v>
      </c>
      <c r="T140" s="38">
        <v>16936</v>
      </c>
      <c r="U140" s="38">
        <v>18688</v>
      </c>
      <c r="V140" s="38">
        <v>20055</v>
      </c>
      <c r="W140" s="53">
        <v>2169</v>
      </c>
      <c r="X140" s="38">
        <v>2177</v>
      </c>
      <c r="Y140" s="38">
        <v>2112</v>
      </c>
      <c r="Z140" s="38">
        <v>2072</v>
      </c>
      <c r="AA140" s="38">
        <v>2058</v>
      </c>
      <c r="AB140" s="38">
        <v>2062</v>
      </c>
      <c r="AC140" s="38">
        <v>2066</v>
      </c>
      <c r="AD140" s="38">
        <v>2065</v>
      </c>
      <c r="AE140" s="38">
        <v>2021</v>
      </c>
      <c r="AF140" s="38">
        <v>2108</v>
      </c>
      <c r="AG140" s="38">
        <v>2071</v>
      </c>
      <c r="AH140" s="38">
        <v>2098</v>
      </c>
      <c r="AI140" s="38">
        <v>2070</v>
      </c>
      <c r="AJ140" s="38">
        <v>2113</v>
      </c>
      <c r="AK140" s="38">
        <v>2169</v>
      </c>
      <c r="AL140" s="38">
        <v>2130</v>
      </c>
      <c r="AM140" s="38">
        <v>2185</v>
      </c>
      <c r="AN140" s="38">
        <v>2329</v>
      </c>
      <c r="AO140" s="38">
        <v>2329</v>
      </c>
      <c r="AP140" s="38">
        <v>2287</v>
      </c>
      <c r="AQ140" s="38">
        <v>2488</v>
      </c>
      <c r="AR140" s="38">
        <v>2535</v>
      </c>
      <c r="AS140" s="38">
        <v>2500</v>
      </c>
      <c r="AT140" s="38">
        <v>2525</v>
      </c>
      <c r="AU140" s="38">
        <v>2473</v>
      </c>
      <c r="AV140" s="38">
        <v>2618</v>
      </c>
      <c r="AW140" s="38">
        <v>2601</v>
      </c>
      <c r="AX140" s="38">
        <v>2740</v>
      </c>
      <c r="AY140" s="38">
        <v>2802</v>
      </c>
      <c r="AZ140" s="38">
        <v>2899</v>
      </c>
      <c r="BA140" s="38">
        <v>2820</v>
      </c>
      <c r="BB140" s="38">
        <v>2842</v>
      </c>
      <c r="BC140" s="38">
        <v>2764</v>
      </c>
      <c r="BD140" s="38">
        <v>2882</v>
      </c>
      <c r="BE140" s="38">
        <v>2892</v>
      </c>
      <c r="BF140" s="38">
        <v>3126</v>
      </c>
      <c r="BG140" s="38">
        <v>3336</v>
      </c>
      <c r="BH140" s="38">
        <v>3498</v>
      </c>
      <c r="BI140" s="38">
        <v>3609</v>
      </c>
      <c r="BJ140" s="38">
        <v>3805</v>
      </c>
      <c r="BK140" s="38">
        <v>3978</v>
      </c>
      <c r="BL140" s="38">
        <v>4257</v>
      </c>
      <c r="BM140" s="38">
        <v>3957</v>
      </c>
      <c r="BN140" s="38">
        <v>3587</v>
      </c>
      <c r="BO140" s="38">
        <v>3249</v>
      </c>
      <c r="BP140" s="38">
        <v>2925</v>
      </c>
      <c r="BQ140" s="38">
        <v>3024</v>
      </c>
      <c r="BR140" s="38">
        <v>3277</v>
      </c>
      <c r="BS140" s="38">
        <v>3345</v>
      </c>
      <c r="BT140" s="38">
        <v>3491</v>
      </c>
      <c r="BU140" s="38">
        <v>3392</v>
      </c>
      <c r="BV140" s="38">
        <v>3740</v>
      </c>
      <c r="BW140" s="38">
        <v>3827</v>
      </c>
      <c r="BX140" s="38">
        <v>3979</v>
      </c>
      <c r="BY140" s="38">
        <v>4092</v>
      </c>
      <c r="BZ140" s="38">
        <v>4144</v>
      </c>
      <c r="CA140" s="38">
        <v>4153</v>
      </c>
      <c r="CB140" s="38">
        <v>4082</v>
      </c>
      <c r="CC140" s="38">
        <v>3965</v>
      </c>
      <c r="CD140" s="38">
        <v>3639</v>
      </c>
      <c r="CE140" s="38">
        <v>3921</v>
      </c>
      <c r="CF140" s="38">
        <v>4125</v>
      </c>
      <c r="CG140" s="38">
        <v>4269</v>
      </c>
      <c r="CH140" s="38">
        <v>4244</v>
      </c>
      <c r="CI140" s="38">
        <v>4474</v>
      </c>
      <c r="CJ140" s="38">
        <v>4600</v>
      </c>
      <c r="CK140" s="38">
        <v>4555</v>
      </c>
      <c r="CL140" s="38">
        <v>4694</v>
      </c>
      <c r="CM140" s="38">
        <v>4360</v>
      </c>
      <c r="CN140" s="38">
        <v>4246</v>
      </c>
      <c r="CO140" s="38">
        <v>4144</v>
      </c>
      <c r="CP140" s="38">
        <v>4186</v>
      </c>
      <c r="CQ140" s="38">
        <v>4384</v>
      </c>
      <c r="CR140" s="38">
        <v>4681</v>
      </c>
      <c r="CS140" s="38">
        <v>4620</v>
      </c>
      <c r="CT140" s="38">
        <v>5003</v>
      </c>
      <c r="CU140" s="52">
        <v>5019</v>
      </c>
      <c r="CV140" s="52">
        <v>4776</v>
      </c>
      <c r="CW140" s="52">
        <v>5143</v>
      </c>
      <c r="CX140" s="52">
        <v>5117</v>
      </c>
    </row>
    <row r="141" spans="1:102">
      <c r="A141" s="9" t="s">
        <v>264</v>
      </c>
      <c r="B141" s="18" t="s">
        <v>688</v>
      </c>
      <c r="C141" s="38">
        <v>2622</v>
      </c>
      <c r="D141" s="38">
        <v>2508</v>
      </c>
      <c r="E141" s="38">
        <v>2620</v>
      </c>
      <c r="F141" s="38">
        <v>2675</v>
      </c>
      <c r="G141" s="38">
        <v>3031</v>
      </c>
      <c r="H141" s="38">
        <v>3330</v>
      </c>
      <c r="I141" s="38">
        <v>3459</v>
      </c>
      <c r="J141" s="38">
        <v>3728</v>
      </c>
      <c r="K141" s="38">
        <v>3816</v>
      </c>
      <c r="L141" s="38">
        <v>4762</v>
      </c>
      <c r="M141" s="38">
        <v>5562</v>
      </c>
      <c r="N141" s="38">
        <v>4603</v>
      </c>
      <c r="O141" s="38">
        <v>5480</v>
      </c>
      <c r="P141" s="38">
        <v>6447</v>
      </c>
      <c r="Q141" s="38">
        <v>6331</v>
      </c>
      <c r="R141" s="38">
        <v>6604</v>
      </c>
      <c r="S141" s="38">
        <v>6785</v>
      </c>
      <c r="T141" s="38">
        <v>5951</v>
      </c>
      <c r="U141" s="38">
        <v>7085</v>
      </c>
      <c r="V141" s="38">
        <v>7824</v>
      </c>
      <c r="W141" s="53">
        <v>666</v>
      </c>
      <c r="X141" s="38">
        <v>664</v>
      </c>
      <c r="Y141" s="38">
        <v>654</v>
      </c>
      <c r="Z141" s="38">
        <v>638</v>
      </c>
      <c r="AA141" s="38">
        <v>625</v>
      </c>
      <c r="AB141" s="38">
        <v>606</v>
      </c>
      <c r="AC141" s="38">
        <v>642</v>
      </c>
      <c r="AD141" s="38">
        <v>635</v>
      </c>
      <c r="AE141" s="38">
        <v>648</v>
      </c>
      <c r="AF141" s="38">
        <v>660</v>
      </c>
      <c r="AG141" s="38">
        <v>655</v>
      </c>
      <c r="AH141" s="38">
        <v>657</v>
      </c>
      <c r="AI141" s="38">
        <v>646</v>
      </c>
      <c r="AJ141" s="38">
        <v>668</v>
      </c>
      <c r="AK141" s="38">
        <v>674</v>
      </c>
      <c r="AL141" s="38">
        <v>687</v>
      </c>
      <c r="AM141" s="38">
        <v>734</v>
      </c>
      <c r="AN141" s="38">
        <v>759</v>
      </c>
      <c r="AO141" s="38">
        <v>783</v>
      </c>
      <c r="AP141" s="38">
        <v>755</v>
      </c>
      <c r="AQ141" s="38">
        <v>806</v>
      </c>
      <c r="AR141" s="38">
        <v>831</v>
      </c>
      <c r="AS141" s="38">
        <v>845</v>
      </c>
      <c r="AT141" s="38">
        <v>848</v>
      </c>
      <c r="AU141" s="38">
        <v>831</v>
      </c>
      <c r="AV141" s="38">
        <v>849</v>
      </c>
      <c r="AW141" s="38">
        <v>881</v>
      </c>
      <c r="AX141" s="38">
        <v>898</v>
      </c>
      <c r="AY141" s="38">
        <v>929</v>
      </c>
      <c r="AZ141" s="38">
        <v>947</v>
      </c>
      <c r="BA141" s="38">
        <v>906</v>
      </c>
      <c r="BB141" s="38">
        <v>946</v>
      </c>
      <c r="BC141" s="38">
        <v>915</v>
      </c>
      <c r="BD141" s="38">
        <v>943</v>
      </c>
      <c r="BE141" s="38">
        <v>940</v>
      </c>
      <c r="BF141" s="38">
        <v>1018</v>
      </c>
      <c r="BG141" s="38">
        <v>1101</v>
      </c>
      <c r="BH141" s="38">
        <v>1156</v>
      </c>
      <c r="BI141" s="38">
        <v>1211</v>
      </c>
      <c r="BJ141" s="38">
        <v>1294</v>
      </c>
      <c r="BK141" s="38">
        <v>1421</v>
      </c>
      <c r="BL141" s="38">
        <v>1538</v>
      </c>
      <c r="BM141" s="38">
        <v>1425</v>
      </c>
      <c r="BN141" s="38">
        <v>1178</v>
      </c>
      <c r="BO141" s="38">
        <v>1146</v>
      </c>
      <c r="BP141" s="38">
        <v>1006</v>
      </c>
      <c r="BQ141" s="38">
        <v>1183</v>
      </c>
      <c r="BR141" s="38">
        <v>1268</v>
      </c>
      <c r="BS141" s="38">
        <v>1268</v>
      </c>
      <c r="BT141" s="38">
        <v>1356</v>
      </c>
      <c r="BU141" s="38">
        <v>1385</v>
      </c>
      <c r="BV141" s="38">
        <v>1471</v>
      </c>
      <c r="BW141" s="38">
        <v>1533</v>
      </c>
      <c r="BX141" s="38">
        <v>1611</v>
      </c>
      <c r="BY141" s="38">
        <v>1642</v>
      </c>
      <c r="BZ141" s="38">
        <v>1661</v>
      </c>
      <c r="CA141" s="38">
        <v>1681</v>
      </c>
      <c r="CB141" s="38">
        <v>1607</v>
      </c>
      <c r="CC141" s="38">
        <v>1632</v>
      </c>
      <c r="CD141" s="38">
        <v>1411</v>
      </c>
      <c r="CE141" s="38">
        <v>1526</v>
      </c>
      <c r="CF141" s="38">
        <v>1651</v>
      </c>
      <c r="CG141" s="38">
        <v>1714</v>
      </c>
      <c r="CH141" s="38">
        <v>1713</v>
      </c>
      <c r="CI141" s="38">
        <v>1766</v>
      </c>
      <c r="CJ141" s="38">
        <v>1616</v>
      </c>
      <c r="CK141" s="38">
        <v>1662</v>
      </c>
      <c r="CL141" s="38">
        <v>1741</v>
      </c>
      <c r="CM141" s="38">
        <v>1507</v>
      </c>
      <c r="CN141" s="38">
        <v>1476</v>
      </c>
      <c r="CO141" s="38">
        <v>1464</v>
      </c>
      <c r="CP141" s="38">
        <v>1504</v>
      </c>
      <c r="CQ141" s="38">
        <v>1640</v>
      </c>
      <c r="CR141" s="38">
        <v>1801</v>
      </c>
      <c r="CS141" s="38">
        <v>1711</v>
      </c>
      <c r="CT141" s="38">
        <v>1933</v>
      </c>
      <c r="CU141" s="52">
        <v>1966</v>
      </c>
      <c r="CV141" s="52">
        <v>1822</v>
      </c>
      <c r="CW141" s="52">
        <v>2073</v>
      </c>
      <c r="CX141" s="52">
        <v>1963</v>
      </c>
    </row>
    <row r="142" spans="1:102">
      <c r="A142" s="9" t="s">
        <v>266</v>
      </c>
      <c r="B142" s="18" t="s">
        <v>689</v>
      </c>
      <c r="C142" s="38">
        <v>2802</v>
      </c>
      <c r="D142" s="38">
        <v>2762</v>
      </c>
      <c r="E142" s="38">
        <v>2817</v>
      </c>
      <c r="F142" s="38">
        <v>2885</v>
      </c>
      <c r="G142" s="38">
        <v>3062</v>
      </c>
      <c r="H142" s="38">
        <v>3402</v>
      </c>
      <c r="I142" s="38">
        <v>3552</v>
      </c>
      <c r="J142" s="38">
        <v>3839</v>
      </c>
      <c r="K142" s="38">
        <v>3867</v>
      </c>
      <c r="L142" s="38">
        <v>4777</v>
      </c>
      <c r="M142" s="38">
        <v>5249</v>
      </c>
      <c r="N142" s="38">
        <v>4285</v>
      </c>
      <c r="O142" s="38">
        <v>4693</v>
      </c>
      <c r="P142" s="38">
        <v>5239</v>
      </c>
      <c r="Q142" s="38">
        <v>5147</v>
      </c>
      <c r="R142" s="38">
        <v>5550</v>
      </c>
      <c r="S142" s="38">
        <v>6216</v>
      </c>
      <c r="T142" s="38">
        <v>6076</v>
      </c>
      <c r="U142" s="38">
        <v>6373</v>
      </c>
      <c r="V142" s="38">
        <v>6673</v>
      </c>
      <c r="W142" s="53">
        <v>709</v>
      </c>
      <c r="X142" s="38">
        <v>696</v>
      </c>
      <c r="Y142" s="38">
        <v>700</v>
      </c>
      <c r="Z142" s="38">
        <v>697</v>
      </c>
      <c r="AA142" s="38">
        <v>701</v>
      </c>
      <c r="AB142" s="38">
        <v>695</v>
      </c>
      <c r="AC142" s="38">
        <v>680</v>
      </c>
      <c r="AD142" s="38">
        <v>686</v>
      </c>
      <c r="AE142" s="38">
        <v>667</v>
      </c>
      <c r="AF142" s="38">
        <v>712</v>
      </c>
      <c r="AG142" s="38">
        <v>710</v>
      </c>
      <c r="AH142" s="38">
        <v>728</v>
      </c>
      <c r="AI142" s="38">
        <v>725</v>
      </c>
      <c r="AJ142" s="38">
        <v>712</v>
      </c>
      <c r="AK142" s="38">
        <v>722</v>
      </c>
      <c r="AL142" s="38">
        <v>726</v>
      </c>
      <c r="AM142" s="38">
        <v>746</v>
      </c>
      <c r="AN142" s="38">
        <v>764</v>
      </c>
      <c r="AO142" s="38">
        <v>783</v>
      </c>
      <c r="AP142" s="38">
        <v>769</v>
      </c>
      <c r="AQ142" s="38">
        <v>838</v>
      </c>
      <c r="AR142" s="38">
        <v>868</v>
      </c>
      <c r="AS142" s="38">
        <v>847</v>
      </c>
      <c r="AT142" s="38">
        <v>849</v>
      </c>
      <c r="AU142" s="38">
        <v>836</v>
      </c>
      <c r="AV142" s="38">
        <v>869</v>
      </c>
      <c r="AW142" s="38">
        <v>884</v>
      </c>
      <c r="AX142" s="38">
        <v>963</v>
      </c>
      <c r="AY142" s="38">
        <v>907</v>
      </c>
      <c r="AZ142" s="38">
        <v>970</v>
      </c>
      <c r="BA142" s="38">
        <v>1000</v>
      </c>
      <c r="BB142" s="38">
        <v>962</v>
      </c>
      <c r="BC142" s="38">
        <v>920</v>
      </c>
      <c r="BD142" s="38">
        <v>969</v>
      </c>
      <c r="BE142" s="38">
        <v>978</v>
      </c>
      <c r="BF142" s="38">
        <v>1000</v>
      </c>
      <c r="BG142" s="38">
        <v>1116</v>
      </c>
      <c r="BH142" s="38">
        <v>1175</v>
      </c>
      <c r="BI142" s="38">
        <v>1221</v>
      </c>
      <c r="BJ142" s="38">
        <v>1265</v>
      </c>
      <c r="BK142" s="38">
        <v>1320</v>
      </c>
      <c r="BL142" s="38">
        <v>1395</v>
      </c>
      <c r="BM142" s="38">
        <v>1308</v>
      </c>
      <c r="BN142" s="38">
        <v>1226</v>
      </c>
      <c r="BO142" s="38">
        <v>1099</v>
      </c>
      <c r="BP142" s="38">
        <v>1016</v>
      </c>
      <c r="BQ142" s="38">
        <v>1034</v>
      </c>
      <c r="BR142" s="38">
        <v>1136</v>
      </c>
      <c r="BS142" s="38">
        <v>1146</v>
      </c>
      <c r="BT142" s="38">
        <v>1200</v>
      </c>
      <c r="BU142" s="38">
        <v>1123</v>
      </c>
      <c r="BV142" s="38">
        <v>1224</v>
      </c>
      <c r="BW142" s="38">
        <v>1269</v>
      </c>
      <c r="BX142" s="38">
        <v>1282</v>
      </c>
      <c r="BY142" s="38">
        <v>1345</v>
      </c>
      <c r="BZ142" s="38">
        <v>1343</v>
      </c>
      <c r="CA142" s="38">
        <v>1341</v>
      </c>
      <c r="CB142" s="38">
        <v>1311</v>
      </c>
      <c r="CC142" s="38">
        <v>1250</v>
      </c>
      <c r="CD142" s="38">
        <v>1245</v>
      </c>
      <c r="CE142" s="38">
        <v>1352</v>
      </c>
      <c r="CF142" s="38">
        <v>1377</v>
      </c>
      <c r="CG142" s="38">
        <v>1408</v>
      </c>
      <c r="CH142" s="38">
        <v>1413</v>
      </c>
      <c r="CI142" s="38">
        <v>1489</v>
      </c>
      <c r="CJ142" s="38">
        <v>1550</v>
      </c>
      <c r="CK142" s="38">
        <v>1526</v>
      </c>
      <c r="CL142" s="38">
        <v>1651</v>
      </c>
      <c r="CM142" s="38">
        <v>1533</v>
      </c>
      <c r="CN142" s="38">
        <v>1486</v>
      </c>
      <c r="CO142" s="38">
        <v>1512</v>
      </c>
      <c r="CP142" s="38">
        <v>1545</v>
      </c>
      <c r="CQ142" s="38">
        <v>1529</v>
      </c>
      <c r="CR142" s="38">
        <v>1600</v>
      </c>
      <c r="CS142" s="38">
        <v>1598</v>
      </c>
      <c r="CT142" s="38">
        <v>1646</v>
      </c>
      <c r="CU142" s="52">
        <v>1630</v>
      </c>
      <c r="CV142" s="52">
        <v>1589</v>
      </c>
      <c r="CW142" s="52">
        <v>1725</v>
      </c>
      <c r="CX142" s="52">
        <v>1729</v>
      </c>
    </row>
    <row r="143" spans="1:102">
      <c r="A143" s="9" t="s">
        <v>268</v>
      </c>
      <c r="B143" s="18" t="s">
        <v>690</v>
      </c>
      <c r="C143" s="38">
        <v>374</v>
      </c>
      <c r="D143" s="38">
        <v>476</v>
      </c>
      <c r="E143" s="38">
        <v>414</v>
      </c>
      <c r="F143" s="38">
        <v>449</v>
      </c>
      <c r="G143" s="38">
        <v>584</v>
      </c>
      <c r="H143" s="38">
        <v>636</v>
      </c>
      <c r="I143" s="38">
        <v>692</v>
      </c>
      <c r="J143" s="38">
        <v>702</v>
      </c>
      <c r="K143" s="38">
        <v>777</v>
      </c>
      <c r="L143" s="38">
        <v>952</v>
      </c>
      <c r="M143" s="38">
        <v>1239</v>
      </c>
      <c r="N143" s="38">
        <v>1158</v>
      </c>
      <c r="O143" s="38">
        <v>1059</v>
      </c>
      <c r="P143" s="38">
        <v>1282</v>
      </c>
      <c r="Q143" s="38">
        <v>1343</v>
      </c>
      <c r="R143" s="38">
        <v>1235</v>
      </c>
      <c r="S143" s="38">
        <v>1504</v>
      </c>
      <c r="T143" s="38">
        <v>1276</v>
      </c>
      <c r="U143" s="38">
        <v>1336</v>
      </c>
      <c r="V143" s="38">
        <v>1520</v>
      </c>
      <c r="W143" s="53">
        <v>96</v>
      </c>
      <c r="X143" s="38">
        <v>86</v>
      </c>
      <c r="Y143" s="38">
        <v>94</v>
      </c>
      <c r="Z143" s="38">
        <v>98</v>
      </c>
      <c r="AA143" s="38">
        <v>113</v>
      </c>
      <c r="AB143" s="38">
        <v>118</v>
      </c>
      <c r="AC143" s="38">
        <v>126</v>
      </c>
      <c r="AD143" s="38">
        <v>119</v>
      </c>
      <c r="AE143" s="38">
        <v>98</v>
      </c>
      <c r="AF143" s="38">
        <v>117</v>
      </c>
      <c r="AG143" s="38">
        <v>93</v>
      </c>
      <c r="AH143" s="38">
        <v>106</v>
      </c>
      <c r="AI143" s="38">
        <v>102</v>
      </c>
      <c r="AJ143" s="38">
        <v>101</v>
      </c>
      <c r="AK143" s="38">
        <v>114</v>
      </c>
      <c r="AL143" s="38">
        <v>132</v>
      </c>
      <c r="AM143" s="38">
        <v>138</v>
      </c>
      <c r="AN143" s="38">
        <v>152</v>
      </c>
      <c r="AO143" s="38">
        <v>142</v>
      </c>
      <c r="AP143" s="38">
        <v>152</v>
      </c>
      <c r="AQ143" s="38">
        <v>167</v>
      </c>
      <c r="AR143" s="38">
        <v>155</v>
      </c>
      <c r="AS143" s="38">
        <v>162</v>
      </c>
      <c r="AT143" s="38">
        <v>152</v>
      </c>
      <c r="AU143" s="38">
        <v>169</v>
      </c>
      <c r="AV143" s="38">
        <v>186</v>
      </c>
      <c r="AW143" s="38">
        <v>173</v>
      </c>
      <c r="AX143" s="38">
        <v>164</v>
      </c>
      <c r="AY143" s="38">
        <v>165</v>
      </c>
      <c r="AZ143" s="38">
        <v>179</v>
      </c>
      <c r="BA143" s="38">
        <v>188</v>
      </c>
      <c r="BB143" s="38">
        <v>170</v>
      </c>
      <c r="BC143" s="38">
        <v>187</v>
      </c>
      <c r="BD143" s="38">
        <v>185</v>
      </c>
      <c r="BE143" s="38">
        <v>192</v>
      </c>
      <c r="BF143" s="38">
        <v>213</v>
      </c>
      <c r="BG143" s="38">
        <v>220</v>
      </c>
      <c r="BH143" s="38">
        <v>226</v>
      </c>
      <c r="BI143" s="38">
        <v>247</v>
      </c>
      <c r="BJ143" s="38">
        <v>259</v>
      </c>
      <c r="BK143" s="38">
        <v>283</v>
      </c>
      <c r="BL143" s="38">
        <v>307</v>
      </c>
      <c r="BM143" s="38">
        <v>321</v>
      </c>
      <c r="BN143" s="38">
        <v>328</v>
      </c>
      <c r="BO143" s="38">
        <v>316</v>
      </c>
      <c r="BP143" s="38">
        <v>310</v>
      </c>
      <c r="BQ143" s="38">
        <v>271</v>
      </c>
      <c r="BR143" s="38">
        <v>261</v>
      </c>
      <c r="BS143" s="38">
        <v>266</v>
      </c>
      <c r="BT143" s="38">
        <v>278</v>
      </c>
      <c r="BU143" s="38">
        <v>249</v>
      </c>
      <c r="BV143" s="38">
        <v>266</v>
      </c>
      <c r="BW143" s="38">
        <v>297</v>
      </c>
      <c r="BX143" s="38">
        <v>299</v>
      </c>
      <c r="BY143" s="38">
        <v>322</v>
      </c>
      <c r="BZ143" s="38">
        <v>364</v>
      </c>
      <c r="CA143" s="38">
        <v>369</v>
      </c>
      <c r="CB143" s="38">
        <v>322</v>
      </c>
      <c r="CC143" s="38">
        <v>328</v>
      </c>
      <c r="CD143" s="38">
        <v>324</v>
      </c>
      <c r="CE143" s="38">
        <v>272</v>
      </c>
      <c r="CF143" s="38">
        <v>313</v>
      </c>
      <c r="CG143" s="38">
        <v>341</v>
      </c>
      <c r="CH143" s="38">
        <v>309</v>
      </c>
      <c r="CI143" s="38">
        <v>349</v>
      </c>
      <c r="CJ143" s="38">
        <v>438</v>
      </c>
      <c r="CK143" s="38">
        <v>358</v>
      </c>
      <c r="CL143" s="38">
        <v>359</v>
      </c>
      <c r="CM143" s="38">
        <v>333</v>
      </c>
      <c r="CN143" s="38">
        <v>318</v>
      </c>
      <c r="CO143" s="38">
        <v>314</v>
      </c>
      <c r="CP143" s="38">
        <v>311</v>
      </c>
      <c r="CQ143" s="38">
        <v>307</v>
      </c>
      <c r="CR143" s="38">
        <v>318</v>
      </c>
      <c r="CS143" s="38">
        <v>354</v>
      </c>
      <c r="CT143" s="38">
        <v>357</v>
      </c>
      <c r="CU143" s="52">
        <v>369</v>
      </c>
      <c r="CV143" s="52">
        <v>354</v>
      </c>
      <c r="CW143" s="52">
        <v>367</v>
      </c>
      <c r="CX143" s="52">
        <v>430</v>
      </c>
    </row>
    <row r="144" spans="1:102">
      <c r="A144" s="9" t="s">
        <v>270</v>
      </c>
      <c r="B144" s="18" t="s">
        <v>691</v>
      </c>
      <c r="C144" s="38">
        <v>548</v>
      </c>
      <c r="D144" s="38">
        <v>486</v>
      </c>
      <c r="E144" s="38">
        <v>509</v>
      </c>
      <c r="F144" s="38">
        <v>483</v>
      </c>
      <c r="G144" s="38">
        <v>462</v>
      </c>
      <c r="H144" s="38">
        <v>516</v>
      </c>
      <c r="I144" s="38">
        <v>494</v>
      </c>
      <c r="J144" s="38">
        <v>513</v>
      </c>
      <c r="K144" s="38">
        <v>565</v>
      </c>
      <c r="L144" s="38">
        <v>678</v>
      </c>
      <c r="M144" s="38">
        <v>603</v>
      </c>
      <c r="N144" s="38">
        <v>350</v>
      </c>
      <c r="O144" s="38">
        <v>477</v>
      </c>
      <c r="P144" s="38">
        <v>525</v>
      </c>
      <c r="Q144" s="38">
        <v>604</v>
      </c>
      <c r="R144" s="38">
        <v>593</v>
      </c>
      <c r="S144" s="38">
        <v>712</v>
      </c>
      <c r="T144" s="38">
        <v>717</v>
      </c>
      <c r="U144" s="38">
        <v>753</v>
      </c>
      <c r="V144" s="38">
        <v>748</v>
      </c>
      <c r="W144" s="53">
        <v>144</v>
      </c>
      <c r="X144" s="38">
        <v>147</v>
      </c>
      <c r="Y144" s="38">
        <v>133</v>
      </c>
      <c r="Z144" s="38">
        <v>124</v>
      </c>
      <c r="AA144" s="38">
        <v>113</v>
      </c>
      <c r="AB144" s="38">
        <v>116</v>
      </c>
      <c r="AC144" s="38">
        <v>120</v>
      </c>
      <c r="AD144" s="38">
        <v>137</v>
      </c>
      <c r="AE144" s="38">
        <v>136</v>
      </c>
      <c r="AF144" s="38">
        <v>121</v>
      </c>
      <c r="AG144" s="38">
        <v>130</v>
      </c>
      <c r="AH144" s="38">
        <v>122</v>
      </c>
      <c r="AI144" s="38">
        <v>117</v>
      </c>
      <c r="AJ144" s="38">
        <v>125</v>
      </c>
      <c r="AK144" s="38">
        <v>128</v>
      </c>
      <c r="AL144" s="38">
        <v>113</v>
      </c>
      <c r="AM144" s="38">
        <v>107</v>
      </c>
      <c r="AN144" s="38">
        <v>135</v>
      </c>
      <c r="AO144" s="38">
        <v>108</v>
      </c>
      <c r="AP144" s="38">
        <v>112</v>
      </c>
      <c r="AQ144" s="38">
        <v>145</v>
      </c>
      <c r="AR144" s="38">
        <v>128</v>
      </c>
      <c r="AS144" s="38">
        <v>127</v>
      </c>
      <c r="AT144" s="38">
        <v>116</v>
      </c>
      <c r="AU144" s="38">
        <v>119</v>
      </c>
      <c r="AV144" s="38">
        <v>128</v>
      </c>
      <c r="AW144" s="38">
        <v>119</v>
      </c>
      <c r="AX144" s="38">
        <v>128</v>
      </c>
      <c r="AY144" s="38">
        <v>134</v>
      </c>
      <c r="AZ144" s="38">
        <v>126</v>
      </c>
      <c r="BA144" s="38">
        <v>122</v>
      </c>
      <c r="BB144" s="38">
        <v>131</v>
      </c>
      <c r="BC144" s="38">
        <v>124</v>
      </c>
      <c r="BD144" s="38">
        <v>143</v>
      </c>
      <c r="BE144" s="38">
        <v>142</v>
      </c>
      <c r="BF144" s="38">
        <v>156</v>
      </c>
      <c r="BG144" s="38">
        <v>165</v>
      </c>
      <c r="BH144" s="38">
        <v>147</v>
      </c>
      <c r="BI144" s="38">
        <v>178</v>
      </c>
      <c r="BJ144" s="38">
        <v>188</v>
      </c>
      <c r="BK144" s="38">
        <v>172</v>
      </c>
      <c r="BL144" s="38">
        <v>163</v>
      </c>
      <c r="BM144" s="38">
        <v>148</v>
      </c>
      <c r="BN144" s="38">
        <v>120</v>
      </c>
      <c r="BO144" s="38">
        <v>97</v>
      </c>
      <c r="BP144" s="38">
        <v>81</v>
      </c>
      <c r="BQ144" s="38">
        <v>88</v>
      </c>
      <c r="BR144" s="38">
        <v>84</v>
      </c>
      <c r="BS144" s="38">
        <v>105</v>
      </c>
      <c r="BT144" s="38">
        <v>115</v>
      </c>
      <c r="BU144" s="38">
        <v>126</v>
      </c>
      <c r="BV144" s="38">
        <v>131</v>
      </c>
      <c r="BW144" s="38">
        <v>111</v>
      </c>
      <c r="BX144" s="38">
        <v>132</v>
      </c>
      <c r="BY144" s="38">
        <v>138</v>
      </c>
      <c r="BZ144" s="38">
        <v>144</v>
      </c>
      <c r="CA144" s="38">
        <v>141</v>
      </c>
      <c r="CB144" s="38">
        <v>196</v>
      </c>
      <c r="CC144" s="38">
        <v>139</v>
      </c>
      <c r="CD144" s="38">
        <v>128</v>
      </c>
      <c r="CE144" s="38">
        <v>152</v>
      </c>
      <c r="CF144" s="38">
        <v>147</v>
      </c>
      <c r="CG144" s="38">
        <v>144</v>
      </c>
      <c r="CH144" s="38">
        <v>150</v>
      </c>
      <c r="CI144" s="38">
        <v>169</v>
      </c>
      <c r="CJ144" s="38">
        <v>173</v>
      </c>
      <c r="CK144" s="38">
        <v>178</v>
      </c>
      <c r="CL144" s="38">
        <v>192</v>
      </c>
      <c r="CM144" s="38">
        <v>185</v>
      </c>
      <c r="CN144" s="38">
        <v>186</v>
      </c>
      <c r="CO144" s="38">
        <v>178</v>
      </c>
      <c r="CP144" s="38">
        <v>168</v>
      </c>
      <c r="CQ144" s="38">
        <v>166</v>
      </c>
      <c r="CR144" s="38">
        <v>168</v>
      </c>
      <c r="CS144" s="38">
        <v>182</v>
      </c>
      <c r="CT144" s="38">
        <v>237</v>
      </c>
      <c r="CU144" s="52">
        <v>187</v>
      </c>
      <c r="CV144" s="52">
        <v>176</v>
      </c>
      <c r="CW144" s="52">
        <v>198</v>
      </c>
      <c r="CX144" s="52">
        <v>187</v>
      </c>
    </row>
    <row r="145" spans="1:102">
      <c r="A145" s="9" t="s">
        <v>272</v>
      </c>
      <c r="B145" s="18" t="s">
        <v>692</v>
      </c>
      <c r="C145" s="38">
        <v>2184</v>
      </c>
      <c r="D145" s="38">
        <v>2019</v>
      </c>
      <c r="E145" s="38">
        <v>1938</v>
      </c>
      <c r="F145" s="38">
        <v>1990</v>
      </c>
      <c r="G145" s="38">
        <v>1991</v>
      </c>
      <c r="H145" s="38">
        <v>2164</v>
      </c>
      <c r="I145" s="38">
        <v>2235</v>
      </c>
      <c r="J145" s="38">
        <v>2581</v>
      </c>
      <c r="K145" s="38">
        <v>2639</v>
      </c>
      <c r="L145" s="38">
        <v>3079</v>
      </c>
      <c r="M145" s="38">
        <v>3126</v>
      </c>
      <c r="N145" s="38">
        <v>2079</v>
      </c>
      <c r="O145" s="38">
        <v>2259</v>
      </c>
      <c r="P145" s="38">
        <v>2549</v>
      </c>
      <c r="Q145" s="38">
        <v>2414</v>
      </c>
      <c r="R145" s="38">
        <v>2577</v>
      </c>
      <c r="S145" s="38">
        <v>3106</v>
      </c>
      <c r="T145" s="38">
        <v>2916</v>
      </c>
      <c r="U145" s="38">
        <v>3141</v>
      </c>
      <c r="V145" s="38">
        <v>3290</v>
      </c>
      <c r="W145" s="53">
        <v>554</v>
      </c>
      <c r="X145" s="38">
        <v>583</v>
      </c>
      <c r="Y145" s="38">
        <v>532</v>
      </c>
      <c r="Z145" s="38">
        <v>515</v>
      </c>
      <c r="AA145" s="38">
        <v>506</v>
      </c>
      <c r="AB145" s="38">
        <v>526</v>
      </c>
      <c r="AC145" s="38">
        <v>499</v>
      </c>
      <c r="AD145" s="38">
        <v>488</v>
      </c>
      <c r="AE145" s="38">
        <v>472</v>
      </c>
      <c r="AF145" s="38">
        <v>498</v>
      </c>
      <c r="AG145" s="38">
        <v>482</v>
      </c>
      <c r="AH145" s="38">
        <v>486</v>
      </c>
      <c r="AI145" s="38">
        <v>481</v>
      </c>
      <c r="AJ145" s="38">
        <v>506</v>
      </c>
      <c r="AK145" s="38">
        <v>530</v>
      </c>
      <c r="AL145" s="38">
        <v>473</v>
      </c>
      <c r="AM145" s="38">
        <v>459</v>
      </c>
      <c r="AN145" s="38">
        <v>520</v>
      </c>
      <c r="AO145" s="38">
        <v>513</v>
      </c>
      <c r="AP145" s="38">
        <v>499</v>
      </c>
      <c r="AQ145" s="38">
        <v>532</v>
      </c>
      <c r="AR145" s="38">
        <v>553</v>
      </c>
      <c r="AS145" s="38">
        <v>519</v>
      </c>
      <c r="AT145" s="38">
        <v>560</v>
      </c>
      <c r="AU145" s="38">
        <v>518</v>
      </c>
      <c r="AV145" s="38">
        <v>586</v>
      </c>
      <c r="AW145" s="38">
        <v>544</v>
      </c>
      <c r="AX145" s="38">
        <v>587</v>
      </c>
      <c r="AY145" s="38">
        <v>667</v>
      </c>
      <c r="AZ145" s="38">
        <v>677</v>
      </c>
      <c r="BA145" s="38">
        <v>605</v>
      </c>
      <c r="BB145" s="38">
        <v>632</v>
      </c>
      <c r="BC145" s="38">
        <v>617</v>
      </c>
      <c r="BD145" s="38">
        <v>643</v>
      </c>
      <c r="BE145" s="38">
        <v>640</v>
      </c>
      <c r="BF145" s="38">
        <v>739</v>
      </c>
      <c r="BG145" s="38">
        <v>733</v>
      </c>
      <c r="BH145" s="38">
        <v>794</v>
      </c>
      <c r="BI145" s="38">
        <v>752</v>
      </c>
      <c r="BJ145" s="38">
        <v>800</v>
      </c>
      <c r="BK145" s="38">
        <v>783</v>
      </c>
      <c r="BL145" s="38">
        <v>854</v>
      </c>
      <c r="BM145" s="38">
        <v>755</v>
      </c>
      <c r="BN145" s="38">
        <v>734</v>
      </c>
      <c r="BO145" s="38">
        <v>590</v>
      </c>
      <c r="BP145" s="38">
        <v>512</v>
      </c>
      <c r="BQ145" s="38">
        <v>448</v>
      </c>
      <c r="BR145" s="38">
        <v>529</v>
      </c>
      <c r="BS145" s="38">
        <v>561</v>
      </c>
      <c r="BT145" s="38">
        <v>541</v>
      </c>
      <c r="BU145" s="38">
        <v>509</v>
      </c>
      <c r="BV145" s="38">
        <v>648</v>
      </c>
      <c r="BW145" s="38">
        <v>617</v>
      </c>
      <c r="BX145" s="38">
        <v>654</v>
      </c>
      <c r="BY145" s="38">
        <v>646</v>
      </c>
      <c r="BZ145" s="38">
        <v>632</v>
      </c>
      <c r="CA145" s="38">
        <v>621</v>
      </c>
      <c r="CB145" s="38">
        <v>646</v>
      </c>
      <c r="CC145" s="38">
        <v>616</v>
      </c>
      <c r="CD145" s="38">
        <v>531</v>
      </c>
      <c r="CE145" s="38">
        <v>619</v>
      </c>
      <c r="CF145" s="38">
        <v>637</v>
      </c>
      <c r="CG145" s="38">
        <v>663</v>
      </c>
      <c r="CH145" s="38">
        <v>658</v>
      </c>
      <c r="CI145" s="38">
        <v>701</v>
      </c>
      <c r="CJ145" s="38">
        <v>824</v>
      </c>
      <c r="CK145" s="38">
        <v>830</v>
      </c>
      <c r="CL145" s="38">
        <v>751</v>
      </c>
      <c r="CM145" s="38">
        <v>802</v>
      </c>
      <c r="CN145" s="38">
        <v>780</v>
      </c>
      <c r="CO145" s="38">
        <v>676</v>
      </c>
      <c r="CP145" s="38">
        <v>658</v>
      </c>
      <c r="CQ145" s="38">
        <v>743</v>
      </c>
      <c r="CR145" s="38">
        <v>794</v>
      </c>
      <c r="CS145" s="38">
        <v>775</v>
      </c>
      <c r="CT145" s="38">
        <v>829</v>
      </c>
      <c r="CU145" s="52">
        <v>866</v>
      </c>
      <c r="CV145" s="52">
        <v>836</v>
      </c>
      <c r="CW145" s="52">
        <v>780</v>
      </c>
      <c r="CX145" s="52">
        <v>808</v>
      </c>
    </row>
    <row r="146" spans="1:102">
      <c r="A146" s="1" t="s">
        <v>274</v>
      </c>
      <c r="B146" s="18" t="s">
        <v>693</v>
      </c>
      <c r="C146" s="38">
        <v>19852</v>
      </c>
      <c r="D146" s="38">
        <v>21132</v>
      </c>
      <c r="E146" s="38">
        <v>20384</v>
      </c>
      <c r="F146" s="38">
        <v>23338</v>
      </c>
      <c r="G146" s="38">
        <v>25546</v>
      </c>
      <c r="H146" s="38">
        <v>26789</v>
      </c>
      <c r="I146" s="38">
        <v>27270</v>
      </c>
      <c r="J146" s="38">
        <v>28146</v>
      </c>
      <c r="K146" s="38">
        <v>29394</v>
      </c>
      <c r="L146" s="38">
        <v>33180</v>
      </c>
      <c r="M146" s="38">
        <v>30447</v>
      </c>
      <c r="N146" s="38">
        <v>23834</v>
      </c>
      <c r="O146" s="38">
        <v>30115</v>
      </c>
      <c r="P146" s="38">
        <v>32850</v>
      </c>
      <c r="Q146" s="38">
        <v>32363</v>
      </c>
      <c r="R146" s="38">
        <v>36649</v>
      </c>
      <c r="S146" s="38">
        <v>41651</v>
      </c>
      <c r="T146" s="38">
        <v>44225</v>
      </c>
      <c r="U146" s="38">
        <v>46277</v>
      </c>
      <c r="V146" s="38">
        <v>48113</v>
      </c>
      <c r="W146" s="53">
        <v>4342</v>
      </c>
      <c r="X146" s="38">
        <v>5265</v>
      </c>
      <c r="Y146" s="38">
        <v>4862</v>
      </c>
      <c r="Z146" s="38">
        <v>5383</v>
      </c>
      <c r="AA146" s="38">
        <v>5251</v>
      </c>
      <c r="AB146" s="38">
        <v>4923</v>
      </c>
      <c r="AC146" s="38">
        <v>5506</v>
      </c>
      <c r="AD146" s="38">
        <v>5452</v>
      </c>
      <c r="AE146" s="38">
        <v>5057</v>
      </c>
      <c r="AF146" s="38">
        <v>5428</v>
      </c>
      <c r="AG146" s="38">
        <v>4971</v>
      </c>
      <c r="AH146" s="38">
        <v>4928</v>
      </c>
      <c r="AI146" s="38">
        <v>5752</v>
      </c>
      <c r="AJ146" s="38">
        <v>5754</v>
      </c>
      <c r="AK146" s="38">
        <v>5908</v>
      </c>
      <c r="AL146" s="38">
        <v>5924</v>
      </c>
      <c r="AM146" s="38">
        <v>6147</v>
      </c>
      <c r="AN146" s="38">
        <v>6258</v>
      </c>
      <c r="AO146" s="38">
        <v>6725</v>
      </c>
      <c r="AP146" s="38">
        <v>6416</v>
      </c>
      <c r="AQ146" s="38">
        <v>6569</v>
      </c>
      <c r="AR146" s="38">
        <v>6614</v>
      </c>
      <c r="AS146" s="38">
        <v>6468</v>
      </c>
      <c r="AT146" s="38">
        <v>7138</v>
      </c>
      <c r="AU146" s="38">
        <v>6679</v>
      </c>
      <c r="AV146" s="38">
        <v>6784</v>
      </c>
      <c r="AW146" s="38">
        <v>6726</v>
      </c>
      <c r="AX146" s="38">
        <v>7081</v>
      </c>
      <c r="AY146" s="38">
        <v>6948</v>
      </c>
      <c r="AZ146" s="38">
        <v>7027</v>
      </c>
      <c r="BA146" s="38">
        <v>7050</v>
      </c>
      <c r="BB146" s="38">
        <v>7121</v>
      </c>
      <c r="BC146" s="38">
        <v>7162</v>
      </c>
      <c r="BD146" s="38">
        <v>7452</v>
      </c>
      <c r="BE146" s="38">
        <v>7302</v>
      </c>
      <c r="BF146" s="38">
        <v>7478</v>
      </c>
      <c r="BG146" s="38">
        <v>8228</v>
      </c>
      <c r="BH146" s="38">
        <v>8384</v>
      </c>
      <c r="BI146" s="38">
        <v>8333</v>
      </c>
      <c r="BJ146" s="38">
        <v>8235</v>
      </c>
      <c r="BK146" s="38">
        <v>8597</v>
      </c>
      <c r="BL146" s="38">
        <v>8416</v>
      </c>
      <c r="BM146" s="38">
        <v>7505</v>
      </c>
      <c r="BN146" s="38">
        <v>5929</v>
      </c>
      <c r="BO146" s="38">
        <v>4640</v>
      </c>
      <c r="BP146" s="38">
        <v>5286</v>
      </c>
      <c r="BQ146" s="38">
        <v>6521</v>
      </c>
      <c r="BR146" s="38">
        <v>7387</v>
      </c>
      <c r="BS146" s="38">
        <v>7497</v>
      </c>
      <c r="BT146" s="38">
        <v>7602</v>
      </c>
      <c r="BU146" s="38">
        <v>7315</v>
      </c>
      <c r="BV146" s="38">
        <v>7701</v>
      </c>
      <c r="BW146" s="38">
        <v>8154</v>
      </c>
      <c r="BX146" s="38">
        <v>8207</v>
      </c>
      <c r="BY146" s="38">
        <v>8109</v>
      </c>
      <c r="BZ146" s="38">
        <v>8380</v>
      </c>
      <c r="CA146" s="38">
        <v>8338</v>
      </c>
      <c r="CB146" s="38">
        <v>7863</v>
      </c>
      <c r="CC146" s="38">
        <v>7991</v>
      </c>
      <c r="CD146" s="38">
        <v>8171</v>
      </c>
      <c r="CE146" s="38">
        <v>8514</v>
      </c>
      <c r="CF146" s="38">
        <v>8951</v>
      </c>
      <c r="CG146" s="38">
        <v>9748</v>
      </c>
      <c r="CH146" s="38">
        <v>9436</v>
      </c>
      <c r="CI146" s="38">
        <v>10417</v>
      </c>
      <c r="CJ146" s="38">
        <v>10517</v>
      </c>
      <c r="CK146" s="38">
        <v>10237</v>
      </c>
      <c r="CL146" s="38">
        <v>10480</v>
      </c>
      <c r="CM146" s="38">
        <v>10500</v>
      </c>
      <c r="CN146" s="38">
        <v>10928</v>
      </c>
      <c r="CO146" s="38">
        <v>11178</v>
      </c>
      <c r="CP146" s="38">
        <v>11619</v>
      </c>
      <c r="CQ146" s="38">
        <v>11166</v>
      </c>
      <c r="CR146" s="38">
        <v>11613</v>
      </c>
      <c r="CS146" s="38">
        <v>11555</v>
      </c>
      <c r="CT146" s="38">
        <v>11943</v>
      </c>
      <c r="CU146" s="52">
        <v>12503</v>
      </c>
      <c r="CV146" s="52">
        <v>11879</v>
      </c>
      <c r="CW146" s="52">
        <v>11954</v>
      </c>
      <c r="CX146" s="52">
        <v>11777</v>
      </c>
    </row>
    <row r="147" spans="1:102">
      <c r="A147" s="9" t="s">
        <v>276</v>
      </c>
      <c r="B147" s="18" t="s">
        <v>694</v>
      </c>
      <c r="C147" s="38">
        <v>14327</v>
      </c>
      <c r="D147" s="38">
        <v>15087</v>
      </c>
      <c r="E147" s="38">
        <v>14870</v>
      </c>
      <c r="F147" s="38">
        <v>17927</v>
      </c>
      <c r="G147" s="38">
        <v>19365</v>
      </c>
      <c r="H147" s="38">
        <v>19877</v>
      </c>
      <c r="I147" s="38">
        <v>20093</v>
      </c>
      <c r="J147" s="38">
        <v>20897</v>
      </c>
      <c r="K147" s="38">
        <v>21253</v>
      </c>
      <c r="L147" s="38">
        <v>24167</v>
      </c>
      <c r="M147" s="38">
        <v>22373</v>
      </c>
      <c r="N147" s="38">
        <v>17908</v>
      </c>
      <c r="O147" s="38">
        <v>22264</v>
      </c>
      <c r="P147" s="38">
        <v>24036</v>
      </c>
      <c r="Q147" s="38">
        <v>23930</v>
      </c>
      <c r="R147" s="38">
        <v>27458</v>
      </c>
      <c r="S147" s="38">
        <v>31729</v>
      </c>
      <c r="T147" s="38">
        <v>33814</v>
      </c>
      <c r="U147" s="38">
        <v>35006</v>
      </c>
      <c r="V147" s="38">
        <v>36258</v>
      </c>
      <c r="W147" s="53">
        <v>3041</v>
      </c>
      <c r="X147" s="38">
        <v>3871</v>
      </c>
      <c r="Y147" s="38">
        <v>3459</v>
      </c>
      <c r="Z147" s="38">
        <v>3956</v>
      </c>
      <c r="AA147" s="38">
        <v>3745</v>
      </c>
      <c r="AB147" s="38">
        <v>3394</v>
      </c>
      <c r="AC147" s="38">
        <v>4021</v>
      </c>
      <c r="AD147" s="38">
        <v>3927</v>
      </c>
      <c r="AE147" s="38">
        <v>3615</v>
      </c>
      <c r="AF147" s="38">
        <v>4021</v>
      </c>
      <c r="AG147" s="38">
        <v>3554</v>
      </c>
      <c r="AH147" s="38">
        <v>3680</v>
      </c>
      <c r="AI147" s="38">
        <v>4453</v>
      </c>
      <c r="AJ147" s="38">
        <v>4429</v>
      </c>
      <c r="AK147" s="38">
        <v>4572</v>
      </c>
      <c r="AL147" s="38">
        <v>4473</v>
      </c>
      <c r="AM147" s="38">
        <v>4644</v>
      </c>
      <c r="AN147" s="38">
        <v>4763</v>
      </c>
      <c r="AO147" s="38">
        <v>5060</v>
      </c>
      <c r="AP147" s="38">
        <v>4898</v>
      </c>
      <c r="AQ147" s="38">
        <v>4956</v>
      </c>
      <c r="AR147" s="38">
        <v>4862</v>
      </c>
      <c r="AS147" s="38">
        <v>4706</v>
      </c>
      <c r="AT147" s="38">
        <v>5353</v>
      </c>
      <c r="AU147" s="38">
        <v>4927</v>
      </c>
      <c r="AV147" s="38">
        <v>5000</v>
      </c>
      <c r="AW147" s="38">
        <v>4937</v>
      </c>
      <c r="AX147" s="38">
        <v>5229</v>
      </c>
      <c r="AY147" s="38">
        <v>5131</v>
      </c>
      <c r="AZ147" s="38">
        <v>5214</v>
      </c>
      <c r="BA147" s="38">
        <v>5212</v>
      </c>
      <c r="BB147" s="38">
        <v>5340</v>
      </c>
      <c r="BC147" s="38">
        <v>5322</v>
      </c>
      <c r="BD147" s="38">
        <v>5516</v>
      </c>
      <c r="BE147" s="38">
        <v>5280</v>
      </c>
      <c r="BF147" s="38">
        <v>5135</v>
      </c>
      <c r="BG147" s="38">
        <v>5745</v>
      </c>
      <c r="BH147" s="38">
        <v>5933</v>
      </c>
      <c r="BI147" s="38">
        <v>6314</v>
      </c>
      <c r="BJ147" s="38">
        <v>6175</v>
      </c>
      <c r="BK147" s="38">
        <v>6462</v>
      </c>
      <c r="BL147" s="38">
        <v>6213</v>
      </c>
      <c r="BM147" s="38">
        <v>5394</v>
      </c>
      <c r="BN147" s="38">
        <v>4304</v>
      </c>
      <c r="BO147" s="38">
        <v>3374</v>
      </c>
      <c r="BP147" s="38">
        <v>3916</v>
      </c>
      <c r="BQ147" s="38">
        <v>4943</v>
      </c>
      <c r="BR147" s="38">
        <v>5675</v>
      </c>
      <c r="BS147" s="38">
        <v>5649</v>
      </c>
      <c r="BT147" s="38">
        <v>5623</v>
      </c>
      <c r="BU147" s="38">
        <v>5385</v>
      </c>
      <c r="BV147" s="38">
        <v>5607</v>
      </c>
      <c r="BW147" s="38">
        <v>6043</v>
      </c>
      <c r="BX147" s="38">
        <v>6086</v>
      </c>
      <c r="BY147" s="38">
        <v>5842</v>
      </c>
      <c r="BZ147" s="38">
        <v>6065</v>
      </c>
      <c r="CA147" s="38">
        <v>6058</v>
      </c>
      <c r="CB147" s="38">
        <v>5788</v>
      </c>
      <c r="CC147" s="38">
        <v>5972</v>
      </c>
      <c r="CD147" s="38">
        <v>6112</v>
      </c>
      <c r="CE147" s="38">
        <v>6360</v>
      </c>
      <c r="CF147" s="38">
        <v>6671</v>
      </c>
      <c r="CG147" s="38">
        <v>7360</v>
      </c>
      <c r="CH147" s="38">
        <v>7067</v>
      </c>
      <c r="CI147" s="38">
        <v>8022</v>
      </c>
      <c r="CJ147" s="38">
        <v>7979</v>
      </c>
      <c r="CK147" s="38">
        <v>7799</v>
      </c>
      <c r="CL147" s="38">
        <v>7929</v>
      </c>
      <c r="CM147" s="38">
        <v>7596</v>
      </c>
      <c r="CN147" s="38">
        <v>8531</v>
      </c>
      <c r="CO147" s="38">
        <v>8788</v>
      </c>
      <c r="CP147" s="38">
        <v>8899</v>
      </c>
      <c r="CQ147" s="38">
        <v>8651</v>
      </c>
      <c r="CR147" s="38">
        <v>8817</v>
      </c>
      <c r="CS147" s="38">
        <v>8638</v>
      </c>
      <c r="CT147" s="38">
        <v>8900</v>
      </c>
      <c r="CU147" s="52">
        <v>9511</v>
      </c>
      <c r="CV147" s="52">
        <v>8956</v>
      </c>
      <c r="CW147" s="52">
        <v>8856</v>
      </c>
      <c r="CX147" s="52">
        <v>8935</v>
      </c>
    </row>
    <row r="148" spans="1:102">
      <c r="A148" s="9" t="s">
        <v>278</v>
      </c>
      <c r="B148" s="18" t="s">
        <v>695</v>
      </c>
      <c r="C148" s="38">
        <v>272</v>
      </c>
      <c r="D148" s="38">
        <v>270</v>
      </c>
      <c r="E148" s="38">
        <v>258</v>
      </c>
      <c r="F148" s="38">
        <v>336</v>
      </c>
      <c r="G148" s="38">
        <v>389</v>
      </c>
      <c r="H148" s="38">
        <v>464</v>
      </c>
      <c r="I148" s="38">
        <v>554</v>
      </c>
      <c r="J148" s="38">
        <v>634</v>
      </c>
      <c r="K148" s="38">
        <v>611</v>
      </c>
      <c r="L148" s="38">
        <v>656</v>
      </c>
      <c r="M148" s="38">
        <v>639</v>
      </c>
      <c r="N148" s="38">
        <v>385</v>
      </c>
      <c r="O148" s="38">
        <v>575</v>
      </c>
      <c r="P148" s="38">
        <v>680</v>
      </c>
      <c r="Q148" s="38">
        <v>612</v>
      </c>
      <c r="R148" s="38">
        <v>713</v>
      </c>
      <c r="S148" s="38">
        <v>828</v>
      </c>
      <c r="T148" s="38">
        <v>854</v>
      </c>
      <c r="U148" s="38">
        <v>894</v>
      </c>
      <c r="V148" s="38">
        <v>852</v>
      </c>
      <c r="W148" s="53">
        <v>65</v>
      </c>
      <c r="X148" s="38">
        <v>69</v>
      </c>
      <c r="Y148" s="38">
        <v>69</v>
      </c>
      <c r="Z148" s="38">
        <v>69</v>
      </c>
      <c r="AA148" s="38">
        <v>70</v>
      </c>
      <c r="AB148" s="38">
        <v>65</v>
      </c>
      <c r="AC148" s="38">
        <v>65</v>
      </c>
      <c r="AD148" s="38">
        <v>70</v>
      </c>
      <c r="AE148" s="38">
        <v>65</v>
      </c>
      <c r="AF148" s="38">
        <v>66</v>
      </c>
      <c r="AG148" s="38">
        <v>70</v>
      </c>
      <c r="AH148" s="38">
        <v>57</v>
      </c>
      <c r="AI148" s="38">
        <v>71</v>
      </c>
      <c r="AJ148" s="38">
        <v>83</v>
      </c>
      <c r="AK148" s="38">
        <v>86</v>
      </c>
      <c r="AL148" s="38">
        <v>96</v>
      </c>
      <c r="AM148" s="38">
        <v>95</v>
      </c>
      <c r="AN148" s="38">
        <v>100</v>
      </c>
      <c r="AO148" s="38">
        <v>102</v>
      </c>
      <c r="AP148" s="38">
        <v>92</v>
      </c>
      <c r="AQ148" s="38">
        <v>111</v>
      </c>
      <c r="AR148" s="38">
        <v>115</v>
      </c>
      <c r="AS148" s="38">
        <v>120</v>
      </c>
      <c r="AT148" s="38">
        <v>118</v>
      </c>
      <c r="AU148" s="38">
        <v>119</v>
      </c>
      <c r="AV148" s="38">
        <v>132</v>
      </c>
      <c r="AW148" s="38">
        <v>147</v>
      </c>
      <c r="AX148" s="38">
        <v>156</v>
      </c>
      <c r="AY148" s="38">
        <v>162</v>
      </c>
      <c r="AZ148" s="38">
        <v>158</v>
      </c>
      <c r="BA148" s="38">
        <v>158</v>
      </c>
      <c r="BB148" s="38">
        <v>156</v>
      </c>
      <c r="BC148" s="38">
        <v>149</v>
      </c>
      <c r="BD148" s="38">
        <v>159</v>
      </c>
      <c r="BE148" s="38">
        <v>151</v>
      </c>
      <c r="BF148" s="38">
        <v>152</v>
      </c>
      <c r="BG148" s="38">
        <v>149</v>
      </c>
      <c r="BH148" s="38">
        <v>151</v>
      </c>
      <c r="BI148" s="38">
        <v>159</v>
      </c>
      <c r="BJ148" s="38">
        <v>197</v>
      </c>
      <c r="BK148" s="38">
        <v>170</v>
      </c>
      <c r="BL148" s="38">
        <v>176</v>
      </c>
      <c r="BM148" s="38">
        <v>156</v>
      </c>
      <c r="BN148" s="38">
        <v>137</v>
      </c>
      <c r="BO148" s="38">
        <v>90</v>
      </c>
      <c r="BP148" s="38">
        <v>91</v>
      </c>
      <c r="BQ148" s="38">
        <v>95</v>
      </c>
      <c r="BR148" s="38">
        <v>109</v>
      </c>
      <c r="BS148" s="38">
        <v>130</v>
      </c>
      <c r="BT148" s="38">
        <v>140</v>
      </c>
      <c r="BU148" s="38">
        <v>146</v>
      </c>
      <c r="BV148" s="38">
        <v>159</v>
      </c>
      <c r="BW148" s="38">
        <v>157</v>
      </c>
      <c r="BX148" s="38">
        <v>168</v>
      </c>
      <c r="BY148" s="38">
        <v>175</v>
      </c>
      <c r="BZ148" s="38">
        <v>180</v>
      </c>
      <c r="CA148" s="38">
        <v>164</v>
      </c>
      <c r="CB148" s="38">
        <v>159</v>
      </c>
      <c r="CC148" s="38">
        <v>154</v>
      </c>
      <c r="CD148" s="38">
        <v>135</v>
      </c>
      <c r="CE148" s="38">
        <v>158</v>
      </c>
      <c r="CF148" s="38">
        <v>169</v>
      </c>
      <c r="CG148" s="38">
        <v>188</v>
      </c>
      <c r="CH148" s="38">
        <v>198</v>
      </c>
      <c r="CI148" s="38">
        <v>196</v>
      </c>
      <c r="CJ148" s="38">
        <v>216</v>
      </c>
      <c r="CK148" s="38">
        <v>209</v>
      </c>
      <c r="CL148" s="38">
        <v>207</v>
      </c>
      <c r="CM148" s="38">
        <v>239</v>
      </c>
      <c r="CN148" s="38">
        <v>189</v>
      </c>
      <c r="CO148" s="38">
        <v>221</v>
      </c>
      <c r="CP148" s="38">
        <v>205</v>
      </c>
      <c r="CQ148" s="38">
        <v>226</v>
      </c>
      <c r="CR148" s="38">
        <v>209</v>
      </c>
      <c r="CS148" s="38">
        <v>227</v>
      </c>
      <c r="CT148" s="38">
        <v>232</v>
      </c>
      <c r="CU148" s="52">
        <v>200</v>
      </c>
      <c r="CV148" s="52">
        <v>212</v>
      </c>
      <c r="CW148" s="52">
        <v>205</v>
      </c>
      <c r="CX148" s="52">
        <v>235</v>
      </c>
    </row>
    <row r="149" spans="1:102">
      <c r="A149" s="9" t="s">
        <v>280</v>
      </c>
      <c r="B149" s="18" t="s">
        <v>696</v>
      </c>
      <c r="C149" s="38">
        <v>5253</v>
      </c>
      <c r="D149" s="38">
        <v>5775</v>
      </c>
      <c r="E149" s="38">
        <v>5256</v>
      </c>
      <c r="F149" s="38">
        <v>5075</v>
      </c>
      <c r="G149" s="38">
        <v>5792</v>
      </c>
      <c r="H149" s="38">
        <v>6448</v>
      </c>
      <c r="I149" s="38">
        <v>6623</v>
      </c>
      <c r="J149" s="38">
        <v>6615</v>
      </c>
      <c r="K149" s="38">
        <v>7530</v>
      </c>
      <c r="L149" s="38">
        <v>8357</v>
      </c>
      <c r="M149" s="38">
        <v>7435</v>
      </c>
      <c r="N149" s="38">
        <v>5541</v>
      </c>
      <c r="O149" s="38">
        <v>7276</v>
      </c>
      <c r="P149" s="38">
        <v>8134</v>
      </c>
      <c r="Q149" s="38">
        <v>7821</v>
      </c>
      <c r="R149" s="38">
        <v>8478</v>
      </c>
      <c r="S149" s="38">
        <v>9094</v>
      </c>
      <c r="T149" s="38">
        <v>9557</v>
      </c>
      <c r="U149" s="38">
        <v>10377</v>
      </c>
      <c r="V149" s="38">
        <v>11003</v>
      </c>
      <c r="W149" s="53">
        <v>1236</v>
      </c>
      <c r="X149" s="38">
        <v>1325</v>
      </c>
      <c r="Y149" s="38">
        <v>1334</v>
      </c>
      <c r="Z149" s="38">
        <v>1358</v>
      </c>
      <c r="AA149" s="38">
        <v>1436</v>
      </c>
      <c r="AB149" s="38">
        <v>1464</v>
      </c>
      <c r="AC149" s="38">
        <v>1420</v>
      </c>
      <c r="AD149" s="38">
        <v>1455</v>
      </c>
      <c r="AE149" s="38">
        <v>1377</v>
      </c>
      <c r="AF149" s="38">
        <v>1341</v>
      </c>
      <c r="AG149" s="38">
        <v>1347</v>
      </c>
      <c r="AH149" s="38">
        <v>1191</v>
      </c>
      <c r="AI149" s="38">
        <v>1227</v>
      </c>
      <c r="AJ149" s="38">
        <v>1243</v>
      </c>
      <c r="AK149" s="38">
        <v>1251</v>
      </c>
      <c r="AL149" s="38">
        <v>1354</v>
      </c>
      <c r="AM149" s="38">
        <v>1409</v>
      </c>
      <c r="AN149" s="38">
        <v>1395</v>
      </c>
      <c r="AO149" s="38">
        <v>1563</v>
      </c>
      <c r="AP149" s="38">
        <v>1425</v>
      </c>
      <c r="AQ149" s="38">
        <v>1501</v>
      </c>
      <c r="AR149" s="38">
        <v>1638</v>
      </c>
      <c r="AS149" s="38">
        <v>1642</v>
      </c>
      <c r="AT149" s="38">
        <v>1667</v>
      </c>
      <c r="AU149" s="38">
        <v>1633</v>
      </c>
      <c r="AV149" s="38">
        <v>1652</v>
      </c>
      <c r="AW149" s="38">
        <v>1643</v>
      </c>
      <c r="AX149" s="38">
        <v>1695</v>
      </c>
      <c r="AY149" s="38">
        <v>1655</v>
      </c>
      <c r="AZ149" s="38">
        <v>1655</v>
      </c>
      <c r="BA149" s="38">
        <v>1680</v>
      </c>
      <c r="BB149" s="38">
        <v>1625</v>
      </c>
      <c r="BC149" s="38">
        <v>1691</v>
      </c>
      <c r="BD149" s="38">
        <v>1776</v>
      </c>
      <c r="BE149" s="38">
        <v>1872</v>
      </c>
      <c r="BF149" s="38">
        <v>2191</v>
      </c>
      <c r="BG149" s="38">
        <v>2334</v>
      </c>
      <c r="BH149" s="38">
        <v>2300</v>
      </c>
      <c r="BI149" s="38">
        <v>1860</v>
      </c>
      <c r="BJ149" s="38">
        <v>1863</v>
      </c>
      <c r="BK149" s="38">
        <v>1965</v>
      </c>
      <c r="BL149" s="38">
        <v>2028</v>
      </c>
      <c r="BM149" s="38">
        <v>1955</v>
      </c>
      <c r="BN149" s="38">
        <v>1487</v>
      </c>
      <c r="BO149" s="38">
        <v>1176</v>
      </c>
      <c r="BP149" s="38">
        <v>1279</v>
      </c>
      <c r="BQ149" s="38">
        <v>1483</v>
      </c>
      <c r="BR149" s="38">
        <v>1603</v>
      </c>
      <c r="BS149" s="38">
        <v>1718</v>
      </c>
      <c r="BT149" s="38">
        <v>1840</v>
      </c>
      <c r="BU149" s="38">
        <v>1782</v>
      </c>
      <c r="BV149" s="38">
        <v>1936</v>
      </c>
      <c r="BW149" s="38">
        <v>1955</v>
      </c>
      <c r="BX149" s="38">
        <v>1953</v>
      </c>
      <c r="BY149" s="38">
        <v>2091</v>
      </c>
      <c r="BZ149" s="38">
        <v>2135</v>
      </c>
      <c r="CA149" s="38">
        <v>2116</v>
      </c>
      <c r="CB149" s="38">
        <v>1916</v>
      </c>
      <c r="CC149" s="38">
        <v>1865</v>
      </c>
      <c r="CD149" s="38">
        <v>1924</v>
      </c>
      <c r="CE149" s="38">
        <v>1997</v>
      </c>
      <c r="CF149" s="38">
        <v>2111</v>
      </c>
      <c r="CG149" s="38">
        <v>2199</v>
      </c>
      <c r="CH149" s="38">
        <v>2171</v>
      </c>
      <c r="CI149" s="38">
        <v>2200</v>
      </c>
      <c r="CJ149" s="38">
        <v>2322</v>
      </c>
      <c r="CK149" s="38">
        <v>2229</v>
      </c>
      <c r="CL149" s="38">
        <v>2343</v>
      </c>
      <c r="CM149" s="38">
        <v>2664</v>
      </c>
      <c r="CN149" s="38">
        <v>2208</v>
      </c>
      <c r="CO149" s="38">
        <v>2170</v>
      </c>
      <c r="CP149" s="38">
        <v>2515</v>
      </c>
      <c r="CQ149" s="38">
        <v>2289</v>
      </c>
      <c r="CR149" s="38">
        <v>2586</v>
      </c>
      <c r="CS149" s="38">
        <v>2690</v>
      </c>
      <c r="CT149" s="38">
        <v>2812</v>
      </c>
      <c r="CU149" s="52">
        <v>2792</v>
      </c>
      <c r="CV149" s="52">
        <v>2711</v>
      </c>
      <c r="CW149" s="52">
        <v>2894</v>
      </c>
      <c r="CX149" s="52">
        <v>2606</v>
      </c>
    </row>
    <row r="150" spans="1:102">
      <c r="A150" s="1" t="s">
        <v>282</v>
      </c>
      <c r="B150" s="18" t="s">
        <v>697</v>
      </c>
      <c r="C150" s="38">
        <v>2523</v>
      </c>
      <c r="D150" s="38">
        <v>2523</v>
      </c>
      <c r="E150" s="38">
        <v>3431</v>
      </c>
      <c r="F150" s="38">
        <v>3760</v>
      </c>
      <c r="G150" s="38">
        <v>3955</v>
      </c>
      <c r="H150" s="38">
        <v>2975</v>
      </c>
      <c r="I150" s="38">
        <v>3548</v>
      </c>
      <c r="J150" s="38">
        <v>3905</v>
      </c>
      <c r="K150" s="38">
        <v>3138</v>
      </c>
      <c r="L150" s="38">
        <v>2998</v>
      </c>
      <c r="M150" s="38">
        <v>3344</v>
      </c>
      <c r="N150" s="38">
        <v>3490</v>
      </c>
      <c r="O150" s="38">
        <v>4755</v>
      </c>
      <c r="P150" s="38">
        <v>3507</v>
      </c>
      <c r="Q150" s="38">
        <v>4477</v>
      </c>
      <c r="R150" s="38">
        <v>4408</v>
      </c>
      <c r="S150" s="38">
        <v>5503</v>
      </c>
      <c r="T150" s="38">
        <v>5634</v>
      </c>
      <c r="U150" s="38">
        <v>7750</v>
      </c>
      <c r="V150" s="38">
        <v>7911</v>
      </c>
      <c r="W150" s="53">
        <v>647</v>
      </c>
      <c r="X150" s="38">
        <v>617</v>
      </c>
      <c r="Y150" s="38">
        <v>622</v>
      </c>
      <c r="Z150" s="38">
        <v>637</v>
      </c>
      <c r="AA150" s="38">
        <v>550</v>
      </c>
      <c r="AB150" s="38">
        <v>558</v>
      </c>
      <c r="AC150" s="38">
        <v>603</v>
      </c>
      <c r="AD150" s="38">
        <v>812</v>
      </c>
      <c r="AE150" s="38">
        <v>806</v>
      </c>
      <c r="AF150" s="38">
        <v>941</v>
      </c>
      <c r="AG150" s="38">
        <v>968</v>
      </c>
      <c r="AH150" s="38">
        <v>716</v>
      </c>
      <c r="AI150" s="38">
        <v>985</v>
      </c>
      <c r="AJ150" s="38">
        <v>1016</v>
      </c>
      <c r="AK150" s="38">
        <v>906</v>
      </c>
      <c r="AL150" s="38">
        <v>853</v>
      </c>
      <c r="AM150" s="38">
        <v>939</v>
      </c>
      <c r="AN150" s="38">
        <v>814</v>
      </c>
      <c r="AO150" s="38">
        <v>1050</v>
      </c>
      <c r="AP150" s="38">
        <v>1152</v>
      </c>
      <c r="AQ150" s="38">
        <v>731</v>
      </c>
      <c r="AR150" s="38">
        <v>719</v>
      </c>
      <c r="AS150" s="38">
        <v>796</v>
      </c>
      <c r="AT150" s="38">
        <v>729</v>
      </c>
      <c r="AU150" s="38">
        <v>808</v>
      </c>
      <c r="AV150" s="38">
        <v>957</v>
      </c>
      <c r="AW150" s="38">
        <v>746</v>
      </c>
      <c r="AX150" s="38">
        <v>1037</v>
      </c>
      <c r="AY150" s="38">
        <v>1112</v>
      </c>
      <c r="AZ150" s="38">
        <v>1228</v>
      </c>
      <c r="BA150" s="38">
        <v>830</v>
      </c>
      <c r="BB150" s="38">
        <v>735</v>
      </c>
      <c r="BC150" s="38">
        <v>886</v>
      </c>
      <c r="BD150" s="38">
        <v>716</v>
      </c>
      <c r="BE150" s="38">
        <v>876</v>
      </c>
      <c r="BF150" s="38">
        <v>660</v>
      </c>
      <c r="BG150" s="38">
        <v>845</v>
      </c>
      <c r="BH150" s="38">
        <v>721</v>
      </c>
      <c r="BI150" s="38">
        <v>725</v>
      </c>
      <c r="BJ150" s="38">
        <v>707</v>
      </c>
      <c r="BK150" s="38">
        <v>705</v>
      </c>
      <c r="BL150" s="38">
        <v>795</v>
      </c>
      <c r="BM150" s="38">
        <v>847</v>
      </c>
      <c r="BN150" s="38">
        <v>997</v>
      </c>
      <c r="BO150" s="38">
        <v>834</v>
      </c>
      <c r="BP150" s="38">
        <v>843</v>
      </c>
      <c r="BQ150" s="38">
        <v>895</v>
      </c>
      <c r="BR150" s="38">
        <v>918</v>
      </c>
      <c r="BS150" s="38">
        <v>812</v>
      </c>
      <c r="BT150" s="38">
        <v>1497</v>
      </c>
      <c r="BU150" s="38">
        <v>1101</v>
      </c>
      <c r="BV150" s="38">
        <v>1345</v>
      </c>
      <c r="BW150" s="38">
        <v>1056</v>
      </c>
      <c r="BX150" s="38">
        <v>776</v>
      </c>
      <c r="BY150" s="38">
        <v>823</v>
      </c>
      <c r="BZ150" s="38">
        <v>852</v>
      </c>
      <c r="CA150" s="38">
        <v>1102</v>
      </c>
      <c r="CB150" s="38">
        <v>1184</v>
      </c>
      <c r="CC150" s="38">
        <v>1191</v>
      </c>
      <c r="CD150" s="38">
        <v>1000</v>
      </c>
      <c r="CE150" s="38">
        <v>648</v>
      </c>
      <c r="CF150" s="38">
        <v>1071</v>
      </c>
      <c r="CG150" s="38">
        <v>1483</v>
      </c>
      <c r="CH150" s="38">
        <v>1206</v>
      </c>
      <c r="CI150" s="38">
        <v>1381</v>
      </c>
      <c r="CJ150" s="38">
        <v>1261</v>
      </c>
      <c r="CK150" s="38">
        <v>1376</v>
      </c>
      <c r="CL150" s="38">
        <v>1485</v>
      </c>
      <c r="CM150" s="38">
        <v>1288</v>
      </c>
      <c r="CN150" s="38">
        <v>1389</v>
      </c>
      <c r="CO150" s="38">
        <v>1332</v>
      </c>
      <c r="CP150" s="38">
        <v>1625</v>
      </c>
      <c r="CQ150" s="38">
        <v>1868</v>
      </c>
      <c r="CR150" s="38">
        <v>1874</v>
      </c>
      <c r="CS150" s="38">
        <v>2048</v>
      </c>
      <c r="CT150" s="38">
        <v>1960</v>
      </c>
      <c r="CU150" s="52">
        <v>1971</v>
      </c>
      <c r="CV150" s="52">
        <v>1812</v>
      </c>
      <c r="CW150" s="52">
        <v>1980</v>
      </c>
      <c r="CX150" s="52">
        <v>2148</v>
      </c>
    </row>
    <row r="151" spans="1:102">
      <c r="A151" s="9" t="s">
        <v>284</v>
      </c>
      <c r="B151" s="18" t="s">
        <v>698</v>
      </c>
      <c r="C151" s="38">
        <v>300</v>
      </c>
      <c r="D151" s="38">
        <v>315</v>
      </c>
      <c r="E151" s="38">
        <v>878</v>
      </c>
      <c r="F151" s="38">
        <v>469</v>
      </c>
      <c r="G151" s="38">
        <v>462</v>
      </c>
      <c r="H151" s="38">
        <v>224</v>
      </c>
      <c r="I151" s="38">
        <v>307</v>
      </c>
      <c r="J151" s="38">
        <v>523</v>
      </c>
      <c r="K151" s="38">
        <v>284</v>
      </c>
      <c r="L151" s="38">
        <v>555</v>
      </c>
      <c r="M151" s="38">
        <v>287</v>
      </c>
      <c r="N151" s="38">
        <v>327</v>
      </c>
      <c r="O151" s="38">
        <v>1833</v>
      </c>
      <c r="P151" s="38">
        <v>571</v>
      </c>
      <c r="Q151" s="38">
        <v>256</v>
      </c>
      <c r="R151" s="38">
        <v>232</v>
      </c>
      <c r="S151" s="38">
        <v>293</v>
      </c>
      <c r="T151" s="38">
        <v>232</v>
      </c>
      <c r="U151" s="38">
        <v>311</v>
      </c>
      <c r="V151" s="38">
        <v>576</v>
      </c>
      <c r="W151" s="53">
        <v>91</v>
      </c>
      <c r="X151" s="38">
        <v>57</v>
      </c>
      <c r="Y151" s="38">
        <v>52</v>
      </c>
      <c r="Z151" s="38">
        <v>100</v>
      </c>
      <c r="AA151" s="38">
        <v>21</v>
      </c>
      <c r="AB151" s="38">
        <v>48</v>
      </c>
      <c r="AC151" s="38">
        <v>47</v>
      </c>
      <c r="AD151" s="38">
        <v>199</v>
      </c>
      <c r="AE151" s="38">
        <v>193</v>
      </c>
      <c r="AF151" s="38">
        <v>262</v>
      </c>
      <c r="AG151" s="38">
        <v>341</v>
      </c>
      <c r="AH151" s="38">
        <v>82</v>
      </c>
      <c r="AI151" s="38">
        <v>199</v>
      </c>
      <c r="AJ151" s="38">
        <v>124</v>
      </c>
      <c r="AK151" s="38">
        <v>55</v>
      </c>
      <c r="AL151" s="38">
        <v>91</v>
      </c>
      <c r="AM151" s="38">
        <v>113</v>
      </c>
      <c r="AN151" s="38">
        <v>134</v>
      </c>
      <c r="AO151" s="38">
        <v>140</v>
      </c>
      <c r="AP151" s="38">
        <v>75</v>
      </c>
      <c r="AQ151" s="38">
        <v>56</v>
      </c>
      <c r="AR151" s="38">
        <v>45</v>
      </c>
      <c r="AS151" s="38">
        <v>44</v>
      </c>
      <c r="AT151" s="38">
        <v>79</v>
      </c>
      <c r="AU151" s="38">
        <v>61</v>
      </c>
      <c r="AV151" s="38">
        <v>75</v>
      </c>
      <c r="AW151" s="38">
        <v>82</v>
      </c>
      <c r="AX151" s="38">
        <v>89</v>
      </c>
      <c r="AY151" s="38">
        <v>114</v>
      </c>
      <c r="AZ151" s="38">
        <v>223</v>
      </c>
      <c r="BA151" s="38">
        <v>97</v>
      </c>
      <c r="BB151" s="38">
        <v>89</v>
      </c>
      <c r="BC151" s="38">
        <v>72</v>
      </c>
      <c r="BD151" s="38">
        <v>58</v>
      </c>
      <c r="BE151" s="38">
        <v>93</v>
      </c>
      <c r="BF151" s="38">
        <v>61</v>
      </c>
      <c r="BG151" s="38">
        <v>192</v>
      </c>
      <c r="BH151" s="38">
        <v>164</v>
      </c>
      <c r="BI151" s="38">
        <v>113</v>
      </c>
      <c r="BJ151" s="38">
        <v>86</v>
      </c>
      <c r="BK151" s="38">
        <v>82</v>
      </c>
      <c r="BL151" s="38">
        <v>56</v>
      </c>
      <c r="BM151" s="38">
        <v>82</v>
      </c>
      <c r="BN151" s="38">
        <v>67</v>
      </c>
      <c r="BO151" s="38">
        <v>63</v>
      </c>
      <c r="BP151" s="38">
        <v>93</v>
      </c>
      <c r="BQ151" s="38">
        <v>84</v>
      </c>
      <c r="BR151" s="38">
        <v>87</v>
      </c>
      <c r="BS151" s="38">
        <v>59</v>
      </c>
      <c r="BT151" s="38">
        <v>693</v>
      </c>
      <c r="BU151" s="38">
        <v>495</v>
      </c>
      <c r="BV151" s="38">
        <v>586</v>
      </c>
      <c r="BW151" s="38">
        <v>333</v>
      </c>
      <c r="BX151" s="38">
        <v>89</v>
      </c>
      <c r="BY151" s="38">
        <v>89</v>
      </c>
      <c r="BZ151" s="38">
        <v>60</v>
      </c>
      <c r="CA151" s="38">
        <v>94</v>
      </c>
      <c r="CB151" s="38">
        <v>56</v>
      </c>
      <c r="CC151" s="38">
        <v>58</v>
      </c>
      <c r="CD151" s="38">
        <v>48</v>
      </c>
      <c r="CE151" s="38">
        <v>54</v>
      </c>
      <c r="CF151" s="38">
        <v>58</v>
      </c>
      <c r="CG151" s="38">
        <v>63</v>
      </c>
      <c r="CH151" s="38">
        <v>57</v>
      </c>
      <c r="CI151" s="38">
        <v>78</v>
      </c>
      <c r="CJ151" s="38">
        <v>88</v>
      </c>
      <c r="CK151" s="38">
        <v>69</v>
      </c>
      <c r="CL151" s="38">
        <v>58</v>
      </c>
      <c r="CM151" s="38">
        <v>47</v>
      </c>
      <c r="CN151" s="38">
        <v>60</v>
      </c>
      <c r="CO151" s="38">
        <v>64</v>
      </c>
      <c r="CP151" s="38">
        <v>61</v>
      </c>
      <c r="CQ151" s="38">
        <v>64</v>
      </c>
      <c r="CR151" s="38">
        <v>61</v>
      </c>
      <c r="CS151" s="38">
        <v>113</v>
      </c>
      <c r="CT151" s="38">
        <v>73</v>
      </c>
      <c r="CU151" s="52">
        <v>227</v>
      </c>
      <c r="CV151" s="52">
        <v>78</v>
      </c>
      <c r="CW151" s="52">
        <v>70</v>
      </c>
      <c r="CX151" s="52">
        <v>201</v>
      </c>
    </row>
    <row r="152" spans="1:102">
      <c r="A152" s="9" t="s">
        <v>286</v>
      </c>
      <c r="B152" s="18" t="s">
        <v>699</v>
      </c>
      <c r="C152" s="38">
        <v>1739</v>
      </c>
      <c r="D152" s="38">
        <v>1739</v>
      </c>
      <c r="E152" s="38">
        <v>2038</v>
      </c>
      <c r="F152" s="38">
        <v>2724</v>
      </c>
      <c r="G152" s="38">
        <v>2879</v>
      </c>
      <c r="H152" s="38">
        <v>2197</v>
      </c>
      <c r="I152" s="38">
        <v>2555</v>
      </c>
      <c r="J152" s="38">
        <v>2521</v>
      </c>
      <c r="K152" s="38">
        <v>2363</v>
      </c>
      <c r="L152" s="38">
        <v>1890</v>
      </c>
      <c r="M152" s="38">
        <v>2355</v>
      </c>
      <c r="N152" s="38">
        <v>2365</v>
      </c>
      <c r="O152" s="38">
        <v>2197</v>
      </c>
      <c r="P152" s="38">
        <v>2195</v>
      </c>
      <c r="Q152" s="38">
        <v>3404</v>
      </c>
      <c r="R152" s="38">
        <v>3325</v>
      </c>
      <c r="S152" s="38">
        <v>4186</v>
      </c>
      <c r="T152" s="38">
        <v>4472</v>
      </c>
      <c r="U152" s="38">
        <v>5954</v>
      </c>
      <c r="V152" s="38">
        <v>5629</v>
      </c>
      <c r="W152" s="53">
        <v>449</v>
      </c>
      <c r="X152" s="38">
        <v>443</v>
      </c>
      <c r="Y152" s="38">
        <v>447</v>
      </c>
      <c r="Z152" s="38">
        <v>400</v>
      </c>
      <c r="AA152" s="38">
        <v>379</v>
      </c>
      <c r="AB152" s="38">
        <v>400</v>
      </c>
      <c r="AC152" s="38">
        <v>450</v>
      </c>
      <c r="AD152" s="38">
        <v>510</v>
      </c>
      <c r="AE152" s="38">
        <v>489</v>
      </c>
      <c r="AF152" s="38">
        <v>539</v>
      </c>
      <c r="AG152" s="38">
        <v>493</v>
      </c>
      <c r="AH152" s="38">
        <v>517</v>
      </c>
      <c r="AI152" s="38">
        <v>657</v>
      </c>
      <c r="AJ152" s="38">
        <v>759</v>
      </c>
      <c r="AK152" s="38">
        <v>700</v>
      </c>
      <c r="AL152" s="38">
        <v>608</v>
      </c>
      <c r="AM152" s="38">
        <v>655</v>
      </c>
      <c r="AN152" s="38">
        <v>519</v>
      </c>
      <c r="AO152" s="38">
        <v>767</v>
      </c>
      <c r="AP152" s="38">
        <v>938</v>
      </c>
      <c r="AQ152" s="38">
        <v>535</v>
      </c>
      <c r="AR152" s="38">
        <v>551</v>
      </c>
      <c r="AS152" s="38">
        <v>619</v>
      </c>
      <c r="AT152" s="38">
        <v>492</v>
      </c>
      <c r="AU152" s="38">
        <v>600</v>
      </c>
      <c r="AV152" s="38">
        <v>677</v>
      </c>
      <c r="AW152" s="38">
        <v>508</v>
      </c>
      <c r="AX152" s="38">
        <v>770</v>
      </c>
      <c r="AY152" s="38">
        <v>806</v>
      </c>
      <c r="AZ152" s="38">
        <v>697</v>
      </c>
      <c r="BA152" s="38">
        <v>528</v>
      </c>
      <c r="BB152" s="38">
        <v>490</v>
      </c>
      <c r="BC152" s="38">
        <v>685</v>
      </c>
      <c r="BD152" s="38">
        <v>533</v>
      </c>
      <c r="BE152" s="38">
        <v>665</v>
      </c>
      <c r="BF152" s="38">
        <v>480</v>
      </c>
      <c r="BG152" s="38">
        <v>509</v>
      </c>
      <c r="BH152" s="38">
        <v>423</v>
      </c>
      <c r="BI152" s="38">
        <v>482</v>
      </c>
      <c r="BJ152" s="38">
        <v>476</v>
      </c>
      <c r="BK152" s="38">
        <v>459</v>
      </c>
      <c r="BL152" s="38">
        <v>559</v>
      </c>
      <c r="BM152" s="38">
        <v>585</v>
      </c>
      <c r="BN152" s="38">
        <v>752</v>
      </c>
      <c r="BO152" s="38">
        <v>561</v>
      </c>
      <c r="BP152" s="38">
        <v>575</v>
      </c>
      <c r="BQ152" s="38">
        <v>627</v>
      </c>
      <c r="BR152" s="38">
        <v>602</v>
      </c>
      <c r="BS152" s="38">
        <v>581</v>
      </c>
      <c r="BT152" s="38">
        <v>624</v>
      </c>
      <c r="BU152" s="38">
        <v>447</v>
      </c>
      <c r="BV152" s="38">
        <v>545</v>
      </c>
      <c r="BW152" s="38">
        <v>554</v>
      </c>
      <c r="BX152" s="38">
        <v>500</v>
      </c>
      <c r="BY152" s="38">
        <v>548</v>
      </c>
      <c r="BZ152" s="38">
        <v>593</v>
      </c>
      <c r="CA152" s="38">
        <v>796</v>
      </c>
      <c r="CB152" s="38">
        <v>936</v>
      </c>
      <c r="CC152" s="38">
        <v>921</v>
      </c>
      <c r="CD152" s="38">
        <v>751</v>
      </c>
      <c r="CE152" s="38">
        <v>380</v>
      </c>
      <c r="CF152" s="38">
        <v>798</v>
      </c>
      <c r="CG152" s="38">
        <v>1209</v>
      </c>
      <c r="CH152" s="38">
        <v>938</v>
      </c>
      <c r="CI152" s="38">
        <v>1067</v>
      </c>
      <c r="CJ152" s="38">
        <v>929</v>
      </c>
      <c r="CK152" s="38">
        <v>1025</v>
      </c>
      <c r="CL152" s="38">
        <v>1165</v>
      </c>
      <c r="CM152" s="38">
        <v>969</v>
      </c>
      <c r="CN152" s="38">
        <v>1126</v>
      </c>
      <c r="CO152" s="38">
        <v>1053</v>
      </c>
      <c r="CP152" s="38">
        <v>1324</v>
      </c>
      <c r="CQ152" s="38">
        <v>1522</v>
      </c>
      <c r="CR152" s="38">
        <v>1464</v>
      </c>
      <c r="CS152" s="38">
        <v>1426</v>
      </c>
      <c r="CT152" s="38">
        <v>1542</v>
      </c>
      <c r="CU152" s="52">
        <v>1397</v>
      </c>
      <c r="CV152" s="52">
        <v>1431</v>
      </c>
      <c r="CW152" s="52">
        <v>1389</v>
      </c>
      <c r="CX152" s="52">
        <v>1412</v>
      </c>
    </row>
    <row r="153" spans="1:102">
      <c r="A153" s="13" t="s">
        <v>288</v>
      </c>
      <c r="B153" s="18" t="s">
        <v>700</v>
      </c>
      <c r="C153" s="38">
        <v>612</v>
      </c>
      <c r="D153" s="38">
        <v>647</v>
      </c>
      <c r="E153" s="38">
        <v>582</v>
      </c>
      <c r="F153" s="38">
        <v>678</v>
      </c>
      <c r="G153" s="38">
        <v>941</v>
      </c>
      <c r="H153" s="38">
        <v>753</v>
      </c>
      <c r="I153" s="38">
        <v>695</v>
      </c>
      <c r="J153" s="38">
        <v>466</v>
      </c>
      <c r="K153" s="38">
        <v>295</v>
      </c>
      <c r="L153" s="38">
        <v>482</v>
      </c>
      <c r="M153" s="38">
        <v>827</v>
      </c>
      <c r="N153" s="38">
        <v>942</v>
      </c>
      <c r="O153" s="38">
        <v>886</v>
      </c>
      <c r="P153" s="38">
        <v>889</v>
      </c>
      <c r="Q153" s="38">
        <v>974</v>
      </c>
      <c r="R153" s="38">
        <v>1160</v>
      </c>
      <c r="S153" s="38">
        <v>1065</v>
      </c>
      <c r="T153" s="38">
        <v>1267</v>
      </c>
      <c r="U153" s="38">
        <v>1899</v>
      </c>
      <c r="V153" s="38">
        <v>2276</v>
      </c>
      <c r="W153" s="53">
        <v>130</v>
      </c>
      <c r="X153" s="38">
        <v>153</v>
      </c>
      <c r="Y153" s="38">
        <v>157</v>
      </c>
      <c r="Z153" s="38">
        <v>172</v>
      </c>
      <c r="AA153" s="38">
        <v>176</v>
      </c>
      <c r="AB153" s="38">
        <v>166</v>
      </c>
      <c r="AC153" s="38">
        <v>162</v>
      </c>
      <c r="AD153" s="38">
        <v>143</v>
      </c>
      <c r="AE153" s="38">
        <v>137</v>
      </c>
      <c r="AF153" s="38">
        <v>123</v>
      </c>
      <c r="AG153" s="38">
        <v>161</v>
      </c>
      <c r="AH153" s="38">
        <v>161</v>
      </c>
      <c r="AI153" s="38">
        <v>164</v>
      </c>
      <c r="AJ153" s="38">
        <v>218</v>
      </c>
      <c r="AK153" s="38">
        <v>157</v>
      </c>
      <c r="AL153" s="38">
        <v>139</v>
      </c>
      <c r="AM153" s="38">
        <v>200</v>
      </c>
      <c r="AN153" s="38">
        <v>251</v>
      </c>
      <c r="AO153" s="38">
        <v>228</v>
      </c>
      <c r="AP153" s="38">
        <v>262</v>
      </c>
      <c r="AQ153" s="38">
        <v>202</v>
      </c>
      <c r="AR153" s="38">
        <v>176</v>
      </c>
      <c r="AS153" s="38">
        <v>203</v>
      </c>
      <c r="AT153" s="38">
        <v>172</v>
      </c>
      <c r="AU153" s="38">
        <v>196</v>
      </c>
      <c r="AV153" s="38">
        <v>178</v>
      </c>
      <c r="AW153" s="38">
        <v>137</v>
      </c>
      <c r="AX153" s="38">
        <v>184</v>
      </c>
      <c r="AY153" s="38">
        <v>186</v>
      </c>
      <c r="AZ153" s="38">
        <v>88</v>
      </c>
      <c r="BA153" s="38">
        <v>96</v>
      </c>
      <c r="BB153" s="38">
        <v>96</v>
      </c>
      <c r="BC153" s="38">
        <v>65</v>
      </c>
      <c r="BD153" s="38">
        <v>83</v>
      </c>
      <c r="BE153" s="38">
        <v>79</v>
      </c>
      <c r="BF153" s="38">
        <v>68</v>
      </c>
      <c r="BG153" s="38">
        <v>99</v>
      </c>
      <c r="BH153" s="38">
        <v>84</v>
      </c>
      <c r="BI153" s="38">
        <v>146</v>
      </c>
      <c r="BJ153" s="38">
        <v>153</v>
      </c>
      <c r="BK153" s="38">
        <v>171</v>
      </c>
      <c r="BL153" s="38">
        <v>204</v>
      </c>
      <c r="BM153" s="38">
        <v>201</v>
      </c>
      <c r="BN153" s="38">
        <v>251</v>
      </c>
      <c r="BO153" s="38">
        <v>244</v>
      </c>
      <c r="BP153" s="38">
        <v>221</v>
      </c>
      <c r="BQ153" s="38">
        <v>228</v>
      </c>
      <c r="BR153" s="38">
        <v>249</v>
      </c>
      <c r="BS153" s="38">
        <v>222</v>
      </c>
      <c r="BT153" s="38">
        <v>254</v>
      </c>
      <c r="BU153" s="38">
        <v>192</v>
      </c>
      <c r="BV153" s="38">
        <v>218</v>
      </c>
      <c r="BW153" s="38">
        <v>240</v>
      </c>
      <c r="BX153" s="38">
        <v>210</v>
      </c>
      <c r="BY153" s="38">
        <v>206</v>
      </c>
      <c r="BZ153" s="38">
        <v>233</v>
      </c>
      <c r="CA153" s="38">
        <v>260</v>
      </c>
      <c r="CB153" s="38">
        <v>250</v>
      </c>
      <c r="CC153" s="38">
        <v>258</v>
      </c>
      <c r="CD153" s="38">
        <v>206</v>
      </c>
      <c r="CE153" s="38">
        <v>229</v>
      </c>
      <c r="CF153" s="38">
        <v>280</v>
      </c>
      <c r="CG153" s="38">
        <v>333</v>
      </c>
      <c r="CH153" s="38">
        <v>318</v>
      </c>
      <c r="CI153" s="38">
        <v>283</v>
      </c>
      <c r="CJ153" s="38">
        <v>250</v>
      </c>
      <c r="CK153" s="38">
        <v>248</v>
      </c>
      <c r="CL153" s="38">
        <v>284</v>
      </c>
      <c r="CM153" s="38">
        <v>295</v>
      </c>
      <c r="CN153" s="38">
        <v>329</v>
      </c>
      <c r="CO153" s="38">
        <v>309</v>
      </c>
      <c r="CP153" s="38">
        <v>334</v>
      </c>
      <c r="CQ153" s="38">
        <v>387</v>
      </c>
      <c r="CR153" s="38">
        <v>462</v>
      </c>
      <c r="CS153" s="38">
        <v>415</v>
      </c>
      <c r="CT153" s="38">
        <v>635</v>
      </c>
      <c r="CU153" s="52">
        <v>553</v>
      </c>
      <c r="CV153" s="52">
        <v>535</v>
      </c>
      <c r="CW153" s="52">
        <v>604</v>
      </c>
      <c r="CX153" s="52">
        <v>584</v>
      </c>
    </row>
    <row r="154" spans="1:102">
      <c r="A154" s="13" t="s">
        <v>290</v>
      </c>
      <c r="B154" s="18" t="s">
        <v>701</v>
      </c>
      <c r="C154" s="38">
        <v>1100</v>
      </c>
      <c r="D154" s="38">
        <v>1050</v>
      </c>
      <c r="E154" s="38">
        <v>1424</v>
      </c>
      <c r="F154" s="38">
        <v>2018</v>
      </c>
      <c r="G154" s="38">
        <v>1887</v>
      </c>
      <c r="H154" s="38">
        <v>1416</v>
      </c>
      <c r="I154" s="38">
        <v>1835</v>
      </c>
      <c r="J154" s="38">
        <v>2029</v>
      </c>
      <c r="K154" s="38">
        <v>2062</v>
      </c>
      <c r="L154" s="38">
        <v>1395</v>
      </c>
      <c r="M154" s="38">
        <v>1515</v>
      </c>
      <c r="N154" s="38">
        <v>1415</v>
      </c>
      <c r="O154" s="38">
        <v>1298</v>
      </c>
      <c r="P154" s="38">
        <v>1285</v>
      </c>
      <c r="Q154" s="38">
        <v>2406</v>
      </c>
      <c r="R154" s="38">
        <v>2126</v>
      </c>
      <c r="S154" s="38">
        <v>3067</v>
      </c>
      <c r="T154" s="38">
        <v>3168</v>
      </c>
      <c r="U154" s="38">
        <v>3997</v>
      </c>
      <c r="V154" s="38">
        <v>3272</v>
      </c>
      <c r="W154" s="53">
        <v>312</v>
      </c>
      <c r="X154" s="38">
        <v>284</v>
      </c>
      <c r="Y154" s="38">
        <v>283</v>
      </c>
      <c r="Z154" s="38">
        <v>221</v>
      </c>
      <c r="AA154" s="38">
        <v>194</v>
      </c>
      <c r="AB154" s="38">
        <v>225</v>
      </c>
      <c r="AC154" s="38">
        <v>275</v>
      </c>
      <c r="AD154" s="38">
        <v>356</v>
      </c>
      <c r="AE154" s="38">
        <v>343</v>
      </c>
      <c r="AF154" s="38">
        <v>408</v>
      </c>
      <c r="AG154" s="38">
        <v>325</v>
      </c>
      <c r="AH154" s="38">
        <v>348</v>
      </c>
      <c r="AI154" s="38">
        <v>486</v>
      </c>
      <c r="AJ154" s="38">
        <v>533</v>
      </c>
      <c r="AK154" s="38">
        <v>537</v>
      </c>
      <c r="AL154" s="38">
        <v>462</v>
      </c>
      <c r="AM154" s="38">
        <v>446</v>
      </c>
      <c r="AN154" s="38">
        <v>256</v>
      </c>
      <c r="AO154" s="38">
        <v>523</v>
      </c>
      <c r="AP154" s="38">
        <v>662</v>
      </c>
      <c r="AQ154" s="38">
        <v>326</v>
      </c>
      <c r="AR154" s="38">
        <v>368</v>
      </c>
      <c r="AS154" s="38">
        <v>408</v>
      </c>
      <c r="AT154" s="38">
        <v>314</v>
      </c>
      <c r="AU154" s="38">
        <v>397</v>
      </c>
      <c r="AV154" s="38">
        <v>492</v>
      </c>
      <c r="AW154" s="38">
        <v>365</v>
      </c>
      <c r="AX154" s="38">
        <v>581</v>
      </c>
      <c r="AY154" s="38">
        <v>613</v>
      </c>
      <c r="AZ154" s="38">
        <v>601</v>
      </c>
      <c r="BA154" s="38">
        <v>426</v>
      </c>
      <c r="BB154" s="38">
        <v>389</v>
      </c>
      <c r="BC154" s="38">
        <v>619</v>
      </c>
      <c r="BD154" s="38">
        <v>450</v>
      </c>
      <c r="BE154" s="38">
        <v>585</v>
      </c>
      <c r="BF154" s="38">
        <v>408</v>
      </c>
      <c r="BG154" s="38">
        <v>406</v>
      </c>
      <c r="BH154" s="38">
        <v>337</v>
      </c>
      <c r="BI154" s="38">
        <v>334</v>
      </c>
      <c r="BJ154" s="38">
        <v>318</v>
      </c>
      <c r="BK154" s="38">
        <v>283</v>
      </c>
      <c r="BL154" s="38">
        <v>353</v>
      </c>
      <c r="BM154" s="38">
        <v>381</v>
      </c>
      <c r="BN154" s="38">
        <v>498</v>
      </c>
      <c r="BO154" s="38">
        <v>314</v>
      </c>
      <c r="BP154" s="38">
        <v>352</v>
      </c>
      <c r="BQ154" s="38">
        <v>398</v>
      </c>
      <c r="BR154" s="38">
        <v>351</v>
      </c>
      <c r="BS154" s="38">
        <v>356</v>
      </c>
      <c r="BT154" s="38">
        <v>366</v>
      </c>
      <c r="BU154" s="38">
        <v>251</v>
      </c>
      <c r="BV154" s="38">
        <v>325</v>
      </c>
      <c r="BW154" s="38">
        <v>310</v>
      </c>
      <c r="BX154" s="38">
        <v>286</v>
      </c>
      <c r="BY154" s="38">
        <v>336</v>
      </c>
      <c r="BZ154" s="38">
        <v>353</v>
      </c>
      <c r="CA154" s="38">
        <v>529</v>
      </c>
      <c r="CB154" s="38">
        <v>681</v>
      </c>
      <c r="CC154" s="38">
        <v>657</v>
      </c>
      <c r="CD154" s="38">
        <v>539</v>
      </c>
      <c r="CE154" s="38">
        <v>144</v>
      </c>
      <c r="CF154" s="38">
        <v>507</v>
      </c>
      <c r="CG154" s="38">
        <v>866</v>
      </c>
      <c r="CH154" s="38">
        <v>609</v>
      </c>
      <c r="CI154" s="38">
        <v>771</v>
      </c>
      <c r="CJ154" s="38">
        <v>667</v>
      </c>
      <c r="CK154" s="38">
        <v>764</v>
      </c>
      <c r="CL154" s="38">
        <v>865</v>
      </c>
      <c r="CM154" s="38">
        <v>663</v>
      </c>
      <c r="CN154" s="38">
        <v>789</v>
      </c>
      <c r="CO154" s="38">
        <v>736</v>
      </c>
      <c r="CP154" s="38">
        <v>980</v>
      </c>
      <c r="CQ154" s="38">
        <v>1123</v>
      </c>
      <c r="CR154" s="38">
        <v>987</v>
      </c>
      <c r="CS154" s="38">
        <v>996</v>
      </c>
      <c r="CT154" s="38">
        <v>891</v>
      </c>
      <c r="CU154" s="52">
        <v>828</v>
      </c>
      <c r="CV154" s="52">
        <v>874</v>
      </c>
      <c r="CW154" s="52">
        <v>763</v>
      </c>
      <c r="CX154" s="52">
        <v>807</v>
      </c>
    </row>
    <row r="155" spans="1:102">
      <c r="A155" s="13" t="s">
        <v>292</v>
      </c>
      <c r="B155" s="18" t="s">
        <v>702</v>
      </c>
      <c r="C155" s="38">
        <v>27</v>
      </c>
      <c r="D155" s="38">
        <v>42</v>
      </c>
      <c r="E155" s="38">
        <v>32</v>
      </c>
      <c r="F155" s="38">
        <v>28</v>
      </c>
      <c r="G155" s="38">
        <v>51</v>
      </c>
      <c r="H155" s="38">
        <v>28</v>
      </c>
      <c r="I155" s="38">
        <v>25</v>
      </c>
      <c r="J155" s="38">
        <v>26</v>
      </c>
      <c r="K155" s="38">
        <v>6</v>
      </c>
      <c r="L155" s="38">
        <v>13</v>
      </c>
      <c r="M155" s="38">
        <v>13</v>
      </c>
      <c r="N155" s="38">
        <v>8</v>
      </c>
      <c r="O155" s="38">
        <v>13</v>
      </c>
      <c r="P155" s="38">
        <v>21</v>
      </c>
      <c r="Q155" s="38">
        <v>24</v>
      </c>
      <c r="R155" s="38">
        <v>39</v>
      </c>
      <c r="S155" s="38">
        <v>54</v>
      </c>
      <c r="T155" s="38">
        <v>37</v>
      </c>
      <c r="U155" s="38">
        <v>58</v>
      </c>
      <c r="V155" s="38">
        <v>81</v>
      </c>
      <c r="W155" s="53">
        <v>7</v>
      </c>
      <c r="X155" s="38">
        <v>7</v>
      </c>
      <c r="Y155" s="38">
        <v>6</v>
      </c>
      <c r="Z155" s="38">
        <v>7</v>
      </c>
      <c r="AA155" s="38">
        <v>9</v>
      </c>
      <c r="AB155" s="38">
        <v>9</v>
      </c>
      <c r="AC155" s="38">
        <v>13</v>
      </c>
      <c r="AD155" s="38">
        <v>11</v>
      </c>
      <c r="AE155" s="38">
        <v>9</v>
      </c>
      <c r="AF155" s="38">
        <v>8</v>
      </c>
      <c r="AG155" s="38">
        <v>7</v>
      </c>
      <c r="AH155" s="38">
        <v>8</v>
      </c>
      <c r="AI155" s="38">
        <v>7</v>
      </c>
      <c r="AJ155" s="38">
        <v>7</v>
      </c>
      <c r="AK155" s="38">
        <v>7</v>
      </c>
      <c r="AL155" s="38">
        <v>7</v>
      </c>
      <c r="AM155" s="38">
        <v>9</v>
      </c>
      <c r="AN155" s="38">
        <v>12</v>
      </c>
      <c r="AO155" s="38">
        <v>16</v>
      </c>
      <c r="AP155" s="38">
        <v>14</v>
      </c>
      <c r="AQ155" s="38">
        <v>7</v>
      </c>
      <c r="AR155" s="38">
        <v>7</v>
      </c>
      <c r="AS155" s="38">
        <v>8</v>
      </c>
      <c r="AT155" s="38">
        <v>6</v>
      </c>
      <c r="AU155" s="38">
        <v>7</v>
      </c>
      <c r="AV155" s="38">
        <v>7</v>
      </c>
      <c r="AW155" s="38">
        <v>6</v>
      </c>
      <c r="AX155" s="38">
        <v>5</v>
      </c>
      <c r="AY155" s="38">
        <v>7</v>
      </c>
      <c r="AZ155" s="38">
        <v>8</v>
      </c>
      <c r="BA155" s="38">
        <v>6</v>
      </c>
      <c r="BB155" s="38">
        <v>5</v>
      </c>
      <c r="BC155" s="38">
        <v>1</v>
      </c>
      <c r="BD155" s="38">
        <v>1</v>
      </c>
      <c r="BE155" s="38">
        <v>1</v>
      </c>
      <c r="BF155" s="38">
        <v>3</v>
      </c>
      <c r="BG155" s="38">
        <v>3</v>
      </c>
      <c r="BH155" s="38">
        <v>2</v>
      </c>
      <c r="BI155" s="38">
        <v>2</v>
      </c>
      <c r="BJ155" s="38">
        <v>6</v>
      </c>
      <c r="BK155" s="38">
        <v>5</v>
      </c>
      <c r="BL155" s="38">
        <v>3</v>
      </c>
      <c r="BM155" s="38">
        <v>3</v>
      </c>
      <c r="BN155" s="38">
        <v>2</v>
      </c>
      <c r="BO155" s="38">
        <v>2</v>
      </c>
      <c r="BP155" s="38">
        <v>2</v>
      </c>
      <c r="BQ155" s="38">
        <v>2</v>
      </c>
      <c r="BR155" s="38">
        <v>2</v>
      </c>
      <c r="BS155" s="38">
        <v>3</v>
      </c>
      <c r="BT155" s="38">
        <v>3</v>
      </c>
      <c r="BU155" s="38">
        <v>4</v>
      </c>
      <c r="BV155" s="38">
        <v>3</v>
      </c>
      <c r="BW155" s="38">
        <v>4</v>
      </c>
      <c r="BX155" s="38">
        <v>4</v>
      </c>
      <c r="BY155" s="38">
        <v>6</v>
      </c>
      <c r="BZ155" s="38">
        <v>7</v>
      </c>
      <c r="CA155" s="38">
        <v>7</v>
      </c>
      <c r="CB155" s="38">
        <v>5</v>
      </c>
      <c r="CC155" s="38">
        <v>6</v>
      </c>
      <c r="CD155" s="38">
        <v>6</v>
      </c>
      <c r="CE155" s="38">
        <v>8</v>
      </c>
      <c r="CF155" s="38">
        <v>11</v>
      </c>
      <c r="CG155" s="38">
        <v>10</v>
      </c>
      <c r="CH155" s="38">
        <v>10</v>
      </c>
      <c r="CI155" s="38">
        <v>13</v>
      </c>
      <c r="CJ155" s="38">
        <v>12</v>
      </c>
      <c r="CK155" s="38">
        <v>13</v>
      </c>
      <c r="CL155" s="38">
        <v>16</v>
      </c>
      <c r="CM155" s="38">
        <v>11</v>
      </c>
      <c r="CN155" s="38">
        <v>8</v>
      </c>
      <c r="CO155" s="38">
        <v>8</v>
      </c>
      <c r="CP155" s="38">
        <v>10</v>
      </c>
      <c r="CQ155" s="38">
        <v>13</v>
      </c>
      <c r="CR155" s="38">
        <v>15</v>
      </c>
      <c r="CS155" s="38">
        <v>15</v>
      </c>
      <c r="CT155" s="38">
        <v>15</v>
      </c>
      <c r="CU155" s="52">
        <v>15</v>
      </c>
      <c r="CV155" s="52">
        <v>23</v>
      </c>
      <c r="CW155" s="52">
        <v>22</v>
      </c>
      <c r="CX155" s="52">
        <v>21</v>
      </c>
    </row>
    <row r="156" spans="1:102">
      <c r="A156" s="15" t="s">
        <v>294</v>
      </c>
      <c r="C156" s="38">
        <v>484</v>
      </c>
      <c r="D156" s="38">
        <v>469</v>
      </c>
      <c r="E156" s="38">
        <v>515</v>
      </c>
      <c r="F156" s="38">
        <v>567</v>
      </c>
      <c r="G156" s="38">
        <v>614</v>
      </c>
      <c r="H156" s="38">
        <v>554</v>
      </c>
      <c r="I156" s="38">
        <v>686</v>
      </c>
      <c r="J156" s="38">
        <v>861</v>
      </c>
      <c r="K156" s="38">
        <v>491</v>
      </c>
      <c r="L156" s="38">
        <v>553</v>
      </c>
      <c r="M156" s="38">
        <v>702</v>
      </c>
      <c r="N156" s="38">
        <v>798</v>
      </c>
      <c r="O156" s="38">
        <v>725</v>
      </c>
      <c r="P156" s="38">
        <v>741</v>
      </c>
      <c r="Q156" s="38">
        <v>817</v>
      </c>
      <c r="R156" s="38">
        <v>851</v>
      </c>
      <c r="S156" s="38">
        <v>1024</v>
      </c>
      <c r="T156" s="38">
        <v>930</v>
      </c>
      <c r="U156" s="38">
        <v>1485</v>
      </c>
      <c r="V156" s="38">
        <v>1706</v>
      </c>
      <c r="W156" s="53">
        <v>107</v>
      </c>
      <c r="X156" s="38">
        <v>116</v>
      </c>
      <c r="Y156" s="38">
        <v>124</v>
      </c>
      <c r="Z156" s="38">
        <v>137</v>
      </c>
      <c r="AA156" s="38">
        <v>150</v>
      </c>
      <c r="AB156" s="38">
        <v>109</v>
      </c>
      <c r="AC156" s="38">
        <v>106</v>
      </c>
      <c r="AD156" s="38">
        <v>104</v>
      </c>
      <c r="AE156" s="38">
        <v>124</v>
      </c>
      <c r="AF156" s="38">
        <v>140</v>
      </c>
      <c r="AG156" s="38">
        <v>133</v>
      </c>
      <c r="AH156" s="38">
        <v>118</v>
      </c>
      <c r="AI156" s="38">
        <v>130</v>
      </c>
      <c r="AJ156" s="38">
        <v>132</v>
      </c>
      <c r="AK156" s="38">
        <v>150</v>
      </c>
      <c r="AL156" s="38">
        <v>155</v>
      </c>
      <c r="AM156" s="38">
        <v>171</v>
      </c>
      <c r="AN156" s="38">
        <v>162</v>
      </c>
      <c r="AO156" s="38">
        <v>143</v>
      </c>
      <c r="AP156" s="38">
        <v>138</v>
      </c>
      <c r="AQ156" s="38">
        <v>140</v>
      </c>
      <c r="AR156" s="38">
        <v>123</v>
      </c>
      <c r="AS156" s="38">
        <v>133</v>
      </c>
      <c r="AT156" s="38">
        <v>158</v>
      </c>
      <c r="AU156" s="38">
        <v>147</v>
      </c>
      <c r="AV156" s="38">
        <v>206</v>
      </c>
      <c r="AW156" s="38">
        <v>155</v>
      </c>
      <c r="AX156" s="38">
        <v>178</v>
      </c>
      <c r="AY156" s="38">
        <v>193</v>
      </c>
      <c r="AZ156" s="38">
        <v>307</v>
      </c>
      <c r="BA156" s="38">
        <v>205</v>
      </c>
      <c r="BB156" s="38">
        <v>156</v>
      </c>
      <c r="BC156" s="38">
        <v>128</v>
      </c>
      <c r="BD156" s="38">
        <v>124</v>
      </c>
      <c r="BE156" s="38">
        <v>119</v>
      </c>
      <c r="BF156" s="38">
        <v>120</v>
      </c>
      <c r="BG156" s="38">
        <v>145</v>
      </c>
      <c r="BH156" s="38">
        <v>133</v>
      </c>
      <c r="BI156" s="38">
        <v>130</v>
      </c>
      <c r="BJ156" s="38">
        <v>145</v>
      </c>
      <c r="BK156" s="38">
        <v>164</v>
      </c>
      <c r="BL156" s="38">
        <v>180</v>
      </c>
      <c r="BM156" s="38">
        <v>179</v>
      </c>
      <c r="BN156" s="38">
        <v>179</v>
      </c>
      <c r="BO156" s="38">
        <v>211</v>
      </c>
      <c r="BP156" s="38">
        <v>174</v>
      </c>
      <c r="BQ156" s="38">
        <v>184</v>
      </c>
      <c r="BR156" s="38">
        <v>229</v>
      </c>
      <c r="BS156" s="38">
        <v>172</v>
      </c>
      <c r="BT156" s="38">
        <v>180</v>
      </c>
      <c r="BU156" s="38">
        <v>160</v>
      </c>
      <c r="BV156" s="38">
        <v>213</v>
      </c>
      <c r="BW156" s="38">
        <v>170</v>
      </c>
      <c r="BX156" s="38">
        <v>187</v>
      </c>
      <c r="BY156" s="38">
        <v>186</v>
      </c>
      <c r="BZ156" s="38">
        <v>198</v>
      </c>
      <c r="CA156" s="38">
        <v>212</v>
      </c>
      <c r="CB156" s="38">
        <v>192</v>
      </c>
      <c r="CC156" s="38">
        <v>212</v>
      </c>
      <c r="CD156" s="38">
        <v>201</v>
      </c>
      <c r="CE156" s="38">
        <v>213</v>
      </c>
      <c r="CF156" s="38">
        <v>216</v>
      </c>
      <c r="CG156" s="38">
        <v>211</v>
      </c>
      <c r="CH156" s="38">
        <v>211</v>
      </c>
      <c r="CI156" s="38">
        <v>236</v>
      </c>
      <c r="CJ156" s="38">
        <v>244</v>
      </c>
      <c r="CK156" s="38">
        <v>282</v>
      </c>
      <c r="CL156" s="38">
        <v>262</v>
      </c>
      <c r="CM156" s="38">
        <v>272</v>
      </c>
      <c r="CN156" s="38">
        <v>203</v>
      </c>
      <c r="CO156" s="38">
        <v>215</v>
      </c>
      <c r="CP156" s="38">
        <v>240</v>
      </c>
      <c r="CQ156" s="38">
        <v>281</v>
      </c>
      <c r="CR156" s="38">
        <v>349</v>
      </c>
      <c r="CS156" s="38">
        <v>510</v>
      </c>
      <c r="CT156" s="38">
        <v>345</v>
      </c>
      <c r="CU156" s="52">
        <v>348</v>
      </c>
      <c r="CV156" s="52">
        <v>302</v>
      </c>
      <c r="CW156" s="52">
        <v>521</v>
      </c>
      <c r="CX156" s="52">
        <v>535</v>
      </c>
    </row>
    <row r="157" spans="1:102">
      <c r="A157" s="13" t="s">
        <v>295</v>
      </c>
      <c r="B157" s="18" t="s">
        <v>703</v>
      </c>
      <c r="C157" s="38">
        <v>171</v>
      </c>
      <c r="D157" s="38">
        <v>169</v>
      </c>
      <c r="E157" s="38">
        <v>245</v>
      </c>
      <c r="F157" s="38">
        <v>279</v>
      </c>
      <c r="G157" s="38">
        <v>294</v>
      </c>
      <c r="H157" s="38">
        <v>216</v>
      </c>
      <c r="I157" s="38">
        <v>326</v>
      </c>
      <c r="J157" s="38">
        <v>494</v>
      </c>
      <c r="K157" s="38">
        <v>127</v>
      </c>
      <c r="L157" s="38">
        <v>105</v>
      </c>
      <c r="M157" s="38">
        <v>182</v>
      </c>
      <c r="N157" s="38">
        <v>282</v>
      </c>
      <c r="O157" s="38">
        <v>242</v>
      </c>
      <c r="P157" s="38">
        <v>278</v>
      </c>
      <c r="Q157" s="38">
        <v>284</v>
      </c>
      <c r="R157" s="38">
        <v>285</v>
      </c>
      <c r="S157" s="38">
        <v>381</v>
      </c>
      <c r="T157" s="38">
        <v>304</v>
      </c>
      <c r="U157" s="38">
        <v>760</v>
      </c>
      <c r="V157" s="38">
        <v>875</v>
      </c>
      <c r="W157" s="53">
        <v>36</v>
      </c>
      <c r="X157" s="38">
        <v>39</v>
      </c>
      <c r="Y157" s="38">
        <v>45</v>
      </c>
      <c r="Z157" s="38">
        <v>51</v>
      </c>
      <c r="AA157" s="38">
        <v>41</v>
      </c>
      <c r="AB157" s="38">
        <v>43</v>
      </c>
      <c r="AC157" s="38">
        <v>41</v>
      </c>
      <c r="AD157" s="38">
        <v>44</v>
      </c>
      <c r="AE157" s="38">
        <v>61</v>
      </c>
      <c r="AF157" s="38">
        <v>70</v>
      </c>
      <c r="AG157" s="38">
        <v>64</v>
      </c>
      <c r="AH157" s="38">
        <v>50</v>
      </c>
      <c r="AI157" s="38">
        <v>62</v>
      </c>
      <c r="AJ157" s="38">
        <v>63</v>
      </c>
      <c r="AK157" s="38">
        <v>71</v>
      </c>
      <c r="AL157" s="38">
        <v>83</v>
      </c>
      <c r="AM157" s="38">
        <v>92</v>
      </c>
      <c r="AN157" s="38">
        <v>78</v>
      </c>
      <c r="AO157" s="38">
        <v>63</v>
      </c>
      <c r="AP157" s="38">
        <v>61</v>
      </c>
      <c r="AQ157" s="38">
        <v>60</v>
      </c>
      <c r="AR157" s="38">
        <v>47</v>
      </c>
      <c r="AS157" s="38">
        <v>51</v>
      </c>
      <c r="AT157" s="38">
        <v>58</v>
      </c>
      <c r="AU157" s="38">
        <v>63</v>
      </c>
      <c r="AV157" s="38">
        <v>112</v>
      </c>
      <c r="AW157" s="38">
        <v>71</v>
      </c>
      <c r="AX157" s="38">
        <v>80</v>
      </c>
      <c r="AY157" s="38">
        <v>98</v>
      </c>
      <c r="AZ157" s="38">
        <v>214</v>
      </c>
      <c r="BA157" s="38">
        <v>111</v>
      </c>
      <c r="BB157" s="38">
        <v>71</v>
      </c>
      <c r="BC157" s="38">
        <v>45</v>
      </c>
      <c r="BD157" s="38">
        <v>34</v>
      </c>
      <c r="BE157" s="38">
        <v>24</v>
      </c>
      <c r="BF157" s="38">
        <v>24</v>
      </c>
      <c r="BG157" s="38">
        <v>38</v>
      </c>
      <c r="BH157" s="38">
        <v>21</v>
      </c>
      <c r="BI157" s="38">
        <v>21</v>
      </c>
      <c r="BJ157" s="38">
        <v>25</v>
      </c>
      <c r="BK157" s="38">
        <v>37</v>
      </c>
      <c r="BL157" s="38">
        <v>43</v>
      </c>
      <c r="BM157" s="38">
        <v>46</v>
      </c>
      <c r="BN157" s="38">
        <v>56</v>
      </c>
      <c r="BO157" s="38">
        <v>79</v>
      </c>
      <c r="BP157" s="38">
        <v>51</v>
      </c>
      <c r="BQ157" s="38">
        <v>67</v>
      </c>
      <c r="BR157" s="38">
        <v>85</v>
      </c>
      <c r="BS157" s="38">
        <v>53</v>
      </c>
      <c r="BT157" s="38">
        <v>58</v>
      </c>
      <c r="BU157" s="38">
        <v>41</v>
      </c>
      <c r="BV157" s="38">
        <v>90</v>
      </c>
      <c r="BW157" s="38">
        <v>60</v>
      </c>
      <c r="BX157" s="38">
        <v>81</v>
      </c>
      <c r="BY157" s="38">
        <v>60</v>
      </c>
      <c r="BZ157" s="38">
        <v>77</v>
      </c>
      <c r="CA157" s="38">
        <v>86</v>
      </c>
      <c r="CB157" s="38">
        <v>63</v>
      </c>
      <c r="CC157" s="38">
        <v>72</v>
      </c>
      <c r="CD157" s="38">
        <v>63</v>
      </c>
      <c r="CE157" s="38">
        <v>69</v>
      </c>
      <c r="CF157" s="38">
        <v>73</v>
      </c>
      <c r="CG157" s="38">
        <v>69</v>
      </c>
      <c r="CH157" s="38">
        <v>74</v>
      </c>
      <c r="CI157" s="38">
        <v>75</v>
      </c>
      <c r="CJ157" s="38">
        <v>86</v>
      </c>
      <c r="CK157" s="38">
        <v>115</v>
      </c>
      <c r="CL157" s="38">
        <v>105</v>
      </c>
      <c r="CM157" s="38">
        <v>97</v>
      </c>
      <c r="CN157" s="38">
        <v>60</v>
      </c>
      <c r="CO157" s="38">
        <v>65</v>
      </c>
      <c r="CP157" s="38">
        <v>82</v>
      </c>
      <c r="CQ157" s="38">
        <v>121</v>
      </c>
      <c r="CR157" s="38">
        <v>170</v>
      </c>
      <c r="CS157" s="38">
        <v>322</v>
      </c>
      <c r="CT157" s="38">
        <v>147</v>
      </c>
      <c r="CU157" s="52">
        <v>156</v>
      </c>
      <c r="CV157" s="52">
        <v>114</v>
      </c>
      <c r="CW157" s="52">
        <v>322</v>
      </c>
      <c r="CX157" s="52">
        <v>283</v>
      </c>
    </row>
    <row r="158" spans="1:102">
      <c r="A158" s="13" t="s">
        <v>297</v>
      </c>
      <c r="B158" s="18" t="s">
        <v>704</v>
      </c>
      <c r="C158" s="38">
        <v>75</v>
      </c>
      <c r="D158" s="38">
        <v>16</v>
      </c>
      <c r="E158" s="38">
        <v>8</v>
      </c>
      <c r="F158" s="38">
        <v>7</v>
      </c>
      <c r="G158" s="38">
        <v>3</v>
      </c>
      <c r="H158" s="38">
        <v>9</v>
      </c>
      <c r="I158" s="38">
        <v>10</v>
      </c>
      <c r="J158" s="38">
        <v>9</v>
      </c>
      <c r="K158" s="38">
        <v>10</v>
      </c>
      <c r="L158" s="38">
        <v>36</v>
      </c>
      <c r="M158" s="38">
        <v>45</v>
      </c>
      <c r="N158" s="38">
        <v>48</v>
      </c>
      <c r="O158" s="38">
        <v>25</v>
      </c>
      <c r="P158" s="38">
        <v>21</v>
      </c>
      <c r="Q158" s="38">
        <v>25</v>
      </c>
      <c r="R158" s="38">
        <v>22</v>
      </c>
      <c r="S158" s="38">
        <v>6</v>
      </c>
      <c r="T158" s="38">
        <v>9</v>
      </c>
      <c r="U158" s="38">
        <v>30</v>
      </c>
      <c r="V158" s="38">
        <v>61</v>
      </c>
      <c r="W158" s="53">
        <v>8</v>
      </c>
      <c r="X158" s="38">
        <v>19</v>
      </c>
      <c r="Y158" s="38">
        <v>24</v>
      </c>
      <c r="Z158" s="38">
        <v>24</v>
      </c>
      <c r="AA158" s="38">
        <v>9</v>
      </c>
      <c r="AB158" s="38">
        <v>2</v>
      </c>
      <c r="AC158" s="38">
        <v>3</v>
      </c>
      <c r="AD158" s="38">
        <v>2</v>
      </c>
      <c r="AE158" s="38">
        <v>2</v>
      </c>
      <c r="AF158" s="38">
        <v>3</v>
      </c>
      <c r="AG158" s="38">
        <v>1</v>
      </c>
      <c r="AH158" s="38">
        <v>2</v>
      </c>
      <c r="AI158" s="38">
        <v>2</v>
      </c>
      <c r="AJ158" s="38">
        <v>3</v>
      </c>
      <c r="AK158" s="38">
        <v>1</v>
      </c>
      <c r="AL158" s="38">
        <v>1</v>
      </c>
      <c r="AM158" s="38">
        <v>1</v>
      </c>
      <c r="AN158" s="38">
        <v>0</v>
      </c>
      <c r="AO158" s="38">
        <v>1</v>
      </c>
      <c r="AP158" s="38">
        <v>1</v>
      </c>
      <c r="AQ158" s="38">
        <v>3</v>
      </c>
      <c r="AR158" s="38">
        <v>1</v>
      </c>
      <c r="AS158" s="38">
        <v>2</v>
      </c>
      <c r="AT158" s="38">
        <v>3</v>
      </c>
      <c r="AU158" s="38">
        <v>1</v>
      </c>
      <c r="AV158" s="38">
        <v>5</v>
      </c>
      <c r="AW158" s="38">
        <v>1</v>
      </c>
      <c r="AX158" s="38">
        <v>3</v>
      </c>
      <c r="AY158" s="38">
        <v>5</v>
      </c>
      <c r="AZ158" s="38">
        <v>1</v>
      </c>
      <c r="BA158" s="38">
        <v>1</v>
      </c>
      <c r="BB158" s="38">
        <v>2</v>
      </c>
      <c r="BC158" s="38">
        <v>2</v>
      </c>
      <c r="BD158" s="38">
        <v>2</v>
      </c>
      <c r="BE158" s="38">
        <v>2</v>
      </c>
      <c r="BF158" s="38">
        <v>4</v>
      </c>
      <c r="BG158" s="38">
        <v>7</v>
      </c>
      <c r="BH158" s="38">
        <v>2</v>
      </c>
      <c r="BI158" s="38">
        <v>10</v>
      </c>
      <c r="BJ158" s="38">
        <v>17</v>
      </c>
      <c r="BK158" s="38">
        <v>11</v>
      </c>
      <c r="BL158" s="38">
        <v>16</v>
      </c>
      <c r="BM158" s="38">
        <v>6</v>
      </c>
      <c r="BN158" s="38">
        <v>12</v>
      </c>
      <c r="BO158" s="38">
        <v>9</v>
      </c>
      <c r="BP158" s="38">
        <v>6</v>
      </c>
      <c r="BQ158" s="38">
        <v>12</v>
      </c>
      <c r="BR158" s="38">
        <v>21</v>
      </c>
      <c r="BS158" s="38">
        <v>7</v>
      </c>
      <c r="BT158" s="38">
        <v>6</v>
      </c>
      <c r="BU158" s="38">
        <v>2</v>
      </c>
      <c r="BV158" s="38">
        <v>10</v>
      </c>
      <c r="BW158" s="38">
        <v>2</v>
      </c>
      <c r="BX158" s="38">
        <v>2</v>
      </c>
      <c r="BY158" s="38">
        <v>6</v>
      </c>
      <c r="BZ158" s="38">
        <v>11</v>
      </c>
      <c r="CA158" s="38">
        <v>6</v>
      </c>
      <c r="CB158" s="38">
        <v>6</v>
      </c>
      <c r="CC158" s="38">
        <v>7</v>
      </c>
      <c r="CD158" s="38">
        <v>6</v>
      </c>
      <c r="CE158" s="38">
        <v>7</v>
      </c>
      <c r="CF158" s="38">
        <v>3</v>
      </c>
      <c r="CG158" s="38">
        <v>11</v>
      </c>
      <c r="CH158" s="38">
        <v>1</v>
      </c>
      <c r="CI158" s="38">
        <v>4</v>
      </c>
      <c r="CJ158" s="38">
        <v>1</v>
      </c>
      <c r="CK158" s="38">
        <v>1</v>
      </c>
      <c r="CL158" s="38">
        <v>0</v>
      </c>
      <c r="CM158" s="38">
        <v>2</v>
      </c>
      <c r="CN158" s="38">
        <v>0</v>
      </c>
      <c r="CO158" s="38">
        <v>1</v>
      </c>
      <c r="CP158" s="38">
        <v>6</v>
      </c>
      <c r="CQ158" s="38">
        <v>8</v>
      </c>
      <c r="CR158" s="38">
        <v>15</v>
      </c>
      <c r="CS158" s="38">
        <v>6</v>
      </c>
      <c r="CT158" s="38">
        <v>1</v>
      </c>
      <c r="CU158" s="52">
        <v>5</v>
      </c>
      <c r="CV158" s="52">
        <v>1</v>
      </c>
      <c r="CW158" s="52">
        <v>15</v>
      </c>
      <c r="CX158" s="52">
        <v>40</v>
      </c>
    </row>
    <row r="159" spans="1:102">
      <c r="A159" s="13" t="s">
        <v>299</v>
      </c>
      <c r="B159" s="18" t="s">
        <v>705</v>
      </c>
      <c r="C159" s="38">
        <v>238</v>
      </c>
      <c r="D159" s="38">
        <v>284</v>
      </c>
      <c r="E159" s="38">
        <v>262</v>
      </c>
      <c r="F159" s="38">
        <v>281</v>
      </c>
      <c r="G159" s="38">
        <v>317</v>
      </c>
      <c r="H159" s="38">
        <v>329</v>
      </c>
      <c r="I159" s="38">
        <v>350</v>
      </c>
      <c r="J159" s="38">
        <v>358</v>
      </c>
      <c r="K159" s="38">
        <v>354</v>
      </c>
      <c r="L159" s="38">
        <v>412</v>
      </c>
      <c r="M159" s="38">
        <v>475</v>
      </c>
      <c r="N159" s="38">
        <v>468</v>
      </c>
      <c r="O159" s="38">
        <v>458</v>
      </c>
      <c r="P159" s="38">
        <v>442</v>
      </c>
      <c r="Q159" s="38">
        <v>508</v>
      </c>
      <c r="R159" s="38">
        <v>544</v>
      </c>
      <c r="S159" s="38">
        <v>637</v>
      </c>
      <c r="T159" s="38">
        <v>617</v>
      </c>
      <c r="U159" s="38">
        <v>695</v>
      </c>
      <c r="V159" s="38">
        <v>770</v>
      </c>
      <c r="W159" s="53">
        <v>63</v>
      </c>
      <c r="X159" s="38">
        <v>59</v>
      </c>
      <c r="Y159" s="38">
        <v>54</v>
      </c>
      <c r="Z159" s="38">
        <v>62</v>
      </c>
      <c r="AA159" s="38">
        <v>100</v>
      </c>
      <c r="AB159" s="38">
        <v>64</v>
      </c>
      <c r="AC159" s="38">
        <v>62</v>
      </c>
      <c r="AD159" s="38">
        <v>58</v>
      </c>
      <c r="AE159" s="38">
        <v>61</v>
      </c>
      <c r="AF159" s="38">
        <v>67</v>
      </c>
      <c r="AG159" s="38">
        <v>68</v>
      </c>
      <c r="AH159" s="38">
        <v>66</v>
      </c>
      <c r="AI159" s="38">
        <v>66</v>
      </c>
      <c r="AJ159" s="38">
        <v>66</v>
      </c>
      <c r="AK159" s="38">
        <v>78</v>
      </c>
      <c r="AL159" s="38">
        <v>71</v>
      </c>
      <c r="AM159" s="38">
        <v>78</v>
      </c>
      <c r="AN159" s="38">
        <v>84</v>
      </c>
      <c r="AO159" s="38">
        <v>79</v>
      </c>
      <c r="AP159" s="38">
        <v>76</v>
      </c>
      <c r="AQ159" s="38">
        <v>77</v>
      </c>
      <c r="AR159" s="38">
        <v>75</v>
      </c>
      <c r="AS159" s="38">
        <v>80</v>
      </c>
      <c r="AT159" s="38">
        <v>97</v>
      </c>
      <c r="AU159" s="38">
        <v>83</v>
      </c>
      <c r="AV159" s="38">
        <v>89</v>
      </c>
      <c r="AW159" s="38">
        <v>83</v>
      </c>
      <c r="AX159" s="38">
        <v>95</v>
      </c>
      <c r="AY159" s="38">
        <v>90</v>
      </c>
      <c r="AZ159" s="38">
        <v>93</v>
      </c>
      <c r="BA159" s="38">
        <v>92</v>
      </c>
      <c r="BB159" s="38">
        <v>83</v>
      </c>
      <c r="BC159" s="38">
        <v>81</v>
      </c>
      <c r="BD159" s="38">
        <v>88</v>
      </c>
      <c r="BE159" s="38">
        <v>93</v>
      </c>
      <c r="BF159" s="38">
        <v>92</v>
      </c>
      <c r="BG159" s="38">
        <v>100</v>
      </c>
      <c r="BH159" s="38">
        <v>110</v>
      </c>
      <c r="BI159" s="38">
        <v>99</v>
      </c>
      <c r="BJ159" s="38">
        <v>103</v>
      </c>
      <c r="BK159" s="38">
        <v>116</v>
      </c>
      <c r="BL159" s="38">
        <v>121</v>
      </c>
      <c r="BM159" s="38">
        <v>127</v>
      </c>
      <c r="BN159" s="38">
        <v>111</v>
      </c>
      <c r="BO159" s="38">
        <v>123</v>
      </c>
      <c r="BP159" s="38">
        <v>117</v>
      </c>
      <c r="BQ159" s="38">
        <v>105</v>
      </c>
      <c r="BR159" s="38">
        <v>123</v>
      </c>
      <c r="BS159" s="38">
        <v>112</v>
      </c>
      <c r="BT159" s="38">
        <v>117</v>
      </c>
      <c r="BU159" s="38">
        <v>116</v>
      </c>
      <c r="BV159" s="38">
        <v>113</v>
      </c>
      <c r="BW159" s="38">
        <v>108</v>
      </c>
      <c r="BX159" s="38">
        <v>104</v>
      </c>
      <c r="BY159" s="38">
        <v>120</v>
      </c>
      <c r="BZ159" s="38">
        <v>110</v>
      </c>
      <c r="CA159" s="38">
        <v>120</v>
      </c>
      <c r="CB159" s="38">
        <v>123</v>
      </c>
      <c r="CC159" s="38">
        <v>133</v>
      </c>
      <c r="CD159" s="38">
        <v>132</v>
      </c>
      <c r="CE159" s="38">
        <v>137</v>
      </c>
      <c r="CF159" s="38">
        <v>140</v>
      </c>
      <c r="CG159" s="38">
        <v>131</v>
      </c>
      <c r="CH159" s="38">
        <v>136</v>
      </c>
      <c r="CI159" s="38">
        <v>157</v>
      </c>
      <c r="CJ159" s="38">
        <v>157</v>
      </c>
      <c r="CK159" s="38">
        <v>166</v>
      </c>
      <c r="CL159" s="38">
        <v>157</v>
      </c>
      <c r="CM159" s="38">
        <v>173</v>
      </c>
      <c r="CN159" s="38">
        <v>143</v>
      </c>
      <c r="CO159" s="38">
        <v>149</v>
      </c>
      <c r="CP159" s="38">
        <v>152</v>
      </c>
      <c r="CQ159" s="38">
        <v>152</v>
      </c>
      <c r="CR159" s="38">
        <v>164</v>
      </c>
      <c r="CS159" s="38">
        <v>182</v>
      </c>
      <c r="CT159" s="38">
        <v>197</v>
      </c>
      <c r="CU159" s="52">
        <v>187</v>
      </c>
      <c r="CV159" s="52">
        <v>187</v>
      </c>
      <c r="CW159" s="52">
        <v>184</v>
      </c>
      <c r="CX159" s="52">
        <v>212</v>
      </c>
    </row>
    <row r="160" spans="1:102">
      <c r="A160" s="1" t="s">
        <v>301</v>
      </c>
      <c r="B160" s="18" t="s">
        <v>706</v>
      </c>
      <c r="C160" s="38">
        <v>1053</v>
      </c>
      <c r="D160" s="38">
        <v>1082</v>
      </c>
      <c r="E160" s="38">
        <v>1237</v>
      </c>
      <c r="F160" s="38">
        <v>1430</v>
      </c>
      <c r="G160" s="38">
        <v>1777</v>
      </c>
      <c r="H160" s="38">
        <v>2097</v>
      </c>
      <c r="I160" s="38">
        <v>2254</v>
      </c>
      <c r="J160" s="38">
        <v>2096</v>
      </c>
      <c r="K160" s="38">
        <v>1996</v>
      </c>
      <c r="L160" s="38">
        <v>2181</v>
      </c>
      <c r="M160" s="38">
        <v>2256</v>
      </c>
      <c r="N160" s="38">
        <v>1842</v>
      </c>
      <c r="O160" s="38">
        <v>1951</v>
      </c>
      <c r="P160" s="38">
        <v>1989</v>
      </c>
      <c r="Q160" s="38">
        <v>1978</v>
      </c>
      <c r="R160" s="38">
        <v>2155</v>
      </c>
      <c r="S160" s="38">
        <v>2382</v>
      </c>
      <c r="T160" s="38">
        <v>2546</v>
      </c>
      <c r="U160" s="38">
        <v>2775</v>
      </c>
      <c r="V160" s="38">
        <v>3048</v>
      </c>
      <c r="W160" s="53">
        <v>265</v>
      </c>
      <c r="X160" s="38">
        <v>271</v>
      </c>
      <c r="Y160" s="38">
        <v>259</v>
      </c>
      <c r="Z160" s="38">
        <v>258</v>
      </c>
      <c r="AA160" s="38">
        <v>251</v>
      </c>
      <c r="AB160" s="38">
        <v>268</v>
      </c>
      <c r="AC160" s="38">
        <v>281</v>
      </c>
      <c r="AD160" s="38">
        <v>282</v>
      </c>
      <c r="AE160" s="38">
        <v>293</v>
      </c>
      <c r="AF160" s="38">
        <v>299</v>
      </c>
      <c r="AG160" s="38">
        <v>318</v>
      </c>
      <c r="AH160" s="38">
        <v>327</v>
      </c>
      <c r="AI160" s="38">
        <v>357</v>
      </c>
      <c r="AJ160" s="38">
        <v>350</v>
      </c>
      <c r="AK160" s="38">
        <v>351</v>
      </c>
      <c r="AL160" s="38">
        <v>372</v>
      </c>
      <c r="AM160" s="38">
        <v>411</v>
      </c>
      <c r="AN160" s="38">
        <v>461</v>
      </c>
      <c r="AO160" s="38">
        <v>449</v>
      </c>
      <c r="AP160" s="38">
        <v>456</v>
      </c>
      <c r="AQ160" s="38">
        <v>486</v>
      </c>
      <c r="AR160" s="38">
        <v>517</v>
      </c>
      <c r="AS160" s="38">
        <v>541</v>
      </c>
      <c r="AT160" s="38">
        <v>553</v>
      </c>
      <c r="AU160" s="38">
        <v>567</v>
      </c>
      <c r="AV160" s="38">
        <v>557</v>
      </c>
      <c r="AW160" s="38">
        <v>562</v>
      </c>
      <c r="AX160" s="38">
        <v>568</v>
      </c>
      <c r="AY160" s="38">
        <v>542</v>
      </c>
      <c r="AZ160" s="38">
        <v>518</v>
      </c>
      <c r="BA160" s="38">
        <v>517</v>
      </c>
      <c r="BB160" s="38">
        <v>519</v>
      </c>
      <c r="BC160" s="38">
        <v>489</v>
      </c>
      <c r="BD160" s="38">
        <v>524</v>
      </c>
      <c r="BE160" s="38">
        <v>518</v>
      </c>
      <c r="BF160" s="38">
        <v>465</v>
      </c>
      <c r="BG160" s="38">
        <v>501</v>
      </c>
      <c r="BH160" s="38">
        <v>549</v>
      </c>
      <c r="BI160" s="38">
        <v>557</v>
      </c>
      <c r="BJ160" s="38">
        <v>574</v>
      </c>
      <c r="BK160" s="38">
        <v>613</v>
      </c>
      <c r="BL160" s="38">
        <v>585</v>
      </c>
      <c r="BM160" s="38">
        <v>557</v>
      </c>
      <c r="BN160" s="38">
        <v>501</v>
      </c>
      <c r="BO160" s="38">
        <v>456</v>
      </c>
      <c r="BP160" s="38">
        <v>458</v>
      </c>
      <c r="BQ160" s="38">
        <v>447</v>
      </c>
      <c r="BR160" s="38">
        <v>481</v>
      </c>
      <c r="BS160" s="38">
        <v>493</v>
      </c>
      <c r="BT160" s="38">
        <v>495</v>
      </c>
      <c r="BU160" s="38">
        <v>475</v>
      </c>
      <c r="BV160" s="38">
        <v>488</v>
      </c>
      <c r="BW160" s="38">
        <v>485</v>
      </c>
      <c r="BX160" s="38">
        <v>462</v>
      </c>
      <c r="BY160" s="38">
        <v>520</v>
      </c>
      <c r="BZ160" s="38">
        <v>522</v>
      </c>
      <c r="CA160" s="38">
        <v>515</v>
      </c>
      <c r="CB160" s="38">
        <v>510</v>
      </c>
      <c r="CC160" s="38">
        <v>496</v>
      </c>
      <c r="CD160" s="38">
        <v>457</v>
      </c>
      <c r="CE160" s="38">
        <v>532</v>
      </c>
      <c r="CF160" s="38">
        <v>522</v>
      </c>
      <c r="CG160" s="38">
        <v>552</v>
      </c>
      <c r="CH160" s="38">
        <v>549</v>
      </c>
      <c r="CI160" s="38">
        <v>563</v>
      </c>
      <c r="CJ160" s="38">
        <v>585</v>
      </c>
      <c r="CK160" s="38">
        <v>606</v>
      </c>
      <c r="CL160" s="38">
        <v>628</v>
      </c>
      <c r="CM160" s="38">
        <v>629</v>
      </c>
      <c r="CN160" s="38">
        <v>625</v>
      </c>
      <c r="CO160" s="38">
        <v>627</v>
      </c>
      <c r="CP160" s="38">
        <v>665</v>
      </c>
      <c r="CQ160" s="38">
        <v>644</v>
      </c>
      <c r="CR160" s="38">
        <v>695</v>
      </c>
      <c r="CS160" s="38">
        <v>700</v>
      </c>
      <c r="CT160" s="38">
        <v>736</v>
      </c>
      <c r="CU160" s="52">
        <v>749</v>
      </c>
      <c r="CV160" s="52">
        <v>771</v>
      </c>
      <c r="CW160" s="52">
        <v>768</v>
      </c>
      <c r="CX160" s="52">
        <v>760</v>
      </c>
    </row>
    <row r="161" spans="1:102">
      <c r="A161" s="1" t="s">
        <v>303</v>
      </c>
      <c r="B161" s="18" t="s">
        <v>707</v>
      </c>
      <c r="C161" s="38">
        <v>1679</v>
      </c>
      <c r="D161" s="38">
        <v>1722</v>
      </c>
      <c r="E161" s="38">
        <v>1930</v>
      </c>
      <c r="F161" s="38">
        <v>2086</v>
      </c>
      <c r="G161" s="38">
        <v>2271</v>
      </c>
      <c r="H161" s="38">
        <v>2598</v>
      </c>
      <c r="I161" s="38">
        <v>2888</v>
      </c>
      <c r="J161" s="38">
        <v>2819</v>
      </c>
      <c r="K161" s="38">
        <v>2958</v>
      </c>
      <c r="L161" s="38">
        <v>3211</v>
      </c>
      <c r="M161" s="38">
        <v>3701</v>
      </c>
      <c r="N161" s="38">
        <v>4018</v>
      </c>
      <c r="O161" s="38">
        <v>4376</v>
      </c>
      <c r="P161" s="38">
        <v>4661</v>
      </c>
      <c r="Q161" s="38">
        <v>4755</v>
      </c>
      <c r="R161" s="38">
        <v>5285</v>
      </c>
      <c r="S161" s="38">
        <v>6107</v>
      </c>
      <c r="T161" s="38">
        <v>6227</v>
      </c>
      <c r="U161" s="38">
        <v>6774</v>
      </c>
      <c r="V161" s="38">
        <v>7498</v>
      </c>
      <c r="W161" s="53">
        <v>424</v>
      </c>
      <c r="X161" s="38">
        <v>436</v>
      </c>
      <c r="Y161" s="38">
        <v>411</v>
      </c>
      <c r="Z161" s="38">
        <v>408</v>
      </c>
      <c r="AA161" s="38">
        <v>427</v>
      </c>
      <c r="AB161" s="38">
        <v>426</v>
      </c>
      <c r="AC161" s="38">
        <v>444</v>
      </c>
      <c r="AD161" s="38">
        <v>425</v>
      </c>
      <c r="AE161" s="38">
        <v>447</v>
      </c>
      <c r="AF161" s="38">
        <v>477</v>
      </c>
      <c r="AG161" s="38">
        <v>497</v>
      </c>
      <c r="AH161" s="38">
        <v>509</v>
      </c>
      <c r="AI161" s="38">
        <v>509</v>
      </c>
      <c r="AJ161" s="38">
        <v>510</v>
      </c>
      <c r="AK161" s="38">
        <v>529</v>
      </c>
      <c r="AL161" s="38">
        <v>538</v>
      </c>
      <c r="AM161" s="38">
        <v>578</v>
      </c>
      <c r="AN161" s="38">
        <v>578</v>
      </c>
      <c r="AO161" s="38">
        <v>543</v>
      </c>
      <c r="AP161" s="38">
        <v>572</v>
      </c>
      <c r="AQ161" s="38">
        <v>582</v>
      </c>
      <c r="AR161" s="38">
        <v>615</v>
      </c>
      <c r="AS161" s="38">
        <v>706</v>
      </c>
      <c r="AT161" s="38">
        <v>695</v>
      </c>
      <c r="AU161" s="38">
        <v>701</v>
      </c>
      <c r="AV161" s="38">
        <v>747</v>
      </c>
      <c r="AW161" s="38">
        <v>715</v>
      </c>
      <c r="AX161" s="38">
        <v>725</v>
      </c>
      <c r="AY161" s="38">
        <v>694</v>
      </c>
      <c r="AZ161" s="38">
        <v>695</v>
      </c>
      <c r="BA161" s="38">
        <v>701</v>
      </c>
      <c r="BB161" s="38">
        <v>729</v>
      </c>
      <c r="BC161" s="38">
        <v>736</v>
      </c>
      <c r="BD161" s="38">
        <v>751</v>
      </c>
      <c r="BE161" s="38">
        <v>738</v>
      </c>
      <c r="BF161" s="38">
        <v>733</v>
      </c>
      <c r="BG161" s="38">
        <v>739</v>
      </c>
      <c r="BH161" s="38">
        <v>799</v>
      </c>
      <c r="BI161" s="38">
        <v>866</v>
      </c>
      <c r="BJ161" s="38">
        <v>807</v>
      </c>
      <c r="BK161" s="38">
        <v>876</v>
      </c>
      <c r="BL161" s="38">
        <v>1039</v>
      </c>
      <c r="BM161" s="38">
        <v>889</v>
      </c>
      <c r="BN161" s="38">
        <v>897</v>
      </c>
      <c r="BO161" s="38">
        <v>985</v>
      </c>
      <c r="BP161" s="38">
        <v>965</v>
      </c>
      <c r="BQ161" s="38">
        <v>969</v>
      </c>
      <c r="BR161" s="38">
        <v>1099</v>
      </c>
      <c r="BS161" s="38">
        <v>1007</v>
      </c>
      <c r="BT161" s="38">
        <v>1081</v>
      </c>
      <c r="BU161" s="38">
        <v>1110</v>
      </c>
      <c r="BV161" s="38">
        <v>1178</v>
      </c>
      <c r="BW161" s="38">
        <v>1112</v>
      </c>
      <c r="BX161" s="38">
        <v>1207</v>
      </c>
      <c r="BY161" s="38">
        <v>1198</v>
      </c>
      <c r="BZ161" s="38">
        <v>1144</v>
      </c>
      <c r="CA161" s="38">
        <v>1153</v>
      </c>
      <c r="CB161" s="38">
        <v>1172</v>
      </c>
      <c r="CC161" s="38">
        <v>1189</v>
      </c>
      <c r="CD161" s="38">
        <v>1241</v>
      </c>
      <c r="CE161" s="38">
        <v>1369</v>
      </c>
      <c r="CF161" s="38">
        <v>1261</v>
      </c>
      <c r="CG161" s="38">
        <v>1281</v>
      </c>
      <c r="CH161" s="38">
        <v>1374</v>
      </c>
      <c r="CI161" s="38">
        <v>1451</v>
      </c>
      <c r="CJ161" s="38">
        <v>1443</v>
      </c>
      <c r="CK161" s="38">
        <v>1606</v>
      </c>
      <c r="CL161" s="38">
        <v>1607</v>
      </c>
      <c r="CM161" s="38">
        <v>1490</v>
      </c>
      <c r="CN161" s="38">
        <v>1553</v>
      </c>
      <c r="CO161" s="38">
        <v>1591</v>
      </c>
      <c r="CP161" s="38">
        <v>1593</v>
      </c>
      <c r="CQ161" s="38">
        <v>1611</v>
      </c>
      <c r="CR161" s="38">
        <v>1678</v>
      </c>
      <c r="CS161" s="38">
        <v>1738</v>
      </c>
      <c r="CT161" s="38">
        <v>1747</v>
      </c>
      <c r="CU161" s="52">
        <v>1738</v>
      </c>
      <c r="CV161" s="52">
        <v>2052</v>
      </c>
      <c r="CW161" s="52">
        <v>1821</v>
      </c>
      <c r="CX161" s="52">
        <v>1887</v>
      </c>
    </row>
    <row r="162" spans="1:102">
      <c r="A162" s="9" t="s">
        <v>305</v>
      </c>
      <c r="B162" s="18" t="s">
        <v>708</v>
      </c>
      <c r="C162" s="38">
        <v>371</v>
      </c>
      <c r="D162" s="38">
        <v>417</v>
      </c>
      <c r="E162" s="38">
        <v>434</v>
      </c>
      <c r="F162" s="38">
        <v>459</v>
      </c>
      <c r="G162" s="38">
        <v>506</v>
      </c>
      <c r="H162" s="38">
        <v>560</v>
      </c>
      <c r="I162" s="38">
        <v>574</v>
      </c>
      <c r="J162" s="38">
        <v>505</v>
      </c>
      <c r="K162" s="38">
        <v>559</v>
      </c>
      <c r="L162" s="38">
        <v>727</v>
      </c>
      <c r="M162" s="38">
        <v>864</v>
      </c>
      <c r="N162" s="38">
        <v>759</v>
      </c>
      <c r="O162" s="38">
        <v>1012</v>
      </c>
      <c r="P162" s="38">
        <v>1261</v>
      </c>
      <c r="Q162" s="38">
        <v>1191</v>
      </c>
      <c r="R162" s="38">
        <v>1336</v>
      </c>
      <c r="S162" s="38">
        <v>1565</v>
      </c>
      <c r="T162" s="38">
        <v>1559</v>
      </c>
      <c r="U162" s="38">
        <v>1790</v>
      </c>
      <c r="V162" s="38">
        <v>2036</v>
      </c>
      <c r="W162" s="53">
        <v>91</v>
      </c>
      <c r="X162" s="38">
        <v>104</v>
      </c>
      <c r="Y162" s="38">
        <v>93</v>
      </c>
      <c r="Z162" s="38">
        <v>83</v>
      </c>
      <c r="AA162" s="38">
        <v>100</v>
      </c>
      <c r="AB162" s="38">
        <v>100</v>
      </c>
      <c r="AC162" s="38">
        <v>106</v>
      </c>
      <c r="AD162" s="38">
        <v>111</v>
      </c>
      <c r="AE162" s="38">
        <v>105</v>
      </c>
      <c r="AF162" s="38">
        <v>107</v>
      </c>
      <c r="AG162" s="38">
        <v>113</v>
      </c>
      <c r="AH162" s="38">
        <v>109</v>
      </c>
      <c r="AI162" s="38">
        <v>110</v>
      </c>
      <c r="AJ162" s="38">
        <v>113</v>
      </c>
      <c r="AK162" s="38">
        <v>117</v>
      </c>
      <c r="AL162" s="38">
        <v>119</v>
      </c>
      <c r="AM162" s="38">
        <v>138</v>
      </c>
      <c r="AN162" s="38">
        <v>129</v>
      </c>
      <c r="AO162" s="38">
        <v>110</v>
      </c>
      <c r="AP162" s="38">
        <v>129</v>
      </c>
      <c r="AQ162" s="38">
        <v>121</v>
      </c>
      <c r="AR162" s="38">
        <v>134</v>
      </c>
      <c r="AS162" s="38">
        <v>169</v>
      </c>
      <c r="AT162" s="38">
        <v>136</v>
      </c>
      <c r="AU162" s="38">
        <v>136</v>
      </c>
      <c r="AV162" s="38">
        <v>154</v>
      </c>
      <c r="AW162" s="38">
        <v>137</v>
      </c>
      <c r="AX162" s="38">
        <v>147</v>
      </c>
      <c r="AY162" s="38">
        <v>135</v>
      </c>
      <c r="AZ162" s="38">
        <v>124</v>
      </c>
      <c r="BA162" s="38">
        <v>119</v>
      </c>
      <c r="BB162" s="38">
        <v>127</v>
      </c>
      <c r="BC162" s="38">
        <v>136</v>
      </c>
      <c r="BD162" s="38">
        <v>135</v>
      </c>
      <c r="BE162" s="38">
        <v>146</v>
      </c>
      <c r="BF162" s="38">
        <v>142</v>
      </c>
      <c r="BG162" s="38">
        <v>145</v>
      </c>
      <c r="BH162" s="38">
        <v>180</v>
      </c>
      <c r="BI162" s="38">
        <v>242</v>
      </c>
      <c r="BJ162" s="38">
        <v>160</v>
      </c>
      <c r="BK162" s="38">
        <v>179</v>
      </c>
      <c r="BL162" s="38">
        <v>331</v>
      </c>
      <c r="BM162" s="38">
        <v>176</v>
      </c>
      <c r="BN162" s="38">
        <v>178</v>
      </c>
      <c r="BO162" s="38">
        <v>203</v>
      </c>
      <c r="BP162" s="38">
        <v>169</v>
      </c>
      <c r="BQ162" s="38">
        <v>172</v>
      </c>
      <c r="BR162" s="38">
        <v>215</v>
      </c>
      <c r="BS162" s="38">
        <v>179</v>
      </c>
      <c r="BT162" s="38">
        <v>249</v>
      </c>
      <c r="BU162" s="38">
        <v>257</v>
      </c>
      <c r="BV162" s="38">
        <v>327</v>
      </c>
      <c r="BW162" s="38">
        <v>287</v>
      </c>
      <c r="BX162" s="38">
        <v>359</v>
      </c>
      <c r="BY162" s="38">
        <v>332</v>
      </c>
      <c r="BZ162" s="38">
        <v>283</v>
      </c>
      <c r="CA162" s="38">
        <v>279</v>
      </c>
      <c r="CB162" s="38">
        <v>267</v>
      </c>
      <c r="CC162" s="38">
        <v>296</v>
      </c>
      <c r="CD162" s="38">
        <v>349</v>
      </c>
      <c r="CE162" s="38">
        <v>407</v>
      </c>
      <c r="CF162" s="38">
        <v>294</v>
      </c>
      <c r="CG162" s="38">
        <v>290</v>
      </c>
      <c r="CH162" s="38">
        <v>345</v>
      </c>
      <c r="CI162" s="38">
        <v>371</v>
      </c>
      <c r="CJ162" s="38">
        <v>352</v>
      </c>
      <c r="CK162" s="38">
        <v>471</v>
      </c>
      <c r="CL162" s="38">
        <v>371</v>
      </c>
      <c r="CM162" s="38">
        <v>348</v>
      </c>
      <c r="CN162" s="38">
        <v>384</v>
      </c>
      <c r="CO162" s="38">
        <v>419</v>
      </c>
      <c r="CP162" s="38">
        <v>408</v>
      </c>
      <c r="CQ162" s="38">
        <v>416</v>
      </c>
      <c r="CR162" s="38">
        <v>426</v>
      </c>
      <c r="CS162" s="38">
        <v>486</v>
      </c>
      <c r="CT162" s="38">
        <v>462</v>
      </c>
      <c r="CU162" s="52">
        <v>422</v>
      </c>
      <c r="CV162" s="52">
        <v>708</v>
      </c>
      <c r="CW162" s="52">
        <v>447</v>
      </c>
      <c r="CX162" s="52">
        <v>459</v>
      </c>
    </row>
    <row r="163" spans="1:102">
      <c r="A163" s="9" t="s">
        <v>307</v>
      </c>
      <c r="B163" s="18" t="s">
        <v>709</v>
      </c>
      <c r="C163" s="38">
        <v>25</v>
      </c>
      <c r="D163" s="38">
        <v>28</v>
      </c>
      <c r="E163" s="38">
        <v>38</v>
      </c>
      <c r="F163" s="38">
        <v>46</v>
      </c>
      <c r="G163" s="38">
        <v>53</v>
      </c>
      <c r="H163" s="38">
        <v>50</v>
      </c>
      <c r="I163" s="38">
        <v>52</v>
      </c>
      <c r="J163" s="38">
        <v>48</v>
      </c>
      <c r="K163" s="38">
        <v>42</v>
      </c>
      <c r="L163" s="38">
        <v>39</v>
      </c>
      <c r="M163" s="38">
        <v>48</v>
      </c>
      <c r="N163" s="38">
        <v>62</v>
      </c>
      <c r="O163" s="38">
        <v>55</v>
      </c>
      <c r="P163" s="38">
        <v>67</v>
      </c>
      <c r="Q163" s="38">
        <v>94</v>
      </c>
      <c r="R163" s="38">
        <v>87</v>
      </c>
      <c r="S163" s="38">
        <v>104</v>
      </c>
      <c r="T163" s="38">
        <v>102</v>
      </c>
      <c r="U163" s="38">
        <v>118</v>
      </c>
      <c r="V163" s="38">
        <v>128</v>
      </c>
      <c r="W163" s="53">
        <v>6</v>
      </c>
      <c r="X163" s="38">
        <v>6</v>
      </c>
      <c r="Y163" s="38">
        <v>6</v>
      </c>
      <c r="Z163" s="38">
        <v>7</v>
      </c>
      <c r="AA163" s="38">
        <v>7</v>
      </c>
      <c r="AB163" s="38">
        <v>8</v>
      </c>
      <c r="AC163" s="38">
        <v>6</v>
      </c>
      <c r="AD163" s="38">
        <v>7</v>
      </c>
      <c r="AE163" s="38">
        <v>8</v>
      </c>
      <c r="AF163" s="38">
        <v>8</v>
      </c>
      <c r="AG163" s="38">
        <v>11</v>
      </c>
      <c r="AH163" s="38">
        <v>11</v>
      </c>
      <c r="AI163" s="38">
        <v>12</v>
      </c>
      <c r="AJ163" s="38">
        <v>11</v>
      </c>
      <c r="AK163" s="38">
        <v>12</v>
      </c>
      <c r="AL163" s="38">
        <v>11</v>
      </c>
      <c r="AM163" s="38">
        <v>12</v>
      </c>
      <c r="AN163" s="38">
        <v>16</v>
      </c>
      <c r="AO163" s="38">
        <v>13</v>
      </c>
      <c r="AP163" s="38">
        <v>12</v>
      </c>
      <c r="AQ163" s="38">
        <v>13</v>
      </c>
      <c r="AR163" s="38">
        <v>13</v>
      </c>
      <c r="AS163" s="38">
        <v>11</v>
      </c>
      <c r="AT163" s="38">
        <v>13</v>
      </c>
      <c r="AU163" s="38">
        <v>12</v>
      </c>
      <c r="AV163" s="38">
        <v>13</v>
      </c>
      <c r="AW163" s="38">
        <v>13</v>
      </c>
      <c r="AX163" s="38">
        <v>14</v>
      </c>
      <c r="AY163" s="38">
        <v>13</v>
      </c>
      <c r="AZ163" s="38">
        <v>11</v>
      </c>
      <c r="BA163" s="38">
        <v>12</v>
      </c>
      <c r="BB163" s="38">
        <v>12</v>
      </c>
      <c r="BC163" s="38">
        <v>11</v>
      </c>
      <c r="BD163" s="38">
        <v>10</v>
      </c>
      <c r="BE163" s="38">
        <v>11</v>
      </c>
      <c r="BF163" s="38">
        <v>10</v>
      </c>
      <c r="BG163" s="38">
        <v>8</v>
      </c>
      <c r="BH163" s="38">
        <v>11</v>
      </c>
      <c r="BI163" s="38">
        <v>10</v>
      </c>
      <c r="BJ163" s="38">
        <v>10</v>
      </c>
      <c r="BK163" s="38">
        <v>11</v>
      </c>
      <c r="BL163" s="38">
        <v>11</v>
      </c>
      <c r="BM163" s="38">
        <v>12</v>
      </c>
      <c r="BN163" s="38">
        <v>14</v>
      </c>
      <c r="BO163" s="38">
        <v>17</v>
      </c>
      <c r="BP163" s="38">
        <v>15</v>
      </c>
      <c r="BQ163" s="38">
        <v>15</v>
      </c>
      <c r="BR163" s="38">
        <v>15</v>
      </c>
      <c r="BS163" s="38">
        <v>13</v>
      </c>
      <c r="BT163" s="38">
        <v>13</v>
      </c>
      <c r="BU163" s="38">
        <v>15</v>
      </c>
      <c r="BV163" s="38">
        <v>14</v>
      </c>
      <c r="BW163" s="38">
        <v>16</v>
      </c>
      <c r="BX163" s="38">
        <v>17</v>
      </c>
      <c r="BY163" s="38">
        <v>17</v>
      </c>
      <c r="BZ163" s="38">
        <v>17</v>
      </c>
      <c r="CA163" s="38">
        <v>20</v>
      </c>
      <c r="CB163" s="38">
        <v>25</v>
      </c>
      <c r="CC163" s="38">
        <v>26</v>
      </c>
      <c r="CD163" s="38">
        <v>23</v>
      </c>
      <c r="CE163" s="38">
        <v>18</v>
      </c>
      <c r="CF163" s="38">
        <v>27</v>
      </c>
      <c r="CG163" s="38">
        <v>20</v>
      </c>
      <c r="CH163" s="38">
        <v>22</v>
      </c>
      <c r="CI163" s="38">
        <v>23</v>
      </c>
      <c r="CJ163" s="38">
        <v>22</v>
      </c>
      <c r="CK163" s="38">
        <v>28</v>
      </c>
      <c r="CL163" s="38">
        <v>31</v>
      </c>
      <c r="CM163" s="38">
        <v>28</v>
      </c>
      <c r="CN163" s="38">
        <v>27</v>
      </c>
      <c r="CO163" s="38">
        <v>23</v>
      </c>
      <c r="CP163" s="38">
        <v>24</v>
      </c>
      <c r="CQ163" s="38">
        <v>26</v>
      </c>
      <c r="CR163" s="38">
        <v>28</v>
      </c>
      <c r="CS163" s="38">
        <v>33</v>
      </c>
      <c r="CT163" s="38">
        <v>31</v>
      </c>
      <c r="CU163" s="52">
        <v>34</v>
      </c>
      <c r="CV163" s="52">
        <v>32</v>
      </c>
      <c r="CW163" s="52">
        <v>32</v>
      </c>
      <c r="CX163" s="52">
        <v>30</v>
      </c>
    </row>
    <row r="164" spans="1:102">
      <c r="A164" s="9" t="s">
        <v>309</v>
      </c>
      <c r="B164" s="18" t="s">
        <v>710</v>
      </c>
      <c r="C164" s="38">
        <v>77</v>
      </c>
      <c r="D164" s="38">
        <v>77</v>
      </c>
      <c r="E164" s="38">
        <v>73</v>
      </c>
      <c r="F164" s="38">
        <v>84</v>
      </c>
      <c r="G164" s="38">
        <v>101</v>
      </c>
      <c r="H164" s="38">
        <v>139</v>
      </c>
      <c r="I164" s="38">
        <v>139</v>
      </c>
      <c r="J164" s="38">
        <v>157</v>
      </c>
      <c r="K164" s="38">
        <v>178</v>
      </c>
      <c r="L164" s="38">
        <v>173</v>
      </c>
      <c r="M164" s="38">
        <v>169</v>
      </c>
      <c r="N164" s="38">
        <v>178</v>
      </c>
      <c r="O164" s="38">
        <v>165</v>
      </c>
      <c r="P164" s="38">
        <v>169</v>
      </c>
      <c r="Q164" s="38">
        <v>159</v>
      </c>
      <c r="R164" s="38">
        <v>178</v>
      </c>
      <c r="S164" s="38">
        <v>201</v>
      </c>
      <c r="T164" s="38">
        <v>204</v>
      </c>
      <c r="U164" s="38">
        <v>265</v>
      </c>
      <c r="V164" s="38">
        <v>276</v>
      </c>
      <c r="W164" s="53">
        <v>21</v>
      </c>
      <c r="X164" s="38">
        <v>19</v>
      </c>
      <c r="Y164" s="38">
        <v>18</v>
      </c>
      <c r="Z164" s="38">
        <v>19</v>
      </c>
      <c r="AA164" s="38">
        <v>19</v>
      </c>
      <c r="AB164" s="38">
        <v>18</v>
      </c>
      <c r="AC164" s="38">
        <v>20</v>
      </c>
      <c r="AD164" s="38">
        <v>20</v>
      </c>
      <c r="AE164" s="38">
        <v>16</v>
      </c>
      <c r="AF164" s="38">
        <v>18</v>
      </c>
      <c r="AG164" s="38">
        <v>19</v>
      </c>
      <c r="AH164" s="38">
        <v>20</v>
      </c>
      <c r="AI164" s="38">
        <v>21</v>
      </c>
      <c r="AJ164" s="38">
        <v>20</v>
      </c>
      <c r="AK164" s="38">
        <v>22</v>
      </c>
      <c r="AL164" s="38">
        <v>21</v>
      </c>
      <c r="AM164" s="38">
        <v>23</v>
      </c>
      <c r="AN164" s="38">
        <v>25</v>
      </c>
      <c r="AO164" s="38">
        <v>26</v>
      </c>
      <c r="AP164" s="38">
        <v>27</v>
      </c>
      <c r="AQ164" s="38">
        <v>31</v>
      </c>
      <c r="AR164" s="38">
        <v>37</v>
      </c>
      <c r="AS164" s="38">
        <v>36</v>
      </c>
      <c r="AT164" s="38">
        <v>35</v>
      </c>
      <c r="AU164" s="38">
        <v>34</v>
      </c>
      <c r="AV164" s="38">
        <v>35</v>
      </c>
      <c r="AW164" s="38">
        <v>34</v>
      </c>
      <c r="AX164" s="38">
        <v>36</v>
      </c>
      <c r="AY164" s="38">
        <v>38</v>
      </c>
      <c r="AZ164" s="38">
        <v>40</v>
      </c>
      <c r="BA164" s="38">
        <v>39</v>
      </c>
      <c r="BB164" s="38">
        <v>40</v>
      </c>
      <c r="BC164" s="38">
        <v>44</v>
      </c>
      <c r="BD164" s="38">
        <v>44</v>
      </c>
      <c r="BE164" s="38">
        <v>45</v>
      </c>
      <c r="BF164" s="38">
        <v>45</v>
      </c>
      <c r="BG164" s="38">
        <v>46</v>
      </c>
      <c r="BH164" s="38">
        <v>44</v>
      </c>
      <c r="BI164" s="38">
        <v>41</v>
      </c>
      <c r="BJ164" s="38">
        <v>42</v>
      </c>
      <c r="BK164" s="38">
        <v>41</v>
      </c>
      <c r="BL164" s="38">
        <v>41</v>
      </c>
      <c r="BM164" s="38">
        <v>48</v>
      </c>
      <c r="BN164" s="38">
        <v>39</v>
      </c>
      <c r="BO164" s="38">
        <v>47</v>
      </c>
      <c r="BP164" s="38">
        <v>40</v>
      </c>
      <c r="BQ164" s="38">
        <v>42</v>
      </c>
      <c r="BR164" s="38">
        <v>49</v>
      </c>
      <c r="BS164" s="38">
        <v>43</v>
      </c>
      <c r="BT164" s="38">
        <v>42</v>
      </c>
      <c r="BU164" s="38">
        <v>39</v>
      </c>
      <c r="BV164" s="38">
        <v>41</v>
      </c>
      <c r="BW164" s="38">
        <v>45</v>
      </c>
      <c r="BX164" s="38">
        <v>45</v>
      </c>
      <c r="BY164" s="38">
        <v>40</v>
      </c>
      <c r="BZ164" s="38">
        <v>39</v>
      </c>
      <c r="CA164" s="38">
        <v>40</v>
      </c>
      <c r="CB164" s="38">
        <v>43</v>
      </c>
      <c r="CC164" s="38">
        <v>41</v>
      </c>
      <c r="CD164" s="38">
        <v>35</v>
      </c>
      <c r="CE164" s="38">
        <v>39</v>
      </c>
      <c r="CF164" s="38">
        <v>47</v>
      </c>
      <c r="CG164" s="38">
        <v>46</v>
      </c>
      <c r="CH164" s="38">
        <v>46</v>
      </c>
      <c r="CI164" s="38">
        <v>47</v>
      </c>
      <c r="CJ164" s="38">
        <v>43</v>
      </c>
      <c r="CK164" s="38">
        <v>55</v>
      </c>
      <c r="CL164" s="38">
        <v>56</v>
      </c>
      <c r="CM164" s="38">
        <v>48</v>
      </c>
      <c r="CN164" s="38">
        <v>53</v>
      </c>
      <c r="CO164" s="38">
        <v>53</v>
      </c>
      <c r="CP164" s="38">
        <v>50</v>
      </c>
      <c r="CQ164" s="38">
        <v>61</v>
      </c>
      <c r="CR164" s="38">
        <v>59</v>
      </c>
      <c r="CS164" s="38">
        <v>69</v>
      </c>
      <c r="CT164" s="38">
        <v>76</v>
      </c>
      <c r="CU164" s="52">
        <v>70</v>
      </c>
      <c r="CV164" s="52">
        <v>66</v>
      </c>
      <c r="CW164" s="52">
        <v>64</v>
      </c>
      <c r="CX164" s="52">
        <v>76</v>
      </c>
    </row>
    <row r="165" spans="1:102">
      <c r="A165" s="9" t="s">
        <v>311</v>
      </c>
      <c r="B165" s="18" t="s">
        <v>711</v>
      </c>
      <c r="C165" s="38">
        <v>186</v>
      </c>
      <c r="D165" s="38">
        <v>178</v>
      </c>
      <c r="E165" s="38">
        <v>185</v>
      </c>
      <c r="F165" s="38">
        <v>171</v>
      </c>
      <c r="G165" s="38">
        <v>203</v>
      </c>
      <c r="H165" s="38">
        <v>218</v>
      </c>
      <c r="I165" s="38">
        <v>229</v>
      </c>
      <c r="J165" s="38">
        <v>216</v>
      </c>
      <c r="K165" s="38">
        <v>199</v>
      </c>
      <c r="L165" s="38">
        <v>220</v>
      </c>
      <c r="M165" s="38">
        <v>202</v>
      </c>
      <c r="N165" s="38">
        <v>252</v>
      </c>
      <c r="O165" s="38">
        <v>312</v>
      </c>
      <c r="P165" s="38">
        <v>285</v>
      </c>
      <c r="Q165" s="38">
        <v>342</v>
      </c>
      <c r="R165" s="38">
        <v>366</v>
      </c>
      <c r="S165" s="38">
        <v>452</v>
      </c>
      <c r="T165" s="38">
        <v>442</v>
      </c>
      <c r="U165" s="38">
        <v>543</v>
      </c>
      <c r="V165" s="38">
        <v>538</v>
      </c>
      <c r="W165" s="53">
        <v>46</v>
      </c>
      <c r="X165" s="38">
        <v>43</v>
      </c>
      <c r="Y165" s="38">
        <v>48</v>
      </c>
      <c r="Z165" s="38">
        <v>49</v>
      </c>
      <c r="AA165" s="38">
        <v>42</v>
      </c>
      <c r="AB165" s="38">
        <v>44</v>
      </c>
      <c r="AC165" s="38">
        <v>44</v>
      </c>
      <c r="AD165" s="38">
        <v>48</v>
      </c>
      <c r="AE165" s="38">
        <v>53</v>
      </c>
      <c r="AF165" s="38">
        <v>53</v>
      </c>
      <c r="AG165" s="38">
        <v>42</v>
      </c>
      <c r="AH165" s="38">
        <v>37</v>
      </c>
      <c r="AI165" s="38">
        <v>45</v>
      </c>
      <c r="AJ165" s="38">
        <v>40</v>
      </c>
      <c r="AK165" s="38">
        <v>42</v>
      </c>
      <c r="AL165" s="38">
        <v>44</v>
      </c>
      <c r="AM165" s="38">
        <v>44</v>
      </c>
      <c r="AN165" s="38">
        <v>53</v>
      </c>
      <c r="AO165" s="38">
        <v>50</v>
      </c>
      <c r="AP165" s="38">
        <v>56</v>
      </c>
      <c r="AQ165" s="38">
        <v>53</v>
      </c>
      <c r="AR165" s="38">
        <v>50</v>
      </c>
      <c r="AS165" s="38">
        <v>59</v>
      </c>
      <c r="AT165" s="38">
        <v>56</v>
      </c>
      <c r="AU165" s="38">
        <v>55</v>
      </c>
      <c r="AV165" s="38">
        <v>62</v>
      </c>
      <c r="AW165" s="38">
        <v>60</v>
      </c>
      <c r="AX165" s="38">
        <v>52</v>
      </c>
      <c r="AY165" s="38">
        <v>56</v>
      </c>
      <c r="AZ165" s="38">
        <v>55</v>
      </c>
      <c r="BA165" s="38">
        <v>49</v>
      </c>
      <c r="BB165" s="38">
        <v>56</v>
      </c>
      <c r="BC165" s="38">
        <v>52</v>
      </c>
      <c r="BD165" s="38">
        <v>49</v>
      </c>
      <c r="BE165" s="38">
        <v>48</v>
      </c>
      <c r="BF165" s="38">
        <v>50</v>
      </c>
      <c r="BG165" s="38">
        <v>55</v>
      </c>
      <c r="BH165" s="38">
        <v>60</v>
      </c>
      <c r="BI165" s="38">
        <v>58</v>
      </c>
      <c r="BJ165" s="38">
        <v>47</v>
      </c>
      <c r="BK165" s="38">
        <v>55</v>
      </c>
      <c r="BL165" s="38">
        <v>47</v>
      </c>
      <c r="BM165" s="38">
        <v>51</v>
      </c>
      <c r="BN165" s="38">
        <v>49</v>
      </c>
      <c r="BO165" s="38">
        <v>55</v>
      </c>
      <c r="BP165" s="38">
        <v>59</v>
      </c>
      <c r="BQ165" s="38">
        <v>60</v>
      </c>
      <c r="BR165" s="38">
        <v>78</v>
      </c>
      <c r="BS165" s="38">
        <v>73</v>
      </c>
      <c r="BT165" s="38">
        <v>74</v>
      </c>
      <c r="BU165" s="38">
        <v>80</v>
      </c>
      <c r="BV165" s="38">
        <v>85</v>
      </c>
      <c r="BW165" s="38">
        <v>74</v>
      </c>
      <c r="BX165" s="38">
        <v>71</v>
      </c>
      <c r="BY165" s="38">
        <v>71</v>
      </c>
      <c r="BZ165" s="38">
        <v>69</v>
      </c>
      <c r="CA165" s="38">
        <v>77</v>
      </c>
      <c r="CB165" s="38">
        <v>89</v>
      </c>
      <c r="CC165" s="38">
        <v>88</v>
      </c>
      <c r="CD165" s="38">
        <v>88</v>
      </c>
      <c r="CE165" s="38">
        <v>86</v>
      </c>
      <c r="CF165" s="38">
        <v>84</v>
      </c>
      <c r="CG165" s="38">
        <v>96</v>
      </c>
      <c r="CH165" s="38">
        <v>100</v>
      </c>
      <c r="CI165" s="38">
        <v>109</v>
      </c>
      <c r="CJ165" s="38">
        <v>108</v>
      </c>
      <c r="CK165" s="38">
        <v>101</v>
      </c>
      <c r="CL165" s="38">
        <v>134</v>
      </c>
      <c r="CM165" s="38">
        <v>96</v>
      </c>
      <c r="CN165" s="38">
        <v>105</v>
      </c>
      <c r="CO165" s="38">
        <v>120</v>
      </c>
      <c r="CP165" s="38">
        <v>121</v>
      </c>
      <c r="CQ165" s="38">
        <v>140</v>
      </c>
      <c r="CR165" s="38">
        <v>143</v>
      </c>
      <c r="CS165" s="38">
        <v>125</v>
      </c>
      <c r="CT165" s="38">
        <v>135</v>
      </c>
      <c r="CU165" s="52">
        <v>136</v>
      </c>
      <c r="CV165" s="52">
        <v>133</v>
      </c>
      <c r="CW165" s="52">
        <v>130</v>
      </c>
      <c r="CX165" s="52">
        <v>139</v>
      </c>
    </row>
    <row r="166" spans="1:102">
      <c r="A166" s="9" t="s">
        <v>313</v>
      </c>
      <c r="B166" s="18" t="s">
        <v>712</v>
      </c>
      <c r="C166" s="38">
        <v>679</v>
      </c>
      <c r="D166" s="38">
        <v>677</v>
      </c>
      <c r="E166" s="38">
        <v>801</v>
      </c>
      <c r="F166" s="38">
        <v>952</v>
      </c>
      <c r="G166" s="38">
        <v>1001</v>
      </c>
      <c r="H166" s="38">
        <v>1237</v>
      </c>
      <c r="I166" s="38">
        <v>1499</v>
      </c>
      <c r="J166" s="38">
        <v>1500</v>
      </c>
      <c r="K166" s="38">
        <v>1599</v>
      </c>
      <c r="L166" s="38">
        <v>1662</v>
      </c>
      <c r="M166" s="38">
        <v>2028</v>
      </c>
      <c r="N166" s="38">
        <v>2336</v>
      </c>
      <c r="O166" s="38">
        <v>2385</v>
      </c>
      <c r="P166" s="38">
        <v>2398</v>
      </c>
      <c r="Q166" s="38">
        <v>2528</v>
      </c>
      <c r="R166" s="38">
        <v>2803</v>
      </c>
      <c r="S166" s="38">
        <v>3225</v>
      </c>
      <c r="T166" s="38">
        <v>3374</v>
      </c>
      <c r="U166" s="38">
        <v>3470</v>
      </c>
      <c r="V166" s="38">
        <v>3864</v>
      </c>
      <c r="W166" s="53">
        <v>172</v>
      </c>
      <c r="X166" s="38">
        <v>174</v>
      </c>
      <c r="Y166" s="38">
        <v>165</v>
      </c>
      <c r="Z166" s="38">
        <v>168</v>
      </c>
      <c r="AA166" s="38">
        <v>166</v>
      </c>
      <c r="AB166" s="38">
        <v>164</v>
      </c>
      <c r="AC166" s="38">
        <v>181</v>
      </c>
      <c r="AD166" s="38">
        <v>166</v>
      </c>
      <c r="AE166" s="38">
        <v>173</v>
      </c>
      <c r="AF166" s="38">
        <v>202</v>
      </c>
      <c r="AG166" s="38">
        <v>202</v>
      </c>
      <c r="AH166" s="38">
        <v>224</v>
      </c>
      <c r="AI166" s="38">
        <v>225</v>
      </c>
      <c r="AJ166" s="38">
        <v>235</v>
      </c>
      <c r="AK166" s="38">
        <v>247</v>
      </c>
      <c r="AL166" s="38">
        <v>245</v>
      </c>
      <c r="AM166" s="38">
        <v>257</v>
      </c>
      <c r="AN166" s="38">
        <v>246</v>
      </c>
      <c r="AO166" s="38">
        <v>245</v>
      </c>
      <c r="AP166" s="38">
        <v>253</v>
      </c>
      <c r="AQ166" s="38">
        <v>274</v>
      </c>
      <c r="AR166" s="38">
        <v>283</v>
      </c>
      <c r="AS166" s="38">
        <v>327</v>
      </c>
      <c r="AT166" s="38">
        <v>353</v>
      </c>
      <c r="AU166" s="38">
        <v>363</v>
      </c>
      <c r="AV166" s="38">
        <v>384</v>
      </c>
      <c r="AW166" s="38">
        <v>372</v>
      </c>
      <c r="AX166" s="38">
        <v>380</v>
      </c>
      <c r="AY166" s="38">
        <v>352</v>
      </c>
      <c r="AZ166" s="38">
        <v>369</v>
      </c>
      <c r="BA166" s="38">
        <v>385</v>
      </c>
      <c r="BB166" s="38">
        <v>394</v>
      </c>
      <c r="BC166" s="38">
        <v>395</v>
      </c>
      <c r="BD166" s="38">
        <v>415</v>
      </c>
      <c r="BE166" s="38">
        <v>396</v>
      </c>
      <c r="BF166" s="38">
        <v>393</v>
      </c>
      <c r="BG166" s="38">
        <v>391</v>
      </c>
      <c r="BH166" s="38">
        <v>404</v>
      </c>
      <c r="BI166" s="38">
        <v>418</v>
      </c>
      <c r="BJ166" s="38">
        <v>449</v>
      </c>
      <c r="BK166" s="38">
        <v>493</v>
      </c>
      <c r="BL166" s="38">
        <v>510</v>
      </c>
      <c r="BM166" s="38">
        <v>504</v>
      </c>
      <c r="BN166" s="38">
        <v>521</v>
      </c>
      <c r="BO166" s="38">
        <v>559</v>
      </c>
      <c r="BP166" s="38">
        <v>574</v>
      </c>
      <c r="BQ166" s="38">
        <v>573</v>
      </c>
      <c r="BR166" s="38">
        <v>630</v>
      </c>
      <c r="BS166" s="38">
        <v>591</v>
      </c>
      <c r="BT166" s="38">
        <v>592</v>
      </c>
      <c r="BU166" s="38">
        <v>605</v>
      </c>
      <c r="BV166" s="38">
        <v>597</v>
      </c>
      <c r="BW166" s="38">
        <v>568</v>
      </c>
      <c r="BX166" s="38">
        <v>593</v>
      </c>
      <c r="BY166" s="38">
        <v>622</v>
      </c>
      <c r="BZ166" s="38">
        <v>615</v>
      </c>
      <c r="CA166" s="38">
        <v>627</v>
      </c>
      <c r="CB166" s="38">
        <v>638</v>
      </c>
      <c r="CC166" s="38">
        <v>628</v>
      </c>
      <c r="CD166" s="38">
        <v>635</v>
      </c>
      <c r="CE166" s="38">
        <v>698</v>
      </c>
      <c r="CF166" s="38">
        <v>683</v>
      </c>
      <c r="CG166" s="38">
        <v>697</v>
      </c>
      <c r="CH166" s="38">
        <v>725</v>
      </c>
      <c r="CI166" s="38">
        <v>760</v>
      </c>
      <c r="CJ166" s="38">
        <v>782</v>
      </c>
      <c r="CK166" s="38">
        <v>818</v>
      </c>
      <c r="CL166" s="38">
        <v>865</v>
      </c>
      <c r="CM166" s="38">
        <v>837</v>
      </c>
      <c r="CN166" s="38">
        <v>853</v>
      </c>
      <c r="CO166" s="38">
        <v>835</v>
      </c>
      <c r="CP166" s="38">
        <v>849</v>
      </c>
      <c r="CQ166" s="38">
        <v>828</v>
      </c>
      <c r="CR166" s="38">
        <v>873</v>
      </c>
      <c r="CS166" s="38">
        <v>876</v>
      </c>
      <c r="CT166" s="38">
        <v>893</v>
      </c>
      <c r="CU166" s="52">
        <v>919</v>
      </c>
      <c r="CV166" s="52">
        <v>952</v>
      </c>
      <c r="CW166" s="52">
        <v>982</v>
      </c>
      <c r="CX166" s="52">
        <v>1011</v>
      </c>
    </row>
    <row r="167" spans="1:102">
      <c r="A167" s="9" t="s">
        <v>315</v>
      </c>
      <c r="B167" s="18" t="s">
        <v>713</v>
      </c>
      <c r="C167" s="38">
        <v>341</v>
      </c>
      <c r="D167" s="38">
        <v>345</v>
      </c>
      <c r="E167" s="38">
        <v>399</v>
      </c>
      <c r="F167" s="38">
        <v>374</v>
      </c>
      <c r="G167" s="38">
        <v>407</v>
      </c>
      <c r="H167" s="38">
        <v>394</v>
      </c>
      <c r="I167" s="38">
        <v>395</v>
      </c>
      <c r="J167" s="38">
        <v>393</v>
      </c>
      <c r="K167" s="38">
        <v>381</v>
      </c>
      <c r="L167" s="38">
        <v>390</v>
      </c>
      <c r="M167" s="38">
        <v>390</v>
      </c>
      <c r="N167" s="38">
        <v>431</v>
      </c>
      <c r="O167" s="38">
        <v>447</v>
      </c>
      <c r="P167" s="38">
        <v>481</v>
      </c>
      <c r="Q167" s="38">
        <v>441</v>
      </c>
      <c r="R167" s="38">
        <v>515</v>
      </c>
      <c r="S167" s="38">
        <v>560</v>
      </c>
      <c r="T167" s="38">
        <v>546</v>
      </c>
      <c r="U167" s="38">
        <v>588</v>
      </c>
      <c r="V167" s="38">
        <v>656</v>
      </c>
      <c r="W167" s="53">
        <v>88</v>
      </c>
      <c r="X167" s="38">
        <v>90</v>
      </c>
      <c r="Y167" s="38">
        <v>81</v>
      </c>
      <c r="Z167" s="38">
        <v>82</v>
      </c>
      <c r="AA167" s="38">
        <v>93</v>
      </c>
      <c r="AB167" s="38">
        <v>92</v>
      </c>
      <c r="AC167" s="38">
        <v>87</v>
      </c>
      <c r="AD167" s="38">
        <v>73</v>
      </c>
      <c r="AE167" s="38">
        <v>92</v>
      </c>
      <c r="AF167" s="38">
        <v>90</v>
      </c>
      <c r="AG167" s="38">
        <v>109</v>
      </c>
      <c r="AH167" s="38">
        <v>108</v>
      </c>
      <c r="AI167" s="38">
        <v>96</v>
      </c>
      <c r="AJ167" s="38">
        <v>91</v>
      </c>
      <c r="AK167" s="38">
        <v>89</v>
      </c>
      <c r="AL167" s="38">
        <v>98</v>
      </c>
      <c r="AM167" s="38">
        <v>104</v>
      </c>
      <c r="AN167" s="38">
        <v>109</v>
      </c>
      <c r="AO167" s="38">
        <v>99</v>
      </c>
      <c r="AP167" s="38">
        <v>95</v>
      </c>
      <c r="AQ167" s="38">
        <v>90</v>
      </c>
      <c r="AR167" s="38">
        <v>98</v>
      </c>
      <c r="AS167" s="38">
        <v>104</v>
      </c>
      <c r="AT167" s="38">
        <v>102</v>
      </c>
      <c r="AU167" s="38">
        <v>101</v>
      </c>
      <c r="AV167" s="38">
        <v>100</v>
      </c>
      <c r="AW167" s="38">
        <v>98</v>
      </c>
      <c r="AX167" s="38">
        <v>96</v>
      </c>
      <c r="AY167" s="38">
        <v>99</v>
      </c>
      <c r="AZ167" s="38">
        <v>96</v>
      </c>
      <c r="BA167" s="38">
        <v>98</v>
      </c>
      <c r="BB167" s="38">
        <v>100</v>
      </c>
      <c r="BC167" s="38">
        <v>98</v>
      </c>
      <c r="BD167" s="38">
        <v>98</v>
      </c>
      <c r="BE167" s="38">
        <v>92</v>
      </c>
      <c r="BF167" s="38">
        <v>93</v>
      </c>
      <c r="BG167" s="38">
        <v>94</v>
      </c>
      <c r="BH167" s="38">
        <v>99</v>
      </c>
      <c r="BI167" s="38">
        <v>98</v>
      </c>
      <c r="BJ167" s="38">
        <v>99</v>
      </c>
      <c r="BK167" s="38">
        <v>97</v>
      </c>
      <c r="BL167" s="38">
        <v>99</v>
      </c>
      <c r="BM167" s="38">
        <v>98</v>
      </c>
      <c r="BN167" s="38">
        <v>96</v>
      </c>
      <c r="BO167" s="38">
        <v>104</v>
      </c>
      <c r="BP167" s="38">
        <v>108</v>
      </c>
      <c r="BQ167" s="38">
        <v>109</v>
      </c>
      <c r="BR167" s="38">
        <v>110</v>
      </c>
      <c r="BS167" s="38">
        <v>107</v>
      </c>
      <c r="BT167" s="38">
        <v>112</v>
      </c>
      <c r="BU167" s="38">
        <v>114</v>
      </c>
      <c r="BV167" s="38">
        <v>114</v>
      </c>
      <c r="BW167" s="38">
        <v>122</v>
      </c>
      <c r="BX167" s="38">
        <v>122</v>
      </c>
      <c r="BY167" s="38">
        <v>116</v>
      </c>
      <c r="BZ167" s="38">
        <v>121</v>
      </c>
      <c r="CA167" s="38">
        <v>110</v>
      </c>
      <c r="CB167" s="38">
        <v>110</v>
      </c>
      <c r="CC167" s="38">
        <v>109</v>
      </c>
      <c r="CD167" s="38">
        <v>112</v>
      </c>
      <c r="CE167" s="38">
        <v>122</v>
      </c>
      <c r="CF167" s="38">
        <v>126</v>
      </c>
      <c r="CG167" s="38">
        <v>132</v>
      </c>
      <c r="CH167" s="38">
        <v>135</v>
      </c>
      <c r="CI167" s="38">
        <v>140</v>
      </c>
      <c r="CJ167" s="38">
        <v>136</v>
      </c>
      <c r="CK167" s="38">
        <v>134</v>
      </c>
      <c r="CL167" s="38">
        <v>150</v>
      </c>
      <c r="CM167" s="38">
        <v>133</v>
      </c>
      <c r="CN167" s="38">
        <v>131</v>
      </c>
      <c r="CO167" s="38">
        <v>141</v>
      </c>
      <c r="CP167" s="38">
        <v>141</v>
      </c>
      <c r="CQ167" s="38">
        <v>140</v>
      </c>
      <c r="CR167" s="38">
        <v>150</v>
      </c>
      <c r="CS167" s="38">
        <v>148</v>
      </c>
      <c r="CT167" s="38">
        <v>150</v>
      </c>
      <c r="CU167" s="52">
        <v>157</v>
      </c>
      <c r="CV167" s="52">
        <v>161</v>
      </c>
      <c r="CW167" s="52">
        <v>166</v>
      </c>
      <c r="CX167" s="52">
        <v>172</v>
      </c>
    </row>
    <row r="168" spans="1:102">
      <c r="A168" s="7" t="s">
        <v>317</v>
      </c>
      <c r="B168" s="18" t="s">
        <v>714</v>
      </c>
      <c r="C168" s="38">
        <v>353</v>
      </c>
      <c r="D168" s="38">
        <v>367</v>
      </c>
      <c r="E168" s="38">
        <v>348</v>
      </c>
      <c r="F168" s="38">
        <v>165</v>
      </c>
      <c r="G168" s="38">
        <v>178</v>
      </c>
      <c r="H168" s="38">
        <v>157</v>
      </c>
      <c r="I168" s="38">
        <v>330</v>
      </c>
      <c r="J168" s="38">
        <v>422</v>
      </c>
      <c r="K168" s="38">
        <v>398</v>
      </c>
      <c r="L168" s="38">
        <v>230</v>
      </c>
      <c r="M168" s="38">
        <v>474</v>
      </c>
      <c r="N168" s="38">
        <v>251</v>
      </c>
      <c r="O168" s="38">
        <v>319</v>
      </c>
      <c r="P168" s="38">
        <v>454</v>
      </c>
      <c r="Q168" s="38">
        <v>655</v>
      </c>
      <c r="R168" s="38">
        <v>922</v>
      </c>
      <c r="S168" s="38">
        <v>1000</v>
      </c>
      <c r="T168" s="38">
        <v>931</v>
      </c>
      <c r="U168" s="38">
        <v>761</v>
      </c>
      <c r="V168" s="38">
        <v>850</v>
      </c>
      <c r="W168" s="53">
        <v>138</v>
      </c>
      <c r="X168" s="38">
        <v>100</v>
      </c>
      <c r="Y168" s="38">
        <v>26</v>
      </c>
      <c r="Z168" s="38">
        <v>89</v>
      </c>
      <c r="AA168" s="38">
        <v>121</v>
      </c>
      <c r="AB168" s="38">
        <v>67</v>
      </c>
      <c r="AC168" s="38">
        <v>88</v>
      </c>
      <c r="AD168" s="38">
        <v>91</v>
      </c>
      <c r="AE168" s="38">
        <v>86</v>
      </c>
      <c r="AF168" s="38">
        <v>83</v>
      </c>
      <c r="AG168" s="38">
        <v>79</v>
      </c>
      <c r="AH168" s="38">
        <v>100</v>
      </c>
      <c r="AI168" s="38">
        <v>65</v>
      </c>
      <c r="AJ168" s="38">
        <v>39</v>
      </c>
      <c r="AK168" s="38">
        <v>26</v>
      </c>
      <c r="AL168" s="38">
        <v>35</v>
      </c>
      <c r="AM168" s="38">
        <v>23</v>
      </c>
      <c r="AN168" s="38">
        <v>44</v>
      </c>
      <c r="AO168" s="38">
        <v>41</v>
      </c>
      <c r="AP168" s="38">
        <v>70</v>
      </c>
      <c r="AQ168" s="38">
        <v>32</v>
      </c>
      <c r="AR168" s="38">
        <v>31</v>
      </c>
      <c r="AS168" s="38">
        <v>35</v>
      </c>
      <c r="AT168" s="38">
        <v>59</v>
      </c>
      <c r="AU168" s="38">
        <v>79</v>
      </c>
      <c r="AV168" s="38">
        <v>71</v>
      </c>
      <c r="AW168" s="38">
        <v>93</v>
      </c>
      <c r="AX168" s="38">
        <v>87</v>
      </c>
      <c r="AY168" s="38">
        <v>73</v>
      </c>
      <c r="AZ168" s="38">
        <v>85</v>
      </c>
      <c r="BA168" s="38">
        <v>85</v>
      </c>
      <c r="BB168" s="38">
        <v>179</v>
      </c>
      <c r="BC168" s="38">
        <v>138</v>
      </c>
      <c r="BD168" s="38">
        <v>111</v>
      </c>
      <c r="BE168" s="38">
        <v>78</v>
      </c>
      <c r="BF168" s="38">
        <v>71</v>
      </c>
      <c r="BG168" s="38">
        <v>43</v>
      </c>
      <c r="BH168" s="38">
        <v>43</v>
      </c>
      <c r="BI168" s="38">
        <v>83</v>
      </c>
      <c r="BJ168" s="38">
        <v>61</v>
      </c>
      <c r="BK168" s="38">
        <v>120</v>
      </c>
      <c r="BL168" s="38">
        <v>120</v>
      </c>
      <c r="BM168" s="38">
        <v>91</v>
      </c>
      <c r="BN168" s="38">
        <v>143</v>
      </c>
      <c r="BO168" s="38">
        <v>70</v>
      </c>
      <c r="BP168" s="38">
        <v>99</v>
      </c>
      <c r="BQ168" s="38">
        <v>50</v>
      </c>
      <c r="BR168" s="38">
        <v>32</v>
      </c>
      <c r="BS168" s="38">
        <v>30</v>
      </c>
      <c r="BT168" s="38">
        <v>85</v>
      </c>
      <c r="BU168" s="38">
        <v>123</v>
      </c>
      <c r="BV168" s="38">
        <v>81</v>
      </c>
      <c r="BW168" s="38">
        <v>95</v>
      </c>
      <c r="BX168" s="38">
        <v>113</v>
      </c>
      <c r="BY168" s="38">
        <v>134</v>
      </c>
      <c r="BZ168" s="38">
        <v>112</v>
      </c>
      <c r="CA168" s="38">
        <v>159</v>
      </c>
      <c r="CB168" s="38">
        <v>158</v>
      </c>
      <c r="CC168" s="38">
        <v>185</v>
      </c>
      <c r="CD168" s="38">
        <v>153</v>
      </c>
      <c r="CE168" s="38">
        <v>197</v>
      </c>
      <c r="CF168" s="38">
        <v>221</v>
      </c>
      <c r="CG168" s="38">
        <v>276</v>
      </c>
      <c r="CH168" s="38">
        <v>228</v>
      </c>
      <c r="CI168" s="38">
        <v>269</v>
      </c>
      <c r="CJ168" s="38">
        <v>233</v>
      </c>
      <c r="CK168" s="38">
        <v>235</v>
      </c>
      <c r="CL168" s="38">
        <v>263</v>
      </c>
      <c r="CM168" s="38">
        <v>236</v>
      </c>
      <c r="CN168" s="38">
        <v>243</v>
      </c>
      <c r="CO168" s="38">
        <v>258</v>
      </c>
      <c r="CP168" s="38">
        <v>194</v>
      </c>
      <c r="CQ168" s="38">
        <v>218</v>
      </c>
      <c r="CR168" s="38">
        <v>203</v>
      </c>
      <c r="CS168" s="38">
        <v>183</v>
      </c>
      <c r="CT168" s="38">
        <v>157</v>
      </c>
      <c r="CU168" s="52">
        <v>198</v>
      </c>
      <c r="CV168" s="52">
        <v>220</v>
      </c>
      <c r="CW168" s="52">
        <v>235</v>
      </c>
      <c r="CX168" s="52">
        <v>197</v>
      </c>
    </row>
    <row r="169" spans="1:102">
      <c r="A169" s="1" t="s">
        <v>319</v>
      </c>
      <c r="B169" s="18" t="s">
        <v>715</v>
      </c>
      <c r="C169" s="38">
        <v>353</v>
      </c>
      <c r="D169" s="38">
        <v>367</v>
      </c>
      <c r="E169" s="38">
        <v>348</v>
      </c>
      <c r="F169" s="38">
        <v>165</v>
      </c>
      <c r="G169" s="38">
        <v>178</v>
      </c>
      <c r="H169" s="38">
        <v>157</v>
      </c>
      <c r="I169" s="38">
        <v>330</v>
      </c>
      <c r="J169" s="38">
        <v>422</v>
      </c>
      <c r="K169" s="38">
        <v>398</v>
      </c>
      <c r="L169" s="38">
        <v>230</v>
      </c>
      <c r="M169" s="38">
        <v>474</v>
      </c>
      <c r="N169" s="38">
        <v>251</v>
      </c>
      <c r="O169" s="38">
        <v>319</v>
      </c>
      <c r="P169" s="38">
        <v>454</v>
      </c>
      <c r="Q169" s="38">
        <v>655</v>
      </c>
      <c r="R169" s="38">
        <v>922</v>
      </c>
      <c r="S169" s="38">
        <v>1000</v>
      </c>
      <c r="T169" s="38">
        <v>931</v>
      </c>
      <c r="U169" s="38">
        <v>761</v>
      </c>
      <c r="V169" s="38">
        <v>850</v>
      </c>
      <c r="W169" s="53">
        <v>138</v>
      </c>
      <c r="X169" s="38">
        <v>100</v>
      </c>
      <c r="Y169" s="38">
        <v>26</v>
      </c>
      <c r="Z169" s="38">
        <v>89</v>
      </c>
      <c r="AA169" s="38">
        <v>121</v>
      </c>
      <c r="AB169" s="38">
        <v>67</v>
      </c>
      <c r="AC169" s="38">
        <v>88</v>
      </c>
      <c r="AD169" s="38">
        <v>91</v>
      </c>
      <c r="AE169" s="38">
        <v>86</v>
      </c>
      <c r="AF169" s="38">
        <v>83</v>
      </c>
      <c r="AG169" s="38">
        <v>79</v>
      </c>
      <c r="AH169" s="38">
        <v>100</v>
      </c>
      <c r="AI169" s="38">
        <v>65</v>
      </c>
      <c r="AJ169" s="38">
        <v>39</v>
      </c>
      <c r="AK169" s="38">
        <v>26</v>
      </c>
      <c r="AL169" s="38">
        <v>35</v>
      </c>
      <c r="AM169" s="38">
        <v>23</v>
      </c>
      <c r="AN169" s="38">
        <v>44</v>
      </c>
      <c r="AO169" s="38">
        <v>41</v>
      </c>
      <c r="AP169" s="38">
        <v>70</v>
      </c>
      <c r="AQ169" s="38">
        <v>32</v>
      </c>
      <c r="AR169" s="38">
        <v>31</v>
      </c>
      <c r="AS169" s="38">
        <v>35</v>
      </c>
      <c r="AT169" s="38">
        <v>59</v>
      </c>
      <c r="AU169" s="38">
        <v>79</v>
      </c>
      <c r="AV169" s="38">
        <v>71</v>
      </c>
      <c r="AW169" s="38">
        <v>93</v>
      </c>
      <c r="AX169" s="38">
        <v>87</v>
      </c>
      <c r="AY169" s="38">
        <v>73</v>
      </c>
      <c r="AZ169" s="38">
        <v>85</v>
      </c>
      <c r="BA169" s="38">
        <v>85</v>
      </c>
      <c r="BB169" s="38">
        <v>179</v>
      </c>
      <c r="BC169" s="38">
        <v>138</v>
      </c>
      <c r="BD169" s="38">
        <v>111</v>
      </c>
      <c r="BE169" s="38">
        <v>78</v>
      </c>
      <c r="BF169" s="38">
        <v>71</v>
      </c>
      <c r="BG169" s="38">
        <v>43</v>
      </c>
      <c r="BH169" s="38">
        <v>43</v>
      </c>
      <c r="BI169" s="38">
        <v>83</v>
      </c>
      <c r="BJ169" s="38">
        <v>61</v>
      </c>
      <c r="BK169" s="38">
        <v>120</v>
      </c>
      <c r="BL169" s="38">
        <v>120</v>
      </c>
      <c r="BM169" s="38">
        <v>91</v>
      </c>
      <c r="BN169" s="38">
        <v>143</v>
      </c>
      <c r="BO169" s="38">
        <v>70</v>
      </c>
      <c r="BP169" s="38">
        <v>99</v>
      </c>
      <c r="BQ169" s="38">
        <v>50</v>
      </c>
      <c r="BR169" s="38">
        <v>32</v>
      </c>
      <c r="BS169" s="38">
        <v>30</v>
      </c>
      <c r="BT169" s="38">
        <v>85</v>
      </c>
      <c r="BU169" s="38">
        <v>123</v>
      </c>
      <c r="BV169" s="38">
        <v>81</v>
      </c>
      <c r="BW169" s="38">
        <v>95</v>
      </c>
      <c r="BX169" s="38">
        <v>113</v>
      </c>
      <c r="BY169" s="38">
        <v>134</v>
      </c>
      <c r="BZ169" s="38">
        <v>112</v>
      </c>
      <c r="CA169" s="38">
        <v>159</v>
      </c>
      <c r="CB169" s="38">
        <v>158</v>
      </c>
      <c r="CC169" s="38">
        <v>185</v>
      </c>
      <c r="CD169" s="38">
        <v>153</v>
      </c>
      <c r="CE169" s="38">
        <v>197</v>
      </c>
      <c r="CF169" s="38">
        <v>221</v>
      </c>
      <c r="CG169" s="38">
        <v>276</v>
      </c>
      <c r="CH169" s="38">
        <v>228</v>
      </c>
      <c r="CI169" s="38">
        <v>269</v>
      </c>
      <c r="CJ169" s="38">
        <v>233</v>
      </c>
      <c r="CK169" s="38">
        <v>235</v>
      </c>
      <c r="CL169" s="38">
        <v>263</v>
      </c>
      <c r="CM169" s="38">
        <v>236</v>
      </c>
      <c r="CN169" s="38">
        <v>243</v>
      </c>
      <c r="CO169" s="38">
        <v>258</v>
      </c>
      <c r="CP169" s="38">
        <v>194</v>
      </c>
      <c r="CQ169" s="38">
        <v>218</v>
      </c>
      <c r="CR169" s="38">
        <v>203</v>
      </c>
      <c r="CS169" s="38">
        <v>183</v>
      </c>
      <c r="CT169" s="38">
        <v>157</v>
      </c>
      <c r="CU169" s="52">
        <v>198</v>
      </c>
      <c r="CV169" s="52">
        <v>220</v>
      </c>
      <c r="CW169" s="52">
        <v>235</v>
      </c>
      <c r="CX169" s="52">
        <v>197</v>
      </c>
    </row>
    <row r="170" spans="1:102">
      <c r="A170" s="9" t="s">
        <v>321</v>
      </c>
      <c r="B170" s="18" t="s">
        <v>716</v>
      </c>
      <c r="C170" s="38">
        <v>353</v>
      </c>
      <c r="D170" s="38">
        <v>367</v>
      </c>
      <c r="E170" s="38">
        <v>348</v>
      </c>
      <c r="F170" s="38">
        <v>165</v>
      </c>
      <c r="G170" s="38">
        <v>178</v>
      </c>
      <c r="H170" s="38">
        <v>157</v>
      </c>
      <c r="I170" s="38">
        <v>330</v>
      </c>
      <c r="J170" s="38">
        <v>422</v>
      </c>
      <c r="K170" s="38">
        <v>398</v>
      </c>
      <c r="L170" s="38">
        <v>230</v>
      </c>
      <c r="M170" s="38">
        <v>474</v>
      </c>
      <c r="N170" s="38">
        <v>251</v>
      </c>
      <c r="O170" s="38">
        <v>319</v>
      </c>
      <c r="P170" s="38">
        <v>454</v>
      </c>
      <c r="Q170" s="38">
        <v>655</v>
      </c>
      <c r="R170" s="38">
        <v>922</v>
      </c>
      <c r="S170" s="38">
        <v>1000</v>
      </c>
      <c r="T170" s="38">
        <v>931</v>
      </c>
      <c r="U170" s="38">
        <v>761</v>
      </c>
      <c r="V170" s="38">
        <v>850</v>
      </c>
      <c r="W170" s="53">
        <v>138</v>
      </c>
      <c r="X170" s="38">
        <v>100</v>
      </c>
      <c r="Y170" s="38">
        <v>26</v>
      </c>
      <c r="Z170" s="38">
        <v>89</v>
      </c>
      <c r="AA170" s="38">
        <v>121</v>
      </c>
      <c r="AB170" s="38">
        <v>67</v>
      </c>
      <c r="AC170" s="38">
        <v>88</v>
      </c>
      <c r="AD170" s="38">
        <v>91</v>
      </c>
      <c r="AE170" s="38">
        <v>86</v>
      </c>
      <c r="AF170" s="38">
        <v>83</v>
      </c>
      <c r="AG170" s="38">
        <v>79</v>
      </c>
      <c r="AH170" s="38">
        <v>100</v>
      </c>
      <c r="AI170" s="38">
        <v>65</v>
      </c>
      <c r="AJ170" s="38">
        <v>39</v>
      </c>
      <c r="AK170" s="38">
        <v>26</v>
      </c>
      <c r="AL170" s="38">
        <v>35</v>
      </c>
      <c r="AM170" s="38">
        <v>23</v>
      </c>
      <c r="AN170" s="38">
        <v>44</v>
      </c>
      <c r="AO170" s="38">
        <v>41</v>
      </c>
      <c r="AP170" s="38">
        <v>70</v>
      </c>
      <c r="AQ170" s="38">
        <v>32</v>
      </c>
      <c r="AR170" s="38">
        <v>31</v>
      </c>
      <c r="AS170" s="38">
        <v>35</v>
      </c>
      <c r="AT170" s="38">
        <v>59</v>
      </c>
      <c r="AU170" s="38">
        <v>79</v>
      </c>
      <c r="AV170" s="38">
        <v>71</v>
      </c>
      <c r="AW170" s="38">
        <v>93</v>
      </c>
      <c r="AX170" s="38">
        <v>87</v>
      </c>
      <c r="AY170" s="38">
        <v>73</v>
      </c>
      <c r="AZ170" s="38">
        <v>85</v>
      </c>
      <c r="BA170" s="38">
        <v>85</v>
      </c>
      <c r="BB170" s="38">
        <v>179</v>
      </c>
      <c r="BC170" s="38">
        <v>138</v>
      </c>
      <c r="BD170" s="38">
        <v>111</v>
      </c>
      <c r="BE170" s="38">
        <v>78</v>
      </c>
      <c r="BF170" s="38">
        <v>71</v>
      </c>
      <c r="BG170" s="38">
        <v>43</v>
      </c>
      <c r="BH170" s="38">
        <v>43</v>
      </c>
      <c r="BI170" s="38">
        <v>83</v>
      </c>
      <c r="BJ170" s="38">
        <v>61</v>
      </c>
      <c r="BK170" s="38">
        <v>120</v>
      </c>
      <c r="BL170" s="38">
        <v>120</v>
      </c>
      <c r="BM170" s="38">
        <v>91</v>
      </c>
      <c r="BN170" s="38">
        <v>143</v>
      </c>
      <c r="BO170" s="38">
        <v>70</v>
      </c>
      <c r="BP170" s="38">
        <v>99</v>
      </c>
      <c r="BQ170" s="38">
        <v>50</v>
      </c>
      <c r="BR170" s="38">
        <v>32</v>
      </c>
      <c r="BS170" s="38">
        <v>30</v>
      </c>
      <c r="BT170" s="38">
        <v>85</v>
      </c>
      <c r="BU170" s="38">
        <v>123</v>
      </c>
      <c r="BV170" s="38">
        <v>81</v>
      </c>
      <c r="BW170" s="38">
        <v>95</v>
      </c>
      <c r="BX170" s="38">
        <v>113</v>
      </c>
      <c r="BY170" s="38">
        <v>134</v>
      </c>
      <c r="BZ170" s="38">
        <v>112</v>
      </c>
      <c r="CA170" s="38">
        <v>159</v>
      </c>
      <c r="CB170" s="38">
        <v>158</v>
      </c>
      <c r="CC170" s="38">
        <v>185</v>
      </c>
      <c r="CD170" s="38">
        <v>153</v>
      </c>
      <c r="CE170" s="38">
        <v>197</v>
      </c>
      <c r="CF170" s="38">
        <v>221</v>
      </c>
      <c r="CG170" s="38">
        <v>276</v>
      </c>
      <c r="CH170" s="38">
        <v>228</v>
      </c>
      <c r="CI170" s="38">
        <v>269</v>
      </c>
      <c r="CJ170" s="38">
        <v>233</v>
      </c>
      <c r="CK170" s="38">
        <v>235</v>
      </c>
      <c r="CL170" s="38">
        <v>263</v>
      </c>
      <c r="CM170" s="38">
        <v>236</v>
      </c>
      <c r="CN170" s="38">
        <v>243</v>
      </c>
      <c r="CO170" s="38">
        <v>258</v>
      </c>
      <c r="CP170" s="38">
        <v>194</v>
      </c>
      <c r="CQ170" s="38">
        <v>218</v>
      </c>
      <c r="CR170" s="38">
        <v>203</v>
      </c>
      <c r="CS170" s="38">
        <v>183</v>
      </c>
      <c r="CT170" s="38">
        <v>157</v>
      </c>
      <c r="CU170" s="52">
        <v>198</v>
      </c>
      <c r="CV170" s="52">
        <v>220</v>
      </c>
      <c r="CW170" s="52">
        <v>235</v>
      </c>
      <c r="CX170" s="52">
        <v>197</v>
      </c>
    </row>
    <row r="171" spans="1:102">
      <c r="A171" s="9" t="s">
        <v>323</v>
      </c>
      <c r="B171" s="18" t="s">
        <v>717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53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  <c r="AT171" s="38">
        <v>0</v>
      </c>
      <c r="AU171" s="38">
        <v>0</v>
      </c>
      <c r="AV171" s="38">
        <v>0</v>
      </c>
      <c r="AW171" s="38">
        <v>0</v>
      </c>
      <c r="AX171" s="38">
        <v>0</v>
      </c>
      <c r="AY171" s="38">
        <v>0</v>
      </c>
      <c r="AZ171" s="38">
        <v>0</v>
      </c>
      <c r="BA171" s="38">
        <v>0</v>
      </c>
      <c r="BB171" s="38">
        <v>0</v>
      </c>
      <c r="BC171" s="38">
        <v>0</v>
      </c>
      <c r="BD171" s="38">
        <v>0</v>
      </c>
      <c r="BE171" s="38">
        <v>0</v>
      </c>
      <c r="BF171" s="38">
        <v>0</v>
      </c>
      <c r="BG171" s="38">
        <v>0</v>
      </c>
      <c r="BH171" s="38">
        <v>0</v>
      </c>
      <c r="BI171" s="38">
        <v>0</v>
      </c>
      <c r="BJ171" s="38">
        <v>0</v>
      </c>
      <c r="BK171" s="38">
        <v>0</v>
      </c>
      <c r="BL171" s="38">
        <v>0</v>
      </c>
      <c r="BM171" s="38">
        <v>0</v>
      </c>
      <c r="BN171" s="38">
        <v>0</v>
      </c>
      <c r="BO171" s="38">
        <v>0</v>
      </c>
      <c r="BP171" s="38">
        <v>0</v>
      </c>
      <c r="BQ171" s="38">
        <v>0</v>
      </c>
      <c r="BR171" s="38">
        <v>0</v>
      </c>
      <c r="BS171" s="38">
        <v>0</v>
      </c>
      <c r="BT171" s="38">
        <v>0</v>
      </c>
      <c r="BU171" s="38">
        <v>0</v>
      </c>
      <c r="BV171" s="38">
        <v>0</v>
      </c>
      <c r="BW171" s="38">
        <v>0</v>
      </c>
      <c r="BX171" s="38">
        <v>0</v>
      </c>
      <c r="BY171" s="38">
        <v>0</v>
      </c>
      <c r="BZ171" s="38">
        <v>0</v>
      </c>
      <c r="CA171" s="38">
        <v>0</v>
      </c>
      <c r="CB171" s="38">
        <v>0</v>
      </c>
      <c r="CC171" s="38">
        <v>0</v>
      </c>
      <c r="CD171" s="38">
        <v>0</v>
      </c>
      <c r="CE171" s="38">
        <v>0</v>
      </c>
      <c r="CF171" s="38">
        <v>0</v>
      </c>
      <c r="CG171" s="38">
        <v>0</v>
      </c>
      <c r="CH171" s="38">
        <v>0</v>
      </c>
      <c r="CI171" s="38">
        <v>0</v>
      </c>
      <c r="CJ171" s="38">
        <v>0</v>
      </c>
      <c r="CK171" s="38">
        <v>0</v>
      </c>
      <c r="CL171" s="38">
        <v>0</v>
      </c>
      <c r="CM171" s="38">
        <v>0</v>
      </c>
      <c r="CN171" s="38">
        <v>0</v>
      </c>
      <c r="CO171" s="38">
        <v>0</v>
      </c>
      <c r="CP171" s="38">
        <v>0</v>
      </c>
      <c r="CQ171" s="38">
        <v>0</v>
      </c>
      <c r="CR171" s="38">
        <v>0</v>
      </c>
      <c r="CS171" s="38">
        <v>0</v>
      </c>
      <c r="CT171" s="38">
        <v>0</v>
      </c>
      <c r="CU171" s="52">
        <v>0</v>
      </c>
      <c r="CV171" s="52">
        <v>0</v>
      </c>
      <c r="CW171" s="52">
        <v>0</v>
      </c>
      <c r="CX171" s="52">
        <v>0</v>
      </c>
    </row>
    <row r="172" spans="1:102">
      <c r="A172" s="7" t="s">
        <v>325</v>
      </c>
      <c r="B172" s="18" t="s">
        <v>718</v>
      </c>
      <c r="C172" s="38">
        <v>515</v>
      </c>
      <c r="D172" s="38">
        <v>606</v>
      </c>
      <c r="E172" s="38">
        <v>951</v>
      </c>
      <c r="F172" s="38">
        <v>982</v>
      </c>
      <c r="G172" s="38">
        <v>511</v>
      </c>
      <c r="H172" s="38">
        <v>519</v>
      </c>
      <c r="I172" s="38">
        <v>492</v>
      </c>
      <c r="J172" s="38">
        <v>547</v>
      </c>
      <c r="K172" s="38">
        <v>673</v>
      </c>
      <c r="L172" s="38">
        <v>810</v>
      </c>
      <c r="M172" s="38">
        <v>905</v>
      </c>
      <c r="N172" s="38">
        <v>543</v>
      </c>
      <c r="O172" s="38">
        <v>857</v>
      </c>
      <c r="P172" s="38">
        <v>1134</v>
      </c>
      <c r="Q172" s="38">
        <v>1091</v>
      </c>
      <c r="R172" s="38">
        <v>1207</v>
      </c>
      <c r="S172" s="38">
        <v>1282</v>
      </c>
      <c r="T172" s="38">
        <v>1170</v>
      </c>
      <c r="U172" s="38">
        <v>1137</v>
      </c>
      <c r="V172" s="38">
        <v>1188</v>
      </c>
      <c r="W172" s="53">
        <v>128</v>
      </c>
      <c r="X172" s="38">
        <v>125</v>
      </c>
      <c r="Y172" s="38">
        <v>135</v>
      </c>
      <c r="Z172" s="38">
        <v>127</v>
      </c>
      <c r="AA172" s="38">
        <v>127</v>
      </c>
      <c r="AB172" s="38">
        <v>139</v>
      </c>
      <c r="AC172" s="38">
        <v>143</v>
      </c>
      <c r="AD172" s="38">
        <v>197</v>
      </c>
      <c r="AE172" s="38">
        <v>212</v>
      </c>
      <c r="AF172" s="38">
        <v>237</v>
      </c>
      <c r="AG172" s="38">
        <v>242</v>
      </c>
      <c r="AH172" s="38">
        <v>260</v>
      </c>
      <c r="AI172" s="38">
        <v>264</v>
      </c>
      <c r="AJ172" s="38">
        <v>259</v>
      </c>
      <c r="AK172" s="38">
        <v>242</v>
      </c>
      <c r="AL172" s="38">
        <v>217</v>
      </c>
      <c r="AM172" s="38">
        <v>139</v>
      </c>
      <c r="AN172" s="38">
        <v>126</v>
      </c>
      <c r="AO172" s="38">
        <v>122</v>
      </c>
      <c r="AP172" s="38">
        <v>124</v>
      </c>
      <c r="AQ172" s="38">
        <v>142</v>
      </c>
      <c r="AR172" s="38">
        <v>111</v>
      </c>
      <c r="AS172" s="38">
        <v>126</v>
      </c>
      <c r="AT172" s="38">
        <v>140</v>
      </c>
      <c r="AU172" s="38">
        <v>114</v>
      </c>
      <c r="AV172" s="38">
        <v>103</v>
      </c>
      <c r="AW172" s="38">
        <v>125</v>
      </c>
      <c r="AX172" s="38">
        <v>150</v>
      </c>
      <c r="AY172" s="38">
        <v>145</v>
      </c>
      <c r="AZ172" s="38">
        <v>143</v>
      </c>
      <c r="BA172" s="38">
        <v>129</v>
      </c>
      <c r="BB172" s="38">
        <v>130</v>
      </c>
      <c r="BC172" s="38">
        <v>163</v>
      </c>
      <c r="BD172" s="38">
        <v>186</v>
      </c>
      <c r="BE172" s="38">
        <v>159</v>
      </c>
      <c r="BF172" s="38">
        <v>165</v>
      </c>
      <c r="BG172" s="38">
        <v>150</v>
      </c>
      <c r="BH172" s="38">
        <v>233</v>
      </c>
      <c r="BI172" s="38">
        <v>207</v>
      </c>
      <c r="BJ172" s="38">
        <v>220</v>
      </c>
      <c r="BK172" s="38">
        <v>239</v>
      </c>
      <c r="BL172" s="38">
        <v>274</v>
      </c>
      <c r="BM172" s="38">
        <v>238</v>
      </c>
      <c r="BN172" s="38">
        <v>154</v>
      </c>
      <c r="BO172" s="38">
        <v>115</v>
      </c>
      <c r="BP172" s="38">
        <v>141</v>
      </c>
      <c r="BQ172" s="38">
        <v>130</v>
      </c>
      <c r="BR172" s="38">
        <v>157</v>
      </c>
      <c r="BS172" s="38">
        <v>195</v>
      </c>
      <c r="BT172" s="38">
        <v>202</v>
      </c>
      <c r="BU172" s="38">
        <v>224</v>
      </c>
      <c r="BV172" s="38">
        <v>236</v>
      </c>
      <c r="BW172" s="38">
        <v>259</v>
      </c>
      <c r="BX172" s="38">
        <v>285</v>
      </c>
      <c r="BY172" s="38">
        <v>285</v>
      </c>
      <c r="BZ172" s="38">
        <v>305</v>
      </c>
      <c r="CA172" s="38">
        <v>260</v>
      </c>
      <c r="CB172" s="38">
        <v>262</v>
      </c>
      <c r="CC172" s="38">
        <v>256</v>
      </c>
      <c r="CD172" s="38">
        <v>313</v>
      </c>
      <c r="CE172" s="38">
        <v>321</v>
      </c>
      <c r="CF172" s="38">
        <v>301</v>
      </c>
      <c r="CG172" s="38">
        <v>358</v>
      </c>
      <c r="CH172" s="38">
        <v>227</v>
      </c>
      <c r="CI172" s="38">
        <v>268</v>
      </c>
      <c r="CJ172" s="38">
        <v>339</v>
      </c>
      <c r="CK172" s="38">
        <v>371</v>
      </c>
      <c r="CL172" s="38">
        <v>304</v>
      </c>
      <c r="CM172" s="38">
        <v>334</v>
      </c>
      <c r="CN172" s="38">
        <v>281</v>
      </c>
      <c r="CO172" s="38">
        <v>278</v>
      </c>
      <c r="CP172" s="38">
        <v>277</v>
      </c>
      <c r="CQ172" s="38">
        <v>284</v>
      </c>
      <c r="CR172" s="38">
        <v>281</v>
      </c>
      <c r="CS172" s="38">
        <v>294</v>
      </c>
      <c r="CT172" s="38">
        <v>278</v>
      </c>
      <c r="CU172" s="52">
        <v>283</v>
      </c>
      <c r="CV172" s="52">
        <v>297</v>
      </c>
      <c r="CW172" s="52">
        <v>306</v>
      </c>
      <c r="CX172" s="52">
        <v>302</v>
      </c>
    </row>
    <row r="173" spans="1:102">
      <c r="A173" s="15" t="s">
        <v>327</v>
      </c>
      <c r="B173" s="18" t="s">
        <v>719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53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  <c r="AT173" s="38">
        <v>0</v>
      </c>
      <c r="AU173" s="38">
        <v>0</v>
      </c>
      <c r="AV173" s="38">
        <v>0</v>
      </c>
      <c r="AW173" s="38">
        <v>0</v>
      </c>
      <c r="AX173" s="38">
        <v>0</v>
      </c>
      <c r="AY173" s="38">
        <v>0</v>
      </c>
      <c r="AZ173" s="38">
        <v>0</v>
      </c>
      <c r="BA173" s="38">
        <v>0</v>
      </c>
      <c r="BB173" s="38">
        <v>0</v>
      </c>
      <c r="BC173" s="38">
        <v>0</v>
      </c>
      <c r="BD173" s="38">
        <v>0</v>
      </c>
      <c r="BE173" s="38">
        <v>0</v>
      </c>
      <c r="BF173" s="38">
        <v>0</v>
      </c>
      <c r="BG173" s="38">
        <v>0</v>
      </c>
      <c r="BH173" s="38">
        <v>0</v>
      </c>
      <c r="BI173" s="38">
        <v>0</v>
      </c>
      <c r="BJ173" s="38">
        <v>0</v>
      </c>
      <c r="BK173" s="38">
        <v>0</v>
      </c>
      <c r="BL173" s="38">
        <v>0</v>
      </c>
      <c r="BM173" s="38">
        <v>0</v>
      </c>
      <c r="BN173" s="38">
        <v>0</v>
      </c>
      <c r="BO173" s="38">
        <v>0</v>
      </c>
      <c r="BP173" s="38">
        <v>0</v>
      </c>
      <c r="BQ173" s="38">
        <v>0</v>
      </c>
      <c r="BR173" s="38">
        <v>0</v>
      </c>
      <c r="BS173" s="38">
        <v>0</v>
      </c>
      <c r="BT173" s="38">
        <v>0</v>
      </c>
      <c r="BU173" s="38">
        <v>0</v>
      </c>
      <c r="BV173" s="38">
        <v>0</v>
      </c>
      <c r="BW173" s="38">
        <v>0</v>
      </c>
      <c r="BX173" s="38">
        <v>0</v>
      </c>
      <c r="BY173" s="38">
        <v>0</v>
      </c>
      <c r="BZ173" s="38">
        <v>0</v>
      </c>
      <c r="CA173" s="38">
        <v>0</v>
      </c>
      <c r="CB173" s="38">
        <v>0</v>
      </c>
      <c r="CC173" s="38">
        <v>0</v>
      </c>
      <c r="CD173" s="38">
        <v>0</v>
      </c>
      <c r="CE173" s="38">
        <v>0</v>
      </c>
      <c r="CF173" s="38">
        <v>0</v>
      </c>
      <c r="CG173" s="38">
        <v>0</v>
      </c>
      <c r="CH173" s="38">
        <v>0</v>
      </c>
      <c r="CI173" s="38">
        <v>0</v>
      </c>
      <c r="CJ173" s="38">
        <v>0</v>
      </c>
      <c r="CK173" s="38">
        <v>0</v>
      </c>
      <c r="CL173" s="38">
        <v>0</v>
      </c>
      <c r="CM173" s="38">
        <v>0</v>
      </c>
      <c r="CN173" s="38">
        <v>0</v>
      </c>
      <c r="CO173" s="38">
        <v>0</v>
      </c>
      <c r="CP173" s="38">
        <v>0</v>
      </c>
      <c r="CQ173" s="38">
        <v>0</v>
      </c>
      <c r="CR173" s="38">
        <v>0</v>
      </c>
      <c r="CS173" s="38">
        <v>0</v>
      </c>
      <c r="CT173" s="38">
        <v>0</v>
      </c>
      <c r="CU173" s="52">
        <v>0</v>
      </c>
      <c r="CV173" s="52">
        <v>0</v>
      </c>
      <c r="CW173" s="52">
        <v>0</v>
      </c>
      <c r="CX173" s="52">
        <v>0</v>
      </c>
    </row>
    <row r="174" spans="1:102">
      <c r="A174" s="15" t="s">
        <v>329</v>
      </c>
      <c r="B174" s="18" t="s">
        <v>720</v>
      </c>
      <c r="C174" s="38">
        <v>515</v>
      </c>
      <c r="D174" s="38">
        <v>606</v>
      </c>
      <c r="E174" s="38">
        <v>951</v>
      </c>
      <c r="F174" s="38">
        <v>982</v>
      </c>
      <c r="G174" s="38">
        <v>511</v>
      </c>
      <c r="H174" s="38">
        <v>519</v>
      </c>
      <c r="I174" s="38">
        <v>492</v>
      </c>
      <c r="J174" s="38">
        <v>547</v>
      </c>
      <c r="K174" s="38">
        <v>673</v>
      </c>
      <c r="L174" s="38">
        <v>810</v>
      </c>
      <c r="M174" s="38">
        <v>905</v>
      </c>
      <c r="N174" s="38">
        <v>543</v>
      </c>
      <c r="O174" s="38">
        <v>857</v>
      </c>
      <c r="P174" s="38">
        <v>1134</v>
      </c>
      <c r="Q174" s="38">
        <v>1091</v>
      </c>
      <c r="R174" s="38">
        <v>1207</v>
      </c>
      <c r="S174" s="38">
        <v>1282</v>
      </c>
      <c r="T174" s="38">
        <v>1170</v>
      </c>
      <c r="U174" s="38">
        <v>1137</v>
      </c>
      <c r="V174" s="38">
        <v>1188</v>
      </c>
      <c r="W174" s="53">
        <v>128</v>
      </c>
      <c r="X174" s="38">
        <v>125</v>
      </c>
      <c r="Y174" s="38">
        <v>135</v>
      </c>
      <c r="Z174" s="38">
        <v>127</v>
      </c>
      <c r="AA174" s="38">
        <v>127</v>
      </c>
      <c r="AB174" s="38">
        <v>139</v>
      </c>
      <c r="AC174" s="38">
        <v>143</v>
      </c>
      <c r="AD174" s="38">
        <v>197</v>
      </c>
      <c r="AE174" s="38">
        <v>212</v>
      </c>
      <c r="AF174" s="38">
        <v>237</v>
      </c>
      <c r="AG174" s="38">
        <v>242</v>
      </c>
      <c r="AH174" s="38">
        <v>260</v>
      </c>
      <c r="AI174" s="38">
        <v>264</v>
      </c>
      <c r="AJ174" s="38">
        <v>259</v>
      </c>
      <c r="AK174" s="38">
        <v>242</v>
      </c>
      <c r="AL174" s="38">
        <v>217</v>
      </c>
      <c r="AM174" s="38">
        <v>139</v>
      </c>
      <c r="AN174" s="38">
        <v>126</v>
      </c>
      <c r="AO174" s="38">
        <v>122</v>
      </c>
      <c r="AP174" s="38">
        <v>124</v>
      </c>
      <c r="AQ174" s="38">
        <v>142</v>
      </c>
      <c r="AR174" s="38">
        <v>111</v>
      </c>
      <c r="AS174" s="38">
        <v>126</v>
      </c>
      <c r="AT174" s="38">
        <v>140</v>
      </c>
      <c r="AU174" s="38">
        <v>114</v>
      </c>
      <c r="AV174" s="38">
        <v>103</v>
      </c>
      <c r="AW174" s="38">
        <v>125</v>
      </c>
      <c r="AX174" s="38">
        <v>150</v>
      </c>
      <c r="AY174" s="38">
        <v>145</v>
      </c>
      <c r="AZ174" s="38">
        <v>143</v>
      </c>
      <c r="BA174" s="38">
        <v>129</v>
      </c>
      <c r="BB174" s="38">
        <v>130</v>
      </c>
      <c r="BC174" s="38">
        <v>163</v>
      </c>
      <c r="BD174" s="38">
        <v>186</v>
      </c>
      <c r="BE174" s="38">
        <v>159</v>
      </c>
      <c r="BF174" s="38">
        <v>165</v>
      </c>
      <c r="BG174" s="38">
        <v>150</v>
      </c>
      <c r="BH174" s="38">
        <v>233</v>
      </c>
      <c r="BI174" s="38">
        <v>207</v>
      </c>
      <c r="BJ174" s="38">
        <v>220</v>
      </c>
      <c r="BK174" s="38">
        <v>239</v>
      </c>
      <c r="BL174" s="38">
        <v>274</v>
      </c>
      <c r="BM174" s="38">
        <v>238</v>
      </c>
      <c r="BN174" s="38">
        <v>154</v>
      </c>
      <c r="BO174" s="38">
        <v>115</v>
      </c>
      <c r="BP174" s="38">
        <v>141</v>
      </c>
      <c r="BQ174" s="38">
        <v>130</v>
      </c>
      <c r="BR174" s="38">
        <v>157</v>
      </c>
      <c r="BS174" s="38">
        <v>195</v>
      </c>
      <c r="BT174" s="38">
        <v>202</v>
      </c>
      <c r="BU174" s="38">
        <v>224</v>
      </c>
      <c r="BV174" s="38">
        <v>236</v>
      </c>
      <c r="BW174" s="38">
        <v>259</v>
      </c>
      <c r="BX174" s="38">
        <v>285</v>
      </c>
      <c r="BY174" s="38">
        <v>285</v>
      </c>
      <c r="BZ174" s="38">
        <v>305</v>
      </c>
      <c r="CA174" s="38">
        <v>260</v>
      </c>
      <c r="CB174" s="38">
        <v>262</v>
      </c>
      <c r="CC174" s="38">
        <v>256</v>
      </c>
      <c r="CD174" s="38">
        <v>313</v>
      </c>
      <c r="CE174" s="38">
        <v>321</v>
      </c>
      <c r="CF174" s="38">
        <v>301</v>
      </c>
      <c r="CG174" s="38">
        <v>358</v>
      </c>
      <c r="CH174" s="38">
        <v>227</v>
      </c>
      <c r="CI174" s="38">
        <v>268</v>
      </c>
      <c r="CJ174" s="38">
        <v>339</v>
      </c>
      <c r="CK174" s="38">
        <v>371</v>
      </c>
      <c r="CL174" s="38">
        <v>304</v>
      </c>
      <c r="CM174" s="38">
        <v>334</v>
      </c>
      <c r="CN174" s="38">
        <v>281</v>
      </c>
      <c r="CO174" s="38">
        <v>278</v>
      </c>
      <c r="CP174" s="38">
        <v>277</v>
      </c>
      <c r="CQ174" s="38">
        <v>284</v>
      </c>
      <c r="CR174" s="38">
        <v>281</v>
      </c>
      <c r="CS174" s="38">
        <v>294</v>
      </c>
      <c r="CT174" s="38">
        <v>278</v>
      </c>
      <c r="CU174" s="52">
        <v>283</v>
      </c>
      <c r="CV174" s="52">
        <v>297</v>
      </c>
      <c r="CW174" s="52">
        <v>306</v>
      </c>
      <c r="CX174" s="52">
        <v>302</v>
      </c>
    </row>
    <row r="175" spans="1:102">
      <c r="A175" s="13" t="s">
        <v>331</v>
      </c>
      <c r="B175" s="18" t="s">
        <v>721</v>
      </c>
      <c r="C175" s="38">
        <v>515</v>
      </c>
      <c r="D175" s="38">
        <v>606</v>
      </c>
      <c r="E175" s="38">
        <v>951</v>
      </c>
      <c r="F175" s="38">
        <v>982</v>
      </c>
      <c r="G175" s="38">
        <v>511</v>
      </c>
      <c r="H175" s="38">
        <v>519</v>
      </c>
      <c r="I175" s="38">
        <v>492</v>
      </c>
      <c r="J175" s="38">
        <v>546</v>
      </c>
      <c r="K175" s="38">
        <v>670</v>
      </c>
      <c r="L175" s="38">
        <v>810</v>
      </c>
      <c r="M175" s="38">
        <v>904</v>
      </c>
      <c r="N175" s="38">
        <v>542</v>
      </c>
      <c r="O175" s="38">
        <v>856</v>
      </c>
      <c r="P175" s="38">
        <v>1133</v>
      </c>
      <c r="Q175" s="38">
        <v>1091</v>
      </c>
      <c r="R175" s="38">
        <v>1206</v>
      </c>
      <c r="S175" s="38">
        <v>1281</v>
      </c>
      <c r="T175" s="38">
        <v>1170</v>
      </c>
      <c r="U175" s="38">
        <v>1136</v>
      </c>
      <c r="V175" s="38">
        <v>1188</v>
      </c>
      <c r="W175" s="53">
        <v>128</v>
      </c>
      <c r="X175" s="38">
        <v>125</v>
      </c>
      <c r="Y175" s="38">
        <v>135</v>
      </c>
      <c r="Z175" s="38">
        <v>127</v>
      </c>
      <c r="AA175" s="38">
        <v>127</v>
      </c>
      <c r="AB175" s="38">
        <v>139</v>
      </c>
      <c r="AC175" s="38">
        <v>143</v>
      </c>
      <c r="AD175" s="38">
        <v>197</v>
      </c>
      <c r="AE175" s="38">
        <v>212</v>
      </c>
      <c r="AF175" s="38">
        <v>237</v>
      </c>
      <c r="AG175" s="38">
        <v>242</v>
      </c>
      <c r="AH175" s="38">
        <v>260</v>
      </c>
      <c r="AI175" s="38">
        <v>264</v>
      </c>
      <c r="AJ175" s="38">
        <v>259</v>
      </c>
      <c r="AK175" s="38">
        <v>242</v>
      </c>
      <c r="AL175" s="38">
        <v>217</v>
      </c>
      <c r="AM175" s="38">
        <v>139</v>
      </c>
      <c r="AN175" s="38">
        <v>126</v>
      </c>
      <c r="AO175" s="38">
        <v>122</v>
      </c>
      <c r="AP175" s="38">
        <v>124</v>
      </c>
      <c r="AQ175" s="38">
        <v>142</v>
      </c>
      <c r="AR175" s="38">
        <v>111</v>
      </c>
      <c r="AS175" s="38">
        <v>126</v>
      </c>
      <c r="AT175" s="38">
        <v>140</v>
      </c>
      <c r="AU175" s="38">
        <v>114</v>
      </c>
      <c r="AV175" s="38">
        <v>103</v>
      </c>
      <c r="AW175" s="38">
        <v>125</v>
      </c>
      <c r="AX175" s="38">
        <v>150</v>
      </c>
      <c r="AY175" s="38">
        <v>145</v>
      </c>
      <c r="AZ175" s="38">
        <v>142</v>
      </c>
      <c r="BA175" s="38">
        <v>129</v>
      </c>
      <c r="BB175" s="38">
        <v>130</v>
      </c>
      <c r="BC175" s="38">
        <v>160</v>
      </c>
      <c r="BD175" s="38">
        <v>186</v>
      </c>
      <c r="BE175" s="38">
        <v>159</v>
      </c>
      <c r="BF175" s="38">
        <v>165</v>
      </c>
      <c r="BG175" s="38">
        <v>150</v>
      </c>
      <c r="BH175" s="38">
        <v>233</v>
      </c>
      <c r="BI175" s="38">
        <v>207</v>
      </c>
      <c r="BJ175" s="38">
        <v>220</v>
      </c>
      <c r="BK175" s="38">
        <v>239</v>
      </c>
      <c r="BL175" s="38">
        <v>274</v>
      </c>
      <c r="BM175" s="38">
        <v>237</v>
      </c>
      <c r="BN175" s="38">
        <v>154</v>
      </c>
      <c r="BO175" s="38">
        <v>115</v>
      </c>
      <c r="BP175" s="38">
        <v>141</v>
      </c>
      <c r="BQ175" s="38">
        <v>130</v>
      </c>
      <c r="BR175" s="38">
        <v>156</v>
      </c>
      <c r="BS175" s="38">
        <v>195</v>
      </c>
      <c r="BT175" s="38">
        <v>202</v>
      </c>
      <c r="BU175" s="38">
        <v>224</v>
      </c>
      <c r="BV175" s="38">
        <v>235</v>
      </c>
      <c r="BW175" s="38">
        <v>259</v>
      </c>
      <c r="BX175" s="38">
        <v>284</v>
      </c>
      <c r="BY175" s="38">
        <v>285</v>
      </c>
      <c r="BZ175" s="38">
        <v>305</v>
      </c>
      <c r="CA175" s="38">
        <v>260</v>
      </c>
      <c r="CB175" s="38">
        <v>262</v>
      </c>
      <c r="CC175" s="38">
        <v>256</v>
      </c>
      <c r="CD175" s="38">
        <v>313</v>
      </c>
      <c r="CE175" s="38">
        <v>321</v>
      </c>
      <c r="CF175" s="38">
        <v>300</v>
      </c>
      <c r="CG175" s="38">
        <v>358</v>
      </c>
      <c r="CH175" s="38">
        <v>227</v>
      </c>
      <c r="CI175" s="38">
        <v>268</v>
      </c>
      <c r="CJ175" s="38">
        <v>339</v>
      </c>
      <c r="CK175" s="38">
        <v>371</v>
      </c>
      <c r="CL175" s="38">
        <v>303</v>
      </c>
      <c r="CM175" s="38">
        <v>334</v>
      </c>
      <c r="CN175" s="38">
        <v>281</v>
      </c>
      <c r="CO175" s="38">
        <v>278</v>
      </c>
      <c r="CP175" s="38">
        <v>277</v>
      </c>
      <c r="CQ175" s="38">
        <v>284</v>
      </c>
      <c r="CR175" s="38">
        <v>280</v>
      </c>
      <c r="CS175" s="38">
        <v>294</v>
      </c>
      <c r="CT175" s="38">
        <v>278</v>
      </c>
      <c r="CU175" s="52">
        <v>283</v>
      </c>
      <c r="CV175" s="52">
        <v>297</v>
      </c>
      <c r="CW175" s="52">
        <v>306</v>
      </c>
      <c r="CX175" s="52">
        <v>302</v>
      </c>
    </row>
    <row r="176" spans="1:102">
      <c r="A176" s="13" t="s">
        <v>333</v>
      </c>
      <c r="B176" s="18" t="s">
        <v>722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3</v>
      </c>
      <c r="L176" s="38">
        <v>0</v>
      </c>
      <c r="M176" s="38">
        <v>0</v>
      </c>
      <c r="N176" s="38">
        <v>0</v>
      </c>
      <c r="O176" s="38">
        <v>0</v>
      </c>
      <c r="P176" s="38">
        <v>1</v>
      </c>
      <c r="Q176" s="38">
        <v>0</v>
      </c>
      <c r="R176" s="38">
        <v>1</v>
      </c>
      <c r="S176" s="38">
        <v>0</v>
      </c>
      <c r="T176" s="38">
        <v>0</v>
      </c>
      <c r="U176" s="38">
        <v>1</v>
      </c>
      <c r="V176" s="38">
        <v>0</v>
      </c>
      <c r="W176" s="53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8">
        <v>0</v>
      </c>
      <c r="AW176" s="38">
        <v>0</v>
      </c>
      <c r="AX176" s="38">
        <v>0</v>
      </c>
      <c r="AY176" s="38">
        <v>0</v>
      </c>
      <c r="AZ176" s="38">
        <v>0</v>
      </c>
      <c r="BA176" s="38">
        <v>0</v>
      </c>
      <c r="BB176" s="38">
        <v>0</v>
      </c>
      <c r="BC176" s="38">
        <v>3</v>
      </c>
      <c r="BD176" s="38">
        <v>0</v>
      </c>
      <c r="BE176" s="38">
        <v>0</v>
      </c>
      <c r="BF176" s="38">
        <v>0</v>
      </c>
      <c r="BG176" s="38">
        <v>0</v>
      </c>
      <c r="BH176" s="38">
        <v>0</v>
      </c>
      <c r="BI176" s="38">
        <v>0</v>
      </c>
      <c r="BJ176" s="38">
        <v>0</v>
      </c>
      <c r="BK176" s="38">
        <v>0</v>
      </c>
      <c r="BL176" s="38">
        <v>0</v>
      </c>
      <c r="BM176" s="38">
        <v>0</v>
      </c>
      <c r="BN176" s="38">
        <v>0</v>
      </c>
      <c r="BO176" s="38">
        <v>0</v>
      </c>
      <c r="BP176" s="38">
        <v>0</v>
      </c>
      <c r="BQ176" s="38">
        <v>0</v>
      </c>
      <c r="BR176" s="38">
        <v>0</v>
      </c>
      <c r="BS176" s="38">
        <v>0</v>
      </c>
      <c r="BT176" s="38">
        <v>0</v>
      </c>
      <c r="BU176" s="38">
        <v>0</v>
      </c>
      <c r="BV176" s="38">
        <v>0</v>
      </c>
      <c r="BW176" s="38">
        <v>0</v>
      </c>
      <c r="BX176" s="38">
        <v>1</v>
      </c>
      <c r="BY176" s="38">
        <v>0</v>
      </c>
      <c r="BZ176" s="38">
        <v>0</v>
      </c>
      <c r="CA176" s="38">
        <v>0</v>
      </c>
      <c r="CB176" s="38">
        <v>0</v>
      </c>
      <c r="CC176" s="38">
        <v>0</v>
      </c>
      <c r="CD176" s="38">
        <v>0</v>
      </c>
      <c r="CE176" s="38">
        <v>0</v>
      </c>
      <c r="CF176" s="38">
        <v>1</v>
      </c>
      <c r="CG176" s="38">
        <v>0</v>
      </c>
      <c r="CH176" s="38">
        <v>0</v>
      </c>
      <c r="CI176" s="38">
        <v>0</v>
      </c>
      <c r="CJ176" s="38">
        <v>0</v>
      </c>
      <c r="CK176" s="38">
        <v>0</v>
      </c>
      <c r="CL176" s="38">
        <v>0</v>
      </c>
      <c r="CM176" s="38">
        <v>0</v>
      </c>
      <c r="CN176" s="38">
        <v>0</v>
      </c>
      <c r="CO176" s="38">
        <v>0</v>
      </c>
      <c r="CP176" s="38">
        <v>0</v>
      </c>
      <c r="CQ176" s="38">
        <v>0</v>
      </c>
      <c r="CR176" s="38">
        <v>1</v>
      </c>
      <c r="CS176" s="38">
        <v>0</v>
      </c>
      <c r="CT176" s="38">
        <v>0</v>
      </c>
      <c r="CU176" s="52">
        <v>0</v>
      </c>
      <c r="CV176" s="52">
        <v>0</v>
      </c>
      <c r="CW176" s="52">
        <v>0</v>
      </c>
      <c r="CX176" s="52">
        <v>0</v>
      </c>
    </row>
    <row r="177" spans="1:102">
      <c r="A177" s="13" t="s">
        <v>335</v>
      </c>
      <c r="B177" s="18" t="s">
        <v>723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1</v>
      </c>
      <c r="K177" s="38">
        <v>0</v>
      </c>
      <c r="L177" s="38">
        <v>0</v>
      </c>
      <c r="M177" s="38">
        <v>1</v>
      </c>
      <c r="N177" s="38">
        <v>1</v>
      </c>
      <c r="O177" s="38">
        <v>1</v>
      </c>
      <c r="P177" s="38">
        <v>0</v>
      </c>
      <c r="Q177" s="38">
        <v>0</v>
      </c>
      <c r="R177" s="38">
        <v>0</v>
      </c>
      <c r="S177" s="38">
        <v>1</v>
      </c>
      <c r="T177" s="38">
        <v>0</v>
      </c>
      <c r="U177" s="38">
        <v>0</v>
      </c>
      <c r="V177" s="38">
        <v>0</v>
      </c>
      <c r="W177" s="53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0</v>
      </c>
      <c r="AX177" s="38">
        <v>0</v>
      </c>
      <c r="AY177" s="38">
        <v>0</v>
      </c>
      <c r="AZ177" s="38">
        <v>1</v>
      </c>
      <c r="BA177" s="38">
        <v>0</v>
      </c>
      <c r="BB177" s="38">
        <v>0</v>
      </c>
      <c r="BC177" s="38">
        <v>0</v>
      </c>
      <c r="BD177" s="38">
        <v>0</v>
      </c>
      <c r="BE177" s="38">
        <v>0</v>
      </c>
      <c r="BF177" s="38">
        <v>0</v>
      </c>
      <c r="BG177" s="38">
        <v>0</v>
      </c>
      <c r="BH177" s="38">
        <v>0</v>
      </c>
      <c r="BI177" s="38">
        <v>0</v>
      </c>
      <c r="BJ177" s="38">
        <v>0</v>
      </c>
      <c r="BK177" s="38">
        <v>0</v>
      </c>
      <c r="BL177" s="38">
        <v>0</v>
      </c>
      <c r="BM177" s="38">
        <v>1</v>
      </c>
      <c r="BN177" s="38">
        <v>0</v>
      </c>
      <c r="BO177" s="38">
        <v>0</v>
      </c>
      <c r="BP177" s="38">
        <v>0</v>
      </c>
      <c r="BQ177" s="38">
        <v>0</v>
      </c>
      <c r="BR177" s="38">
        <v>1</v>
      </c>
      <c r="BS177" s="38">
        <v>0</v>
      </c>
      <c r="BT177" s="38">
        <v>0</v>
      </c>
      <c r="BU177" s="38">
        <v>0</v>
      </c>
      <c r="BV177" s="38">
        <v>1</v>
      </c>
      <c r="BW177" s="38">
        <v>0</v>
      </c>
      <c r="BX177" s="38">
        <v>0</v>
      </c>
      <c r="BY177" s="38">
        <v>0</v>
      </c>
      <c r="BZ177" s="38">
        <v>0</v>
      </c>
      <c r="CA177" s="38">
        <v>0</v>
      </c>
      <c r="CB177" s="38">
        <v>0</v>
      </c>
      <c r="CC177" s="38">
        <v>0</v>
      </c>
      <c r="CD177" s="38">
        <v>0</v>
      </c>
      <c r="CE177" s="38">
        <v>0</v>
      </c>
      <c r="CF177" s="38">
        <v>0</v>
      </c>
      <c r="CG177" s="38">
        <v>0</v>
      </c>
      <c r="CH177" s="38">
        <v>0</v>
      </c>
      <c r="CI177" s="38">
        <v>0</v>
      </c>
      <c r="CJ177" s="38">
        <v>0</v>
      </c>
      <c r="CK177" s="38">
        <v>0</v>
      </c>
      <c r="CL177" s="38">
        <v>1</v>
      </c>
      <c r="CM177" s="38">
        <v>0</v>
      </c>
      <c r="CN177" s="38">
        <v>0</v>
      </c>
      <c r="CO177" s="38">
        <v>0</v>
      </c>
      <c r="CP177" s="38">
        <v>0</v>
      </c>
      <c r="CQ177" s="38">
        <v>0</v>
      </c>
      <c r="CR177" s="38">
        <v>0</v>
      </c>
      <c r="CS177" s="38">
        <v>0</v>
      </c>
      <c r="CT177" s="38">
        <v>0</v>
      </c>
      <c r="CU177" s="52">
        <v>0</v>
      </c>
      <c r="CV177" s="52">
        <v>0</v>
      </c>
      <c r="CW177" s="52">
        <v>0</v>
      </c>
      <c r="CX177" s="52">
        <v>0</v>
      </c>
    </row>
    <row r="178" spans="1:102">
      <c r="A178" s="7" t="s">
        <v>337</v>
      </c>
      <c r="B178" s="18" t="s">
        <v>724</v>
      </c>
      <c r="C178" s="38">
        <v>1440</v>
      </c>
      <c r="D178" s="38">
        <v>1450</v>
      </c>
      <c r="E178" s="38">
        <v>1539</v>
      </c>
      <c r="F178" s="38">
        <v>1623</v>
      </c>
      <c r="G178" s="38">
        <v>1846</v>
      </c>
      <c r="H178" s="38">
        <v>1859</v>
      </c>
      <c r="I178" s="38">
        <v>1734</v>
      </c>
      <c r="J178" s="38">
        <v>1866</v>
      </c>
      <c r="K178" s="38">
        <v>1711</v>
      </c>
      <c r="L178" s="38">
        <v>2134</v>
      </c>
      <c r="M178" s="38">
        <v>2038</v>
      </c>
      <c r="N178" s="38">
        <v>1793</v>
      </c>
      <c r="O178" s="38">
        <v>1732</v>
      </c>
      <c r="P178" s="38">
        <v>1760</v>
      </c>
      <c r="Q178" s="38">
        <v>1558</v>
      </c>
      <c r="R178" s="38">
        <v>1490</v>
      </c>
      <c r="S178" s="38">
        <v>1463</v>
      </c>
      <c r="T178" s="38">
        <v>1327</v>
      </c>
      <c r="U178" s="38">
        <v>1368</v>
      </c>
      <c r="V178" s="38">
        <v>1325</v>
      </c>
      <c r="W178" s="53">
        <v>340</v>
      </c>
      <c r="X178" s="38">
        <v>352</v>
      </c>
      <c r="Y178" s="38">
        <v>367</v>
      </c>
      <c r="Z178" s="38">
        <v>381</v>
      </c>
      <c r="AA178" s="38">
        <v>366</v>
      </c>
      <c r="AB178" s="38">
        <v>388</v>
      </c>
      <c r="AC178" s="38">
        <v>341</v>
      </c>
      <c r="AD178" s="38">
        <v>355</v>
      </c>
      <c r="AE178" s="38">
        <v>376</v>
      </c>
      <c r="AF178" s="38">
        <v>381</v>
      </c>
      <c r="AG178" s="38">
        <v>410</v>
      </c>
      <c r="AH178" s="38">
        <v>372</v>
      </c>
      <c r="AI178" s="38">
        <v>405</v>
      </c>
      <c r="AJ178" s="38">
        <v>428</v>
      </c>
      <c r="AK178" s="38">
        <v>393</v>
      </c>
      <c r="AL178" s="38">
        <v>397</v>
      </c>
      <c r="AM178" s="38">
        <v>463</v>
      </c>
      <c r="AN178" s="38">
        <v>456</v>
      </c>
      <c r="AO178" s="38">
        <v>479</v>
      </c>
      <c r="AP178" s="38">
        <v>448</v>
      </c>
      <c r="AQ178" s="38">
        <v>443</v>
      </c>
      <c r="AR178" s="38">
        <v>491</v>
      </c>
      <c r="AS178" s="38">
        <v>430</v>
      </c>
      <c r="AT178" s="38">
        <v>495</v>
      </c>
      <c r="AU178" s="38">
        <v>411</v>
      </c>
      <c r="AV178" s="38">
        <v>462</v>
      </c>
      <c r="AW178" s="38">
        <v>442</v>
      </c>
      <c r="AX178" s="38">
        <v>419</v>
      </c>
      <c r="AY178" s="38">
        <v>451</v>
      </c>
      <c r="AZ178" s="38">
        <v>461</v>
      </c>
      <c r="BA178" s="38">
        <v>469</v>
      </c>
      <c r="BB178" s="38">
        <v>485</v>
      </c>
      <c r="BC178" s="38">
        <v>438</v>
      </c>
      <c r="BD178" s="38">
        <v>429</v>
      </c>
      <c r="BE178" s="38">
        <v>432</v>
      </c>
      <c r="BF178" s="38">
        <v>412</v>
      </c>
      <c r="BG178" s="38">
        <v>496</v>
      </c>
      <c r="BH178" s="38">
        <v>519</v>
      </c>
      <c r="BI178" s="38">
        <v>565</v>
      </c>
      <c r="BJ178" s="38">
        <v>554</v>
      </c>
      <c r="BK178" s="38">
        <v>518</v>
      </c>
      <c r="BL178" s="38">
        <v>552</v>
      </c>
      <c r="BM178" s="38">
        <v>482</v>
      </c>
      <c r="BN178" s="38">
        <v>486</v>
      </c>
      <c r="BO178" s="38">
        <v>462</v>
      </c>
      <c r="BP178" s="38">
        <v>435</v>
      </c>
      <c r="BQ178" s="38">
        <v>433</v>
      </c>
      <c r="BR178" s="38">
        <v>463</v>
      </c>
      <c r="BS178" s="38">
        <v>457</v>
      </c>
      <c r="BT178" s="38">
        <v>431</v>
      </c>
      <c r="BU178" s="38">
        <v>435</v>
      </c>
      <c r="BV178" s="38">
        <v>409</v>
      </c>
      <c r="BW178" s="38">
        <v>457</v>
      </c>
      <c r="BX178" s="38">
        <v>444</v>
      </c>
      <c r="BY178" s="38">
        <v>453</v>
      </c>
      <c r="BZ178" s="38">
        <v>406</v>
      </c>
      <c r="CA178" s="38">
        <v>392</v>
      </c>
      <c r="CB178" s="38">
        <v>389</v>
      </c>
      <c r="CC178" s="38">
        <v>388</v>
      </c>
      <c r="CD178" s="38">
        <v>389</v>
      </c>
      <c r="CE178" s="38">
        <v>368</v>
      </c>
      <c r="CF178" s="38">
        <v>408</v>
      </c>
      <c r="CG178" s="38">
        <v>366</v>
      </c>
      <c r="CH178" s="38">
        <v>348</v>
      </c>
      <c r="CI178" s="38">
        <v>371</v>
      </c>
      <c r="CJ178" s="38">
        <v>363</v>
      </c>
      <c r="CK178" s="38">
        <v>348</v>
      </c>
      <c r="CL178" s="38">
        <v>381</v>
      </c>
      <c r="CM178" s="38">
        <v>337</v>
      </c>
      <c r="CN178" s="38">
        <v>330</v>
      </c>
      <c r="CO178" s="38">
        <v>328</v>
      </c>
      <c r="CP178" s="38">
        <v>332</v>
      </c>
      <c r="CQ178" s="38">
        <v>336</v>
      </c>
      <c r="CR178" s="38">
        <v>338</v>
      </c>
      <c r="CS178" s="38">
        <v>346</v>
      </c>
      <c r="CT178" s="38">
        <v>348</v>
      </c>
      <c r="CU178" s="52">
        <v>317</v>
      </c>
      <c r="CV178" s="52">
        <v>332</v>
      </c>
      <c r="CW178" s="52">
        <v>346</v>
      </c>
      <c r="CX178" s="52">
        <v>330</v>
      </c>
    </row>
    <row r="179" spans="1:102">
      <c r="A179" s="15" t="s">
        <v>339</v>
      </c>
      <c r="B179" s="18" t="s">
        <v>725</v>
      </c>
      <c r="C179" s="38">
        <v>1196</v>
      </c>
      <c r="D179" s="38">
        <v>1229</v>
      </c>
      <c r="E179" s="38">
        <v>1289</v>
      </c>
      <c r="F179" s="38">
        <v>1357</v>
      </c>
      <c r="G179" s="38">
        <v>1459</v>
      </c>
      <c r="H179" s="38">
        <v>1488</v>
      </c>
      <c r="I179" s="38">
        <v>1355</v>
      </c>
      <c r="J179" s="38">
        <v>1358</v>
      </c>
      <c r="K179" s="38">
        <v>1210</v>
      </c>
      <c r="L179" s="38">
        <v>1459</v>
      </c>
      <c r="M179" s="38">
        <v>1336</v>
      </c>
      <c r="N179" s="38">
        <v>1161</v>
      </c>
      <c r="O179" s="38">
        <v>1200</v>
      </c>
      <c r="P179" s="38">
        <v>1148</v>
      </c>
      <c r="Q179" s="38">
        <v>1073</v>
      </c>
      <c r="R179" s="38">
        <v>974</v>
      </c>
      <c r="S179" s="38">
        <v>1027</v>
      </c>
      <c r="T179" s="38">
        <v>956</v>
      </c>
      <c r="U179" s="38">
        <v>994</v>
      </c>
      <c r="V179" s="38">
        <v>918</v>
      </c>
      <c r="W179" s="53">
        <v>281</v>
      </c>
      <c r="X179" s="38">
        <v>289</v>
      </c>
      <c r="Y179" s="38">
        <v>306</v>
      </c>
      <c r="Z179" s="38">
        <v>320</v>
      </c>
      <c r="AA179" s="38">
        <v>306</v>
      </c>
      <c r="AB179" s="38">
        <v>331</v>
      </c>
      <c r="AC179" s="38">
        <v>287</v>
      </c>
      <c r="AD179" s="38">
        <v>305</v>
      </c>
      <c r="AE179" s="38">
        <v>313</v>
      </c>
      <c r="AF179" s="38">
        <v>321</v>
      </c>
      <c r="AG179" s="38">
        <v>348</v>
      </c>
      <c r="AH179" s="38">
        <v>307</v>
      </c>
      <c r="AI179" s="38">
        <v>348</v>
      </c>
      <c r="AJ179" s="38">
        <v>359</v>
      </c>
      <c r="AK179" s="38">
        <v>322</v>
      </c>
      <c r="AL179" s="38">
        <v>328</v>
      </c>
      <c r="AM179" s="38">
        <v>368</v>
      </c>
      <c r="AN179" s="38">
        <v>362</v>
      </c>
      <c r="AO179" s="38">
        <v>378</v>
      </c>
      <c r="AP179" s="38">
        <v>351</v>
      </c>
      <c r="AQ179" s="38">
        <v>352</v>
      </c>
      <c r="AR179" s="38">
        <v>403</v>
      </c>
      <c r="AS179" s="38">
        <v>338</v>
      </c>
      <c r="AT179" s="38">
        <v>395</v>
      </c>
      <c r="AU179" s="38">
        <v>317</v>
      </c>
      <c r="AV179" s="38">
        <v>360</v>
      </c>
      <c r="AW179" s="38">
        <v>345</v>
      </c>
      <c r="AX179" s="38">
        <v>333</v>
      </c>
      <c r="AY179" s="38">
        <v>326</v>
      </c>
      <c r="AZ179" s="38">
        <v>339</v>
      </c>
      <c r="BA179" s="38">
        <v>337</v>
      </c>
      <c r="BB179" s="38">
        <v>356</v>
      </c>
      <c r="BC179" s="38">
        <v>296</v>
      </c>
      <c r="BD179" s="38">
        <v>300</v>
      </c>
      <c r="BE179" s="38">
        <v>316</v>
      </c>
      <c r="BF179" s="38">
        <v>298</v>
      </c>
      <c r="BG179" s="38">
        <v>374</v>
      </c>
      <c r="BH179" s="38">
        <v>355</v>
      </c>
      <c r="BI179" s="38">
        <v>370</v>
      </c>
      <c r="BJ179" s="38">
        <v>360</v>
      </c>
      <c r="BK179" s="38">
        <v>339</v>
      </c>
      <c r="BL179" s="38">
        <v>346</v>
      </c>
      <c r="BM179" s="38">
        <v>324</v>
      </c>
      <c r="BN179" s="38">
        <v>327</v>
      </c>
      <c r="BO179" s="38">
        <v>298</v>
      </c>
      <c r="BP179" s="38">
        <v>279</v>
      </c>
      <c r="BQ179" s="38">
        <v>276</v>
      </c>
      <c r="BR179" s="38">
        <v>308</v>
      </c>
      <c r="BS179" s="38">
        <v>323</v>
      </c>
      <c r="BT179" s="38">
        <v>296</v>
      </c>
      <c r="BU179" s="38">
        <v>290</v>
      </c>
      <c r="BV179" s="38">
        <v>291</v>
      </c>
      <c r="BW179" s="38">
        <v>290</v>
      </c>
      <c r="BX179" s="38">
        <v>294</v>
      </c>
      <c r="BY179" s="38">
        <v>297</v>
      </c>
      <c r="BZ179" s="38">
        <v>267</v>
      </c>
      <c r="CA179" s="38">
        <v>269</v>
      </c>
      <c r="CB179" s="38">
        <v>275</v>
      </c>
      <c r="CC179" s="38">
        <v>278</v>
      </c>
      <c r="CD179" s="38">
        <v>251</v>
      </c>
      <c r="CE179" s="38">
        <v>239</v>
      </c>
      <c r="CF179" s="38">
        <v>286</v>
      </c>
      <c r="CG179" s="38">
        <v>228</v>
      </c>
      <c r="CH179" s="38">
        <v>221</v>
      </c>
      <c r="CI179" s="38">
        <v>252</v>
      </c>
      <c r="CJ179" s="38">
        <v>243</v>
      </c>
      <c r="CK179" s="38">
        <v>247</v>
      </c>
      <c r="CL179" s="38">
        <v>285</v>
      </c>
      <c r="CM179" s="38">
        <v>244</v>
      </c>
      <c r="CN179" s="38">
        <v>241</v>
      </c>
      <c r="CO179" s="38">
        <v>233</v>
      </c>
      <c r="CP179" s="38">
        <v>238</v>
      </c>
      <c r="CQ179" s="38">
        <v>240</v>
      </c>
      <c r="CR179" s="38">
        <v>243</v>
      </c>
      <c r="CS179" s="38">
        <v>250</v>
      </c>
      <c r="CT179" s="38">
        <v>261</v>
      </c>
      <c r="CU179" s="52">
        <v>215</v>
      </c>
      <c r="CV179" s="52">
        <v>222</v>
      </c>
      <c r="CW179" s="52">
        <v>244</v>
      </c>
      <c r="CX179" s="52">
        <v>237</v>
      </c>
    </row>
    <row r="180" spans="1:102">
      <c r="A180" s="13" t="s">
        <v>341</v>
      </c>
      <c r="B180" s="18" t="s">
        <v>726</v>
      </c>
      <c r="C180" s="38">
        <v>573</v>
      </c>
      <c r="D180" s="38">
        <v>577</v>
      </c>
      <c r="E180" s="38">
        <v>544</v>
      </c>
      <c r="F180" s="38">
        <v>624</v>
      </c>
      <c r="G180" s="38">
        <v>712</v>
      </c>
      <c r="H180" s="38">
        <v>759</v>
      </c>
      <c r="I180" s="38">
        <v>749</v>
      </c>
      <c r="J180" s="38">
        <v>714</v>
      </c>
      <c r="K180" s="38">
        <v>644</v>
      </c>
      <c r="L180" s="38">
        <v>778</v>
      </c>
      <c r="M180" s="38">
        <v>732</v>
      </c>
      <c r="N180" s="38">
        <v>643</v>
      </c>
      <c r="O180" s="38">
        <v>598</v>
      </c>
      <c r="P180" s="38">
        <v>643</v>
      </c>
      <c r="Q180" s="38">
        <v>592</v>
      </c>
      <c r="R180" s="38">
        <v>531</v>
      </c>
      <c r="S180" s="38">
        <v>616</v>
      </c>
      <c r="T180" s="38">
        <v>604</v>
      </c>
      <c r="U180" s="38">
        <v>610</v>
      </c>
      <c r="V180" s="38">
        <v>705</v>
      </c>
      <c r="W180" s="53">
        <v>126</v>
      </c>
      <c r="X180" s="38">
        <v>145</v>
      </c>
      <c r="Y180" s="38">
        <v>144</v>
      </c>
      <c r="Z180" s="38">
        <v>158</v>
      </c>
      <c r="AA180" s="38">
        <v>146</v>
      </c>
      <c r="AB180" s="38">
        <v>140</v>
      </c>
      <c r="AC180" s="38">
        <v>138</v>
      </c>
      <c r="AD180" s="38">
        <v>153</v>
      </c>
      <c r="AE180" s="38">
        <v>136</v>
      </c>
      <c r="AF180" s="38">
        <v>129</v>
      </c>
      <c r="AG180" s="38">
        <v>149</v>
      </c>
      <c r="AH180" s="38">
        <v>130</v>
      </c>
      <c r="AI180" s="38">
        <v>163</v>
      </c>
      <c r="AJ180" s="38">
        <v>155</v>
      </c>
      <c r="AK180" s="38">
        <v>157</v>
      </c>
      <c r="AL180" s="38">
        <v>149</v>
      </c>
      <c r="AM180" s="38">
        <v>182</v>
      </c>
      <c r="AN180" s="38">
        <v>196</v>
      </c>
      <c r="AO180" s="38">
        <v>175</v>
      </c>
      <c r="AP180" s="38">
        <v>159</v>
      </c>
      <c r="AQ180" s="38">
        <v>176</v>
      </c>
      <c r="AR180" s="38">
        <v>225</v>
      </c>
      <c r="AS180" s="38">
        <v>169</v>
      </c>
      <c r="AT180" s="38">
        <v>189</v>
      </c>
      <c r="AU180" s="38">
        <v>180</v>
      </c>
      <c r="AV180" s="38">
        <v>195</v>
      </c>
      <c r="AW180" s="38">
        <v>190</v>
      </c>
      <c r="AX180" s="38">
        <v>184</v>
      </c>
      <c r="AY180" s="38">
        <v>185</v>
      </c>
      <c r="AZ180" s="38">
        <v>182</v>
      </c>
      <c r="BA180" s="38">
        <v>174</v>
      </c>
      <c r="BB180" s="38">
        <v>173</v>
      </c>
      <c r="BC180" s="38">
        <v>148</v>
      </c>
      <c r="BD180" s="38">
        <v>154</v>
      </c>
      <c r="BE180" s="38">
        <v>176</v>
      </c>
      <c r="BF180" s="38">
        <v>166</v>
      </c>
      <c r="BG180" s="38">
        <v>194</v>
      </c>
      <c r="BH180" s="38">
        <v>189</v>
      </c>
      <c r="BI180" s="38">
        <v>198</v>
      </c>
      <c r="BJ180" s="38">
        <v>197</v>
      </c>
      <c r="BK180" s="38">
        <v>174</v>
      </c>
      <c r="BL180" s="38">
        <v>184</v>
      </c>
      <c r="BM180" s="38">
        <v>172</v>
      </c>
      <c r="BN180" s="38">
        <v>202</v>
      </c>
      <c r="BO180" s="38">
        <v>181</v>
      </c>
      <c r="BP180" s="38">
        <v>161</v>
      </c>
      <c r="BQ180" s="38">
        <v>151</v>
      </c>
      <c r="BR180" s="38">
        <v>150</v>
      </c>
      <c r="BS180" s="38">
        <v>156</v>
      </c>
      <c r="BT180" s="38">
        <v>149</v>
      </c>
      <c r="BU180" s="38">
        <v>148</v>
      </c>
      <c r="BV180" s="38">
        <v>145</v>
      </c>
      <c r="BW180" s="38">
        <v>164</v>
      </c>
      <c r="BX180" s="38">
        <v>165</v>
      </c>
      <c r="BY180" s="38">
        <v>159</v>
      </c>
      <c r="BZ180" s="38">
        <v>155</v>
      </c>
      <c r="CA180" s="38">
        <v>147</v>
      </c>
      <c r="CB180" s="38">
        <v>155</v>
      </c>
      <c r="CC180" s="38">
        <v>162</v>
      </c>
      <c r="CD180" s="38">
        <v>128</v>
      </c>
      <c r="CE180" s="38">
        <v>143</v>
      </c>
      <c r="CF180" s="38">
        <v>148</v>
      </c>
      <c r="CG180" s="38">
        <v>118</v>
      </c>
      <c r="CH180" s="38">
        <v>122</v>
      </c>
      <c r="CI180" s="38">
        <v>138</v>
      </c>
      <c r="CJ180" s="38">
        <v>152</v>
      </c>
      <c r="CK180" s="38">
        <v>147</v>
      </c>
      <c r="CL180" s="38">
        <v>179</v>
      </c>
      <c r="CM180" s="38">
        <v>146</v>
      </c>
      <c r="CN180" s="38">
        <v>141</v>
      </c>
      <c r="CO180" s="38">
        <v>158</v>
      </c>
      <c r="CP180" s="38">
        <v>159</v>
      </c>
      <c r="CQ180" s="38">
        <v>153</v>
      </c>
      <c r="CR180" s="38">
        <v>147</v>
      </c>
      <c r="CS180" s="38">
        <v>154</v>
      </c>
      <c r="CT180" s="38">
        <v>156</v>
      </c>
      <c r="CU180" s="52">
        <v>166</v>
      </c>
      <c r="CV180" s="52">
        <v>170</v>
      </c>
      <c r="CW180" s="52">
        <v>187</v>
      </c>
      <c r="CX180" s="52">
        <v>182</v>
      </c>
    </row>
    <row r="181" spans="1:102">
      <c r="A181" s="13" t="s">
        <v>343</v>
      </c>
      <c r="B181" s="18" t="s">
        <v>727</v>
      </c>
      <c r="C181" s="38">
        <v>623</v>
      </c>
      <c r="D181" s="38">
        <v>652</v>
      </c>
      <c r="E181" s="38">
        <v>745</v>
      </c>
      <c r="F181" s="38">
        <v>733</v>
      </c>
      <c r="G181" s="38">
        <v>747</v>
      </c>
      <c r="H181" s="38">
        <v>729</v>
      </c>
      <c r="I181" s="38">
        <v>606</v>
      </c>
      <c r="J181" s="38">
        <v>644</v>
      </c>
      <c r="K181" s="38">
        <v>566</v>
      </c>
      <c r="L181" s="38">
        <v>681</v>
      </c>
      <c r="M181" s="38">
        <v>604</v>
      </c>
      <c r="N181" s="38">
        <v>518</v>
      </c>
      <c r="O181" s="38">
        <v>602</v>
      </c>
      <c r="P181" s="38">
        <v>505</v>
      </c>
      <c r="Q181" s="38">
        <v>481</v>
      </c>
      <c r="R181" s="38">
        <v>443</v>
      </c>
      <c r="S181" s="38">
        <v>411</v>
      </c>
      <c r="T181" s="38">
        <v>352</v>
      </c>
      <c r="U181" s="38">
        <v>384</v>
      </c>
      <c r="V181" s="38">
        <v>213</v>
      </c>
      <c r="W181" s="53">
        <v>155</v>
      </c>
      <c r="X181" s="38">
        <v>144</v>
      </c>
      <c r="Y181" s="38">
        <v>162</v>
      </c>
      <c r="Z181" s="38">
        <v>162</v>
      </c>
      <c r="AA181" s="38">
        <v>160</v>
      </c>
      <c r="AB181" s="38">
        <v>191</v>
      </c>
      <c r="AC181" s="38">
        <v>149</v>
      </c>
      <c r="AD181" s="38">
        <v>152</v>
      </c>
      <c r="AE181" s="38">
        <v>177</v>
      </c>
      <c r="AF181" s="38">
        <v>192</v>
      </c>
      <c r="AG181" s="38">
        <v>199</v>
      </c>
      <c r="AH181" s="38">
        <v>177</v>
      </c>
      <c r="AI181" s="38">
        <v>185</v>
      </c>
      <c r="AJ181" s="38">
        <v>204</v>
      </c>
      <c r="AK181" s="38">
        <v>165</v>
      </c>
      <c r="AL181" s="38">
        <v>179</v>
      </c>
      <c r="AM181" s="38">
        <v>186</v>
      </c>
      <c r="AN181" s="38">
        <v>166</v>
      </c>
      <c r="AO181" s="38">
        <v>203</v>
      </c>
      <c r="AP181" s="38">
        <v>192</v>
      </c>
      <c r="AQ181" s="38">
        <v>176</v>
      </c>
      <c r="AR181" s="38">
        <v>178</v>
      </c>
      <c r="AS181" s="38">
        <v>169</v>
      </c>
      <c r="AT181" s="38">
        <v>206</v>
      </c>
      <c r="AU181" s="38">
        <v>137</v>
      </c>
      <c r="AV181" s="38">
        <v>164</v>
      </c>
      <c r="AW181" s="38">
        <v>155</v>
      </c>
      <c r="AX181" s="38">
        <v>150</v>
      </c>
      <c r="AY181" s="38">
        <v>142</v>
      </c>
      <c r="AZ181" s="38">
        <v>157</v>
      </c>
      <c r="BA181" s="38">
        <v>163</v>
      </c>
      <c r="BB181" s="38">
        <v>182</v>
      </c>
      <c r="BC181" s="38">
        <v>148</v>
      </c>
      <c r="BD181" s="38">
        <v>147</v>
      </c>
      <c r="BE181" s="38">
        <v>139</v>
      </c>
      <c r="BF181" s="38">
        <v>132</v>
      </c>
      <c r="BG181" s="38">
        <v>180</v>
      </c>
      <c r="BH181" s="38">
        <v>166</v>
      </c>
      <c r="BI181" s="38">
        <v>172</v>
      </c>
      <c r="BJ181" s="38">
        <v>163</v>
      </c>
      <c r="BK181" s="38">
        <v>165</v>
      </c>
      <c r="BL181" s="38">
        <v>162</v>
      </c>
      <c r="BM181" s="38">
        <v>152</v>
      </c>
      <c r="BN181" s="38">
        <v>125</v>
      </c>
      <c r="BO181" s="38">
        <v>117</v>
      </c>
      <c r="BP181" s="38">
        <v>117</v>
      </c>
      <c r="BQ181" s="38">
        <v>125</v>
      </c>
      <c r="BR181" s="38">
        <v>159</v>
      </c>
      <c r="BS181" s="38">
        <v>168</v>
      </c>
      <c r="BT181" s="38">
        <v>146</v>
      </c>
      <c r="BU181" s="38">
        <v>142</v>
      </c>
      <c r="BV181" s="38">
        <v>146</v>
      </c>
      <c r="BW181" s="38">
        <v>126</v>
      </c>
      <c r="BX181" s="38">
        <v>129</v>
      </c>
      <c r="BY181" s="38">
        <v>138</v>
      </c>
      <c r="BZ181" s="38">
        <v>112</v>
      </c>
      <c r="CA181" s="38">
        <v>122</v>
      </c>
      <c r="CB181" s="38">
        <v>120</v>
      </c>
      <c r="CC181" s="38">
        <v>116</v>
      </c>
      <c r="CD181" s="38">
        <v>123</v>
      </c>
      <c r="CE181" s="38">
        <v>96</v>
      </c>
      <c r="CF181" s="38">
        <v>138</v>
      </c>
      <c r="CG181" s="38">
        <v>110</v>
      </c>
      <c r="CH181" s="38">
        <v>99</v>
      </c>
      <c r="CI181" s="38">
        <v>114</v>
      </c>
      <c r="CJ181" s="38">
        <v>91</v>
      </c>
      <c r="CK181" s="38">
        <v>100</v>
      </c>
      <c r="CL181" s="38">
        <v>106</v>
      </c>
      <c r="CM181" s="38">
        <v>98</v>
      </c>
      <c r="CN181" s="38">
        <v>100</v>
      </c>
      <c r="CO181" s="38">
        <v>75</v>
      </c>
      <c r="CP181" s="38">
        <v>79</v>
      </c>
      <c r="CQ181" s="38">
        <v>87</v>
      </c>
      <c r="CR181" s="38">
        <v>96</v>
      </c>
      <c r="CS181" s="38">
        <v>96</v>
      </c>
      <c r="CT181" s="38">
        <v>105</v>
      </c>
      <c r="CU181" s="52">
        <v>49</v>
      </c>
      <c r="CV181" s="52">
        <v>52</v>
      </c>
      <c r="CW181" s="52">
        <v>57</v>
      </c>
      <c r="CX181" s="52">
        <v>55</v>
      </c>
    </row>
    <row r="182" spans="1:102">
      <c r="A182" s="15" t="s">
        <v>345</v>
      </c>
      <c r="B182" s="18" t="s">
        <v>728</v>
      </c>
      <c r="C182" s="38">
        <v>244</v>
      </c>
      <c r="D182" s="38">
        <v>221</v>
      </c>
      <c r="E182" s="38">
        <v>250</v>
      </c>
      <c r="F182" s="38">
        <v>266</v>
      </c>
      <c r="G182" s="38">
        <v>387</v>
      </c>
      <c r="H182" s="38">
        <v>371</v>
      </c>
      <c r="I182" s="38">
        <v>379</v>
      </c>
      <c r="J182" s="38">
        <v>508</v>
      </c>
      <c r="K182" s="38">
        <v>501</v>
      </c>
      <c r="L182" s="38">
        <v>675</v>
      </c>
      <c r="M182" s="38">
        <v>702</v>
      </c>
      <c r="N182" s="38">
        <v>632</v>
      </c>
      <c r="O182" s="38">
        <v>532</v>
      </c>
      <c r="P182" s="38">
        <v>612</v>
      </c>
      <c r="Q182" s="38">
        <v>485</v>
      </c>
      <c r="R182" s="38">
        <v>516</v>
      </c>
      <c r="S182" s="38">
        <v>436</v>
      </c>
      <c r="T182" s="38">
        <v>371</v>
      </c>
      <c r="U182" s="38">
        <v>374</v>
      </c>
      <c r="V182" s="38">
        <v>407</v>
      </c>
      <c r="W182" s="53">
        <v>59</v>
      </c>
      <c r="X182" s="38">
        <v>63</v>
      </c>
      <c r="Y182" s="38">
        <v>61</v>
      </c>
      <c r="Z182" s="38">
        <v>61</v>
      </c>
      <c r="AA182" s="38">
        <v>60</v>
      </c>
      <c r="AB182" s="38">
        <v>57</v>
      </c>
      <c r="AC182" s="38">
        <v>54</v>
      </c>
      <c r="AD182" s="38">
        <v>50</v>
      </c>
      <c r="AE182" s="38">
        <v>63</v>
      </c>
      <c r="AF182" s="38">
        <v>60</v>
      </c>
      <c r="AG182" s="38">
        <v>62</v>
      </c>
      <c r="AH182" s="38">
        <v>65</v>
      </c>
      <c r="AI182" s="38">
        <v>57</v>
      </c>
      <c r="AJ182" s="38">
        <v>69</v>
      </c>
      <c r="AK182" s="38">
        <v>71</v>
      </c>
      <c r="AL182" s="38">
        <v>69</v>
      </c>
      <c r="AM182" s="38">
        <v>95</v>
      </c>
      <c r="AN182" s="38">
        <v>94</v>
      </c>
      <c r="AO182" s="38">
        <v>101</v>
      </c>
      <c r="AP182" s="38">
        <v>97</v>
      </c>
      <c r="AQ182" s="38">
        <v>91</v>
      </c>
      <c r="AR182" s="38">
        <v>88</v>
      </c>
      <c r="AS182" s="38">
        <v>92</v>
      </c>
      <c r="AT182" s="38">
        <v>100</v>
      </c>
      <c r="AU182" s="38">
        <v>94</v>
      </c>
      <c r="AV182" s="38">
        <v>102</v>
      </c>
      <c r="AW182" s="38">
        <v>97</v>
      </c>
      <c r="AX182" s="38">
        <v>86</v>
      </c>
      <c r="AY182" s="38">
        <v>125</v>
      </c>
      <c r="AZ182" s="38">
        <v>122</v>
      </c>
      <c r="BA182" s="38">
        <v>132</v>
      </c>
      <c r="BB182" s="38">
        <v>129</v>
      </c>
      <c r="BC182" s="38">
        <v>142</v>
      </c>
      <c r="BD182" s="38">
        <v>129</v>
      </c>
      <c r="BE182" s="38">
        <v>116</v>
      </c>
      <c r="BF182" s="38">
        <v>114</v>
      </c>
      <c r="BG182" s="38">
        <v>122</v>
      </c>
      <c r="BH182" s="38">
        <v>164</v>
      </c>
      <c r="BI182" s="38">
        <v>195</v>
      </c>
      <c r="BJ182" s="38">
        <v>194</v>
      </c>
      <c r="BK182" s="38">
        <v>179</v>
      </c>
      <c r="BL182" s="38">
        <v>206</v>
      </c>
      <c r="BM182" s="38">
        <v>158</v>
      </c>
      <c r="BN182" s="38">
        <v>159</v>
      </c>
      <c r="BO182" s="38">
        <v>164</v>
      </c>
      <c r="BP182" s="38">
        <v>156</v>
      </c>
      <c r="BQ182" s="38">
        <v>157</v>
      </c>
      <c r="BR182" s="38">
        <v>155</v>
      </c>
      <c r="BS182" s="38">
        <v>134</v>
      </c>
      <c r="BT182" s="38">
        <v>136</v>
      </c>
      <c r="BU182" s="38">
        <v>144</v>
      </c>
      <c r="BV182" s="38">
        <v>118</v>
      </c>
      <c r="BW182" s="38">
        <v>167</v>
      </c>
      <c r="BX182" s="38">
        <v>150</v>
      </c>
      <c r="BY182" s="38">
        <v>156</v>
      </c>
      <c r="BZ182" s="38">
        <v>139</v>
      </c>
      <c r="CA182" s="38">
        <v>123</v>
      </c>
      <c r="CB182" s="38">
        <v>114</v>
      </c>
      <c r="CC182" s="38">
        <v>110</v>
      </c>
      <c r="CD182" s="38">
        <v>138</v>
      </c>
      <c r="CE182" s="38">
        <v>129</v>
      </c>
      <c r="CF182" s="38">
        <v>122</v>
      </c>
      <c r="CG182" s="38">
        <v>138</v>
      </c>
      <c r="CH182" s="38">
        <v>127</v>
      </c>
      <c r="CI182" s="38">
        <v>119</v>
      </c>
      <c r="CJ182" s="38">
        <v>121</v>
      </c>
      <c r="CK182" s="38">
        <v>100</v>
      </c>
      <c r="CL182" s="38">
        <v>96</v>
      </c>
      <c r="CM182" s="38">
        <v>93</v>
      </c>
      <c r="CN182" s="38">
        <v>89</v>
      </c>
      <c r="CO182" s="38">
        <v>95</v>
      </c>
      <c r="CP182" s="38">
        <v>94</v>
      </c>
      <c r="CQ182" s="38">
        <v>96</v>
      </c>
      <c r="CR182" s="38">
        <v>95</v>
      </c>
      <c r="CS182" s="38">
        <v>96</v>
      </c>
      <c r="CT182" s="38">
        <v>87</v>
      </c>
      <c r="CU182" s="52">
        <v>102</v>
      </c>
      <c r="CV182" s="52">
        <v>110</v>
      </c>
      <c r="CW182" s="52">
        <v>102</v>
      </c>
      <c r="CX182" s="52">
        <v>93</v>
      </c>
    </row>
    <row r="183" spans="1:102">
      <c r="A183" s="13" t="s">
        <v>347</v>
      </c>
      <c r="B183" s="18" t="s">
        <v>729</v>
      </c>
      <c r="C183" s="38">
        <v>132</v>
      </c>
      <c r="D183" s="38">
        <v>115</v>
      </c>
      <c r="E183" s="38">
        <v>99</v>
      </c>
      <c r="F183" s="38">
        <v>103</v>
      </c>
      <c r="G183" s="38">
        <v>209</v>
      </c>
      <c r="H183" s="38">
        <v>219</v>
      </c>
      <c r="I183" s="38">
        <v>226</v>
      </c>
      <c r="J183" s="38">
        <v>338</v>
      </c>
      <c r="K183" s="38">
        <v>350</v>
      </c>
      <c r="L183" s="38">
        <v>488</v>
      </c>
      <c r="M183" s="38">
        <v>556</v>
      </c>
      <c r="N183" s="38">
        <v>504</v>
      </c>
      <c r="O183" s="38">
        <v>423</v>
      </c>
      <c r="P183" s="38">
        <v>510</v>
      </c>
      <c r="Q183" s="38">
        <v>385</v>
      </c>
      <c r="R183" s="38">
        <v>414</v>
      </c>
      <c r="S183" s="38">
        <v>339</v>
      </c>
      <c r="T183" s="38">
        <v>288</v>
      </c>
      <c r="U183" s="38">
        <v>294</v>
      </c>
      <c r="V183" s="38">
        <v>372</v>
      </c>
      <c r="W183" s="53">
        <v>30</v>
      </c>
      <c r="X183" s="38">
        <v>34</v>
      </c>
      <c r="Y183" s="38">
        <v>36</v>
      </c>
      <c r="Z183" s="38">
        <v>32</v>
      </c>
      <c r="AA183" s="38">
        <v>32</v>
      </c>
      <c r="AB183" s="38">
        <v>32</v>
      </c>
      <c r="AC183" s="38">
        <v>28</v>
      </c>
      <c r="AD183" s="38">
        <v>23</v>
      </c>
      <c r="AE183" s="38">
        <v>26</v>
      </c>
      <c r="AF183" s="38">
        <v>24</v>
      </c>
      <c r="AG183" s="38">
        <v>23</v>
      </c>
      <c r="AH183" s="38">
        <v>26</v>
      </c>
      <c r="AI183" s="38">
        <v>21</v>
      </c>
      <c r="AJ183" s="38">
        <v>25</v>
      </c>
      <c r="AK183" s="38">
        <v>29</v>
      </c>
      <c r="AL183" s="38">
        <v>28</v>
      </c>
      <c r="AM183" s="38">
        <v>53</v>
      </c>
      <c r="AN183" s="38">
        <v>49</v>
      </c>
      <c r="AO183" s="38">
        <v>54</v>
      </c>
      <c r="AP183" s="38">
        <v>53</v>
      </c>
      <c r="AQ183" s="38">
        <v>51</v>
      </c>
      <c r="AR183" s="38">
        <v>55</v>
      </c>
      <c r="AS183" s="38">
        <v>55</v>
      </c>
      <c r="AT183" s="38">
        <v>58</v>
      </c>
      <c r="AU183" s="38">
        <v>53</v>
      </c>
      <c r="AV183" s="38">
        <v>63</v>
      </c>
      <c r="AW183" s="38">
        <v>59</v>
      </c>
      <c r="AX183" s="38">
        <v>51</v>
      </c>
      <c r="AY183" s="38">
        <v>80</v>
      </c>
      <c r="AZ183" s="38">
        <v>77</v>
      </c>
      <c r="BA183" s="38">
        <v>91</v>
      </c>
      <c r="BB183" s="38">
        <v>90</v>
      </c>
      <c r="BC183" s="38">
        <v>101</v>
      </c>
      <c r="BD183" s="38">
        <v>88</v>
      </c>
      <c r="BE183" s="38">
        <v>80</v>
      </c>
      <c r="BF183" s="38">
        <v>81</v>
      </c>
      <c r="BG183" s="38">
        <v>82</v>
      </c>
      <c r="BH183" s="38">
        <v>121</v>
      </c>
      <c r="BI183" s="38">
        <v>141</v>
      </c>
      <c r="BJ183" s="38">
        <v>144</v>
      </c>
      <c r="BK183" s="38">
        <v>142</v>
      </c>
      <c r="BL183" s="38">
        <v>166</v>
      </c>
      <c r="BM183" s="38">
        <v>123</v>
      </c>
      <c r="BN183" s="38">
        <v>125</v>
      </c>
      <c r="BO183" s="38">
        <v>133</v>
      </c>
      <c r="BP183" s="38">
        <v>123</v>
      </c>
      <c r="BQ183" s="38">
        <v>122</v>
      </c>
      <c r="BR183" s="38">
        <v>126</v>
      </c>
      <c r="BS183" s="38">
        <v>103</v>
      </c>
      <c r="BT183" s="38">
        <v>107</v>
      </c>
      <c r="BU183" s="38">
        <v>121</v>
      </c>
      <c r="BV183" s="38">
        <v>92</v>
      </c>
      <c r="BW183" s="38">
        <v>144</v>
      </c>
      <c r="BX183" s="38">
        <v>127</v>
      </c>
      <c r="BY183" s="38">
        <v>129</v>
      </c>
      <c r="BZ183" s="38">
        <v>110</v>
      </c>
      <c r="CA183" s="38">
        <v>95</v>
      </c>
      <c r="CB183" s="38">
        <v>90</v>
      </c>
      <c r="CC183" s="38">
        <v>87</v>
      </c>
      <c r="CD183" s="38">
        <v>113</v>
      </c>
      <c r="CE183" s="38">
        <v>105</v>
      </c>
      <c r="CF183" s="38">
        <v>95</v>
      </c>
      <c r="CG183" s="38">
        <v>112</v>
      </c>
      <c r="CH183" s="38">
        <v>102</v>
      </c>
      <c r="CI183" s="38">
        <v>90</v>
      </c>
      <c r="CJ183" s="38">
        <v>97</v>
      </c>
      <c r="CK183" s="38">
        <v>78</v>
      </c>
      <c r="CL183" s="38">
        <v>74</v>
      </c>
      <c r="CM183" s="38">
        <v>70</v>
      </c>
      <c r="CN183" s="38">
        <v>69</v>
      </c>
      <c r="CO183" s="38">
        <v>75</v>
      </c>
      <c r="CP183" s="38">
        <v>74</v>
      </c>
      <c r="CQ183" s="38">
        <v>74</v>
      </c>
      <c r="CR183" s="38">
        <v>73</v>
      </c>
      <c r="CS183" s="38">
        <v>76</v>
      </c>
      <c r="CT183" s="38">
        <v>71</v>
      </c>
      <c r="CU183" s="52">
        <v>94</v>
      </c>
      <c r="CV183" s="52">
        <v>99</v>
      </c>
      <c r="CW183" s="52">
        <v>94</v>
      </c>
      <c r="CX183" s="52">
        <v>85</v>
      </c>
    </row>
    <row r="184" spans="1:102">
      <c r="A184" s="13" t="s">
        <v>349</v>
      </c>
      <c r="B184" s="18" t="s">
        <v>730</v>
      </c>
      <c r="C184" s="38">
        <v>112</v>
      </c>
      <c r="D184" s="38">
        <v>106</v>
      </c>
      <c r="E184" s="38">
        <v>151</v>
      </c>
      <c r="F184" s="38">
        <v>163</v>
      </c>
      <c r="G184" s="38">
        <v>178</v>
      </c>
      <c r="H184" s="38">
        <v>152</v>
      </c>
      <c r="I184" s="38">
        <v>153</v>
      </c>
      <c r="J184" s="38">
        <v>170</v>
      </c>
      <c r="K184" s="38">
        <v>151</v>
      </c>
      <c r="L184" s="38">
        <v>187</v>
      </c>
      <c r="M184" s="38">
        <v>146</v>
      </c>
      <c r="N184" s="38">
        <v>128</v>
      </c>
      <c r="O184" s="38">
        <v>109</v>
      </c>
      <c r="P184" s="38">
        <v>102</v>
      </c>
      <c r="Q184" s="38">
        <v>100</v>
      </c>
      <c r="R184" s="38">
        <v>102</v>
      </c>
      <c r="S184" s="38">
        <v>97</v>
      </c>
      <c r="T184" s="38">
        <v>83</v>
      </c>
      <c r="U184" s="38">
        <v>80</v>
      </c>
      <c r="V184" s="38">
        <v>35</v>
      </c>
      <c r="W184" s="53">
        <v>29</v>
      </c>
      <c r="X184" s="38">
        <v>29</v>
      </c>
      <c r="Y184" s="38">
        <v>25</v>
      </c>
      <c r="Z184" s="38">
        <v>29</v>
      </c>
      <c r="AA184" s="38">
        <v>28</v>
      </c>
      <c r="AB184" s="38">
        <v>25</v>
      </c>
      <c r="AC184" s="38">
        <v>26</v>
      </c>
      <c r="AD184" s="38">
        <v>27</v>
      </c>
      <c r="AE184" s="38">
        <v>37</v>
      </c>
      <c r="AF184" s="38">
        <v>36</v>
      </c>
      <c r="AG184" s="38">
        <v>39</v>
      </c>
      <c r="AH184" s="38">
        <v>39</v>
      </c>
      <c r="AI184" s="38">
        <v>36</v>
      </c>
      <c r="AJ184" s="38">
        <v>44</v>
      </c>
      <c r="AK184" s="38">
        <v>42</v>
      </c>
      <c r="AL184" s="38">
        <v>41</v>
      </c>
      <c r="AM184" s="38">
        <v>42</v>
      </c>
      <c r="AN184" s="38">
        <v>45</v>
      </c>
      <c r="AO184" s="38">
        <v>47</v>
      </c>
      <c r="AP184" s="38">
        <v>44</v>
      </c>
      <c r="AQ184" s="38">
        <v>40</v>
      </c>
      <c r="AR184" s="38">
        <v>33</v>
      </c>
      <c r="AS184" s="38">
        <v>37</v>
      </c>
      <c r="AT184" s="38">
        <v>42</v>
      </c>
      <c r="AU184" s="38">
        <v>41</v>
      </c>
      <c r="AV184" s="38">
        <v>39</v>
      </c>
      <c r="AW184" s="38">
        <v>38</v>
      </c>
      <c r="AX184" s="38">
        <v>35</v>
      </c>
      <c r="AY184" s="38">
        <v>45</v>
      </c>
      <c r="AZ184" s="38">
        <v>45</v>
      </c>
      <c r="BA184" s="38">
        <v>41</v>
      </c>
      <c r="BB184" s="38">
        <v>39</v>
      </c>
      <c r="BC184" s="38">
        <v>41</v>
      </c>
      <c r="BD184" s="38">
        <v>41</v>
      </c>
      <c r="BE184" s="38">
        <v>36</v>
      </c>
      <c r="BF184" s="38">
        <v>33</v>
      </c>
      <c r="BG184" s="38">
        <v>40</v>
      </c>
      <c r="BH184" s="38">
        <v>43</v>
      </c>
      <c r="BI184" s="38">
        <v>54</v>
      </c>
      <c r="BJ184" s="38">
        <v>50</v>
      </c>
      <c r="BK184" s="38">
        <v>37</v>
      </c>
      <c r="BL184" s="38">
        <v>40</v>
      </c>
      <c r="BM184" s="38">
        <v>35</v>
      </c>
      <c r="BN184" s="38">
        <v>34</v>
      </c>
      <c r="BO184" s="38">
        <v>31</v>
      </c>
      <c r="BP184" s="38">
        <v>33</v>
      </c>
      <c r="BQ184" s="38">
        <v>35</v>
      </c>
      <c r="BR184" s="38">
        <v>29</v>
      </c>
      <c r="BS184" s="38">
        <v>31</v>
      </c>
      <c r="BT184" s="38">
        <v>29</v>
      </c>
      <c r="BU184" s="38">
        <v>23</v>
      </c>
      <c r="BV184" s="38">
        <v>26</v>
      </c>
      <c r="BW184" s="38">
        <v>23</v>
      </c>
      <c r="BX184" s="38">
        <v>23</v>
      </c>
      <c r="BY184" s="38">
        <v>27</v>
      </c>
      <c r="BZ184" s="38">
        <v>29</v>
      </c>
      <c r="CA184" s="38">
        <v>28</v>
      </c>
      <c r="CB184" s="38">
        <v>24</v>
      </c>
      <c r="CC184" s="38">
        <v>23</v>
      </c>
      <c r="CD184" s="38">
        <v>25</v>
      </c>
      <c r="CE184" s="38">
        <v>24</v>
      </c>
      <c r="CF184" s="38">
        <v>27</v>
      </c>
      <c r="CG184" s="38">
        <v>26</v>
      </c>
      <c r="CH184" s="38">
        <v>25</v>
      </c>
      <c r="CI184" s="38">
        <v>29</v>
      </c>
      <c r="CJ184" s="38">
        <v>24</v>
      </c>
      <c r="CK184" s="38">
        <v>22</v>
      </c>
      <c r="CL184" s="38">
        <v>22</v>
      </c>
      <c r="CM184" s="38">
        <v>23</v>
      </c>
      <c r="CN184" s="38">
        <v>20</v>
      </c>
      <c r="CO184" s="38">
        <v>20</v>
      </c>
      <c r="CP184" s="38">
        <v>20</v>
      </c>
      <c r="CQ184" s="38">
        <v>22</v>
      </c>
      <c r="CR184" s="38">
        <v>22</v>
      </c>
      <c r="CS184" s="38">
        <v>20</v>
      </c>
      <c r="CT184" s="38">
        <v>16</v>
      </c>
      <c r="CU184" s="52">
        <v>8</v>
      </c>
      <c r="CV184" s="52">
        <v>11</v>
      </c>
      <c r="CW184" s="52">
        <v>8</v>
      </c>
      <c r="CX184" s="52">
        <v>8</v>
      </c>
    </row>
    <row r="185" spans="1:102">
      <c r="A185" s="7" t="s">
        <v>351</v>
      </c>
      <c r="B185" s="18" t="s">
        <v>731</v>
      </c>
      <c r="C185" s="38">
        <v>8</v>
      </c>
      <c r="D185" s="38">
        <v>7</v>
      </c>
      <c r="E185" s="38">
        <v>6</v>
      </c>
      <c r="F185" s="38">
        <v>6</v>
      </c>
      <c r="G185" s="38">
        <v>6</v>
      </c>
      <c r="H185" s="38">
        <v>9</v>
      </c>
      <c r="I185" s="38">
        <v>15</v>
      </c>
      <c r="J185" s="38">
        <v>7</v>
      </c>
      <c r="K185" s="38">
        <v>6</v>
      </c>
      <c r="L185" s="38">
        <v>5</v>
      </c>
      <c r="M185" s="38">
        <v>5</v>
      </c>
      <c r="N185" s="38">
        <v>6</v>
      </c>
      <c r="O185" s="38">
        <v>6</v>
      </c>
      <c r="P185" s="38">
        <v>7</v>
      </c>
      <c r="Q185" s="38">
        <v>3</v>
      </c>
      <c r="R185" s="38">
        <v>3</v>
      </c>
      <c r="S185" s="38">
        <v>7</v>
      </c>
      <c r="T185" s="38">
        <v>4</v>
      </c>
      <c r="U185" s="38">
        <v>2</v>
      </c>
      <c r="V185" s="38">
        <v>1</v>
      </c>
      <c r="W185" s="53">
        <v>3</v>
      </c>
      <c r="X185" s="38">
        <v>1</v>
      </c>
      <c r="Y185" s="38">
        <v>3</v>
      </c>
      <c r="Z185" s="38">
        <v>1</v>
      </c>
      <c r="AA185" s="38">
        <v>3</v>
      </c>
      <c r="AB185" s="38">
        <v>1</v>
      </c>
      <c r="AC185" s="38">
        <v>2</v>
      </c>
      <c r="AD185" s="38">
        <v>1</v>
      </c>
      <c r="AE185" s="38">
        <v>1</v>
      </c>
      <c r="AF185" s="38">
        <v>1</v>
      </c>
      <c r="AG185" s="38">
        <v>3</v>
      </c>
      <c r="AH185" s="38">
        <v>1</v>
      </c>
      <c r="AI185" s="38">
        <v>2</v>
      </c>
      <c r="AJ185" s="38">
        <v>2</v>
      </c>
      <c r="AK185" s="38">
        <v>1</v>
      </c>
      <c r="AL185" s="38">
        <v>1</v>
      </c>
      <c r="AM185" s="38">
        <v>2</v>
      </c>
      <c r="AN185" s="38">
        <v>2</v>
      </c>
      <c r="AO185" s="38">
        <v>1</v>
      </c>
      <c r="AP185" s="38">
        <v>1</v>
      </c>
      <c r="AQ185" s="38">
        <v>3</v>
      </c>
      <c r="AR185" s="38">
        <v>1</v>
      </c>
      <c r="AS185" s="38">
        <v>2</v>
      </c>
      <c r="AT185" s="38">
        <v>3</v>
      </c>
      <c r="AU185" s="38">
        <v>3</v>
      </c>
      <c r="AV185" s="38">
        <v>1</v>
      </c>
      <c r="AW185" s="38">
        <v>9</v>
      </c>
      <c r="AX185" s="38">
        <v>2</v>
      </c>
      <c r="AY185" s="38">
        <v>2</v>
      </c>
      <c r="AZ185" s="38">
        <v>2</v>
      </c>
      <c r="BA185" s="38">
        <v>2</v>
      </c>
      <c r="BB185" s="38">
        <v>1</v>
      </c>
      <c r="BC185" s="38">
        <v>2</v>
      </c>
      <c r="BD185" s="38">
        <v>2</v>
      </c>
      <c r="BE185" s="38">
        <v>1</v>
      </c>
      <c r="BF185" s="38">
        <v>1</v>
      </c>
      <c r="BG185" s="38">
        <v>2</v>
      </c>
      <c r="BH185" s="38">
        <v>1</v>
      </c>
      <c r="BI185" s="38">
        <v>1</v>
      </c>
      <c r="BJ185" s="38">
        <v>1</v>
      </c>
      <c r="BK185" s="38">
        <v>1</v>
      </c>
      <c r="BL185" s="38">
        <v>1</v>
      </c>
      <c r="BM185" s="38">
        <v>2</v>
      </c>
      <c r="BN185" s="38">
        <v>1</v>
      </c>
      <c r="BO185" s="38">
        <v>1</v>
      </c>
      <c r="BP185" s="38">
        <v>2</v>
      </c>
      <c r="BQ185" s="38">
        <v>2</v>
      </c>
      <c r="BR185" s="38">
        <v>1</v>
      </c>
      <c r="BS185" s="38">
        <v>0</v>
      </c>
      <c r="BT185" s="38">
        <v>4</v>
      </c>
      <c r="BU185" s="38">
        <v>1</v>
      </c>
      <c r="BV185" s="38">
        <v>1</v>
      </c>
      <c r="BW185" s="38">
        <v>4</v>
      </c>
      <c r="BX185" s="38">
        <v>1</v>
      </c>
      <c r="BY185" s="38">
        <v>2</v>
      </c>
      <c r="BZ185" s="38">
        <v>0</v>
      </c>
      <c r="CA185" s="38">
        <v>2</v>
      </c>
      <c r="CB185" s="38">
        <v>0</v>
      </c>
      <c r="CC185" s="38">
        <v>1</v>
      </c>
      <c r="CD185" s="38">
        <v>0</v>
      </c>
      <c r="CE185" s="38">
        <v>1</v>
      </c>
      <c r="CF185" s="38">
        <v>1</v>
      </c>
      <c r="CG185" s="38">
        <v>0</v>
      </c>
      <c r="CH185" s="38">
        <v>1</v>
      </c>
      <c r="CI185" s="38">
        <v>1</v>
      </c>
      <c r="CJ185" s="38">
        <v>3</v>
      </c>
      <c r="CK185" s="38">
        <v>2</v>
      </c>
      <c r="CL185" s="38">
        <v>1</v>
      </c>
      <c r="CM185" s="38">
        <v>1</v>
      </c>
      <c r="CN185" s="38">
        <v>0</v>
      </c>
      <c r="CO185" s="38">
        <v>1</v>
      </c>
      <c r="CP185" s="38">
        <v>2</v>
      </c>
      <c r="CQ185" s="38">
        <v>1</v>
      </c>
      <c r="CR185" s="38">
        <v>0</v>
      </c>
      <c r="CS185" s="38">
        <v>1</v>
      </c>
      <c r="CT185" s="38">
        <v>0</v>
      </c>
      <c r="CU185" s="52">
        <v>0</v>
      </c>
      <c r="CV185" s="52">
        <v>0</v>
      </c>
      <c r="CW185" s="52">
        <v>0</v>
      </c>
      <c r="CX185" s="52">
        <v>1</v>
      </c>
    </row>
    <row r="186" spans="1:102">
      <c r="A186" s="15" t="s">
        <v>353</v>
      </c>
      <c r="B186" s="18" t="s">
        <v>732</v>
      </c>
      <c r="C186" s="38">
        <v>2</v>
      </c>
      <c r="D186" s="38">
        <v>2</v>
      </c>
      <c r="E186" s="38">
        <v>1</v>
      </c>
      <c r="F186" s="38">
        <v>1</v>
      </c>
      <c r="G186" s="38">
        <v>1</v>
      </c>
      <c r="H186" s="38">
        <v>3</v>
      </c>
      <c r="I186" s="38">
        <v>8</v>
      </c>
      <c r="J186" s="38">
        <v>0</v>
      </c>
      <c r="K186" s="38">
        <v>1</v>
      </c>
      <c r="L186" s="38">
        <v>1</v>
      </c>
      <c r="M186" s="38">
        <v>1</v>
      </c>
      <c r="N186" s="38">
        <v>2</v>
      </c>
      <c r="O186" s="38">
        <v>3</v>
      </c>
      <c r="P186" s="38">
        <v>4</v>
      </c>
      <c r="Q186" s="38">
        <v>1</v>
      </c>
      <c r="R186" s="38">
        <v>1</v>
      </c>
      <c r="S186" s="38">
        <v>6</v>
      </c>
      <c r="T186" s="38">
        <v>3</v>
      </c>
      <c r="U186" s="38">
        <v>1</v>
      </c>
      <c r="V186" s="38">
        <v>0</v>
      </c>
      <c r="W186" s="53">
        <v>1</v>
      </c>
      <c r="X186" s="38">
        <v>0</v>
      </c>
      <c r="Y186" s="38">
        <v>1</v>
      </c>
      <c r="Z186" s="38">
        <v>0</v>
      </c>
      <c r="AA186" s="38">
        <v>1</v>
      </c>
      <c r="AB186" s="38">
        <v>0</v>
      </c>
      <c r="AC186" s="38">
        <v>1</v>
      </c>
      <c r="AD186" s="38">
        <v>0</v>
      </c>
      <c r="AE186" s="38">
        <v>0</v>
      </c>
      <c r="AF186" s="38">
        <v>0</v>
      </c>
      <c r="AG186" s="38">
        <v>1</v>
      </c>
      <c r="AH186" s="38">
        <v>0</v>
      </c>
      <c r="AI186" s="38">
        <v>0</v>
      </c>
      <c r="AJ186" s="38">
        <v>1</v>
      </c>
      <c r="AK186" s="38">
        <v>0</v>
      </c>
      <c r="AL186" s="38">
        <v>0</v>
      </c>
      <c r="AM186" s="38">
        <v>1</v>
      </c>
      <c r="AN186" s="38">
        <v>0</v>
      </c>
      <c r="AO186" s="38">
        <v>0</v>
      </c>
      <c r="AP186" s="38">
        <v>0</v>
      </c>
      <c r="AQ186" s="38">
        <v>2</v>
      </c>
      <c r="AR186" s="38">
        <v>0</v>
      </c>
      <c r="AS186" s="38">
        <v>0</v>
      </c>
      <c r="AT186" s="38">
        <v>1</v>
      </c>
      <c r="AU186" s="38">
        <v>1</v>
      </c>
      <c r="AV186" s="38">
        <v>0</v>
      </c>
      <c r="AW186" s="38">
        <v>7</v>
      </c>
      <c r="AX186" s="38">
        <v>0</v>
      </c>
      <c r="AY186" s="38">
        <v>0</v>
      </c>
      <c r="AZ186" s="38">
        <v>0</v>
      </c>
      <c r="BA186" s="38">
        <v>0</v>
      </c>
      <c r="BB186" s="38">
        <v>0</v>
      </c>
      <c r="BC186" s="38">
        <v>1</v>
      </c>
      <c r="BD186" s="38">
        <v>0</v>
      </c>
      <c r="BE186" s="38">
        <v>0</v>
      </c>
      <c r="BF186" s="38">
        <v>0</v>
      </c>
      <c r="BG186" s="38">
        <v>1</v>
      </c>
      <c r="BH186" s="38">
        <v>0</v>
      </c>
      <c r="BI186" s="38">
        <v>0</v>
      </c>
      <c r="BJ186" s="38">
        <v>0</v>
      </c>
      <c r="BK186" s="38">
        <v>0</v>
      </c>
      <c r="BL186" s="38">
        <v>0</v>
      </c>
      <c r="BM186" s="38">
        <v>1</v>
      </c>
      <c r="BN186" s="38">
        <v>0</v>
      </c>
      <c r="BO186" s="38">
        <v>0</v>
      </c>
      <c r="BP186" s="38">
        <v>1</v>
      </c>
      <c r="BQ186" s="38">
        <v>1</v>
      </c>
      <c r="BR186" s="38">
        <v>0</v>
      </c>
      <c r="BS186" s="38">
        <v>0</v>
      </c>
      <c r="BT186" s="38">
        <v>3</v>
      </c>
      <c r="BU186" s="38">
        <v>0</v>
      </c>
      <c r="BV186" s="38">
        <v>0</v>
      </c>
      <c r="BW186" s="38">
        <v>3</v>
      </c>
      <c r="BX186" s="38">
        <v>0</v>
      </c>
      <c r="BY186" s="38">
        <v>1</v>
      </c>
      <c r="BZ186" s="38">
        <v>0</v>
      </c>
      <c r="CA186" s="38">
        <v>1</v>
      </c>
      <c r="CB186" s="38">
        <v>0</v>
      </c>
      <c r="CC186" s="38">
        <v>0</v>
      </c>
      <c r="CD186" s="38">
        <v>0</v>
      </c>
      <c r="CE186" s="38">
        <v>0</v>
      </c>
      <c r="CF186" s="38">
        <v>0</v>
      </c>
      <c r="CG186" s="38">
        <v>0</v>
      </c>
      <c r="CH186" s="38">
        <v>1</v>
      </c>
      <c r="CI186" s="38">
        <v>1</v>
      </c>
      <c r="CJ186" s="38">
        <v>3</v>
      </c>
      <c r="CK186" s="38">
        <v>2</v>
      </c>
      <c r="CL186" s="38">
        <v>0</v>
      </c>
      <c r="CM186" s="38">
        <v>0</v>
      </c>
      <c r="CN186" s="38">
        <v>0</v>
      </c>
      <c r="CO186" s="38">
        <v>1</v>
      </c>
      <c r="CP186" s="38">
        <v>2</v>
      </c>
      <c r="CQ186" s="38">
        <v>0</v>
      </c>
      <c r="CR186" s="38">
        <v>0</v>
      </c>
      <c r="CS186" s="38">
        <v>1</v>
      </c>
      <c r="CT186" s="38">
        <v>0</v>
      </c>
      <c r="CU186" s="52">
        <v>0</v>
      </c>
      <c r="CV186" s="52">
        <v>0</v>
      </c>
      <c r="CW186" s="52">
        <v>0</v>
      </c>
      <c r="CX186" s="52">
        <v>0</v>
      </c>
    </row>
    <row r="187" spans="1:102">
      <c r="A187" s="13" t="s">
        <v>355</v>
      </c>
      <c r="B187" s="18" t="s">
        <v>733</v>
      </c>
      <c r="C187" s="38">
        <v>2</v>
      </c>
      <c r="D187" s="38">
        <v>2</v>
      </c>
      <c r="E187" s="38">
        <v>1</v>
      </c>
      <c r="F187" s="38">
        <v>1</v>
      </c>
      <c r="G187" s="38">
        <v>1</v>
      </c>
      <c r="H187" s="38">
        <v>3</v>
      </c>
      <c r="I187" s="38">
        <v>8</v>
      </c>
      <c r="J187" s="38">
        <v>0</v>
      </c>
      <c r="K187" s="38">
        <v>1</v>
      </c>
      <c r="L187" s="38">
        <v>1</v>
      </c>
      <c r="M187" s="38">
        <v>1</v>
      </c>
      <c r="N187" s="38">
        <v>2</v>
      </c>
      <c r="O187" s="38">
        <v>3</v>
      </c>
      <c r="P187" s="38">
        <v>4</v>
      </c>
      <c r="Q187" s="38">
        <v>1</v>
      </c>
      <c r="R187" s="38">
        <v>1</v>
      </c>
      <c r="S187" s="38">
        <v>6</v>
      </c>
      <c r="T187" s="38">
        <v>3</v>
      </c>
      <c r="U187" s="38">
        <v>1</v>
      </c>
      <c r="V187" s="38">
        <v>0</v>
      </c>
      <c r="W187" s="53">
        <v>1</v>
      </c>
      <c r="X187" s="38">
        <v>0</v>
      </c>
      <c r="Y187" s="38">
        <v>1</v>
      </c>
      <c r="Z187" s="38">
        <v>0</v>
      </c>
      <c r="AA187" s="38">
        <v>1</v>
      </c>
      <c r="AB187" s="38">
        <v>0</v>
      </c>
      <c r="AC187" s="38">
        <v>1</v>
      </c>
      <c r="AD187" s="38">
        <v>0</v>
      </c>
      <c r="AE187" s="38">
        <v>0</v>
      </c>
      <c r="AF187" s="38">
        <v>0</v>
      </c>
      <c r="AG187" s="38">
        <v>1</v>
      </c>
      <c r="AH187" s="38">
        <v>0</v>
      </c>
      <c r="AI187" s="38">
        <v>0</v>
      </c>
      <c r="AJ187" s="38">
        <v>1</v>
      </c>
      <c r="AK187" s="38">
        <v>0</v>
      </c>
      <c r="AL187" s="38">
        <v>0</v>
      </c>
      <c r="AM187" s="38">
        <v>1</v>
      </c>
      <c r="AN187" s="38">
        <v>0</v>
      </c>
      <c r="AO187" s="38">
        <v>0</v>
      </c>
      <c r="AP187" s="38">
        <v>0</v>
      </c>
      <c r="AQ187" s="38">
        <v>2</v>
      </c>
      <c r="AR187" s="38">
        <v>0</v>
      </c>
      <c r="AS187" s="38">
        <v>0</v>
      </c>
      <c r="AT187" s="38">
        <v>1</v>
      </c>
      <c r="AU187" s="38">
        <v>1</v>
      </c>
      <c r="AV187" s="38">
        <v>0</v>
      </c>
      <c r="AW187" s="38">
        <v>7</v>
      </c>
      <c r="AX187" s="38">
        <v>0</v>
      </c>
      <c r="AY187" s="38">
        <v>0</v>
      </c>
      <c r="AZ187" s="38">
        <v>0</v>
      </c>
      <c r="BA187" s="38">
        <v>0</v>
      </c>
      <c r="BB187" s="38">
        <v>0</v>
      </c>
      <c r="BC187" s="38">
        <v>1</v>
      </c>
      <c r="BD187" s="38">
        <v>0</v>
      </c>
      <c r="BE187" s="38">
        <v>0</v>
      </c>
      <c r="BF187" s="38">
        <v>0</v>
      </c>
      <c r="BG187" s="38">
        <v>1</v>
      </c>
      <c r="BH187" s="38">
        <v>0</v>
      </c>
      <c r="BI187" s="38">
        <v>0</v>
      </c>
      <c r="BJ187" s="38">
        <v>0</v>
      </c>
      <c r="BK187" s="38">
        <v>0</v>
      </c>
      <c r="BL187" s="38">
        <v>0</v>
      </c>
      <c r="BM187" s="38">
        <v>1</v>
      </c>
      <c r="BN187" s="38">
        <v>0</v>
      </c>
      <c r="BO187" s="38">
        <v>0</v>
      </c>
      <c r="BP187" s="38">
        <v>1</v>
      </c>
      <c r="BQ187" s="38">
        <v>1</v>
      </c>
      <c r="BR187" s="38">
        <v>0</v>
      </c>
      <c r="BS187" s="38">
        <v>0</v>
      </c>
      <c r="BT187" s="38">
        <v>3</v>
      </c>
      <c r="BU187" s="38">
        <v>0</v>
      </c>
      <c r="BV187" s="38">
        <v>0</v>
      </c>
      <c r="BW187" s="38">
        <v>3</v>
      </c>
      <c r="BX187" s="38">
        <v>0</v>
      </c>
      <c r="BY187" s="38">
        <v>1</v>
      </c>
      <c r="BZ187" s="38">
        <v>0</v>
      </c>
      <c r="CA187" s="38">
        <v>1</v>
      </c>
      <c r="CB187" s="38">
        <v>0</v>
      </c>
      <c r="CC187" s="38">
        <v>0</v>
      </c>
      <c r="CD187" s="38">
        <v>0</v>
      </c>
      <c r="CE187" s="38">
        <v>0</v>
      </c>
      <c r="CF187" s="38">
        <v>0</v>
      </c>
      <c r="CG187" s="38">
        <v>0</v>
      </c>
      <c r="CH187" s="38">
        <v>1</v>
      </c>
      <c r="CI187" s="38">
        <v>1</v>
      </c>
      <c r="CJ187" s="38">
        <v>3</v>
      </c>
      <c r="CK187" s="38">
        <v>2</v>
      </c>
      <c r="CL187" s="38">
        <v>0</v>
      </c>
      <c r="CM187" s="38">
        <v>0</v>
      </c>
      <c r="CN187" s="38">
        <v>0</v>
      </c>
      <c r="CO187" s="38">
        <v>1</v>
      </c>
      <c r="CP187" s="38">
        <v>2</v>
      </c>
      <c r="CQ187" s="38">
        <v>0</v>
      </c>
      <c r="CR187" s="38">
        <v>0</v>
      </c>
      <c r="CS187" s="38">
        <v>1</v>
      </c>
      <c r="CT187" s="38">
        <v>0</v>
      </c>
      <c r="CU187" s="52">
        <v>0</v>
      </c>
      <c r="CV187" s="52">
        <v>0</v>
      </c>
      <c r="CW187" s="52">
        <v>0</v>
      </c>
      <c r="CX187" s="52">
        <v>0</v>
      </c>
    </row>
    <row r="188" spans="1:102">
      <c r="A188" s="15" t="s">
        <v>357</v>
      </c>
      <c r="B188" s="18" t="s">
        <v>734</v>
      </c>
      <c r="C188" s="38">
        <v>6</v>
      </c>
      <c r="D188" s="38">
        <v>5</v>
      </c>
      <c r="E188" s="38">
        <v>5</v>
      </c>
      <c r="F188" s="38">
        <v>5</v>
      </c>
      <c r="G188" s="38">
        <v>5</v>
      </c>
      <c r="H188" s="38">
        <v>6</v>
      </c>
      <c r="I188" s="38">
        <v>7</v>
      </c>
      <c r="J188" s="38">
        <v>7</v>
      </c>
      <c r="K188" s="38">
        <v>5</v>
      </c>
      <c r="L188" s="38">
        <v>4</v>
      </c>
      <c r="M188" s="38">
        <v>4</v>
      </c>
      <c r="N188" s="38">
        <v>4</v>
      </c>
      <c r="O188" s="38">
        <v>3</v>
      </c>
      <c r="P188" s="38">
        <v>3</v>
      </c>
      <c r="Q188" s="38">
        <v>2</v>
      </c>
      <c r="R188" s="38">
        <v>2</v>
      </c>
      <c r="S188" s="38">
        <v>1</v>
      </c>
      <c r="T188" s="38">
        <v>1</v>
      </c>
      <c r="U188" s="38">
        <v>1</v>
      </c>
      <c r="V188" s="38">
        <v>1</v>
      </c>
      <c r="W188" s="53">
        <v>2</v>
      </c>
      <c r="X188" s="38">
        <v>1</v>
      </c>
      <c r="Y188" s="38">
        <v>2</v>
      </c>
      <c r="Z188" s="38">
        <v>1</v>
      </c>
      <c r="AA188" s="38">
        <v>2</v>
      </c>
      <c r="AB188" s="38">
        <v>1</v>
      </c>
      <c r="AC188" s="38">
        <v>1</v>
      </c>
      <c r="AD188" s="38">
        <v>1</v>
      </c>
      <c r="AE188" s="38">
        <v>1</v>
      </c>
      <c r="AF188" s="38">
        <v>1</v>
      </c>
      <c r="AG188" s="38">
        <v>2</v>
      </c>
      <c r="AH188" s="38">
        <v>1</v>
      </c>
      <c r="AI188" s="38">
        <v>2</v>
      </c>
      <c r="AJ188" s="38">
        <v>1</v>
      </c>
      <c r="AK188" s="38">
        <v>1</v>
      </c>
      <c r="AL188" s="38">
        <v>1</v>
      </c>
      <c r="AM188" s="38">
        <v>1</v>
      </c>
      <c r="AN188" s="38">
        <v>2</v>
      </c>
      <c r="AO188" s="38">
        <v>1</v>
      </c>
      <c r="AP188" s="38">
        <v>1</v>
      </c>
      <c r="AQ188" s="38">
        <v>1</v>
      </c>
      <c r="AR188" s="38">
        <v>1</v>
      </c>
      <c r="AS188" s="38">
        <v>2</v>
      </c>
      <c r="AT188" s="38">
        <v>2</v>
      </c>
      <c r="AU188" s="38">
        <v>2</v>
      </c>
      <c r="AV188" s="38">
        <v>1</v>
      </c>
      <c r="AW188" s="38">
        <v>2</v>
      </c>
      <c r="AX188" s="38">
        <v>2</v>
      </c>
      <c r="AY188" s="38">
        <v>2</v>
      </c>
      <c r="AZ188" s="38">
        <v>2</v>
      </c>
      <c r="BA188" s="38">
        <v>2</v>
      </c>
      <c r="BB188" s="38">
        <v>1</v>
      </c>
      <c r="BC188" s="38">
        <v>1</v>
      </c>
      <c r="BD188" s="38">
        <v>2</v>
      </c>
      <c r="BE188" s="38">
        <v>1</v>
      </c>
      <c r="BF188" s="38">
        <v>1</v>
      </c>
      <c r="BG188" s="38">
        <v>1</v>
      </c>
      <c r="BH188" s="38">
        <v>1</v>
      </c>
      <c r="BI188" s="38">
        <v>1</v>
      </c>
      <c r="BJ188" s="38">
        <v>1</v>
      </c>
      <c r="BK188" s="38">
        <v>1</v>
      </c>
      <c r="BL188" s="38">
        <v>1</v>
      </c>
      <c r="BM188" s="38">
        <v>1</v>
      </c>
      <c r="BN188" s="38">
        <v>1</v>
      </c>
      <c r="BO188" s="38">
        <v>1</v>
      </c>
      <c r="BP188" s="38">
        <v>1</v>
      </c>
      <c r="BQ188" s="38">
        <v>1</v>
      </c>
      <c r="BR188" s="38">
        <v>1</v>
      </c>
      <c r="BS188" s="38">
        <v>0</v>
      </c>
      <c r="BT188" s="38">
        <v>1</v>
      </c>
      <c r="BU188" s="38">
        <v>1</v>
      </c>
      <c r="BV188" s="38">
        <v>1</v>
      </c>
      <c r="BW188" s="38">
        <v>1</v>
      </c>
      <c r="BX188" s="38">
        <v>1</v>
      </c>
      <c r="BY188" s="38">
        <v>1</v>
      </c>
      <c r="BZ188" s="38">
        <v>0</v>
      </c>
      <c r="CA188" s="38">
        <v>1</v>
      </c>
      <c r="CB188" s="38">
        <v>0</v>
      </c>
      <c r="CC188" s="38">
        <v>1</v>
      </c>
      <c r="CD188" s="38">
        <v>0</v>
      </c>
      <c r="CE188" s="38">
        <v>1</v>
      </c>
      <c r="CF188" s="38">
        <v>1</v>
      </c>
      <c r="CG188" s="38">
        <v>0</v>
      </c>
      <c r="CH188" s="38">
        <v>0</v>
      </c>
      <c r="CI188" s="38">
        <v>0</v>
      </c>
      <c r="CJ188" s="38">
        <v>0</v>
      </c>
      <c r="CK188" s="38">
        <v>0</v>
      </c>
      <c r="CL188" s="38">
        <v>1</v>
      </c>
      <c r="CM188" s="38">
        <v>1</v>
      </c>
      <c r="CN188" s="38">
        <v>0</v>
      </c>
      <c r="CO188" s="38">
        <v>0</v>
      </c>
      <c r="CP188" s="38">
        <v>0</v>
      </c>
      <c r="CQ188" s="38">
        <v>1</v>
      </c>
      <c r="CR188" s="38">
        <v>0</v>
      </c>
      <c r="CS188" s="38">
        <v>0</v>
      </c>
      <c r="CT188" s="38">
        <v>0</v>
      </c>
      <c r="CU188" s="52">
        <v>0</v>
      </c>
      <c r="CV188" s="52">
        <v>0</v>
      </c>
      <c r="CW188" s="52">
        <v>0</v>
      </c>
      <c r="CX188" s="52">
        <v>1</v>
      </c>
    </row>
    <row r="189" spans="1:102">
      <c r="A189" s="13" t="s">
        <v>359</v>
      </c>
      <c r="B189" s="18" t="s">
        <v>735</v>
      </c>
      <c r="C189" s="38">
        <v>6</v>
      </c>
      <c r="D189" s="38">
        <v>5</v>
      </c>
      <c r="E189" s="38">
        <v>5</v>
      </c>
      <c r="F189" s="38">
        <v>5</v>
      </c>
      <c r="G189" s="38">
        <v>5</v>
      </c>
      <c r="H189" s="38">
        <v>6</v>
      </c>
      <c r="I189" s="38">
        <v>7</v>
      </c>
      <c r="J189" s="38">
        <v>7</v>
      </c>
      <c r="K189" s="38">
        <v>5</v>
      </c>
      <c r="L189" s="38">
        <v>4</v>
      </c>
      <c r="M189" s="38">
        <v>4</v>
      </c>
      <c r="N189" s="38">
        <v>4</v>
      </c>
      <c r="O189" s="38">
        <v>3</v>
      </c>
      <c r="P189" s="38">
        <v>3</v>
      </c>
      <c r="Q189" s="38">
        <v>2</v>
      </c>
      <c r="R189" s="38">
        <v>2</v>
      </c>
      <c r="S189" s="38">
        <v>1</v>
      </c>
      <c r="T189" s="38">
        <v>1</v>
      </c>
      <c r="U189" s="38">
        <v>1</v>
      </c>
      <c r="V189" s="38">
        <v>1</v>
      </c>
      <c r="W189" s="53">
        <v>2</v>
      </c>
      <c r="X189" s="38">
        <v>1</v>
      </c>
      <c r="Y189" s="38">
        <v>2</v>
      </c>
      <c r="Z189" s="38">
        <v>1</v>
      </c>
      <c r="AA189" s="38">
        <v>2</v>
      </c>
      <c r="AB189" s="38">
        <v>1</v>
      </c>
      <c r="AC189" s="38">
        <v>1</v>
      </c>
      <c r="AD189" s="38">
        <v>1</v>
      </c>
      <c r="AE189" s="38">
        <v>1</v>
      </c>
      <c r="AF189" s="38">
        <v>1</v>
      </c>
      <c r="AG189" s="38">
        <v>2</v>
      </c>
      <c r="AH189" s="38">
        <v>1</v>
      </c>
      <c r="AI189" s="38">
        <v>2</v>
      </c>
      <c r="AJ189" s="38">
        <v>1</v>
      </c>
      <c r="AK189" s="38">
        <v>1</v>
      </c>
      <c r="AL189" s="38">
        <v>1</v>
      </c>
      <c r="AM189" s="38">
        <v>1</v>
      </c>
      <c r="AN189" s="38">
        <v>2</v>
      </c>
      <c r="AO189" s="38">
        <v>1</v>
      </c>
      <c r="AP189" s="38">
        <v>1</v>
      </c>
      <c r="AQ189" s="38">
        <v>1</v>
      </c>
      <c r="AR189" s="38">
        <v>1</v>
      </c>
      <c r="AS189" s="38">
        <v>2</v>
      </c>
      <c r="AT189" s="38">
        <v>2</v>
      </c>
      <c r="AU189" s="38">
        <v>2</v>
      </c>
      <c r="AV189" s="38">
        <v>1</v>
      </c>
      <c r="AW189" s="38">
        <v>2</v>
      </c>
      <c r="AX189" s="38">
        <v>2</v>
      </c>
      <c r="AY189" s="38">
        <v>2</v>
      </c>
      <c r="AZ189" s="38">
        <v>2</v>
      </c>
      <c r="BA189" s="38">
        <v>2</v>
      </c>
      <c r="BB189" s="38">
        <v>1</v>
      </c>
      <c r="BC189" s="38">
        <v>1</v>
      </c>
      <c r="BD189" s="38">
        <v>2</v>
      </c>
      <c r="BE189" s="38">
        <v>1</v>
      </c>
      <c r="BF189" s="38">
        <v>1</v>
      </c>
      <c r="BG189" s="38">
        <v>1</v>
      </c>
      <c r="BH189" s="38">
        <v>1</v>
      </c>
      <c r="BI189" s="38">
        <v>1</v>
      </c>
      <c r="BJ189" s="38">
        <v>1</v>
      </c>
      <c r="BK189" s="38">
        <v>1</v>
      </c>
      <c r="BL189" s="38">
        <v>1</v>
      </c>
      <c r="BM189" s="38">
        <v>1</v>
      </c>
      <c r="BN189" s="38">
        <v>1</v>
      </c>
      <c r="BO189" s="38">
        <v>1</v>
      </c>
      <c r="BP189" s="38">
        <v>1</v>
      </c>
      <c r="BQ189" s="38">
        <v>1</v>
      </c>
      <c r="BR189" s="38">
        <v>1</v>
      </c>
      <c r="BS189" s="38">
        <v>0</v>
      </c>
      <c r="BT189" s="38">
        <v>1</v>
      </c>
      <c r="BU189" s="38">
        <v>1</v>
      </c>
      <c r="BV189" s="38">
        <v>1</v>
      </c>
      <c r="BW189" s="38">
        <v>1</v>
      </c>
      <c r="BX189" s="38">
        <v>1</v>
      </c>
      <c r="BY189" s="38">
        <v>1</v>
      </c>
      <c r="BZ189" s="38">
        <v>0</v>
      </c>
      <c r="CA189" s="38">
        <v>1</v>
      </c>
      <c r="CB189" s="38">
        <v>0</v>
      </c>
      <c r="CC189" s="38">
        <v>1</v>
      </c>
      <c r="CD189" s="38">
        <v>0</v>
      </c>
      <c r="CE189" s="38">
        <v>1</v>
      </c>
      <c r="CF189" s="38">
        <v>1</v>
      </c>
      <c r="CG189" s="38">
        <v>0</v>
      </c>
      <c r="CH189" s="38">
        <v>0</v>
      </c>
      <c r="CI189" s="38">
        <v>0</v>
      </c>
      <c r="CJ189" s="38">
        <v>0</v>
      </c>
      <c r="CK189" s="38">
        <v>0</v>
      </c>
      <c r="CL189" s="38">
        <v>1</v>
      </c>
      <c r="CM189" s="38">
        <v>1</v>
      </c>
      <c r="CN189" s="38">
        <v>0</v>
      </c>
      <c r="CO189" s="38">
        <v>0</v>
      </c>
      <c r="CP189" s="38">
        <v>0</v>
      </c>
      <c r="CQ189" s="38">
        <v>1</v>
      </c>
      <c r="CR189" s="38">
        <v>0</v>
      </c>
      <c r="CS189" s="38">
        <v>0</v>
      </c>
      <c r="CT189" s="38">
        <v>0</v>
      </c>
      <c r="CU189" s="52">
        <v>0</v>
      </c>
      <c r="CV189" s="52">
        <v>0</v>
      </c>
      <c r="CW189" s="52">
        <v>0</v>
      </c>
      <c r="CX189" s="52">
        <v>1</v>
      </c>
    </row>
    <row r="190" spans="1:102">
      <c r="A190" s="7" t="s">
        <v>361</v>
      </c>
      <c r="B190" s="18" t="s">
        <v>736</v>
      </c>
      <c r="C190" s="38">
        <v>79</v>
      </c>
      <c r="D190" s="38">
        <v>88</v>
      </c>
      <c r="E190" s="38">
        <v>118</v>
      </c>
      <c r="F190" s="38">
        <v>169</v>
      </c>
      <c r="G190" s="38">
        <v>86</v>
      </c>
      <c r="H190" s="38">
        <v>104</v>
      </c>
      <c r="I190" s="38">
        <v>125</v>
      </c>
      <c r="J190" s="38">
        <v>128</v>
      </c>
      <c r="K190" s="38">
        <v>209</v>
      </c>
      <c r="L190" s="38">
        <v>223</v>
      </c>
      <c r="M190" s="38">
        <v>263</v>
      </c>
      <c r="N190" s="38">
        <v>156</v>
      </c>
      <c r="O190" s="38">
        <v>395</v>
      </c>
      <c r="P190" s="38">
        <v>517</v>
      </c>
      <c r="Q190" s="38">
        <v>522</v>
      </c>
      <c r="R190" s="38">
        <v>609</v>
      </c>
      <c r="S190" s="38">
        <v>428</v>
      </c>
      <c r="T190" s="38">
        <v>735</v>
      </c>
      <c r="U190" s="38">
        <v>509</v>
      </c>
      <c r="V190" s="38">
        <v>234</v>
      </c>
      <c r="W190" s="53">
        <v>19</v>
      </c>
      <c r="X190" s="38">
        <v>15</v>
      </c>
      <c r="Y190" s="38">
        <v>11</v>
      </c>
      <c r="Z190" s="38">
        <v>34</v>
      </c>
      <c r="AA190" s="38">
        <v>26</v>
      </c>
      <c r="AB190" s="38">
        <v>21</v>
      </c>
      <c r="AC190" s="38">
        <v>26</v>
      </c>
      <c r="AD190" s="38">
        <v>15</v>
      </c>
      <c r="AE190" s="38">
        <v>39</v>
      </c>
      <c r="AF190" s="38">
        <v>20</v>
      </c>
      <c r="AG190" s="38">
        <v>29</v>
      </c>
      <c r="AH190" s="38">
        <v>30</v>
      </c>
      <c r="AI190" s="38">
        <v>38</v>
      </c>
      <c r="AJ190" s="38">
        <v>51</v>
      </c>
      <c r="AK190" s="38">
        <v>49</v>
      </c>
      <c r="AL190" s="38">
        <v>31</v>
      </c>
      <c r="AM190" s="38">
        <v>15</v>
      </c>
      <c r="AN190" s="38">
        <v>26</v>
      </c>
      <c r="AO190" s="38">
        <v>18</v>
      </c>
      <c r="AP190" s="38">
        <v>27</v>
      </c>
      <c r="AQ190" s="38">
        <v>20</v>
      </c>
      <c r="AR190" s="38">
        <v>28</v>
      </c>
      <c r="AS190" s="38">
        <v>38</v>
      </c>
      <c r="AT190" s="38">
        <v>18</v>
      </c>
      <c r="AU190" s="38">
        <v>26</v>
      </c>
      <c r="AV190" s="38">
        <v>24</v>
      </c>
      <c r="AW190" s="38">
        <v>25</v>
      </c>
      <c r="AX190" s="38">
        <v>50</v>
      </c>
      <c r="AY190" s="38">
        <v>40</v>
      </c>
      <c r="AZ190" s="38">
        <v>33</v>
      </c>
      <c r="BA190" s="38">
        <v>21</v>
      </c>
      <c r="BB190" s="38">
        <v>34</v>
      </c>
      <c r="BC190" s="38">
        <v>53</v>
      </c>
      <c r="BD190" s="38">
        <v>30</v>
      </c>
      <c r="BE190" s="38">
        <v>70</v>
      </c>
      <c r="BF190" s="38">
        <v>56</v>
      </c>
      <c r="BG190" s="38">
        <v>63</v>
      </c>
      <c r="BH190" s="38">
        <v>64</v>
      </c>
      <c r="BI190" s="38">
        <v>36</v>
      </c>
      <c r="BJ190" s="38">
        <v>60</v>
      </c>
      <c r="BK190" s="38">
        <v>45</v>
      </c>
      <c r="BL190" s="38">
        <v>60</v>
      </c>
      <c r="BM190" s="38">
        <v>111</v>
      </c>
      <c r="BN190" s="38">
        <v>47</v>
      </c>
      <c r="BO190" s="38">
        <v>33</v>
      </c>
      <c r="BP190" s="38">
        <v>39</v>
      </c>
      <c r="BQ190" s="38">
        <v>26</v>
      </c>
      <c r="BR190" s="38">
        <v>58</v>
      </c>
      <c r="BS190" s="38">
        <v>108</v>
      </c>
      <c r="BT190" s="38">
        <v>74</v>
      </c>
      <c r="BU190" s="38">
        <v>115</v>
      </c>
      <c r="BV190" s="38">
        <v>98</v>
      </c>
      <c r="BW190" s="38">
        <v>85</v>
      </c>
      <c r="BX190" s="38">
        <v>137</v>
      </c>
      <c r="BY190" s="38">
        <v>114</v>
      </c>
      <c r="BZ190" s="38">
        <v>181</v>
      </c>
      <c r="CA190" s="38">
        <v>138</v>
      </c>
      <c r="CB190" s="38">
        <v>121</v>
      </c>
      <c r="CC190" s="38">
        <v>152</v>
      </c>
      <c r="CD190" s="38">
        <v>111</v>
      </c>
      <c r="CE190" s="38">
        <v>140</v>
      </c>
      <c r="CF190" s="38">
        <v>189</v>
      </c>
      <c r="CG190" s="38">
        <v>142</v>
      </c>
      <c r="CH190" s="38">
        <v>138</v>
      </c>
      <c r="CI190" s="38">
        <v>132</v>
      </c>
      <c r="CJ190" s="38">
        <v>97</v>
      </c>
      <c r="CK190" s="38">
        <v>85</v>
      </c>
      <c r="CL190" s="38">
        <v>114</v>
      </c>
      <c r="CM190" s="38">
        <v>144</v>
      </c>
      <c r="CN190" s="38">
        <v>139</v>
      </c>
      <c r="CO190" s="38">
        <v>93</v>
      </c>
      <c r="CP190" s="38">
        <v>359</v>
      </c>
      <c r="CQ190" s="38">
        <v>204</v>
      </c>
      <c r="CR190" s="38">
        <v>117</v>
      </c>
      <c r="CS190" s="38">
        <v>113</v>
      </c>
      <c r="CT190" s="38">
        <v>75</v>
      </c>
      <c r="CU190" s="52">
        <v>43</v>
      </c>
      <c r="CV190" s="52">
        <v>55</v>
      </c>
      <c r="CW190" s="52">
        <v>82</v>
      </c>
      <c r="CX190" s="52">
        <v>54</v>
      </c>
    </row>
    <row r="191" spans="1:102">
      <c r="A191" s="15" t="s">
        <v>363</v>
      </c>
      <c r="B191" s="18" t="s">
        <v>737</v>
      </c>
      <c r="C191" s="38">
        <v>49</v>
      </c>
      <c r="D191" s="38">
        <v>61</v>
      </c>
      <c r="E191" s="38">
        <v>85</v>
      </c>
      <c r="F191" s="38">
        <v>148</v>
      </c>
      <c r="G191" s="38">
        <v>59</v>
      </c>
      <c r="H191" s="38">
        <v>83</v>
      </c>
      <c r="I191" s="38">
        <v>99</v>
      </c>
      <c r="J191" s="38">
        <v>94</v>
      </c>
      <c r="K191" s="38">
        <v>182</v>
      </c>
      <c r="L191" s="38">
        <v>192</v>
      </c>
      <c r="M191" s="38">
        <v>232</v>
      </c>
      <c r="N191" s="38">
        <v>124</v>
      </c>
      <c r="O191" s="38">
        <v>352</v>
      </c>
      <c r="P191" s="38">
        <v>395</v>
      </c>
      <c r="Q191" s="38">
        <v>466</v>
      </c>
      <c r="R191" s="38">
        <v>509</v>
      </c>
      <c r="S191" s="38">
        <v>355</v>
      </c>
      <c r="T191" s="38">
        <v>661</v>
      </c>
      <c r="U191" s="38">
        <v>461</v>
      </c>
      <c r="V191" s="38">
        <v>186</v>
      </c>
      <c r="W191" s="53">
        <v>11</v>
      </c>
      <c r="X191" s="38">
        <v>6</v>
      </c>
      <c r="Y191" s="38">
        <v>5</v>
      </c>
      <c r="Z191" s="38">
        <v>27</v>
      </c>
      <c r="AA191" s="38">
        <v>21</v>
      </c>
      <c r="AB191" s="38">
        <v>13</v>
      </c>
      <c r="AC191" s="38">
        <v>18</v>
      </c>
      <c r="AD191" s="38">
        <v>9</v>
      </c>
      <c r="AE191" s="38">
        <v>29</v>
      </c>
      <c r="AF191" s="38">
        <v>14</v>
      </c>
      <c r="AG191" s="38">
        <v>19</v>
      </c>
      <c r="AH191" s="38">
        <v>23</v>
      </c>
      <c r="AI191" s="38">
        <v>30</v>
      </c>
      <c r="AJ191" s="38">
        <v>47</v>
      </c>
      <c r="AK191" s="38">
        <v>45</v>
      </c>
      <c r="AL191" s="38">
        <v>26</v>
      </c>
      <c r="AM191" s="38">
        <v>11</v>
      </c>
      <c r="AN191" s="38">
        <v>16</v>
      </c>
      <c r="AO191" s="38">
        <v>12</v>
      </c>
      <c r="AP191" s="38">
        <v>20</v>
      </c>
      <c r="AQ191" s="38">
        <v>16</v>
      </c>
      <c r="AR191" s="38">
        <v>24</v>
      </c>
      <c r="AS191" s="38">
        <v>32</v>
      </c>
      <c r="AT191" s="38">
        <v>11</v>
      </c>
      <c r="AU191" s="38">
        <v>19</v>
      </c>
      <c r="AV191" s="38">
        <v>20</v>
      </c>
      <c r="AW191" s="38">
        <v>16</v>
      </c>
      <c r="AX191" s="38">
        <v>44</v>
      </c>
      <c r="AY191" s="38">
        <v>30</v>
      </c>
      <c r="AZ191" s="38">
        <v>25</v>
      </c>
      <c r="BA191" s="38">
        <v>17</v>
      </c>
      <c r="BB191" s="38">
        <v>22</v>
      </c>
      <c r="BC191" s="38">
        <v>44</v>
      </c>
      <c r="BD191" s="38">
        <v>24</v>
      </c>
      <c r="BE191" s="38">
        <v>64</v>
      </c>
      <c r="BF191" s="38">
        <v>50</v>
      </c>
      <c r="BG191" s="38">
        <v>58</v>
      </c>
      <c r="BH191" s="38">
        <v>47</v>
      </c>
      <c r="BI191" s="38">
        <v>31</v>
      </c>
      <c r="BJ191" s="38">
        <v>56</v>
      </c>
      <c r="BK191" s="38">
        <v>39</v>
      </c>
      <c r="BL191" s="38">
        <v>57</v>
      </c>
      <c r="BM191" s="38">
        <v>91</v>
      </c>
      <c r="BN191" s="38">
        <v>45</v>
      </c>
      <c r="BO191" s="38">
        <v>26</v>
      </c>
      <c r="BP191" s="38">
        <v>35</v>
      </c>
      <c r="BQ191" s="38">
        <v>20</v>
      </c>
      <c r="BR191" s="38">
        <v>43</v>
      </c>
      <c r="BS191" s="38">
        <v>101</v>
      </c>
      <c r="BT191" s="38">
        <v>71</v>
      </c>
      <c r="BU191" s="38">
        <v>113</v>
      </c>
      <c r="BV191" s="38">
        <v>67</v>
      </c>
      <c r="BW191" s="38">
        <v>82</v>
      </c>
      <c r="BX191" s="38">
        <v>100</v>
      </c>
      <c r="BY191" s="38">
        <v>41</v>
      </c>
      <c r="BZ191" s="38">
        <v>172</v>
      </c>
      <c r="CA191" s="38">
        <v>119</v>
      </c>
      <c r="CB191" s="38">
        <v>103</v>
      </c>
      <c r="CC191" s="38">
        <v>147</v>
      </c>
      <c r="CD191" s="38">
        <v>97</v>
      </c>
      <c r="CE191" s="38">
        <v>108</v>
      </c>
      <c r="CF191" s="38">
        <v>171</v>
      </c>
      <c r="CG191" s="38">
        <v>115</v>
      </c>
      <c r="CH191" s="38">
        <v>115</v>
      </c>
      <c r="CI191" s="38">
        <v>114</v>
      </c>
      <c r="CJ191" s="38">
        <v>82</v>
      </c>
      <c r="CK191" s="38">
        <v>59</v>
      </c>
      <c r="CL191" s="38">
        <v>100</v>
      </c>
      <c r="CM191" s="38">
        <v>126</v>
      </c>
      <c r="CN191" s="38">
        <v>117</v>
      </c>
      <c r="CO191" s="38">
        <v>81</v>
      </c>
      <c r="CP191" s="38">
        <v>337</v>
      </c>
      <c r="CQ191" s="38">
        <v>186</v>
      </c>
      <c r="CR191" s="38">
        <v>102</v>
      </c>
      <c r="CS191" s="38">
        <v>105</v>
      </c>
      <c r="CT191" s="38">
        <v>68</v>
      </c>
      <c r="CU191" s="52">
        <v>33</v>
      </c>
      <c r="CV191" s="52">
        <v>55</v>
      </c>
      <c r="CW191" s="52">
        <v>58</v>
      </c>
      <c r="CX191" s="52">
        <v>40</v>
      </c>
    </row>
    <row r="192" spans="1:102">
      <c r="A192" s="16" t="s">
        <v>365</v>
      </c>
      <c r="B192" s="18" t="s">
        <v>738</v>
      </c>
      <c r="C192" s="38">
        <v>49</v>
      </c>
      <c r="D192" s="38">
        <v>61</v>
      </c>
      <c r="E192" s="38">
        <v>85</v>
      </c>
      <c r="F192" s="38">
        <v>148</v>
      </c>
      <c r="G192" s="38">
        <v>59</v>
      </c>
      <c r="H192" s="38">
        <v>83</v>
      </c>
      <c r="I192" s="38">
        <v>99</v>
      </c>
      <c r="J192" s="38">
        <v>94</v>
      </c>
      <c r="K192" s="38">
        <v>182</v>
      </c>
      <c r="L192" s="38">
        <v>192</v>
      </c>
      <c r="M192" s="38">
        <v>232</v>
      </c>
      <c r="N192" s="38">
        <v>124</v>
      </c>
      <c r="O192" s="38">
        <v>352</v>
      </c>
      <c r="P192" s="38">
        <v>395</v>
      </c>
      <c r="Q192" s="38">
        <v>466</v>
      </c>
      <c r="R192" s="38">
        <v>509</v>
      </c>
      <c r="S192" s="38">
        <v>355</v>
      </c>
      <c r="T192" s="38">
        <v>661</v>
      </c>
      <c r="U192" s="38">
        <v>461</v>
      </c>
      <c r="V192" s="38">
        <v>186</v>
      </c>
      <c r="W192" s="53">
        <v>11</v>
      </c>
      <c r="X192" s="38">
        <v>6</v>
      </c>
      <c r="Y192" s="38">
        <v>5</v>
      </c>
      <c r="Z192" s="38">
        <v>27</v>
      </c>
      <c r="AA192" s="38">
        <v>21</v>
      </c>
      <c r="AB192" s="38">
        <v>13</v>
      </c>
      <c r="AC192" s="38">
        <v>18</v>
      </c>
      <c r="AD192" s="38">
        <v>9</v>
      </c>
      <c r="AE192" s="38">
        <v>29</v>
      </c>
      <c r="AF192" s="38">
        <v>14</v>
      </c>
      <c r="AG192" s="38">
        <v>19</v>
      </c>
      <c r="AH192" s="38">
        <v>23</v>
      </c>
      <c r="AI192" s="38">
        <v>30</v>
      </c>
      <c r="AJ192" s="38">
        <v>47</v>
      </c>
      <c r="AK192" s="38">
        <v>45</v>
      </c>
      <c r="AL192" s="38">
        <v>26</v>
      </c>
      <c r="AM192" s="38">
        <v>11</v>
      </c>
      <c r="AN192" s="38">
        <v>16</v>
      </c>
      <c r="AO192" s="38">
        <v>12</v>
      </c>
      <c r="AP192" s="38">
        <v>20</v>
      </c>
      <c r="AQ192" s="38">
        <v>16</v>
      </c>
      <c r="AR192" s="38">
        <v>24</v>
      </c>
      <c r="AS192" s="38">
        <v>32</v>
      </c>
      <c r="AT192" s="38">
        <v>11</v>
      </c>
      <c r="AU192" s="38">
        <v>19</v>
      </c>
      <c r="AV192" s="38">
        <v>20</v>
      </c>
      <c r="AW192" s="38">
        <v>16</v>
      </c>
      <c r="AX192" s="38">
        <v>44</v>
      </c>
      <c r="AY192" s="38">
        <v>30</v>
      </c>
      <c r="AZ192" s="38">
        <v>25</v>
      </c>
      <c r="BA192" s="38">
        <v>17</v>
      </c>
      <c r="BB192" s="38">
        <v>22</v>
      </c>
      <c r="BC192" s="38">
        <v>44</v>
      </c>
      <c r="BD192" s="38">
        <v>24</v>
      </c>
      <c r="BE192" s="38">
        <v>64</v>
      </c>
      <c r="BF192" s="38">
        <v>50</v>
      </c>
      <c r="BG192" s="38">
        <v>58</v>
      </c>
      <c r="BH192" s="38">
        <v>47</v>
      </c>
      <c r="BI192" s="38">
        <v>31</v>
      </c>
      <c r="BJ192" s="38">
        <v>56</v>
      </c>
      <c r="BK192" s="38">
        <v>39</v>
      </c>
      <c r="BL192" s="38">
        <v>57</v>
      </c>
      <c r="BM192" s="38">
        <v>91</v>
      </c>
      <c r="BN192" s="38">
        <v>45</v>
      </c>
      <c r="BO192" s="38">
        <v>26</v>
      </c>
      <c r="BP192" s="38">
        <v>35</v>
      </c>
      <c r="BQ192" s="38">
        <v>20</v>
      </c>
      <c r="BR192" s="38">
        <v>43</v>
      </c>
      <c r="BS192" s="38">
        <v>101</v>
      </c>
      <c r="BT192" s="38">
        <v>71</v>
      </c>
      <c r="BU192" s="38">
        <v>113</v>
      </c>
      <c r="BV192" s="38">
        <v>67</v>
      </c>
      <c r="BW192" s="38">
        <v>82</v>
      </c>
      <c r="BX192" s="38">
        <v>100</v>
      </c>
      <c r="BY192" s="38">
        <v>41</v>
      </c>
      <c r="BZ192" s="38">
        <v>172</v>
      </c>
      <c r="CA192" s="38">
        <v>119</v>
      </c>
      <c r="CB192" s="38">
        <v>103</v>
      </c>
      <c r="CC192" s="38">
        <v>147</v>
      </c>
      <c r="CD192" s="38">
        <v>97</v>
      </c>
      <c r="CE192" s="38">
        <v>108</v>
      </c>
      <c r="CF192" s="38">
        <v>171</v>
      </c>
      <c r="CG192" s="38">
        <v>115</v>
      </c>
      <c r="CH192" s="38">
        <v>115</v>
      </c>
      <c r="CI192" s="38">
        <v>114</v>
      </c>
      <c r="CJ192" s="38">
        <v>82</v>
      </c>
      <c r="CK192" s="38">
        <v>59</v>
      </c>
      <c r="CL192" s="38">
        <v>100</v>
      </c>
      <c r="CM192" s="38">
        <v>126</v>
      </c>
      <c r="CN192" s="38">
        <v>117</v>
      </c>
      <c r="CO192" s="38">
        <v>81</v>
      </c>
      <c r="CP192" s="38">
        <v>337</v>
      </c>
      <c r="CQ192" s="38">
        <v>186</v>
      </c>
      <c r="CR192" s="38">
        <v>102</v>
      </c>
      <c r="CS192" s="38">
        <v>105</v>
      </c>
      <c r="CT192" s="38">
        <v>68</v>
      </c>
      <c r="CU192" s="52">
        <v>33</v>
      </c>
      <c r="CV192" s="52">
        <v>55</v>
      </c>
      <c r="CW192" s="52">
        <v>58</v>
      </c>
      <c r="CX192" s="52">
        <v>40</v>
      </c>
    </row>
    <row r="193" spans="1:102">
      <c r="A193" s="15" t="s">
        <v>367</v>
      </c>
      <c r="B193" s="18" t="s">
        <v>739</v>
      </c>
      <c r="C193" s="38">
        <v>30</v>
      </c>
      <c r="D193" s="38">
        <v>27</v>
      </c>
      <c r="E193" s="38">
        <v>33</v>
      </c>
      <c r="F193" s="38">
        <v>21</v>
      </c>
      <c r="G193" s="38">
        <v>27</v>
      </c>
      <c r="H193" s="38">
        <v>21</v>
      </c>
      <c r="I193" s="38">
        <v>26</v>
      </c>
      <c r="J193" s="38">
        <v>34</v>
      </c>
      <c r="K193" s="38">
        <v>27</v>
      </c>
      <c r="L193" s="38">
        <v>31</v>
      </c>
      <c r="M193" s="38">
        <v>31</v>
      </c>
      <c r="N193" s="38">
        <v>32</v>
      </c>
      <c r="O193" s="38">
        <v>43</v>
      </c>
      <c r="P193" s="38">
        <v>122</v>
      </c>
      <c r="Q193" s="38">
        <v>56</v>
      </c>
      <c r="R193" s="38">
        <v>100</v>
      </c>
      <c r="S193" s="38">
        <v>73</v>
      </c>
      <c r="T193" s="38">
        <v>74</v>
      </c>
      <c r="U193" s="38">
        <v>48</v>
      </c>
      <c r="V193" s="38">
        <v>48</v>
      </c>
      <c r="W193" s="53">
        <v>8</v>
      </c>
      <c r="X193" s="38">
        <v>9</v>
      </c>
      <c r="Y193" s="38">
        <v>6</v>
      </c>
      <c r="Z193" s="38">
        <v>7</v>
      </c>
      <c r="AA193" s="38">
        <v>5</v>
      </c>
      <c r="AB193" s="38">
        <v>8</v>
      </c>
      <c r="AC193" s="38">
        <v>8</v>
      </c>
      <c r="AD193" s="38">
        <v>6</v>
      </c>
      <c r="AE193" s="38">
        <v>10</v>
      </c>
      <c r="AF193" s="38">
        <v>6</v>
      </c>
      <c r="AG193" s="38">
        <v>10</v>
      </c>
      <c r="AH193" s="38">
        <v>7</v>
      </c>
      <c r="AI193" s="38">
        <v>8</v>
      </c>
      <c r="AJ193" s="38">
        <v>4</v>
      </c>
      <c r="AK193" s="38">
        <v>4</v>
      </c>
      <c r="AL193" s="38">
        <v>5</v>
      </c>
      <c r="AM193" s="38">
        <v>4</v>
      </c>
      <c r="AN193" s="38">
        <v>10</v>
      </c>
      <c r="AO193" s="38">
        <v>6</v>
      </c>
      <c r="AP193" s="38">
        <v>7</v>
      </c>
      <c r="AQ193" s="38">
        <v>4</v>
      </c>
      <c r="AR193" s="38">
        <v>4</v>
      </c>
      <c r="AS193" s="38">
        <v>6</v>
      </c>
      <c r="AT193" s="38">
        <v>7</v>
      </c>
      <c r="AU193" s="38">
        <v>7</v>
      </c>
      <c r="AV193" s="38">
        <v>4</v>
      </c>
      <c r="AW193" s="38">
        <v>9</v>
      </c>
      <c r="AX193" s="38">
        <v>6</v>
      </c>
      <c r="AY193" s="38">
        <v>10</v>
      </c>
      <c r="AZ193" s="38">
        <v>8</v>
      </c>
      <c r="BA193" s="38">
        <v>4</v>
      </c>
      <c r="BB193" s="38">
        <v>12</v>
      </c>
      <c r="BC193" s="38">
        <v>9</v>
      </c>
      <c r="BD193" s="38">
        <v>6</v>
      </c>
      <c r="BE193" s="38">
        <v>6</v>
      </c>
      <c r="BF193" s="38">
        <v>6</v>
      </c>
      <c r="BG193" s="38">
        <v>5</v>
      </c>
      <c r="BH193" s="38">
        <v>17</v>
      </c>
      <c r="BI193" s="38">
        <v>5</v>
      </c>
      <c r="BJ193" s="38">
        <v>4</v>
      </c>
      <c r="BK193" s="38">
        <v>6</v>
      </c>
      <c r="BL193" s="38">
        <v>3</v>
      </c>
      <c r="BM193" s="38">
        <v>20</v>
      </c>
      <c r="BN193" s="38">
        <v>2</v>
      </c>
      <c r="BO193" s="38">
        <v>7</v>
      </c>
      <c r="BP193" s="38">
        <v>4</v>
      </c>
      <c r="BQ193" s="38">
        <v>6</v>
      </c>
      <c r="BR193" s="38">
        <v>15</v>
      </c>
      <c r="BS193" s="38">
        <v>7</v>
      </c>
      <c r="BT193" s="38">
        <v>3</v>
      </c>
      <c r="BU193" s="38">
        <v>2</v>
      </c>
      <c r="BV193" s="38">
        <v>31</v>
      </c>
      <c r="BW193" s="38">
        <v>3</v>
      </c>
      <c r="BX193" s="38">
        <v>37</v>
      </c>
      <c r="BY193" s="38">
        <v>74</v>
      </c>
      <c r="BZ193" s="38">
        <v>8</v>
      </c>
      <c r="CA193" s="38">
        <v>19</v>
      </c>
      <c r="CB193" s="38">
        <v>18</v>
      </c>
      <c r="CC193" s="38">
        <v>5</v>
      </c>
      <c r="CD193" s="38">
        <v>14</v>
      </c>
      <c r="CE193" s="38">
        <v>32</v>
      </c>
      <c r="CF193" s="38">
        <v>18</v>
      </c>
      <c r="CG193" s="38">
        <v>27</v>
      </c>
      <c r="CH193" s="38">
        <v>23</v>
      </c>
      <c r="CI193" s="38">
        <v>18</v>
      </c>
      <c r="CJ193" s="38">
        <v>15</v>
      </c>
      <c r="CK193" s="38">
        <v>26</v>
      </c>
      <c r="CL193" s="38">
        <v>14</v>
      </c>
      <c r="CM193" s="38">
        <v>18</v>
      </c>
      <c r="CN193" s="38">
        <v>22</v>
      </c>
      <c r="CO193" s="38">
        <v>12</v>
      </c>
      <c r="CP193" s="38">
        <v>22</v>
      </c>
      <c r="CQ193" s="38">
        <v>18</v>
      </c>
      <c r="CR193" s="38">
        <v>15</v>
      </c>
      <c r="CS193" s="38">
        <v>8</v>
      </c>
      <c r="CT193" s="38">
        <v>7</v>
      </c>
      <c r="CU193" s="52">
        <v>10</v>
      </c>
      <c r="CV193" s="52">
        <v>0</v>
      </c>
      <c r="CW193" s="52">
        <v>24</v>
      </c>
      <c r="CX193" s="52">
        <v>14</v>
      </c>
    </row>
    <row r="194" spans="1:102">
      <c r="A194" s="13" t="s">
        <v>369</v>
      </c>
      <c r="B194" s="18" t="s">
        <v>740</v>
      </c>
      <c r="C194" s="38">
        <v>30</v>
      </c>
      <c r="D194" s="38">
        <v>27</v>
      </c>
      <c r="E194" s="38">
        <v>33</v>
      </c>
      <c r="F194" s="38">
        <v>21</v>
      </c>
      <c r="G194" s="38">
        <v>27</v>
      </c>
      <c r="H194" s="38">
        <v>21</v>
      </c>
      <c r="I194" s="38">
        <v>26</v>
      </c>
      <c r="J194" s="38">
        <v>34</v>
      </c>
      <c r="K194" s="38">
        <v>27</v>
      </c>
      <c r="L194" s="38">
        <v>31</v>
      </c>
      <c r="M194" s="38">
        <v>31</v>
      </c>
      <c r="N194" s="38">
        <v>32</v>
      </c>
      <c r="O194" s="38">
        <v>43</v>
      </c>
      <c r="P194" s="38">
        <v>122</v>
      </c>
      <c r="Q194" s="38">
        <v>56</v>
      </c>
      <c r="R194" s="38">
        <v>100</v>
      </c>
      <c r="S194" s="38">
        <v>73</v>
      </c>
      <c r="T194" s="38">
        <v>74</v>
      </c>
      <c r="U194" s="38">
        <v>48</v>
      </c>
      <c r="V194" s="38">
        <v>48</v>
      </c>
      <c r="W194" s="53">
        <v>8</v>
      </c>
      <c r="X194" s="38">
        <v>9</v>
      </c>
      <c r="Y194" s="38">
        <v>6</v>
      </c>
      <c r="Z194" s="38">
        <v>7</v>
      </c>
      <c r="AA194" s="38">
        <v>5</v>
      </c>
      <c r="AB194" s="38">
        <v>8</v>
      </c>
      <c r="AC194" s="38">
        <v>8</v>
      </c>
      <c r="AD194" s="38">
        <v>6</v>
      </c>
      <c r="AE194" s="38">
        <v>10</v>
      </c>
      <c r="AF194" s="38">
        <v>6</v>
      </c>
      <c r="AG194" s="38">
        <v>10</v>
      </c>
      <c r="AH194" s="38">
        <v>7</v>
      </c>
      <c r="AI194" s="38">
        <v>8</v>
      </c>
      <c r="AJ194" s="38">
        <v>4</v>
      </c>
      <c r="AK194" s="38">
        <v>4</v>
      </c>
      <c r="AL194" s="38">
        <v>5</v>
      </c>
      <c r="AM194" s="38">
        <v>4</v>
      </c>
      <c r="AN194" s="38">
        <v>10</v>
      </c>
      <c r="AO194" s="38">
        <v>6</v>
      </c>
      <c r="AP194" s="38">
        <v>7</v>
      </c>
      <c r="AQ194" s="38">
        <v>4</v>
      </c>
      <c r="AR194" s="38">
        <v>4</v>
      </c>
      <c r="AS194" s="38">
        <v>6</v>
      </c>
      <c r="AT194" s="38">
        <v>7</v>
      </c>
      <c r="AU194" s="38">
        <v>7</v>
      </c>
      <c r="AV194" s="38">
        <v>4</v>
      </c>
      <c r="AW194" s="38">
        <v>9</v>
      </c>
      <c r="AX194" s="38">
        <v>6</v>
      </c>
      <c r="AY194" s="38">
        <v>10</v>
      </c>
      <c r="AZ194" s="38">
        <v>8</v>
      </c>
      <c r="BA194" s="38">
        <v>4</v>
      </c>
      <c r="BB194" s="38">
        <v>12</v>
      </c>
      <c r="BC194" s="38">
        <v>9</v>
      </c>
      <c r="BD194" s="38">
        <v>6</v>
      </c>
      <c r="BE194" s="38">
        <v>6</v>
      </c>
      <c r="BF194" s="38">
        <v>6</v>
      </c>
      <c r="BG194" s="38">
        <v>5</v>
      </c>
      <c r="BH194" s="38">
        <v>17</v>
      </c>
      <c r="BI194" s="38">
        <v>5</v>
      </c>
      <c r="BJ194" s="38">
        <v>4</v>
      </c>
      <c r="BK194" s="38">
        <v>6</v>
      </c>
      <c r="BL194" s="38">
        <v>3</v>
      </c>
      <c r="BM194" s="38">
        <v>20</v>
      </c>
      <c r="BN194" s="38">
        <v>2</v>
      </c>
      <c r="BO194" s="38">
        <v>7</v>
      </c>
      <c r="BP194" s="38">
        <v>4</v>
      </c>
      <c r="BQ194" s="38">
        <v>6</v>
      </c>
      <c r="BR194" s="38">
        <v>15</v>
      </c>
      <c r="BS194" s="38">
        <v>7</v>
      </c>
      <c r="BT194" s="38">
        <v>3</v>
      </c>
      <c r="BU194" s="38">
        <v>2</v>
      </c>
      <c r="BV194" s="38">
        <v>31</v>
      </c>
      <c r="BW194" s="38">
        <v>3</v>
      </c>
      <c r="BX194" s="38">
        <v>37</v>
      </c>
      <c r="BY194" s="38">
        <v>74</v>
      </c>
      <c r="BZ194" s="38">
        <v>8</v>
      </c>
      <c r="CA194" s="38">
        <v>19</v>
      </c>
      <c r="CB194" s="38">
        <v>18</v>
      </c>
      <c r="CC194" s="38">
        <v>5</v>
      </c>
      <c r="CD194" s="38">
        <v>14</v>
      </c>
      <c r="CE194" s="38">
        <v>32</v>
      </c>
      <c r="CF194" s="38">
        <v>18</v>
      </c>
      <c r="CG194" s="38">
        <v>27</v>
      </c>
      <c r="CH194" s="38">
        <v>23</v>
      </c>
      <c r="CI194" s="38">
        <v>18</v>
      </c>
      <c r="CJ194" s="38">
        <v>15</v>
      </c>
      <c r="CK194" s="38">
        <v>26</v>
      </c>
      <c r="CL194" s="38">
        <v>14</v>
      </c>
      <c r="CM194" s="38">
        <v>18</v>
      </c>
      <c r="CN194" s="38">
        <v>22</v>
      </c>
      <c r="CO194" s="38">
        <v>12</v>
      </c>
      <c r="CP194" s="38">
        <v>22</v>
      </c>
      <c r="CQ194" s="38">
        <v>18</v>
      </c>
      <c r="CR194" s="38">
        <v>15</v>
      </c>
      <c r="CS194" s="38">
        <v>8</v>
      </c>
      <c r="CT194" s="38">
        <v>7</v>
      </c>
      <c r="CU194" s="52">
        <v>10</v>
      </c>
      <c r="CV194" s="52">
        <v>0</v>
      </c>
      <c r="CW194" s="52">
        <v>24</v>
      </c>
      <c r="CX194" s="52">
        <v>14</v>
      </c>
    </row>
    <row r="195" spans="1:102">
      <c r="A195" s="7" t="s">
        <v>371</v>
      </c>
      <c r="B195" s="18" t="s">
        <v>741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53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8">
        <v>0</v>
      </c>
      <c r="AW195" s="38">
        <v>0</v>
      </c>
      <c r="AX195" s="38">
        <v>0</v>
      </c>
      <c r="AY195" s="38">
        <v>0</v>
      </c>
      <c r="AZ195" s="38">
        <v>0</v>
      </c>
      <c r="BA195" s="38">
        <v>0</v>
      </c>
      <c r="BB195" s="38">
        <v>0</v>
      </c>
      <c r="BC195" s="38">
        <v>0</v>
      </c>
      <c r="BD195" s="38">
        <v>0</v>
      </c>
      <c r="BE195" s="38">
        <v>0</v>
      </c>
      <c r="BF195" s="38">
        <v>0</v>
      </c>
      <c r="BG195" s="38">
        <v>0</v>
      </c>
      <c r="BH195" s="38">
        <v>0</v>
      </c>
      <c r="BI195" s="38">
        <v>0</v>
      </c>
      <c r="BJ195" s="38">
        <v>0</v>
      </c>
      <c r="BK195" s="38">
        <v>0</v>
      </c>
      <c r="BL195" s="38">
        <v>0</v>
      </c>
      <c r="BM195" s="38">
        <v>0</v>
      </c>
      <c r="BN195" s="38">
        <v>0</v>
      </c>
      <c r="BO195" s="38">
        <v>0</v>
      </c>
      <c r="BP195" s="38">
        <v>0</v>
      </c>
      <c r="BQ195" s="38">
        <v>0</v>
      </c>
      <c r="BR195" s="38">
        <v>0</v>
      </c>
      <c r="BS195" s="38">
        <v>0</v>
      </c>
      <c r="BT195" s="38">
        <v>0</v>
      </c>
      <c r="BU195" s="38">
        <v>0</v>
      </c>
      <c r="BV195" s="38">
        <v>0</v>
      </c>
      <c r="BW195" s="38">
        <v>0</v>
      </c>
      <c r="BX195" s="38">
        <v>0</v>
      </c>
      <c r="BY195" s="38">
        <v>0</v>
      </c>
      <c r="BZ195" s="38">
        <v>0</v>
      </c>
      <c r="CA195" s="38">
        <v>0</v>
      </c>
      <c r="CB195" s="38">
        <v>0</v>
      </c>
      <c r="CC195" s="38">
        <v>0</v>
      </c>
      <c r="CD195" s="38">
        <v>0</v>
      </c>
      <c r="CE195" s="38">
        <v>0</v>
      </c>
      <c r="CF195" s="38">
        <v>0</v>
      </c>
      <c r="CG195" s="38">
        <v>0</v>
      </c>
      <c r="CH195" s="38">
        <v>0</v>
      </c>
      <c r="CI195" s="38">
        <v>0</v>
      </c>
      <c r="CJ195" s="38">
        <v>0</v>
      </c>
      <c r="CK195" s="38">
        <v>0</v>
      </c>
      <c r="CL195" s="38">
        <v>0</v>
      </c>
      <c r="CM195" s="38">
        <v>0</v>
      </c>
      <c r="CN195" s="38">
        <v>0</v>
      </c>
      <c r="CO195" s="38">
        <v>0</v>
      </c>
      <c r="CP195" s="38">
        <v>0</v>
      </c>
      <c r="CQ195" s="38">
        <v>0</v>
      </c>
      <c r="CR195" s="38">
        <v>0</v>
      </c>
      <c r="CS195" s="38">
        <v>0</v>
      </c>
      <c r="CT195" s="38">
        <v>0</v>
      </c>
      <c r="CU195" s="52">
        <v>0</v>
      </c>
      <c r="CV195" s="52">
        <v>0</v>
      </c>
      <c r="CW195" s="52">
        <v>0</v>
      </c>
      <c r="CX195" s="52">
        <v>0</v>
      </c>
    </row>
    <row r="196" spans="1:102">
      <c r="A196" s="15" t="s">
        <v>373</v>
      </c>
      <c r="B196" s="23" t="s">
        <v>742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53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8">
        <v>0</v>
      </c>
      <c r="AW196" s="38">
        <v>0</v>
      </c>
      <c r="AX196" s="38">
        <v>0</v>
      </c>
      <c r="AY196" s="38">
        <v>0</v>
      </c>
      <c r="AZ196" s="38">
        <v>0</v>
      </c>
      <c r="BA196" s="38">
        <v>0</v>
      </c>
      <c r="BB196" s="38">
        <v>0</v>
      </c>
      <c r="BC196" s="38">
        <v>0</v>
      </c>
      <c r="BD196" s="38">
        <v>0</v>
      </c>
      <c r="BE196" s="38">
        <v>0</v>
      </c>
      <c r="BF196" s="38">
        <v>0</v>
      </c>
      <c r="BG196" s="38">
        <v>0</v>
      </c>
      <c r="BH196" s="38">
        <v>0</v>
      </c>
      <c r="BI196" s="38">
        <v>0</v>
      </c>
      <c r="BJ196" s="38">
        <v>0</v>
      </c>
      <c r="BK196" s="38">
        <v>0</v>
      </c>
      <c r="BL196" s="38">
        <v>0</v>
      </c>
      <c r="BM196" s="38">
        <v>0</v>
      </c>
      <c r="BN196" s="38">
        <v>0</v>
      </c>
      <c r="BO196" s="38">
        <v>0</v>
      </c>
      <c r="BP196" s="38">
        <v>0</v>
      </c>
      <c r="BQ196" s="38">
        <v>0</v>
      </c>
      <c r="BR196" s="38">
        <v>0</v>
      </c>
      <c r="BS196" s="38">
        <v>0</v>
      </c>
      <c r="BT196" s="38">
        <v>0</v>
      </c>
      <c r="BU196" s="38">
        <v>0</v>
      </c>
      <c r="BV196" s="38">
        <v>0</v>
      </c>
      <c r="BW196" s="38">
        <v>0</v>
      </c>
      <c r="BX196" s="38">
        <v>0</v>
      </c>
      <c r="BY196" s="38">
        <v>0</v>
      </c>
      <c r="BZ196" s="38">
        <v>0</v>
      </c>
      <c r="CA196" s="38">
        <v>0</v>
      </c>
      <c r="CB196" s="38">
        <v>0</v>
      </c>
      <c r="CC196" s="38">
        <v>0</v>
      </c>
      <c r="CD196" s="38">
        <v>0</v>
      </c>
      <c r="CE196" s="38">
        <v>0</v>
      </c>
      <c r="CF196" s="38">
        <v>0</v>
      </c>
      <c r="CG196" s="38">
        <v>0</v>
      </c>
      <c r="CH196" s="38">
        <v>0</v>
      </c>
      <c r="CI196" s="38">
        <v>0</v>
      </c>
      <c r="CJ196" s="38">
        <v>0</v>
      </c>
      <c r="CK196" s="38">
        <v>0</v>
      </c>
      <c r="CL196" s="38">
        <v>0</v>
      </c>
      <c r="CM196" s="38">
        <v>0</v>
      </c>
      <c r="CN196" s="38">
        <v>0</v>
      </c>
      <c r="CO196" s="38">
        <v>0</v>
      </c>
      <c r="CP196" s="38">
        <v>0</v>
      </c>
      <c r="CQ196" s="38">
        <v>0</v>
      </c>
      <c r="CR196" s="38">
        <v>0</v>
      </c>
      <c r="CS196" s="38">
        <v>0</v>
      </c>
      <c r="CT196" s="38">
        <v>0</v>
      </c>
      <c r="CU196" s="52">
        <v>0</v>
      </c>
      <c r="CV196" s="52">
        <v>0</v>
      </c>
      <c r="CW196" s="52">
        <v>0</v>
      </c>
      <c r="CX196" s="52">
        <v>0</v>
      </c>
    </row>
    <row r="199" spans="1:102">
      <c r="A199" s="18" t="s">
        <v>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19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1.109375" style="18" customWidth="1"/>
    <col min="2" max="2" width="24.6640625" style="18" customWidth="1"/>
    <col min="3" max="3" width="6.5546875" style="18" bestFit="1" customWidth="1"/>
    <col min="4" max="23" width="8.88671875" style="23"/>
    <col min="24" max="24" width="8.88671875" style="47"/>
    <col min="25" max="99" width="8.88671875" style="23"/>
    <col min="100" max="102" width="8.88671875" style="54"/>
    <col min="103" max="103" width="8.88671875" style="51"/>
  </cols>
  <sheetData>
    <row r="1" spans="1:103">
      <c r="A1" s="1" t="s">
        <v>743</v>
      </c>
      <c r="B1" s="1"/>
      <c r="C1" s="1"/>
    </row>
    <row r="2" spans="1:103">
      <c r="A2" s="1" t="s">
        <v>1</v>
      </c>
      <c r="B2" s="1"/>
      <c r="C2" s="1"/>
      <c r="T2" s="23" t="s">
        <v>2</v>
      </c>
      <c r="CJ2" s="23" t="s">
        <v>2</v>
      </c>
    </row>
    <row r="3" spans="1:103">
      <c r="A3" s="1"/>
      <c r="B3" s="1"/>
      <c r="C3" s="1"/>
    </row>
    <row r="4" spans="1:103">
      <c r="A4" s="3" t="s">
        <v>1591</v>
      </c>
      <c r="B4" s="3"/>
      <c r="C4" s="3"/>
      <c r="D4" s="27">
        <v>1998</v>
      </c>
      <c r="E4" s="27">
        <v>1999</v>
      </c>
      <c r="F4" s="27">
        <v>2000</v>
      </c>
      <c r="G4" s="27">
        <v>2001</v>
      </c>
      <c r="H4" s="27">
        <v>2002</v>
      </c>
      <c r="I4" s="27">
        <v>2003</v>
      </c>
      <c r="J4" s="27">
        <v>2004</v>
      </c>
      <c r="K4" s="27">
        <v>2005</v>
      </c>
      <c r="L4" s="27">
        <v>2006</v>
      </c>
      <c r="M4" s="27">
        <v>2007</v>
      </c>
      <c r="N4" s="27">
        <v>2008</v>
      </c>
      <c r="O4" s="27">
        <v>2009</v>
      </c>
      <c r="P4" s="27">
        <v>2010</v>
      </c>
      <c r="Q4" s="27">
        <v>2011</v>
      </c>
      <c r="R4" s="27">
        <v>2012</v>
      </c>
      <c r="S4" s="27">
        <v>2013</v>
      </c>
      <c r="T4" s="27" t="s">
        <v>3</v>
      </c>
      <c r="U4" s="27">
        <v>2015</v>
      </c>
      <c r="V4" s="27">
        <v>2016</v>
      </c>
      <c r="W4" s="27">
        <v>2017</v>
      </c>
      <c r="X4" s="48" t="s">
        <v>1108</v>
      </c>
      <c r="Y4" s="21" t="s">
        <v>1109</v>
      </c>
      <c r="Z4" s="21" t="s">
        <v>1110</v>
      </c>
      <c r="AA4" s="21" t="s">
        <v>1111</v>
      </c>
      <c r="AB4" s="21" t="s">
        <v>1112</v>
      </c>
      <c r="AC4" s="21" t="s">
        <v>1113</v>
      </c>
      <c r="AD4" s="21" t="s">
        <v>1114</v>
      </c>
      <c r="AE4" s="21" t="s">
        <v>1115</v>
      </c>
      <c r="AF4" s="21" t="s">
        <v>1116</v>
      </c>
      <c r="AG4" s="21" t="s">
        <v>1117</v>
      </c>
      <c r="AH4" s="21" t="s">
        <v>1118</v>
      </c>
      <c r="AI4" s="21" t="s">
        <v>1119</v>
      </c>
      <c r="AJ4" s="21" t="s">
        <v>1120</v>
      </c>
      <c r="AK4" s="21" t="s">
        <v>1121</v>
      </c>
      <c r="AL4" s="21" t="s">
        <v>1122</v>
      </c>
      <c r="AM4" s="21" t="s">
        <v>1123</v>
      </c>
      <c r="AN4" s="21" t="s">
        <v>1124</v>
      </c>
      <c r="AO4" s="21" t="s">
        <v>1125</v>
      </c>
      <c r="AP4" s="21" t="s">
        <v>1126</v>
      </c>
      <c r="AQ4" s="21" t="s">
        <v>1127</v>
      </c>
      <c r="AR4" s="21" t="s">
        <v>1128</v>
      </c>
      <c r="AS4" s="21" t="s">
        <v>1129</v>
      </c>
      <c r="AT4" s="21" t="s">
        <v>1130</v>
      </c>
      <c r="AU4" s="21" t="s">
        <v>1131</v>
      </c>
      <c r="AV4" s="21" t="s">
        <v>1132</v>
      </c>
      <c r="AW4" s="21" t="s">
        <v>1133</v>
      </c>
      <c r="AX4" s="21" t="s">
        <v>1134</v>
      </c>
      <c r="AY4" s="21" t="s">
        <v>1135</v>
      </c>
      <c r="AZ4" s="21" t="s">
        <v>1136</v>
      </c>
      <c r="BA4" s="21" t="s">
        <v>1137</v>
      </c>
      <c r="BB4" s="21" t="s">
        <v>1138</v>
      </c>
      <c r="BC4" s="21" t="s">
        <v>1139</v>
      </c>
      <c r="BD4" s="21" t="s">
        <v>1140</v>
      </c>
      <c r="BE4" s="21" t="s">
        <v>1141</v>
      </c>
      <c r="BF4" s="21" t="s">
        <v>1142</v>
      </c>
      <c r="BG4" s="21" t="s">
        <v>1143</v>
      </c>
      <c r="BH4" s="21" t="s">
        <v>1144</v>
      </c>
      <c r="BI4" s="21" t="s">
        <v>1145</v>
      </c>
      <c r="BJ4" s="21" t="s">
        <v>1146</v>
      </c>
      <c r="BK4" s="21" t="s">
        <v>1147</v>
      </c>
      <c r="BL4" s="21" t="s">
        <v>1148</v>
      </c>
      <c r="BM4" s="21" t="s">
        <v>1149</v>
      </c>
      <c r="BN4" s="21" t="s">
        <v>1150</v>
      </c>
      <c r="BO4" s="21" t="s">
        <v>1151</v>
      </c>
      <c r="BP4" s="21" t="s">
        <v>1152</v>
      </c>
      <c r="BQ4" s="21" t="s">
        <v>1153</v>
      </c>
      <c r="BR4" s="21" t="s">
        <v>1154</v>
      </c>
      <c r="BS4" s="21" t="s">
        <v>1155</v>
      </c>
      <c r="BT4" s="21" t="s">
        <v>1156</v>
      </c>
      <c r="BU4" s="21" t="s">
        <v>1157</v>
      </c>
      <c r="BV4" s="21" t="s">
        <v>1158</v>
      </c>
      <c r="BW4" s="21" t="s">
        <v>1159</v>
      </c>
      <c r="BX4" s="21" t="s">
        <v>1160</v>
      </c>
      <c r="BY4" s="21" t="s">
        <v>1161</v>
      </c>
      <c r="BZ4" s="21" t="s">
        <v>1162</v>
      </c>
      <c r="CA4" s="21" t="s">
        <v>1163</v>
      </c>
      <c r="CB4" s="21" t="s">
        <v>1164</v>
      </c>
      <c r="CC4" s="21" t="s">
        <v>1165</v>
      </c>
      <c r="CD4" s="21" t="s">
        <v>1166</v>
      </c>
      <c r="CE4" s="21" t="s">
        <v>1167</v>
      </c>
      <c r="CF4" s="21" t="s">
        <v>1168</v>
      </c>
      <c r="CG4" s="21" t="s">
        <v>1169</v>
      </c>
      <c r="CH4" s="21" t="s">
        <v>1170</v>
      </c>
      <c r="CI4" s="21" t="s">
        <v>1171</v>
      </c>
      <c r="CJ4" s="21" t="s">
        <v>1172</v>
      </c>
      <c r="CK4" s="21" t="s">
        <v>1173</v>
      </c>
      <c r="CL4" s="21" t="s">
        <v>1174</v>
      </c>
      <c r="CM4" s="21" t="s">
        <v>1175</v>
      </c>
      <c r="CN4" s="21" t="s">
        <v>1176</v>
      </c>
      <c r="CO4" s="21" t="s">
        <v>1177</v>
      </c>
      <c r="CP4" s="21" t="s">
        <v>1178</v>
      </c>
      <c r="CQ4" s="21" t="s">
        <v>1179</v>
      </c>
      <c r="CR4" s="21" t="s">
        <v>1180</v>
      </c>
      <c r="CS4" s="21" t="s">
        <v>1181</v>
      </c>
      <c r="CT4" s="21" t="s">
        <v>1182</v>
      </c>
      <c r="CU4" s="21" t="s">
        <v>1183</v>
      </c>
      <c r="CV4" s="21" t="s">
        <v>1184</v>
      </c>
      <c r="CW4" s="21" t="s">
        <v>1185</v>
      </c>
      <c r="CX4" s="59" t="s">
        <v>1186</v>
      </c>
      <c r="CY4" s="59" t="s">
        <v>1216</v>
      </c>
    </row>
    <row r="5" spans="1:103">
      <c r="A5" s="5" t="s">
        <v>744</v>
      </c>
      <c r="B5" s="5" t="s">
        <v>1399</v>
      </c>
      <c r="C5" s="24" t="s">
        <v>745</v>
      </c>
      <c r="D5" s="38">
        <v>64146</v>
      </c>
      <c r="E5" s="38">
        <v>64597</v>
      </c>
      <c r="F5" s="38">
        <v>75022</v>
      </c>
      <c r="G5" s="38">
        <v>74497</v>
      </c>
      <c r="H5" s="38">
        <v>71114</v>
      </c>
      <c r="I5" s="38">
        <v>76165</v>
      </c>
      <c r="J5" s="38">
        <v>78685</v>
      </c>
      <c r="K5" s="38">
        <v>88984</v>
      </c>
      <c r="L5" s="38">
        <v>92131</v>
      </c>
      <c r="M5" s="38">
        <v>94457</v>
      </c>
      <c r="N5" s="38">
        <v>111766</v>
      </c>
      <c r="O5" s="38">
        <v>103606</v>
      </c>
      <c r="P5" s="38">
        <v>125023</v>
      </c>
      <c r="Q5" s="38">
        <v>143086</v>
      </c>
      <c r="R5" s="38">
        <v>150936</v>
      </c>
      <c r="S5" s="38">
        <v>151571</v>
      </c>
      <c r="T5" s="38">
        <v>144391</v>
      </c>
      <c r="U5" s="38">
        <v>149905</v>
      </c>
      <c r="V5" s="38">
        <v>156596</v>
      </c>
      <c r="W5" s="38">
        <v>175233</v>
      </c>
      <c r="X5" s="53">
        <f>VLOOKUP(B:B,'[1]1. RW,EX,BOP,CP,SA'!$B:$CD,2,0)</f>
        <v>16513</v>
      </c>
      <c r="Y5" s="38">
        <f>VLOOKUP(B:B,'[1]1. RW,EX,BOP,CP,SA'!$B:$CD,3,0)</f>
        <v>16610</v>
      </c>
      <c r="Z5" s="38">
        <f>VLOOKUP(B:B,'[1]1. RW,EX,BOP,CP,SA'!$B:$CD,4,0)</f>
        <v>15629</v>
      </c>
      <c r="AA5" s="38">
        <f>VLOOKUP(B:B,'[1]1. RW,EX,BOP,CP,SA'!$B:$CD,5,0)</f>
        <v>15394</v>
      </c>
      <c r="AB5" s="38">
        <f>VLOOKUP(B:B,'[1]1. RW,EX,BOP,CP,SA'!$B:$CD,6,0)</f>
        <v>15117</v>
      </c>
      <c r="AC5" s="38">
        <f>VLOOKUP(B:B,'[1]1. RW,EX,BOP,CP,SA'!$B:$CD,7,0)</f>
        <v>15978</v>
      </c>
      <c r="AD5" s="38">
        <f>VLOOKUP(B:B,'[1]1. RW,EX,BOP,CP,SA'!$B:$CD,8,0)</f>
        <v>17124</v>
      </c>
      <c r="AE5" s="38">
        <f>VLOOKUP(B:B,'[1]1. RW,EX,BOP,CP,SA'!$B:$CD,9,0)</f>
        <v>16378</v>
      </c>
      <c r="AF5" s="38">
        <f>VLOOKUP(B:B,'[1]1. RW,EX,BOP,CP,SA'!$B:$CD,10,0)</f>
        <v>17768</v>
      </c>
      <c r="AG5" s="38">
        <f>VLOOKUP(B:B,'[1]1. RW,EX,BOP,CP,SA'!$B:$CD,11,0)</f>
        <v>18715</v>
      </c>
      <c r="AH5" s="38">
        <f>VLOOKUP(B:B,'[1]1. RW,EX,BOP,CP,SA'!$B:$CD,12,0)</f>
        <v>18371</v>
      </c>
      <c r="AI5" s="38">
        <f>VLOOKUP(B:B,'[1]1. RW,EX,BOP,CP,SA'!$B:$CD,13,0)</f>
        <v>20168</v>
      </c>
      <c r="AJ5" s="38">
        <f>VLOOKUP(B:B,'[1]1. RW,EX,BOP,CP,SA'!$B:$CD,14,0)</f>
        <v>19814</v>
      </c>
      <c r="AK5" s="38">
        <f>VLOOKUP(B:B,'[1]1. RW,EX,BOP,CP,SA'!$B:$CD,15,0)</f>
        <v>18827</v>
      </c>
      <c r="AL5" s="38">
        <f>VLOOKUP(B:B,'[1]1. RW,EX,BOP,CP,SA'!$B:$CD,16,0)</f>
        <v>17871</v>
      </c>
      <c r="AM5" s="38">
        <f>VLOOKUP(B:B,'[1]1. RW,EX,BOP,CP,SA'!$B:$CD,17,0)</f>
        <v>17985</v>
      </c>
      <c r="AN5" s="38">
        <f>VLOOKUP(B:B,'[1]1. RW,EX,BOP,CP,SA'!$B:$CD,18,0)</f>
        <v>17667</v>
      </c>
      <c r="AO5" s="38">
        <f>VLOOKUP(B:B,'[1]1. RW,EX,BOP,CP,SA'!$B:$CD,19,0)</f>
        <v>19029</v>
      </c>
      <c r="AP5" s="38">
        <f>VLOOKUP(B:B,'[1]1. RW,EX,BOP,CP,SA'!$B:$CD,20,0)</f>
        <v>18085</v>
      </c>
      <c r="AQ5" s="38">
        <f>VLOOKUP(B:B,'[1]1. RW,EX,BOP,CP,SA'!$B:$CD,21,0)</f>
        <v>16333</v>
      </c>
      <c r="AR5" s="38">
        <f>VLOOKUP(B:B,'[1]1. RW,EX,BOP,CP,SA'!$B:$CD,22,0)</f>
        <v>18790</v>
      </c>
      <c r="AS5" s="38">
        <f>VLOOKUP(B:B,'[1]1. RW,EX,BOP,CP,SA'!$B:$CD,23,0)</f>
        <v>18944</v>
      </c>
      <c r="AT5" s="38">
        <f>VLOOKUP(B:B,'[1]1. RW,EX,BOP,CP,SA'!$B:$CD,24,0)</f>
        <v>19183</v>
      </c>
      <c r="AU5" s="38">
        <f>VLOOKUP(B:B,'[1]1. RW,EX,BOP,CP,SA'!$B:$CD,25,0)</f>
        <v>19248</v>
      </c>
      <c r="AV5" s="38">
        <f>VLOOKUP(B:B,'[1]1. RW,EX,BOP,CP,SA'!$B:$CD,26,0)</f>
        <v>18535</v>
      </c>
      <c r="AW5" s="38">
        <f>VLOOKUP(B:B,'[1]1. RW,EX,BOP,CP,SA'!$B:$CD,27,0)</f>
        <v>19404</v>
      </c>
      <c r="AX5" s="38">
        <f>VLOOKUP(B:B,'[1]1. RW,EX,BOP,CP,SA'!$B:$CD,28,0)</f>
        <v>19991</v>
      </c>
      <c r="AY5" s="38">
        <f>VLOOKUP(B:B,'[1]1. RW,EX,BOP,CP,SA'!$B:$CD,29,0)</f>
        <v>20755</v>
      </c>
      <c r="AZ5" s="38">
        <f>VLOOKUP(B:B,'[1]1. RW,EX,BOP,CP,SA'!$B:$CD,30,0)</f>
        <v>19549</v>
      </c>
      <c r="BA5" s="38">
        <f>VLOOKUP(B:B,'[1]1. RW,EX,BOP,CP,SA'!$B:$CD,31,0)</f>
        <v>22200</v>
      </c>
      <c r="BB5" s="38">
        <f>VLOOKUP(B:B,'[1]1. RW,EX,BOP,CP,SA'!$B:$CD,32,0)</f>
        <v>23081</v>
      </c>
      <c r="BC5" s="38">
        <f>VLOOKUP(B:B,'[1]1. RW,EX,BOP,CP,SA'!$B:$CD,33,0)</f>
        <v>24154</v>
      </c>
      <c r="BD5" s="38">
        <f>VLOOKUP(B:B,'[1]1. RW,EX,BOP,CP,SA'!$B:$CD,34,0)</f>
        <v>23722</v>
      </c>
      <c r="BE5" s="38">
        <f>VLOOKUP(B:B,'[1]1. RW,EX,BOP,CP,SA'!$B:$CD,35,0)</f>
        <v>23685</v>
      </c>
      <c r="BF5" s="38">
        <f>VLOOKUP(B:B,'[1]1. RW,EX,BOP,CP,SA'!$B:$CD,36,0)</f>
        <v>21974</v>
      </c>
      <c r="BG5" s="38">
        <f>VLOOKUP(B:B,'[1]1. RW,EX,BOP,CP,SA'!$B:$CD,37,0)</f>
        <v>22750</v>
      </c>
      <c r="BH5" s="38">
        <f>VLOOKUP(B:B,'[1]1. RW,EX,BOP,CP,SA'!$B:$CD,38,0)</f>
        <v>21904</v>
      </c>
      <c r="BI5" s="38">
        <f>VLOOKUP(B:B,'[1]1. RW,EX,BOP,CP,SA'!$B:$CD,39,0)</f>
        <v>24466</v>
      </c>
      <c r="BJ5" s="38">
        <f>VLOOKUP(B:B,'[1]1. RW,EX,BOP,CP,SA'!$B:$CD,40,0)</f>
        <v>23335</v>
      </c>
      <c r="BK5" s="38">
        <f>VLOOKUP(B:B,'[1]1. RW,EX,BOP,CP,SA'!$B:$CD,41,0)</f>
        <v>24752</v>
      </c>
      <c r="BL5" s="38">
        <f>VLOOKUP(B:B,'[1]1. RW,EX,BOP,CP,SA'!$B:$CD,42,0)</f>
        <v>25839</v>
      </c>
      <c r="BM5" s="38">
        <f>VLOOKUP(B:B,'[1]1. RW,EX,BOP,CP,SA'!$B:$CD,43,0)</f>
        <v>28749</v>
      </c>
      <c r="BN5" s="38">
        <f>VLOOKUP(B:B,'[1]1. RW,EX,BOP,CP,SA'!$B:$CD,44,0)</f>
        <v>29652</v>
      </c>
      <c r="BO5" s="38">
        <f>VLOOKUP(B:B,'[1]1. RW,EX,BOP,CP,SA'!$B:$CD,45,0)</f>
        <v>27526</v>
      </c>
      <c r="BP5" s="38">
        <f>VLOOKUP(B:B,'[1]1. RW,EX,BOP,CP,SA'!$B:$CD,46,0)</f>
        <v>24556</v>
      </c>
      <c r="BQ5" s="38">
        <f>VLOOKUP(B:B,'[1]1. RW,EX,BOP,CP,SA'!$B:$CD,47,0)</f>
        <v>25389</v>
      </c>
      <c r="BR5" s="38">
        <f>VLOOKUP(B:B,'[1]1. RW,EX,BOP,CP,SA'!$B:$CD,48,0)</f>
        <v>25374</v>
      </c>
      <c r="BS5" s="38">
        <f>VLOOKUP(B:B,'[1]1. RW,EX,BOP,CP,SA'!$B:$CD,49,0)</f>
        <v>28287</v>
      </c>
      <c r="BT5" s="38">
        <f>VLOOKUP(B:B,'[1]1. RW,EX,BOP,CP,SA'!$B:$CD,50,0)</f>
        <v>28342</v>
      </c>
      <c r="BU5" s="38">
        <f>VLOOKUP(B:B,'[1]1. RW,EX,BOP,CP,SA'!$B:$CD,51,0)</f>
        <v>31207</v>
      </c>
      <c r="BV5" s="38">
        <f>VLOOKUP(B:B,'[1]1. RW,EX,BOP,CP,SA'!$B:$CD,52,0)</f>
        <v>32722</v>
      </c>
      <c r="BW5" s="38">
        <f>VLOOKUP(B:B,'[1]1. RW,EX,BOP,CP,SA'!$B:$CD,53,0)</f>
        <v>32752</v>
      </c>
      <c r="BX5" s="38">
        <f>VLOOKUP(B:B,'[1]1. RW,EX,BOP,CP,SA'!$B:$CD,54,0)</f>
        <v>36802</v>
      </c>
      <c r="BY5" s="38">
        <f>VLOOKUP(B:B,'[1]1. RW,EX,BOP,CP,SA'!$B:$CD,55,0)</f>
        <v>34119</v>
      </c>
      <c r="BZ5" s="38">
        <f>VLOOKUP(B:B,'[1]1. RW,EX,BOP,CP,SA'!$B:$CD,56,0)</f>
        <v>34804</v>
      </c>
      <c r="CA5" s="38">
        <f>VLOOKUP(B:B,'[1]1. RW,EX,BOP,CP,SA'!$B:$CD,57,0)</f>
        <v>37361</v>
      </c>
      <c r="CB5" s="38">
        <f>VLOOKUP(B:B,'[1]1. RW,EX,BOP,CP,SA'!$B:$CD,58,0)</f>
        <v>38984</v>
      </c>
      <c r="CC5" s="38">
        <f>VLOOKUP(B:B,'[1]1. RW,EX,BOP,CP,SA'!$B:$CD,59,0)</f>
        <v>36367</v>
      </c>
      <c r="CD5" s="38">
        <f>VLOOKUP(B:B,'[1]1. RW,EX,BOP,CP,SA'!$B:$CD,60,0)</f>
        <v>38277</v>
      </c>
      <c r="CE5" s="38">
        <f>VLOOKUP(B:B,'[1]1. RW,EX,BOP,CP,SA'!$B:$CD,61,0)</f>
        <v>37308</v>
      </c>
      <c r="CF5" s="38">
        <f>VLOOKUP(B:B,'[1]1. RW,EX,BOP,CP,SA'!$B:$CD,62,0)</f>
        <v>36902</v>
      </c>
      <c r="CG5" s="38">
        <f>VLOOKUP(B:B,'[1]1. RW,EX,BOP,CP,SA'!$B:$CD,63,0)</f>
        <v>39681</v>
      </c>
      <c r="CH5" s="38">
        <f>VLOOKUP(B:B,'[1]1. RW,EX,BOP,CP,SA'!$B:$CD,64,0)</f>
        <v>37702</v>
      </c>
      <c r="CI5" s="38">
        <f>VLOOKUP(B:B,'[1]1. RW,EX,BOP,CP,SA'!$B:$CD,65,0)</f>
        <v>37286</v>
      </c>
      <c r="CJ5" s="38">
        <f>VLOOKUP(B:B,'[1]1. RW,EX,BOP,CP,SA'!$B:$CD,66,0)</f>
        <v>35583</v>
      </c>
      <c r="CK5" s="38">
        <f>VLOOKUP(B:B,'[1]1. RW,EX,BOP,CP,SA'!$B:$CD,67,0)</f>
        <v>35947</v>
      </c>
      <c r="CL5" s="38">
        <f>VLOOKUP(B:B,'[1]1. RW,EX,BOP,CP,SA'!$B:$CD,68,0)</f>
        <v>35819</v>
      </c>
      <c r="CM5" s="38">
        <f>VLOOKUP(B:B,'[1]1. RW,EX,BOP,CP,SA'!$B:$CD,69,0)</f>
        <v>37042</v>
      </c>
      <c r="CN5" s="38">
        <f>VLOOKUP(B:B,'[1]1. RW,EX,BOP,CP,SA'!$B:$CD,70,0)</f>
        <v>37335</v>
      </c>
      <c r="CO5" s="38">
        <f>VLOOKUP(B:B,'[1]1. RW,EX,BOP,CP,SA'!$B:$CD,71,0)</f>
        <v>39067</v>
      </c>
      <c r="CP5" s="38">
        <f>VLOOKUP(B:B,'[1]1. RW,EX,BOP,CP,SA'!$B:$CD,72,0)</f>
        <v>36328</v>
      </c>
      <c r="CQ5" s="38">
        <f>VLOOKUP(B:B,'[1]1. RW,EX,BOP,CP,SA'!$B:$CD,73,0)</f>
        <v>37175</v>
      </c>
      <c r="CR5" s="38">
        <f>VLOOKUP(B:B,'[1]1. RW,EX,BOP,CP,SA'!$B:$CD,74,0)</f>
        <v>36707</v>
      </c>
      <c r="CS5" s="38">
        <f>VLOOKUP(B:B,'[1]1. RW,EX,BOP,CP,SA'!$B:$CD,75,0)</f>
        <v>39248</v>
      </c>
      <c r="CT5" s="38">
        <f>VLOOKUP(B:B,'[1]1. RW,EX,BOP,CP,SA'!$B:$CD,76,0)</f>
        <v>37525</v>
      </c>
      <c r="CU5" s="38">
        <f>VLOOKUP(B:B,'[1]1. RW,EX,BOP,CP,SA'!$B:$CD,77,0)</f>
        <v>43116</v>
      </c>
      <c r="CV5" s="52">
        <f>VLOOKUP(B:B,'[1]1. RW,EX,BOP,CP,SA'!$B:$CD,78,0)</f>
        <v>43245</v>
      </c>
      <c r="CW5" s="52">
        <f>VLOOKUP(B:B,'[1]1. RW,EX,BOP,CP,SA'!$B:$CD,79,0)</f>
        <v>44408</v>
      </c>
      <c r="CX5" s="52">
        <f>VLOOKUP(B:B,'[1]1. RW,EX,BOP,CP,SA'!$B:$CD,80,0)</f>
        <v>44007</v>
      </c>
      <c r="CY5" s="52">
        <f>VLOOKUP(B:B,'[1]1. RW,EX,BOP,CP,SA'!$B:$CD,81,0)</f>
        <v>43573</v>
      </c>
    </row>
    <row r="6" spans="1:103">
      <c r="A6" s="7" t="s">
        <v>6</v>
      </c>
      <c r="B6" s="5" t="s">
        <v>1400</v>
      </c>
      <c r="C6" s="24" t="s">
        <v>746</v>
      </c>
      <c r="D6" s="38">
        <v>338</v>
      </c>
      <c r="E6" s="38">
        <v>416</v>
      </c>
      <c r="F6" s="38">
        <v>426</v>
      </c>
      <c r="G6" s="38">
        <v>358</v>
      </c>
      <c r="H6" s="38">
        <v>382</v>
      </c>
      <c r="I6" s="38">
        <v>437</v>
      </c>
      <c r="J6" s="38">
        <v>385</v>
      </c>
      <c r="K6" s="38">
        <v>374</v>
      </c>
      <c r="L6" s="38">
        <v>354</v>
      </c>
      <c r="M6" s="38">
        <v>376</v>
      </c>
      <c r="N6" s="38">
        <v>468</v>
      </c>
      <c r="O6" s="38">
        <v>496</v>
      </c>
      <c r="P6" s="38">
        <v>590</v>
      </c>
      <c r="Q6" s="38">
        <v>694</v>
      </c>
      <c r="R6" s="38">
        <v>692</v>
      </c>
      <c r="S6" s="38">
        <v>824</v>
      </c>
      <c r="T6" s="38">
        <v>881</v>
      </c>
      <c r="U6" s="38">
        <v>790</v>
      </c>
      <c r="V6" s="38">
        <v>915</v>
      </c>
      <c r="W6" s="38">
        <v>845</v>
      </c>
      <c r="X6" s="53">
        <f>VLOOKUP(B:B,'[1]1. RW,EX,BOP,CP,SA'!$B:$CD,2,0)</f>
        <v>86</v>
      </c>
      <c r="Y6" s="38">
        <f>VLOOKUP(B:B,'[1]1. RW,EX,BOP,CP,SA'!$B:$CD,3,0)</f>
        <v>94</v>
      </c>
      <c r="Z6" s="38">
        <f>VLOOKUP(B:B,'[1]1. RW,EX,BOP,CP,SA'!$B:$CD,4,0)</f>
        <v>76</v>
      </c>
      <c r="AA6" s="38">
        <f>VLOOKUP(B:B,'[1]1. RW,EX,BOP,CP,SA'!$B:$CD,5,0)</f>
        <v>82</v>
      </c>
      <c r="AB6" s="38">
        <f>VLOOKUP(B:B,'[1]1. RW,EX,BOP,CP,SA'!$B:$CD,6,0)</f>
        <v>88</v>
      </c>
      <c r="AC6" s="38">
        <f>VLOOKUP(B:B,'[1]1. RW,EX,BOP,CP,SA'!$B:$CD,7,0)</f>
        <v>96</v>
      </c>
      <c r="AD6" s="38">
        <f>VLOOKUP(B:B,'[1]1. RW,EX,BOP,CP,SA'!$B:$CD,8,0)</f>
        <v>124</v>
      </c>
      <c r="AE6" s="38">
        <f>VLOOKUP(B:B,'[1]1. RW,EX,BOP,CP,SA'!$B:$CD,9,0)</f>
        <v>108</v>
      </c>
      <c r="AF6" s="38">
        <f>VLOOKUP(B:B,'[1]1. RW,EX,BOP,CP,SA'!$B:$CD,10,0)</f>
        <v>109</v>
      </c>
      <c r="AG6" s="38">
        <f>VLOOKUP(B:B,'[1]1. RW,EX,BOP,CP,SA'!$B:$CD,11,0)</f>
        <v>116</v>
      </c>
      <c r="AH6" s="38">
        <f>VLOOKUP(B:B,'[1]1. RW,EX,BOP,CP,SA'!$B:$CD,12,0)</f>
        <v>111</v>
      </c>
      <c r="AI6" s="38">
        <f>VLOOKUP(B:B,'[1]1. RW,EX,BOP,CP,SA'!$B:$CD,13,0)</f>
        <v>90</v>
      </c>
      <c r="AJ6" s="38">
        <f>VLOOKUP(B:B,'[1]1. RW,EX,BOP,CP,SA'!$B:$CD,14,0)</f>
        <v>105</v>
      </c>
      <c r="AK6" s="38">
        <f>VLOOKUP(B:B,'[1]1. RW,EX,BOP,CP,SA'!$B:$CD,15,0)</f>
        <v>78</v>
      </c>
      <c r="AL6" s="38">
        <f>VLOOKUP(B:B,'[1]1. RW,EX,BOP,CP,SA'!$B:$CD,16,0)</f>
        <v>93</v>
      </c>
      <c r="AM6" s="38">
        <f>VLOOKUP(B:B,'[1]1. RW,EX,BOP,CP,SA'!$B:$CD,17,0)</f>
        <v>82</v>
      </c>
      <c r="AN6" s="38">
        <f>VLOOKUP(B:B,'[1]1. RW,EX,BOP,CP,SA'!$B:$CD,18,0)</f>
        <v>90</v>
      </c>
      <c r="AO6" s="38">
        <f>VLOOKUP(B:B,'[1]1. RW,EX,BOP,CP,SA'!$B:$CD,19,0)</f>
        <v>95</v>
      </c>
      <c r="AP6" s="38">
        <f>VLOOKUP(B:B,'[1]1. RW,EX,BOP,CP,SA'!$B:$CD,20,0)</f>
        <v>103</v>
      </c>
      <c r="AQ6" s="38">
        <f>VLOOKUP(B:B,'[1]1. RW,EX,BOP,CP,SA'!$B:$CD,21,0)</f>
        <v>94</v>
      </c>
      <c r="AR6" s="38">
        <f>VLOOKUP(B:B,'[1]1. RW,EX,BOP,CP,SA'!$B:$CD,22,0)</f>
        <v>110</v>
      </c>
      <c r="AS6" s="38">
        <f>VLOOKUP(B:B,'[1]1. RW,EX,BOP,CP,SA'!$B:$CD,23,0)</f>
        <v>117</v>
      </c>
      <c r="AT6" s="38">
        <f>VLOOKUP(B:B,'[1]1. RW,EX,BOP,CP,SA'!$B:$CD,24,0)</f>
        <v>108</v>
      </c>
      <c r="AU6" s="38">
        <f>VLOOKUP(B:B,'[1]1. RW,EX,BOP,CP,SA'!$B:$CD,25,0)</f>
        <v>102</v>
      </c>
      <c r="AV6" s="38">
        <f>VLOOKUP(B:B,'[1]1. RW,EX,BOP,CP,SA'!$B:$CD,26,0)</f>
        <v>63</v>
      </c>
      <c r="AW6" s="38">
        <f>VLOOKUP(B:B,'[1]1. RW,EX,BOP,CP,SA'!$B:$CD,27,0)</f>
        <v>108</v>
      </c>
      <c r="AX6" s="38">
        <f>VLOOKUP(B:B,'[1]1. RW,EX,BOP,CP,SA'!$B:$CD,28,0)</f>
        <v>100</v>
      </c>
      <c r="AY6" s="38">
        <f>VLOOKUP(B:B,'[1]1. RW,EX,BOP,CP,SA'!$B:$CD,29,0)</f>
        <v>114</v>
      </c>
      <c r="AZ6" s="38">
        <f>VLOOKUP(B:B,'[1]1. RW,EX,BOP,CP,SA'!$B:$CD,30,0)</f>
        <v>87</v>
      </c>
      <c r="BA6" s="38">
        <f>VLOOKUP(B:B,'[1]1. RW,EX,BOP,CP,SA'!$B:$CD,31,0)</f>
        <v>92</v>
      </c>
      <c r="BB6" s="38">
        <f>VLOOKUP(B:B,'[1]1. RW,EX,BOP,CP,SA'!$B:$CD,32,0)</f>
        <v>94</v>
      </c>
      <c r="BC6" s="38">
        <f>VLOOKUP(B:B,'[1]1. RW,EX,BOP,CP,SA'!$B:$CD,33,0)</f>
        <v>101</v>
      </c>
      <c r="BD6" s="38">
        <f>VLOOKUP(B:B,'[1]1. RW,EX,BOP,CP,SA'!$B:$CD,34,0)</f>
        <v>80</v>
      </c>
      <c r="BE6" s="38">
        <f>VLOOKUP(B:B,'[1]1. RW,EX,BOP,CP,SA'!$B:$CD,35,0)</f>
        <v>90</v>
      </c>
      <c r="BF6" s="38">
        <f>VLOOKUP(B:B,'[1]1. RW,EX,BOP,CP,SA'!$B:$CD,36,0)</f>
        <v>94</v>
      </c>
      <c r="BG6" s="38">
        <f>VLOOKUP(B:B,'[1]1. RW,EX,BOP,CP,SA'!$B:$CD,37,0)</f>
        <v>90</v>
      </c>
      <c r="BH6" s="38">
        <f>VLOOKUP(B:B,'[1]1. RW,EX,BOP,CP,SA'!$B:$CD,38,0)</f>
        <v>111</v>
      </c>
      <c r="BI6" s="38">
        <f>VLOOKUP(B:B,'[1]1. RW,EX,BOP,CP,SA'!$B:$CD,39,0)</f>
        <v>83</v>
      </c>
      <c r="BJ6" s="38">
        <f>VLOOKUP(B:B,'[1]1. RW,EX,BOP,CP,SA'!$B:$CD,40,0)</f>
        <v>88</v>
      </c>
      <c r="BK6" s="38">
        <f>VLOOKUP(B:B,'[1]1. RW,EX,BOP,CP,SA'!$B:$CD,41,0)</f>
        <v>94</v>
      </c>
      <c r="BL6" s="38">
        <f>VLOOKUP(B:B,'[1]1. RW,EX,BOP,CP,SA'!$B:$CD,42,0)</f>
        <v>124</v>
      </c>
      <c r="BM6" s="38">
        <f>VLOOKUP(B:B,'[1]1. RW,EX,BOP,CP,SA'!$B:$CD,43,0)</f>
        <v>134</v>
      </c>
      <c r="BN6" s="38">
        <f>VLOOKUP(B:B,'[1]1. RW,EX,BOP,CP,SA'!$B:$CD,44,0)</f>
        <v>90</v>
      </c>
      <c r="BO6" s="38">
        <f>VLOOKUP(B:B,'[1]1. RW,EX,BOP,CP,SA'!$B:$CD,45,0)</f>
        <v>120</v>
      </c>
      <c r="BP6" s="38">
        <f>VLOOKUP(B:B,'[1]1. RW,EX,BOP,CP,SA'!$B:$CD,46,0)</f>
        <v>125</v>
      </c>
      <c r="BQ6" s="38">
        <f>VLOOKUP(B:B,'[1]1. RW,EX,BOP,CP,SA'!$B:$CD,47,0)</f>
        <v>120</v>
      </c>
      <c r="BR6" s="38">
        <f>VLOOKUP(B:B,'[1]1. RW,EX,BOP,CP,SA'!$B:$CD,48,0)</f>
        <v>112</v>
      </c>
      <c r="BS6" s="38">
        <f>VLOOKUP(B:B,'[1]1. RW,EX,BOP,CP,SA'!$B:$CD,49,0)</f>
        <v>139</v>
      </c>
      <c r="BT6" s="38">
        <f>VLOOKUP(B:B,'[1]1. RW,EX,BOP,CP,SA'!$B:$CD,50,0)</f>
        <v>124</v>
      </c>
      <c r="BU6" s="38">
        <f>VLOOKUP(B:B,'[1]1. RW,EX,BOP,CP,SA'!$B:$CD,51,0)</f>
        <v>139</v>
      </c>
      <c r="BV6" s="38">
        <f>VLOOKUP(B:B,'[1]1. RW,EX,BOP,CP,SA'!$B:$CD,52,0)</f>
        <v>169</v>
      </c>
      <c r="BW6" s="38">
        <f>VLOOKUP(B:B,'[1]1. RW,EX,BOP,CP,SA'!$B:$CD,53,0)</f>
        <v>158</v>
      </c>
      <c r="BX6" s="38">
        <f>VLOOKUP(B:B,'[1]1. RW,EX,BOP,CP,SA'!$B:$CD,54,0)</f>
        <v>170</v>
      </c>
      <c r="BY6" s="38">
        <f>VLOOKUP(B:B,'[1]1. RW,EX,BOP,CP,SA'!$B:$CD,55,0)</f>
        <v>172</v>
      </c>
      <c r="BZ6" s="38">
        <f>VLOOKUP(B:B,'[1]1. RW,EX,BOP,CP,SA'!$B:$CD,56,0)</f>
        <v>153</v>
      </c>
      <c r="CA6" s="38">
        <f>VLOOKUP(B:B,'[1]1. RW,EX,BOP,CP,SA'!$B:$CD,57,0)</f>
        <v>199</v>
      </c>
      <c r="CB6" s="38">
        <f>VLOOKUP(B:B,'[1]1. RW,EX,BOP,CP,SA'!$B:$CD,58,0)</f>
        <v>183</v>
      </c>
      <c r="CC6" s="38">
        <f>VLOOKUP(B:B,'[1]1. RW,EX,BOP,CP,SA'!$B:$CD,59,0)</f>
        <v>178</v>
      </c>
      <c r="CD6" s="38">
        <f>VLOOKUP(B:B,'[1]1. RW,EX,BOP,CP,SA'!$B:$CD,60,0)</f>
        <v>149</v>
      </c>
      <c r="CE6" s="38">
        <f>VLOOKUP(B:B,'[1]1. RW,EX,BOP,CP,SA'!$B:$CD,61,0)</f>
        <v>182</v>
      </c>
      <c r="CF6" s="38">
        <f>VLOOKUP(B:B,'[1]1. RW,EX,BOP,CP,SA'!$B:$CD,62,0)</f>
        <v>181</v>
      </c>
      <c r="CG6" s="38">
        <f>VLOOKUP(B:B,'[1]1. RW,EX,BOP,CP,SA'!$B:$CD,63,0)</f>
        <v>186</v>
      </c>
      <c r="CH6" s="38">
        <f>VLOOKUP(B:B,'[1]1. RW,EX,BOP,CP,SA'!$B:$CD,64,0)</f>
        <v>239</v>
      </c>
      <c r="CI6" s="38">
        <f>VLOOKUP(B:B,'[1]1. RW,EX,BOP,CP,SA'!$B:$CD,65,0)</f>
        <v>218</v>
      </c>
      <c r="CJ6" s="38">
        <f>VLOOKUP(B:B,'[1]1. RW,EX,BOP,CP,SA'!$B:$CD,66,0)</f>
        <v>224</v>
      </c>
      <c r="CK6" s="38">
        <f>VLOOKUP(B:B,'[1]1. RW,EX,BOP,CP,SA'!$B:$CD,67,0)</f>
        <v>204</v>
      </c>
      <c r="CL6" s="38">
        <f>VLOOKUP(B:B,'[1]1. RW,EX,BOP,CP,SA'!$B:$CD,68,0)</f>
        <v>224</v>
      </c>
      <c r="CM6" s="38">
        <f>VLOOKUP(B:B,'[1]1. RW,EX,BOP,CP,SA'!$B:$CD,69,0)</f>
        <v>229</v>
      </c>
      <c r="CN6" s="38">
        <f>VLOOKUP(B:B,'[1]1. RW,EX,BOP,CP,SA'!$B:$CD,70,0)</f>
        <v>236</v>
      </c>
      <c r="CO6" s="38">
        <f>VLOOKUP(B:B,'[1]1. RW,EX,BOP,CP,SA'!$B:$CD,71,0)</f>
        <v>220</v>
      </c>
      <c r="CP6" s="38">
        <f>VLOOKUP(B:B,'[1]1. RW,EX,BOP,CP,SA'!$B:$CD,72,0)</f>
        <v>160</v>
      </c>
      <c r="CQ6" s="38">
        <f>VLOOKUP(B:B,'[1]1. RW,EX,BOP,CP,SA'!$B:$CD,73,0)</f>
        <v>174</v>
      </c>
      <c r="CR6" s="38">
        <f>VLOOKUP(B:B,'[1]1. RW,EX,BOP,CP,SA'!$B:$CD,74,0)</f>
        <v>228</v>
      </c>
      <c r="CS6" s="38">
        <f>VLOOKUP(B:B,'[1]1. RW,EX,BOP,CP,SA'!$B:$CD,75,0)</f>
        <v>263</v>
      </c>
      <c r="CT6" s="38">
        <f>VLOOKUP(B:B,'[1]1. RW,EX,BOP,CP,SA'!$B:$CD,76,0)</f>
        <v>213</v>
      </c>
      <c r="CU6" s="38">
        <f>VLOOKUP(B:B,'[1]1. RW,EX,BOP,CP,SA'!$B:$CD,77,0)</f>
        <v>211</v>
      </c>
      <c r="CV6" s="52">
        <f>VLOOKUP(B:B,'[1]1. RW,EX,BOP,CP,SA'!$B:$CD,78,0)</f>
        <v>238</v>
      </c>
      <c r="CW6" s="52">
        <f>VLOOKUP(B:B,'[1]1. RW,EX,BOP,CP,SA'!$B:$CD,79,0)</f>
        <v>224</v>
      </c>
      <c r="CX6" s="52">
        <f>VLOOKUP(B:B,'[1]1. RW,EX,BOP,CP,SA'!$B:$CD,80,0)</f>
        <v>199</v>
      </c>
      <c r="CY6" s="52">
        <f>VLOOKUP(B:B,'[1]1. RW,EX,BOP,CP,SA'!$B:$CD,81,0)</f>
        <v>184</v>
      </c>
    </row>
    <row r="7" spans="1:103">
      <c r="A7" s="1" t="s">
        <v>8</v>
      </c>
      <c r="B7" s="5" t="s">
        <v>1401</v>
      </c>
      <c r="C7" s="24" t="s">
        <v>747</v>
      </c>
      <c r="D7" s="38">
        <v>291</v>
      </c>
      <c r="E7" s="38">
        <v>351</v>
      </c>
      <c r="F7" s="38">
        <v>376</v>
      </c>
      <c r="G7" s="38">
        <v>318</v>
      </c>
      <c r="H7" s="38">
        <v>337</v>
      </c>
      <c r="I7" s="38">
        <v>362</v>
      </c>
      <c r="J7" s="38">
        <v>326</v>
      </c>
      <c r="K7" s="38">
        <v>321</v>
      </c>
      <c r="L7" s="38">
        <v>289</v>
      </c>
      <c r="M7" s="38">
        <v>299</v>
      </c>
      <c r="N7" s="38">
        <v>388</v>
      </c>
      <c r="O7" s="38">
        <v>374</v>
      </c>
      <c r="P7" s="38">
        <v>421</v>
      </c>
      <c r="Q7" s="38">
        <v>421</v>
      </c>
      <c r="R7" s="38">
        <v>450</v>
      </c>
      <c r="S7" s="38">
        <v>440</v>
      </c>
      <c r="T7" s="38">
        <v>457</v>
      </c>
      <c r="U7" s="38">
        <v>473</v>
      </c>
      <c r="V7" s="38">
        <v>541</v>
      </c>
      <c r="W7" s="38">
        <v>391</v>
      </c>
      <c r="X7" s="53">
        <f>VLOOKUP(B:B,'[1]1. RW,EX,BOP,CP,SA'!$B:$CD,2,0)</f>
        <v>75</v>
      </c>
      <c r="Y7" s="38">
        <f>VLOOKUP(B:B,'[1]1. RW,EX,BOP,CP,SA'!$B:$CD,3,0)</f>
        <v>83</v>
      </c>
      <c r="Z7" s="38">
        <f>VLOOKUP(B:B,'[1]1. RW,EX,BOP,CP,SA'!$B:$CD,4,0)</f>
        <v>65</v>
      </c>
      <c r="AA7" s="38">
        <f>VLOOKUP(B:B,'[1]1. RW,EX,BOP,CP,SA'!$B:$CD,5,0)</f>
        <v>68</v>
      </c>
      <c r="AB7" s="38">
        <f>VLOOKUP(B:B,'[1]1. RW,EX,BOP,CP,SA'!$B:$CD,6,0)</f>
        <v>70</v>
      </c>
      <c r="AC7" s="38">
        <f>VLOOKUP(B:B,'[1]1. RW,EX,BOP,CP,SA'!$B:$CD,7,0)</f>
        <v>80</v>
      </c>
      <c r="AD7" s="38">
        <f>VLOOKUP(B:B,'[1]1. RW,EX,BOP,CP,SA'!$B:$CD,8,0)</f>
        <v>107</v>
      </c>
      <c r="AE7" s="38">
        <f>VLOOKUP(B:B,'[1]1. RW,EX,BOP,CP,SA'!$B:$CD,9,0)</f>
        <v>94</v>
      </c>
      <c r="AF7" s="38">
        <f>VLOOKUP(B:B,'[1]1. RW,EX,BOP,CP,SA'!$B:$CD,10,0)</f>
        <v>97</v>
      </c>
      <c r="AG7" s="38">
        <f>VLOOKUP(B:B,'[1]1. RW,EX,BOP,CP,SA'!$B:$CD,11,0)</f>
        <v>102</v>
      </c>
      <c r="AH7" s="38">
        <f>VLOOKUP(B:B,'[1]1. RW,EX,BOP,CP,SA'!$B:$CD,12,0)</f>
        <v>99</v>
      </c>
      <c r="AI7" s="38">
        <f>VLOOKUP(B:B,'[1]1. RW,EX,BOP,CP,SA'!$B:$CD,13,0)</f>
        <v>78</v>
      </c>
      <c r="AJ7" s="38">
        <f>VLOOKUP(B:B,'[1]1. RW,EX,BOP,CP,SA'!$B:$CD,14,0)</f>
        <v>94</v>
      </c>
      <c r="AK7" s="38">
        <f>VLOOKUP(B:B,'[1]1. RW,EX,BOP,CP,SA'!$B:$CD,15,0)</f>
        <v>68</v>
      </c>
      <c r="AL7" s="38">
        <f>VLOOKUP(B:B,'[1]1. RW,EX,BOP,CP,SA'!$B:$CD,16,0)</f>
        <v>84</v>
      </c>
      <c r="AM7" s="38">
        <f>VLOOKUP(B:B,'[1]1. RW,EX,BOP,CP,SA'!$B:$CD,17,0)</f>
        <v>72</v>
      </c>
      <c r="AN7" s="38">
        <f>VLOOKUP(B:B,'[1]1. RW,EX,BOP,CP,SA'!$B:$CD,18,0)</f>
        <v>77</v>
      </c>
      <c r="AO7" s="38">
        <f>VLOOKUP(B:B,'[1]1. RW,EX,BOP,CP,SA'!$B:$CD,19,0)</f>
        <v>82</v>
      </c>
      <c r="AP7" s="38">
        <f>VLOOKUP(B:B,'[1]1. RW,EX,BOP,CP,SA'!$B:$CD,20,0)</f>
        <v>95</v>
      </c>
      <c r="AQ7" s="38">
        <f>VLOOKUP(B:B,'[1]1. RW,EX,BOP,CP,SA'!$B:$CD,21,0)</f>
        <v>83</v>
      </c>
      <c r="AR7" s="38">
        <f>VLOOKUP(B:B,'[1]1. RW,EX,BOP,CP,SA'!$B:$CD,22,0)</f>
        <v>101</v>
      </c>
      <c r="AS7" s="38">
        <f>VLOOKUP(B:B,'[1]1. RW,EX,BOP,CP,SA'!$B:$CD,23,0)</f>
        <v>97</v>
      </c>
      <c r="AT7" s="38">
        <f>VLOOKUP(B:B,'[1]1. RW,EX,BOP,CP,SA'!$B:$CD,24,0)</f>
        <v>83</v>
      </c>
      <c r="AU7" s="38">
        <f>VLOOKUP(B:B,'[1]1. RW,EX,BOP,CP,SA'!$B:$CD,25,0)</f>
        <v>81</v>
      </c>
      <c r="AV7" s="38">
        <f>VLOOKUP(B:B,'[1]1. RW,EX,BOP,CP,SA'!$B:$CD,26,0)</f>
        <v>50</v>
      </c>
      <c r="AW7" s="38">
        <f>VLOOKUP(B:B,'[1]1. RW,EX,BOP,CP,SA'!$B:$CD,27,0)</f>
        <v>92</v>
      </c>
      <c r="AX7" s="38">
        <f>VLOOKUP(B:B,'[1]1. RW,EX,BOP,CP,SA'!$B:$CD,28,0)</f>
        <v>85</v>
      </c>
      <c r="AY7" s="38">
        <f>VLOOKUP(B:B,'[1]1. RW,EX,BOP,CP,SA'!$B:$CD,29,0)</f>
        <v>99</v>
      </c>
      <c r="AZ7" s="38">
        <f>VLOOKUP(B:B,'[1]1. RW,EX,BOP,CP,SA'!$B:$CD,30,0)</f>
        <v>72</v>
      </c>
      <c r="BA7" s="38">
        <f>VLOOKUP(B:B,'[1]1. RW,EX,BOP,CP,SA'!$B:$CD,31,0)</f>
        <v>80</v>
      </c>
      <c r="BB7" s="38">
        <f>VLOOKUP(B:B,'[1]1. RW,EX,BOP,CP,SA'!$B:$CD,32,0)</f>
        <v>82</v>
      </c>
      <c r="BC7" s="38">
        <f>VLOOKUP(B:B,'[1]1. RW,EX,BOP,CP,SA'!$B:$CD,33,0)</f>
        <v>87</v>
      </c>
      <c r="BD7" s="38">
        <f>VLOOKUP(B:B,'[1]1. RW,EX,BOP,CP,SA'!$B:$CD,34,0)</f>
        <v>64</v>
      </c>
      <c r="BE7" s="38">
        <f>VLOOKUP(B:B,'[1]1. RW,EX,BOP,CP,SA'!$B:$CD,35,0)</f>
        <v>74</v>
      </c>
      <c r="BF7" s="38">
        <f>VLOOKUP(B:B,'[1]1. RW,EX,BOP,CP,SA'!$B:$CD,36,0)</f>
        <v>79</v>
      </c>
      <c r="BG7" s="38">
        <f>VLOOKUP(B:B,'[1]1. RW,EX,BOP,CP,SA'!$B:$CD,37,0)</f>
        <v>72</v>
      </c>
      <c r="BH7" s="38">
        <f>VLOOKUP(B:B,'[1]1. RW,EX,BOP,CP,SA'!$B:$CD,38,0)</f>
        <v>93</v>
      </c>
      <c r="BI7" s="38">
        <f>VLOOKUP(B:B,'[1]1. RW,EX,BOP,CP,SA'!$B:$CD,39,0)</f>
        <v>62</v>
      </c>
      <c r="BJ7" s="38">
        <f>VLOOKUP(B:B,'[1]1. RW,EX,BOP,CP,SA'!$B:$CD,40,0)</f>
        <v>68</v>
      </c>
      <c r="BK7" s="38">
        <f>VLOOKUP(B:B,'[1]1. RW,EX,BOP,CP,SA'!$B:$CD,41,0)</f>
        <v>76</v>
      </c>
      <c r="BL7" s="38">
        <f>VLOOKUP(B:B,'[1]1. RW,EX,BOP,CP,SA'!$B:$CD,42,0)</f>
        <v>105</v>
      </c>
      <c r="BM7" s="38">
        <f>VLOOKUP(B:B,'[1]1. RW,EX,BOP,CP,SA'!$B:$CD,43,0)</f>
        <v>114</v>
      </c>
      <c r="BN7" s="38">
        <f>VLOOKUP(B:B,'[1]1. RW,EX,BOP,CP,SA'!$B:$CD,44,0)</f>
        <v>70</v>
      </c>
      <c r="BO7" s="38">
        <f>VLOOKUP(B:B,'[1]1. RW,EX,BOP,CP,SA'!$B:$CD,45,0)</f>
        <v>99</v>
      </c>
      <c r="BP7" s="38">
        <f>VLOOKUP(B:B,'[1]1. RW,EX,BOP,CP,SA'!$B:$CD,46,0)</f>
        <v>105</v>
      </c>
      <c r="BQ7" s="38">
        <f>VLOOKUP(B:B,'[1]1. RW,EX,BOP,CP,SA'!$B:$CD,47,0)</f>
        <v>90</v>
      </c>
      <c r="BR7" s="38">
        <f>VLOOKUP(B:B,'[1]1. RW,EX,BOP,CP,SA'!$B:$CD,48,0)</f>
        <v>77</v>
      </c>
      <c r="BS7" s="38">
        <f>VLOOKUP(B:B,'[1]1. RW,EX,BOP,CP,SA'!$B:$CD,49,0)</f>
        <v>102</v>
      </c>
      <c r="BT7" s="38">
        <f>VLOOKUP(B:B,'[1]1. RW,EX,BOP,CP,SA'!$B:$CD,50,0)</f>
        <v>89</v>
      </c>
      <c r="BU7" s="38">
        <f>VLOOKUP(B:B,'[1]1. RW,EX,BOP,CP,SA'!$B:$CD,51,0)</f>
        <v>96</v>
      </c>
      <c r="BV7" s="38">
        <f>VLOOKUP(B:B,'[1]1. RW,EX,BOP,CP,SA'!$B:$CD,52,0)</f>
        <v>128</v>
      </c>
      <c r="BW7" s="38">
        <f>VLOOKUP(B:B,'[1]1. RW,EX,BOP,CP,SA'!$B:$CD,53,0)</f>
        <v>108</v>
      </c>
      <c r="BX7" s="38">
        <f>VLOOKUP(B:B,'[1]1. RW,EX,BOP,CP,SA'!$B:$CD,54,0)</f>
        <v>104</v>
      </c>
      <c r="BY7" s="38">
        <f>VLOOKUP(B:B,'[1]1. RW,EX,BOP,CP,SA'!$B:$CD,55,0)</f>
        <v>104</v>
      </c>
      <c r="BZ7" s="38">
        <f>VLOOKUP(B:B,'[1]1. RW,EX,BOP,CP,SA'!$B:$CD,56,0)</f>
        <v>96</v>
      </c>
      <c r="CA7" s="38">
        <f>VLOOKUP(B:B,'[1]1. RW,EX,BOP,CP,SA'!$B:$CD,57,0)</f>
        <v>117</v>
      </c>
      <c r="CB7" s="38">
        <f>VLOOKUP(B:B,'[1]1. RW,EX,BOP,CP,SA'!$B:$CD,58,0)</f>
        <v>124</v>
      </c>
      <c r="CC7" s="38">
        <f>VLOOKUP(B:B,'[1]1. RW,EX,BOP,CP,SA'!$B:$CD,59,0)</f>
        <v>128</v>
      </c>
      <c r="CD7" s="38">
        <f>VLOOKUP(B:B,'[1]1. RW,EX,BOP,CP,SA'!$B:$CD,60,0)</f>
        <v>89</v>
      </c>
      <c r="CE7" s="38">
        <f>VLOOKUP(B:B,'[1]1. RW,EX,BOP,CP,SA'!$B:$CD,61,0)</f>
        <v>109</v>
      </c>
      <c r="CF7" s="38">
        <f>VLOOKUP(B:B,'[1]1. RW,EX,BOP,CP,SA'!$B:$CD,62,0)</f>
        <v>94</v>
      </c>
      <c r="CG7" s="38">
        <f>VLOOKUP(B:B,'[1]1. RW,EX,BOP,CP,SA'!$B:$CD,63,0)</f>
        <v>95</v>
      </c>
      <c r="CH7" s="38">
        <f>VLOOKUP(B:B,'[1]1. RW,EX,BOP,CP,SA'!$B:$CD,64,0)</f>
        <v>134</v>
      </c>
      <c r="CI7" s="38">
        <f>VLOOKUP(B:B,'[1]1. RW,EX,BOP,CP,SA'!$B:$CD,65,0)</f>
        <v>117</v>
      </c>
      <c r="CJ7" s="38">
        <f>VLOOKUP(B:B,'[1]1. RW,EX,BOP,CP,SA'!$B:$CD,66,0)</f>
        <v>109</v>
      </c>
      <c r="CK7" s="38">
        <f>VLOOKUP(B:B,'[1]1. RW,EX,BOP,CP,SA'!$B:$CD,67,0)</f>
        <v>88</v>
      </c>
      <c r="CL7" s="38">
        <f>VLOOKUP(B:B,'[1]1. RW,EX,BOP,CP,SA'!$B:$CD,68,0)</f>
        <v>122</v>
      </c>
      <c r="CM7" s="38">
        <f>VLOOKUP(B:B,'[1]1. RW,EX,BOP,CP,SA'!$B:$CD,69,0)</f>
        <v>138</v>
      </c>
      <c r="CN7" s="38">
        <f>VLOOKUP(B:B,'[1]1. RW,EX,BOP,CP,SA'!$B:$CD,70,0)</f>
        <v>164</v>
      </c>
      <c r="CO7" s="38">
        <f>VLOOKUP(B:B,'[1]1. RW,EX,BOP,CP,SA'!$B:$CD,71,0)</f>
        <v>143</v>
      </c>
      <c r="CP7" s="38">
        <f>VLOOKUP(B:B,'[1]1. RW,EX,BOP,CP,SA'!$B:$CD,72,0)</f>
        <v>76</v>
      </c>
      <c r="CQ7" s="38">
        <f>VLOOKUP(B:B,'[1]1. RW,EX,BOP,CP,SA'!$B:$CD,73,0)</f>
        <v>90</v>
      </c>
      <c r="CR7" s="38">
        <f>VLOOKUP(B:B,'[1]1. RW,EX,BOP,CP,SA'!$B:$CD,74,0)</f>
        <v>142</v>
      </c>
      <c r="CS7" s="38">
        <f>VLOOKUP(B:B,'[1]1. RW,EX,BOP,CP,SA'!$B:$CD,75,0)</f>
        <v>175</v>
      </c>
      <c r="CT7" s="38">
        <f>VLOOKUP(B:B,'[1]1. RW,EX,BOP,CP,SA'!$B:$CD,76,0)</f>
        <v>129</v>
      </c>
      <c r="CU7" s="38">
        <f>VLOOKUP(B:B,'[1]1. RW,EX,BOP,CP,SA'!$B:$CD,77,0)</f>
        <v>95</v>
      </c>
      <c r="CV7" s="52">
        <f>VLOOKUP(B:B,'[1]1. RW,EX,BOP,CP,SA'!$B:$CD,78,0)</f>
        <v>92</v>
      </c>
      <c r="CW7" s="52">
        <f>VLOOKUP(B:B,'[1]1. RW,EX,BOP,CP,SA'!$B:$CD,79,0)</f>
        <v>96</v>
      </c>
      <c r="CX7" s="52">
        <f>VLOOKUP(B:B,'[1]1. RW,EX,BOP,CP,SA'!$B:$CD,80,0)</f>
        <v>103</v>
      </c>
      <c r="CY7" s="52">
        <f>VLOOKUP(B:B,'[1]1. RW,EX,BOP,CP,SA'!$B:$CD,81,0)</f>
        <v>100</v>
      </c>
    </row>
    <row r="8" spans="1:103">
      <c r="A8" s="9" t="s">
        <v>10</v>
      </c>
      <c r="B8" s="5" t="s">
        <v>1402</v>
      </c>
      <c r="C8" s="24" t="s">
        <v>748</v>
      </c>
      <c r="D8" s="38">
        <v>126</v>
      </c>
      <c r="E8" s="38">
        <v>139</v>
      </c>
      <c r="F8" s="38">
        <v>178</v>
      </c>
      <c r="G8" s="38">
        <v>85</v>
      </c>
      <c r="H8" s="38">
        <v>82</v>
      </c>
      <c r="I8" s="38">
        <v>117</v>
      </c>
      <c r="J8" s="38">
        <v>77</v>
      </c>
      <c r="K8" s="38">
        <v>70</v>
      </c>
      <c r="L8" s="38">
        <v>68</v>
      </c>
      <c r="M8" s="38">
        <v>77</v>
      </c>
      <c r="N8" s="38">
        <v>146</v>
      </c>
      <c r="O8" s="38">
        <v>126</v>
      </c>
      <c r="P8" s="38">
        <v>200</v>
      </c>
      <c r="Q8" s="38">
        <v>179</v>
      </c>
      <c r="R8" s="38">
        <v>202</v>
      </c>
      <c r="S8" s="38">
        <v>169</v>
      </c>
      <c r="T8" s="38">
        <v>202</v>
      </c>
      <c r="U8" s="38">
        <v>235</v>
      </c>
      <c r="V8" s="38">
        <v>262</v>
      </c>
      <c r="W8" s="38">
        <v>92</v>
      </c>
      <c r="X8" s="53">
        <f>VLOOKUP(B:B,'[1]1. RW,EX,BOP,CP,SA'!$B:$CD,2,0)</f>
        <v>34</v>
      </c>
      <c r="Y8" s="38">
        <f>VLOOKUP(B:B,'[1]1. RW,EX,BOP,CP,SA'!$B:$CD,3,0)</f>
        <v>33</v>
      </c>
      <c r="Z8" s="38">
        <f>VLOOKUP(B:B,'[1]1. RW,EX,BOP,CP,SA'!$B:$CD,4,0)</f>
        <v>27</v>
      </c>
      <c r="AA8" s="38">
        <f>VLOOKUP(B:B,'[1]1. RW,EX,BOP,CP,SA'!$B:$CD,5,0)</f>
        <v>32</v>
      </c>
      <c r="AB8" s="38">
        <f>VLOOKUP(B:B,'[1]1. RW,EX,BOP,CP,SA'!$B:$CD,6,0)</f>
        <v>27</v>
      </c>
      <c r="AC8" s="38">
        <f>VLOOKUP(B:B,'[1]1. RW,EX,BOP,CP,SA'!$B:$CD,7,0)</f>
        <v>30</v>
      </c>
      <c r="AD8" s="38">
        <f>VLOOKUP(B:B,'[1]1. RW,EX,BOP,CP,SA'!$B:$CD,8,0)</f>
        <v>52</v>
      </c>
      <c r="AE8" s="38">
        <f>VLOOKUP(B:B,'[1]1. RW,EX,BOP,CP,SA'!$B:$CD,9,0)</f>
        <v>30</v>
      </c>
      <c r="AF8" s="38">
        <f>VLOOKUP(B:B,'[1]1. RW,EX,BOP,CP,SA'!$B:$CD,10,0)</f>
        <v>43</v>
      </c>
      <c r="AG8" s="38">
        <f>VLOOKUP(B:B,'[1]1. RW,EX,BOP,CP,SA'!$B:$CD,11,0)</f>
        <v>56</v>
      </c>
      <c r="AH8" s="38">
        <f>VLOOKUP(B:B,'[1]1. RW,EX,BOP,CP,SA'!$B:$CD,12,0)</f>
        <v>49</v>
      </c>
      <c r="AI8" s="38">
        <f>VLOOKUP(B:B,'[1]1. RW,EX,BOP,CP,SA'!$B:$CD,13,0)</f>
        <v>30</v>
      </c>
      <c r="AJ8" s="38">
        <f>VLOOKUP(B:B,'[1]1. RW,EX,BOP,CP,SA'!$B:$CD,14,0)</f>
        <v>39</v>
      </c>
      <c r="AK8" s="38">
        <f>VLOOKUP(B:B,'[1]1. RW,EX,BOP,CP,SA'!$B:$CD,15,0)</f>
        <v>21</v>
      </c>
      <c r="AL8" s="38">
        <f>VLOOKUP(B:B,'[1]1. RW,EX,BOP,CP,SA'!$B:$CD,16,0)</f>
        <v>12</v>
      </c>
      <c r="AM8" s="38">
        <f>VLOOKUP(B:B,'[1]1. RW,EX,BOP,CP,SA'!$B:$CD,17,0)</f>
        <v>13</v>
      </c>
      <c r="AN8" s="38">
        <f>VLOOKUP(B:B,'[1]1. RW,EX,BOP,CP,SA'!$B:$CD,18,0)</f>
        <v>16</v>
      </c>
      <c r="AO8" s="38">
        <f>VLOOKUP(B:B,'[1]1. RW,EX,BOP,CP,SA'!$B:$CD,19,0)</f>
        <v>14</v>
      </c>
      <c r="AP8" s="38">
        <f>VLOOKUP(B:B,'[1]1. RW,EX,BOP,CP,SA'!$B:$CD,20,0)</f>
        <v>27</v>
      </c>
      <c r="AQ8" s="38">
        <f>VLOOKUP(B:B,'[1]1. RW,EX,BOP,CP,SA'!$B:$CD,21,0)</f>
        <v>25</v>
      </c>
      <c r="AR8" s="38">
        <f>VLOOKUP(B:B,'[1]1. RW,EX,BOP,CP,SA'!$B:$CD,22,0)</f>
        <v>30</v>
      </c>
      <c r="AS8" s="38">
        <f>VLOOKUP(B:B,'[1]1. RW,EX,BOP,CP,SA'!$B:$CD,23,0)</f>
        <v>39</v>
      </c>
      <c r="AT8" s="38">
        <f>VLOOKUP(B:B,'[1]1. RW,EX,BOP,CP,SA'!$B:$CD,24,0)</f>
        <v>30</v>
      </c>
      <c r="AU8" s="38">
        <f>VLOOKUP(B:B,'[1]1. RW,EX,BOP,CP,SA'!$B:$CD,25,0)</f>
        <v>18</v>
      </c>
      <c r="AV8" s="38">
        <f>VLOOKUP(B:B,'[1]1. RW,EX,BOP,CP,SA'!$B:$CD,26,0)</f>
        <v>10</v>
      </c>
      <c r="AW8" s="38">
        <f>VLOOKUP(B:B,'[1]1. RW,EX,BOP,CP,SA'!$B:$CD,27,0)</f>
        <v>15</v>
      </c>
      <c r="AX8" s="38">
        <f>VLOOKUP(B:B,'[1]1. RW,EX,BOP,CP,SA'!$B:$CD,28,0)</f>
        <v>22</v>
      </c>
      <c r="AY8" s="38">
        <f>VLOOKUP(B:B,'[1]1. RW,EX,BOP,CP,SA'!$B:$CD,29,0)</f>
        <v>30</v>
      </c>
      <c r="AZ8" s="38">
        <f>VLOOKUP(B:B,'[1]1. RW,EX,BOP,CP,SA'!$B:$CD,30,0)</f>
        <v>25</v>
      </c>
      <c r="BA8" s="38">
        <f>VLOOKUP(B:B,'[1]1. RW,EX,BOP,CP,SA'!$B:$CD,31,0)</f>
        <v>12</v>
      </c>
      <c r="BB8" s="38">
        <f>VLOOKUP(B:B,'[1]1. RW,EX,BOP,CP,SA'!$B:$CD,32,0)</f>
        <v>17</v>
      </c>
      <c r="BC8" s="38">
        <f>VLOOKUP(B:B,'[1]1. RW,EX,BOP,CP,SA'!$B:$CD,33,0)</f>
        <v>16</v>
      </c>
      <c r="BD8" s="38">
        <f>VLOOKUP(B:B,'[1]1. RW,EX,BOP,CP,SA'!$B:$CD,34,0)</f>
        <v>13</v>
      </c>
      <c r="BE8" s="38">
        <f>VLOOKUP(B:B,'[1]1. RW,EX,BOP,CP,SA'!$B:$CD,35,0)</f>
        <v>21</v>
      </c>
      <c r="BF8" s="38">
        <f>VLOOKUP(B:B,'[1]1. RW,EX,BOP,CP,SA'!$B:$CD,36,0)</f>
        <v>13</v>
      </c>
      <c r="BG8" s="38">
        <f>VLOOKUP(B:B,'[1]1. RW,EX,BOP,CP,SA'!$B:$CD,37,0)</f>
        <v>21</v>
      </c>
      <c r="BH8" s="38">
        <f>VLOOKUP(B:B,'[1]1. RW,EX,BOP,CP,SA'!$B:$CD,38,0)</f>
        <v>20</v>
      </c>
      <c r="BI8" s="38">
        <f>VLOOKUP(B:B,'[1]1. RW,EX,BOP,CP,SA'!$B:$CD,39,0)</f>
        <v>13</v>
      </c>
      <c r="BJ8" s="38">
        <f>VLOOKUP(B:B,'[1]1. RW,EX,BOP,CP,SA'!$B:$CD,40,0)</f>
        <v>25</v>
      </c>
      <c r="BK8" s="38">
        <f>VLOOKUP(B:B,'[1]1. RW,EX,BOP,CP,SA'!$B:$CD,41,0)</f>
        <v>19</v>
      </c>
      <c r="BL8" s="38">
        <f>VLOOKUP(B:B,'[1]1. RW,EX,BOP,CP,SA'!$B:$CD,42,0)</f>
        <v>32</v>
      </c>
      <c r="BM8" s="38">
        <f>VLOOKUP(B:B,'[1]1. RW,EX,BOP,CP,SA'!$B:$CD,43,0)</f>
        <v>60</v>
      </c>
      <c r="BN8" s="38">
        <f>VLOOKUP(B:B,'[1]1. RW,EX,BOP,CP,SA'!$B:$CD,44,0)</f>
        <v>18</v>
      </c>
      <c r="BO8" s="38">
        <f>VLOOKUP(B:B,'[1]1. RW,EX,BOP,CP,SA'!$B:$CD,45,0)</f>
        <v>36</v>
      </c>
      <c r="BP8" s="38">
        <f>VLOOKUP(B:B,'[1]1. RW,EX,BOP,CP,SA'!$B:$CD,46,0)</f>
        <v>44</v>
      </c>
      <c r="BQ8" s="38">
        <f>VLOOKUP(B:B,'[1]1. RW,EX,BOP,CP,SA'!$B:$CD,47,0)</f>
        <v>28</v>
      </c>
      <c r="BR8" s="38">
        <f>VLOOKUP(B:B,'[1]1. RW,EX,BOP,CP,SA'!$B:$CD,48,0)</f>
        <v>26</v>
      </c>
      <c r="BS8" s="38">
        <f>VLOOKUP(B:B,'[1]1. RW,EX,BOP,CP,SA'!$B:$CD,49,0)</f>
        <v>28</v>
      </c>
      <c r="BT8" s="38">
        <f>VLOOKUP(B:B,'[1]1. RW,EX,BOP,CP,SA'!$B:$CD,50,0)</f>
        <v>33</v>
      </c>
      <c r="BU8" s="38">
        <f>VLOOKUP(B:B,'[1]1. RW,EX,BOP,CP,SA'!$B:$CD,51,0)</f>
        <v>42</v>
      </c>
      <c r="BV8" s="38">
        <f>VLOOKUP(B:B,'[1]1. RW,EX,BOP,CP,SA'!$B:$CD,52,0)</f>
        <v>62</v>
      </c>
      <c r="BW8" s="38">
        <f>VLOOKUP(B:B,'[1]1. RW,EX,BOP,CP,SA'!$B:$CD,53,0)</f>
        <v>63</v>
      </c>
      <c r="BX8" s="38">
        <f>VLOOKUP(B:B,'[1]1. RW,EX,BOP,CP,SA'!$B:$CD,54,0)</f>
        <v>37</v>
      </c>
      <c r="BY8" s="38">
        <f>VLOOKUP(B:B,'[1]1. RW,EX,BOP,CP,SA'!$B:$CD,55,0)</f>
        <v>43</v>
      </c>
      <c r="BZ8" s="38">
        <f>VLOOKUP(B:B,'[1]1. RW,EX,BOP,CP,SA'!$B:$CD,56,0)</f>
        <v>39</v>
      </c>
      <c r="CA8" s="38">
        <f>VLOOKUP(B:B,'[1]1. RW,EX,BOP,CP,SA'!$B:$CD,57,0)</f>
        <v>60</v>
      </c>
      <c r="CB8" s="38">
        <f>VLOOKUP(B:B,'[1]1. RW,EX,BOP,CP,SA'!$B:$CD,58,0)</f>
        <v>60</v>
      </c>
      <c r="CC8" s="38">
        <f>VLOOKUP(B:B,'[1]1. RW,EX,BOP,CP,SA'!$B:$CD,59,0)</f>
        <v>64</v>
      </c>
      <c r="CD8" s="38">
        <f>VLOOKUP(B:B,'[1]1. RW,EX,BOP,CP,SA'!$B:$CD,60,0)</f>
        <v>31</v>
      </c>
      <c r="CE8" s="38">
        <f>VLOOKUP(B:B,'[1]1. RW,EX,BOP,CP,SA'!$B:$CD,61,0)</f>
        <v>47</v>
      </c>
      <c r="CF8" s="38">
        <f>VLOOKUP(B:B,'[1]1. RW,EX,BOP,CP,SA'!$B:$CD,62,0)</f>
        <v>21</v>
      </c>
      <c r="CG8" s="38">
        <f>VLOOKUP(B:B,'[1]1. RW,EX,BOP,CP,SA'!$B:$CD,63,0)</f>
        <v>22</v>
      </c>
      <c r="CH8" s="38">
        <f>VLOOKUP(B:B,'[1]1. RW,EX,BOP,CP,SA'!$B:$CD,64,0)</f>
        <v>71</v>
      </c>
      <c r="CI8" s="38">
        <f>VLOOKUP(B:B,'[1]1. RW,EX,BOP,CP,SA'!$B:$CD,65,0)</f>
        <v>55</v>
      </c>
      <c r="CJ8" s="38">
        <f>VLOOKUP(B:B,'[1]1. RW,EX,BOP,CP,SA'!$B:$CD,66,0)</f>
        <v>50</v>
      </c>
      <c r="CK8" s="38">
        <f>VLOOKUP(B:B,'[1]1. RW,EX,BOP,CP,SA'!$B:$CD,67,0)</f>
        <v>24</v>
      </c>
      <c r="CL8" s="38">
        <f>VLOOKUP(B:B,'[1]1. RW,EX,BOP,CP,SA'!$B:$CD,68,0)</f>
        <v>55</v>
      </c>
      <c r="CM8" s="38">
        <f>VLOOKUP(B:B,'[1]1. RW,EX,BOP,CP,SA'!$B:$CD,69,0)</f>
        <v>73</v>
      </c>
      <c r="CN8" s="38">
        <f>VLOOKUP(B:B,'[1]1. RW,EX,BOP,CP,SA'!$B:$CD,70,0)</f>
        <v>100</v>
      </c>
      <c r="CO8" s="38">
        <f>VLOOKUP(B:B,'[1]1. RW,EX,BOP,CP,SA'!$B:$CD,71,0)</f>
        <v>78</v>
      </c>
      <c r="CP8" s="38">
        <f>VLOOKUP(B:B,'[1]1. RW,EX,BOP,CP,SA'!$B:$CD,72,0)</f>
        <v>22</v>
      </c>
      <c r="CQ8" s="38">
        <f>VLOOKUP(B:B,'[1]1. RW,EX,BOP,CP,SA'!$B:$CD,73,0)</f>
        <v>35</v>
      </c>
      <c r="CR8" s="38">
        <f>VLOOKUP(B:B,'[1]1. RW,EX,BOP,CP,SA'!$B:$CD,74,0)</f>
        <v>79</v>
      </c>
      <c r="CS8" s="38">
        <f>VLOOKUP(B:B,'[1]1. RW,EX,BOP,CP,SA'!$B:$CD,75,0)</f>
        <v>102</v>
      </c>
      <c r="CT8" s="38">
        <f>VLOOKUP(B:B,'[1]1. RW,EX,BOP,CP,SA'!$B:$CD,76,0)</f>
        <v>58</v>
      </c>
      <c r="CU8" s="38">
        <f>VLOOKUP(B:B,'[1]1. RW,EX,BOP,CP,SA'!$B:$CD,77,0)</f>
        <v>23</v>
      </c>
      <c r="CV8" s="52">
        <f>VLOOKUP(B:B,'[1]1. RW,EX,BOP,CP,SA'!$B:$CD,78,0)</f>
        <v>17</v>
      </c>
      <c r="CW8" s="52">
        <f>VLOOKUP(B:B,'[1]1. RW,EX,BOP,CP,SA'!$B:$CD,79,0)</f>
        <v>21</v>
      </c>
      <c r="CX8" s="52">
        <f>VLOOKUP(B:B,'[1]1. RW,EX,BOP,CP,SA'!$B:$CD,80,0)</f>
        <v>29</v>
      </c>
      <c r="CY8" s="52">
        <f>VLOOKUP(B:B,'[1]1. RW,EX,BOP,CP,SA'!$B:$CD,81,0)</f>
        <v>25</v>
      </c>
    </row>
    <row r="9" spans="1:103">
      <c r="A9" s="9" t="s">
        <v>12</v>
      </c>
      <c r="B9" s="5" t="s">
        <v>1403</v>
      </c>
      <c r="C9" s="24" t="s">
        <v>749</v>
      </c>
      <c r="D9" s="38">
        <v>34</v>
      </c>
      <c r="E9" s="38">
        <v>20</v>
      </c>
      <c r="F9" s="38">
        <v>20</v>
      </c>
      <c r="G9" s="38">
        <v>22</v>
      </c>
      <c r="H9" s="38">
        <v>27</v>
      </c>
      <c r="I9" s="38">
        <v>36</v>
      </c>
      <c r="J9" s="38">
        <v>30</v>
      </c>
      <c r="K9" s="38">
        <v>22</v>
      </c>
      <c r="L9" s="38">
        <v>25</v>
      </c>
      <c r="M9" s="38">
        <v>30</v>
      </c>
      <c r="N9" s="38">
        <v>47</v>
      </c>
      <c r="O9" s="38">
        <v>33</v>
      </c>
      <c r="P9" s="38">
        <v>44</v>
      </c>
      <c r="Q9" s="38">
        <v>39</v>
      </c>
      <c r="R9" s="38">
        <v>35</v>
      </c>
      <c r="S9" s="38">
        <v>40</v>
      </c>
      <c r="T9" s="38">
        <v>38</v>
      </c>
      <c r="U9" s="38">
        <v>42</v>
      </c>
      <c r="V9" s="38">
        <v>48</v>
      </c>
      <c r="W9" s="38">
        <v>50</v>
      </c>
      <c r="X9" s="53">
        <f>VLOOKUP(B:B,'[1]1. RW,EX,BOP,CP,SA'!$B:$CD,2,0)</f>
        <v>7</v>
      </c>
      <c r="Y9" s="38">
        <f>VLOOKUP(B:B,'[1]1. RW,EX,BOP,CP,SA'!$B:$CD,3,0)</f>
        <v>10</v>
      </c>
      <c r="Z9" s="38">
        <f>VLOOKUP(B:B,'[1]1. RW,EX,BOP,CP,SA'!$B:$CD,4,0)</f>
        <v>11</v>
      </c>
      <c r="AA9" s="38">
        <f>VLOOKUP(B:B,'[1]1. RW,EX,BOP,CP,SA'!$B:$CD,5,0)</f>
        <v>6</v>
      </c>
      <c r="AB9" s="38">
        <f>VLOOKUP(B:B,'[1]1. RW,EX,BOP,CP,SA'!$B:$CD,6,0)</f>
        <v>5</v>
      </c>
      <c r="AC9" s="38">
        <f>VLOOKUP(B:B,'[1]1. RW,EX,BOP,CP,SA'!$B:$CD,7,0)</f>
        <v>4</v>
      </c>
      <c r="AD9" s="38">
        <f>VLOOKUP(B:B,'[1]1. RW,EX,BOP,CP,SA'!$B:$CD,8,0)</f>
        <v>7</v>
      </c>
      <c r="AE9" s="38">
        <f>VLOOKUP(B:B,'[1]1. RW,EX,BOP,CP,SA'!$B:$CD,9,0)</f>
        <v>4</v>
      </c>
      <c r="AF9" s="38">
        <f>VLOOKUP(B:B,'[1]1. RW,EX,BOP,CP,SA'!$B:$CD,10,0)</f>
        <v>6</v>
      </c>
      <c r="AG9" s="38">
        <f>VLOOKUP(B:B,'[1]1. RW,EX,BOP,CP,SA'!$B:$CD,11,0)</f>
        <v>5</v>
      </c>
      <c r="AH9" s="38">
        <f>VLOOKUP(B:B,'[1]1. RW,EX,BOP,CP,SA'!$B:$CD,12,0)</f>
        <v>3</v>
      </c>
      <c r="AI9" s="38">
        <f>VLOOKUP(B:B,'[1]1. RW,EX,BOP,CP,SA'!$B:$CD,13,0)</f>
        <v>6</v>
      </c>
      <c r="AJ9" s="38">
        <f>VLOOKUP(B:B,'[1]1. RW,EX,BOP,CP,SA'!$B:$CD,14,0)</f>
        <v>6</v>
      </c>
      <c r="AK9" s="38">
        <f>VLOOKUP(B:B,'[1]1. RW,EX,BOP,CP,SA'!$B:$CD,15,0)</f>
        <v>7</v>
      </c>
      <c r="AL9" s="38">
        <f>VLOOKUP(B:B,'[1]1. RW,EX,BOP,CP,SA'!$B:$CD,16,0)</f>
        <v>5</v>
      </c>
      <c r="AM9" s="38">
        <f>VLOOKUP(B:B,'[1]1. RW,EX,BOP,CP,SA'!$B:$CD,17,0)</f>
        <v>4</v>
      </c>
      <c r="AN9" s="38">
        <f>VLOOKUP(B:B,'[1]1. RW,EX,BOP,CP,SA'!$B:$CD,18,0)</f>
        <v>8</v>
      </c>
      <c r="AO9" s="38">
        <f>VLOOKUP(B:B,'[1]1. RW,EX,BOP,CP,SA'!$B:$CD,19,0)</f>
        <v>6</v>
      </c>
      <c r="AP9" s="38">
        <f>VLOOKUP(B:B,'[1]1. RW,EX,BOP,CP,SA'!$B:$CD,20,0)</f>
        <v>5</v>
      </c>
      <c r="AQ9" s="38">
        <f>VLOOKUP(B:B,'[1]1. RW,EX,BOP,CP,SA'!$B:$CD,21,0)</f>
        <v>8</v>
      </c>
      <c r="AR9" s="38">
        <f>VLOOKUP(B:B,'[1]1. RW,EX,BOP,CP,SA'!$B:$CD,22,0)</f>
        <v>8</v>
      </c>
      <c r="AS9" s="38">
        <f>VLOOKUP(B:B,'[1]1. RW,EX,BOP,CP,SA'!$B:$CD,23,0)</f>
        <v>9</v>
      </c>
      <c r="AT9" s="38">
        <f>VLOOKUP(B:B,'[1]1. RW,EX,BOP,CP,SA'!$B:$CD,24,0)</f>
        <v>8</v>
      </c>
      <c r="AU9" s="38">
        <f>VLOOKUP(B:B,'[1]1. RW,EX,BOP,CP,SA'!$B:$CD,25,0)</f>
        <v>11</v>
      </c>
      <c r="AV9" s="38">
        <f>VLOOKUP(B:B,'[1]1. RW,EX,BOP,CP,SA'!$B:$CD,26,0)</f>
        <v>9</v>
      </c>
      <c r="AW9" s="38">
        <f>VLOOKUP(B:B,'[1]1. RW,EX,BOP,CP,SA'!$B:$CD,27,0)</f>
        <v>7</v>
      </c>
      <c r="AX9" s="38">
        <f>VLOOKUP(B:B,'[1]1. RW,EX,BOP,CP,SA'!$B:$CD,28,0)</f>
        <v>7</v>
      </c>
      <c r="AY9" s="38">
        <f>VLOOKUP(B:B,'[1]1. RW,EX,BOP,CP,SA'!$B:$CD,29,0)</f>
        <v>7</v>
      </c>
      <c r="AZ9" s="38">
        <f>VLOOKUP(B:B,'[1]1. RW,EX,BOP,CP,SA'!$B:$CD,30,0)</f>
        <v>5</v>
      </c>
      <c r="BA9" s="38">
        <f>VLOOKUP(B:B,'[1]1. RW,EX,BOP,CP,SA'!$B:$CD,31,0)</f>
        <v>7</v>
      </c>
      <c r="BB9" s="38">
        <f>VLOOKUP(B:B,'[1]1. RW,EX,BOP,CP,SA'!$B:$CD,32,0)</f>
        <v>4</v>
      </c>
      <c r="BC9" s="38">
        <f>VLOOKUP(B:B,'[1]1. RW,EX,BOP,CP,SA'!$B:$CD,33,0)</f>
        <v>6</v>
      </c>
      <c r="BD9" s="38">
        <f>VLOOKUP(B:B,'[1]1. RW,EX,BOP,CP,SA'!$B:$CD,34,0)</f>
        <v>6</v>
      </c>
      <c r="BE9" s="38">
        <f>VLOOKUP(B:B,'[1]1. RW,EX,BOP,CP,SA'!$B:$CD,35,0)</f>
        <v>6</v>
      </c>
      <c r="BF9" s="38">
        <f>VLOOKUP(B:B,'[1]1. RW,EX,BOP,CP,SA'!$B:$CD,36,0)</f>
        <v>7</v>
      </c>
      <c r="BG9" s="38">
        <f>VLOOKUP(B:B,'[1]1. RW,EX,BOP,CP,SA'!$B:$CD,37,0)</f>
        <v>6</v>
      </c>
      <c r="BH9" s="38">
        <f>VLOOKUP(B:B,'[1]1. RW,EX,BOP,CP,SA'!$B:$CD,38,0)</f>
        <v>6</v>
      </c>
      <c r="BI9" s="38">
        <f>VLOOKUP(B:B,'[1]1. RW,EX,BOP,CP,SA'!$B:$CD,39,0)</f>
        <v>8</v>
      </c>
      <c r="BJ9" s="38">
        <f>VLOOKUP(B:B,'[1]1. RW,EX,BOP,CP,SA'!$B:$CD,40,0)</f>
        <v>7</v>
      </c>
      <c r="BK9" s="38">
        <f>VLOOKUP(B:B,'[1]1. RW,EX,BOP,CP,SA'!$B:$CD,41,0)</f>
        <v>9</v>
      </c>
      <c r="BL9" s="38">
        <f>VLOOKUP(B:B,'[1]1. RW,EX,BOP,CP,SA'!$B:$CD,42,0)</f>
        <v>16</v>
      </c>
      <c r="BM9" s="38">
        <f>VLOOKUP(B:B,'[1]1. RW,EX,BOP,CP,SA'!$B:$CD,43,0)</f>
        <v>9</v>
      </c>
      <c r="BN9" s="38">
        <f>VLOOKUP(B:B,'[1]1. RW,EX,BOP,CP,SA'!$B:$CD,44,0)</f>
        <v>13</v>
      </c>
      <c r="BO9" s="38">
        <f>VLOOKUP(B:B,'[1]1. RW,EX,BOP,CP,SA'!$B:$CD,45,0)</f>
        <v>9</v>
      </c>
      <c r="BP9" s="38">
        <f>VLOOKUP(B:B,'[1]1. RW,EX,BOP,CP,SA'!$B:$CD,46,0)</f>
        <v>7</v>
      </c>
      <c r="BQ9" s="38">
        <f>VLOOKUP(B:B,'[1]1. RW,EX,BOP,CP,SA'!$B:$CD,47,0)</f>
        <v>7</v>
      </c>
      <c r="BR9" s="38">
        <f>VLOOKUP(B:B,'[1]1. RW,EX,BOP,CP,SA'!$B:$CD,48,0)</f>
        <v>8</v>
      </c>
      <c r="BS9" s="38">
        <f>VLOOKUP(B:B,'[1]1. RW,EX,BOP,CP,SA'!$B:$CD,49,0)</f>
        <v>11</v>
      </c>
      <c r="BT9" s="38">
        <f>VLOOKUP(B:B,'[1]1. RW,EX,BOP,CP,SA'!$B:$CD,50,0)</f>
        <v>10</v>
      </c>
      <c r="BU9" s="38">
        <f>VLOOKUP(B:B,'[1]1. RW,EX,BOP,CP,SA'!$B:$CD,51,0)</f>
        <v>10</v>
      </c>
      <c r="BV9" s="38">
        <f>VLOOKUP(B:B,'[1]1. RW,EX,BOP,CP,SA'!$B:$CD,52,0)</f>
        <v>12</v>
      </c>
      <c r="BW9" s="38">
        <f>VLOOKUP(B:B,'[1]1. RW,EX,BOP,CP,SA'!$B:$CD,53,0)</f>
        <v>12</v>
      </c>
      <c r="BX9" s="38">
        <f>VLOOKUP(B:B,'[1]1. RW,EX,BOP,CP,SA'!$B:$CD,54,0)</f>
        <v>13</v>
      </c>
      <c r="BY9" s="38">
        <f>VLOOKUP(B:B,'[1]1. RW,EX,BOP,CP,SA'!$B:$CD,55,0)</f>
        <v>8</v>
      </c>
      <c r="BZ9" s="38">
        <f>VLOOKUP(B:B,'[1]1. RW,EX,BOP,CP,SA'!$B:$CD,56,0)</f>
        <v>9</v>
      </c>
      <c r="CA9" s="38">
        <f>VLOOKUP(B:B,'[1]1. RW,EX,BOP,CP,SA'!$B:$CD,57,0)</f>
        <v>9</v>
      </c>
      <c r="CB9" s="38">
        <f>VLOOKUP(B:B,'[1]1. RW,EX,BOP,CP,SA'!$B:$CD,58,0)</f>
        <v>8</v>
      </c>
      <c r="CC9" s="38">
        <f>VLOOKUP(B:B,'[1]1. RW,EX,BOP,CP,SA'!$B:$CD,59,0)</f>
        <v>8</v>
      </c>
      <c r="CD9" s="38">
        <f>VLOOKUP(B:B,'[1]1. RW,EX,BOP,CP,SA'!$B:$CD,60,0)</f>
        <v>7</v>
      </c>
      <c r="CE9" s="38">
        <f>VLOOKUP(B:B,'[1]1. RW,EX,BOP,CP,SA'!$B:$CD,61,0)</f>
        <v>12</v>
      </c>
      <c r="CF9" s="38">
        <f>VLOOKUP(B:B,'[1]1. RW,EX,BOP,CP,SA'!$B:$CD,62,0)</f>
        <v>10</v>
      </c>
      <c r="CG9" s="38">
        <f>VLOOKUP(B:B,'[1]1. RW,EX,BOP,CP,SA'!$B:$CD,63,0)</f>
        <v>10</v>
      </c>
      <c r="CH9" s="38">
        <f>VLOOKUP(B:B,'[1]1. RW,EX,BOP,CP,SA'!$B:$CD,64,0)</f>
        <v>10</v>
      </c>
      <c r="CI9" s="38">
        <f>VLOOKUP(B:B,'[1]1. RW,EX,BOP,CP,SA'!$B:$CD,65,0)</f>
        <v>10</v>
      </c>
      <c r="CJ9" s="38">
        <f>VLOOKUP(B:B,'[1]1. RW,EX,BOP,CP,SA'!$B:$CD,66,0)</f>
        <v>10</v>
      </c>
      <c r="CK9" s="38">
        <f>VLOOKUP(B:B,'[1]1. RW,EX,BOP,CP,SA'!$B:$CD,67,0)</f>
        <v>7</v>
      </c>
      <c r="CL9" s="38">
        <f>VLOOKUP(B:B,'[1]1. RW,EX,BOP,CP,SA'!$B:$CD,68,0)</f>
        <v>8</v>
      </c>
      <c r="CM9" s="38">
        <f>VLOOKUP(B:B,'[1]1. RW,EX,BOP,CP,SA'!$B:$CD,69,0)</f>
        <v>13</v>
      </c>
      <c r="CN9" s="38">
        <f>VLOOKUP(B:B,'[1]1. RW,EX,BOP,CP,SA'!$B:$CD,70,0)</f>
        <v>13</v>
      </c>
      <c r="CO9" s="38">
        <f>VLOOKUP(B:B,'[1]1. RW,EX,BOP,CP,SA'!$B:$CD,71,0)</f>
        <v>10</v>
      </c>
      <c r="CP9" s="38">
        <f>VLOOKUP(B:B,'[1]1. RW,EX,BOP,CP,SA'!$B:$CD,72,0)</f>
        <v>9</v>
      </c>
      <c r="CQ9" s="38">
        <f>VLOOKUP(B:B,'[1]1. RW,EX,BOP,CP,SA'!$B:$CD,73,0)</f>
        <v>10</v>
      </c>
      <c r="CR9" s="38">
        <f>VLOOKUP(B:B,'[1]1. RW,EX,BOP,CP,SA'!$B:$CD,74,0)</f>
        <v>11</v>
      </c>
      <c r="CS9" s="38">
        <f>VLOOKUP(B:B,'[1]1. RW,EX,BOP,CP,SA'!$B:$CD,75,0)</f>
        <v>16</v>
      </c>
      <c r="CT9" s="38">
        <f>VLOOKUP(B:B,'[1]1. RW,EX,BOP,CP,SA'!$B:$CD,76,0)</f>
        <v>9</v>
      </c>
      <c r="CU9" s="38">
        <f>VLOOKUP(B:B,'[1]1. RW,EX,BOP,CP,SA'!$B:$CD,77,0)</f>
        <v>12</v>
      </c>
      <c r="CV9" s="52">
        <f>VLOOKUP(B:B,'[1]1. RW,EX,BOP,CP,SA'!$B:$CD,78,0)</f>
        <v>12</v>
      </c>
      <c r="CW9" s="52">
        <f>VLOOKUP(B:B,'[1]1. RW,EX,BOP,CP,SA'!$B:$CD,79,0)</f>
        <v>12</v>
      </c>
      <c r="CX9" s="52">
        <f>VLOOKUP(B:B,'[1]1. RW,EX,BOP,CP,SA'!$B:$CD,80,0)</f>
        <v>12</v>
      </c>
      <c r="CY9" s="52">
        <f>VLOOKUP(B:B,'[1]1. RW,EX,BOP,CP,SA'!$B:$CD,81,0)</f>
        <v>14</v>
      </c>
    </row>
    <row r="10" spans="1:103">
      <c r="A10" s="9" t="s">
        <v>14</v>
      </c>
      <c r="B10" s="5" t="s">
        <v>1404</v>
      </c>
      <c r="C10" s="24" t="s">
        <v>750</v>
      </c>
      <c r="D10" s="38">
        <v>4</v>
      </c>
      <c r="E10" s="38">
        <v>4</v>
      </c>
      <c r="F10" s="38">
        <v>5</v>
      </c>
      <c r="G10" s="38">
        <v>4</v>
      </c>
      <c r="H10" s="38">
        <v>4</v>
      </c>
      <c r="I10" s="38">
        <v>4</v>
      </c>
      <c r="J10" s="38">
        <v>5</v>
      </c>
      <c r="K10" s="38">
        <v>4</v>
      </c>
      <c r="L10" s="38">
        <v>4</v>
      </c>
      <c r="M10" s="38">
        <v>4</v>
      </c>
      <c r="N10" s="38">
        <v>4</v>
      </c>
      <c r="O10" s="38">
        <v>4</v>
      </c>
      <c r="P10" s="38">
        <v>6</v>
      </c>
      <c r="Q10" s="38">
        <v>5</v>
      </c>
      <c r="R10" s="38">
        <v>6</v>
      </c>
      <c r="S10" s="38">
        <v>6</v>
      </c>
      <c r="T10" s="38">
        <v>5</v>
      </c>
      <c r="U10" s="38">
        <v>5</v>
      </c>
      <c r="V10" s="38">
        <v>5</v>
      </c>
      <c r="W10" s="38">
        <v>6</v>
      </c>
      <c r="X10" s="53">
        <f>VLOOKUP(B:B,'[1]1. RW,EX,BOP,CP,SA'!$B:$CD,2,0)</f>
        <v>1</v>
      </c>
      <c r="Y10" s="38">
        <f>VLOOKUP(B:B,'[1]1. RW,EX,BOP,CP,SA'!$B:$CD,3,0)</f>
        <v>1</v>
      </c>
      <c r="Z10" s="38">
        <f>VLOOKUP(B:B,'[1]1. RW,EX,BOP,CP,SA'!$B:$CD,4,0)</f>
        <v>1</v>
      </c>
      <c r="AA10" s="38">
        <f>VLOOKUP(B:B,'[1]1. RW,EX,BOP,CP,SA'!$B:$CD,5,0)</f>
        <v>1</v>
      </c>
      <c r="AB10" s="38">
        <f>VLOOKUP(B:B,'[1]1. RW,EX,BOP,CP,SA'!$B:$CD,6,0)</f>
        <v>1</v>
      </c>
      <c r="AC10" s="38">
        <f>VLOOKUP(B:B,'[1]1. RW,EX,BOP,CP,SA'!$B:$CD,7,0)</f>
        <v>1</v>
      </c>
      <c r="AD10" s="38">
        <f>VLOOKUP(B:B,'[1]1. RW,EX,BOP,CP,SA'!$B:$CD,8,0)</f>
        <v>1</v>
      </c>
      <c r="AE10" s="38">
        <f>VLOOKUP(B:B,'[1]1. RW,EX,BOP,CP,SA'!$B:$CD,9,0)</f>
        <v>1</v>
      </c>
      <c r="AF10" s="38">
        <f>VLOOKUP(B:B,'[1]1. RW,EX,BOP,CP,SA'!$B:$CD,10,0)</f>
        <v>2</v>
      </c>
      <c r="AG10" s="38">
        <f>VLOOKUP(B:B,'[1]1. RW,EX,BOP,CP,SA'!$B:$CD,11,0)</f>
        <v>1</v>
      </c>
      <c r="AH10" s="38">
        <f>VLOOKUP(B:B,'[1]1. RW,EX,BOP,CP,SA'!$B:$CD,12,0)</f>
        <v>1</v>
      </c>
      <c r="AI10" s="38">
        <f>VLOOKUP(B:B,'[1]1. RW,EX,BOP,CP,SA'!$B:$CD,13,0)</f>
        <v>1</v>
      </c>
      <c r="AJ10" s="38">
        <f>VLOOKUP(B:B,'[1]1. RW,EX,BOP,CP,SA'!$B:$CD,14,0)</f>
        <v>1</v>
      </c>
      <c r="AK10" s="38">
        <f>VLOOKUP(B:B,'[1]1. RW,EX,BOP,CP,SA'!$B:$CD,15,0)</f>
        <v>1</v>
      </c>
      <c r="AL10" s="38">
        <f>VLOOKUP(B:B,'[1]1. RW,EX,BOP,CP,SA'!$B:$CD,16,0)</f>
        <v>1</v>
      </c>
      <c r="AM10" s="38">
        <f>VLOOKUP(B:B,'[1]1. RW,EX,BOP,CP,SA'!$B:$CD,17,0)</f>
        <v>1</v>
      </c>
      <c r="AN10" s="38">
        <f>VLOOKUP(B:B,'[1]1. RW,EX,BOP,CP,SA'!$B:$CD,18,0)</f>
        <v>1</v>
      </c>
      <c r="AO10" s="38">
        <f>VLOOKUP(B:B,'[1]1. RW,EX,BOP,CP,SA'!$B:$CD,19,0)</f>
        <v>1</v>
      </c>
      <c r="AP10" s="38">
        <f>VLOOKUP(B:B,'[1]1. RW,EX,BOP,CP,SA'!$B:$CD,20,0)</f>
        <v>1</v>
      </c>
      <c r="AQ10" s="38">
        <f>VLOOKUP(B:B,'[1]1. RW,EX,BOP,CP,SA'!$B:$CD,21,0)</f>
        <v>1</v>
      </c>
      <c r="AR10" s="38">
        <f>VLOOKUP(B:B,'[1]1. RW,EX,BOP,CP,SA'!$B:$CD,22,0)</f>
        <v>2</v>
      </c>
      <c r="AS10" s="38">
        <f>VLOOKUP(B:B,'[1]1. RW,EX,BOP,CP,SA'!$B:$CD,23,0)</f>
        <v>1</v>
      </c>
      <c r="AT10" s="38">
        <f>VLOOKUP(B:B,'[1]1. RW,EX,BOP,CP,SA'!$B:$CD,24,0)</f>
        <v>0</v>
      </c>
      <c r="AU10" s="38">
        <f>VLOOKUP(B:B,'[1]1. RW,EX,BOP,CP,SA'!$B:$CD,25,0)</f>
        <v>1</v>
      </c>
      <c r="AV10" s="38">
        <f>VLOOKUP(B:B,'[1]1. RW,EX,BOP,CP,SA'!$B:$CD,26,0)</f>
        <v>1</v>
      </c>
      <c r="AW10" s="38">
        <f>VLOOKUP(B:B,'[1]1. RW,EX,BOP,CP,SA'!$B:$CD,27,0)</f>
        <v>1</v>
      </c>
      <c r="AX10" s="38">
        <f>VLOOKUP(B:B,'[1]1. RW,EX,BOP,CP,SA'!$B:$CD,28,0)</f>
        <v>2</v>
      </c>
      <c r="AY10" s="38">
        <f>VLOOKUP(B:B,'[1]1. RW,EX,BOP,CP,SA'!$B:$CD,29,0)</f>
        <v>1</v>
      </c>
      <c r="AZ10" s="38">
        <f>VLOOKUP(B:B,'[1]1. RW,EX,BOP,CP,SA'!$B:$CD,30,0)</f>
        <v>1</v>
      </c>
      <c r="BA10" s="38">
        <f>VLOOKUP(B:B,'[1]1. RW,EX,BOP,CP,SA'!$B:$CD,31,0)</f>
        <v>2</v>
      </c>
      <c r="BB10" s="38">
        <f>VLOOKUP(B:B,'[1]1. RW,EX,BOP,CP,SA'!$B:$CD,32,0)</f>
        <v>1</v>
      </c>
      <c r="BC10" s="38">
        <f>VLOOKUP(B:B,'[1]1. RW,EX,BOP,CP,SA'!$B:$CD,33,0)</f>
        <v>0</v>
      </c>
      <c r="BD10" s="38">
        <f>VLOOKUP(B:B,'[1]1. RW,EX,BOP,CP,SA'!$B:$CD,34,0)</f>
        <v>1</v>
      </c>
      <c r="BE10" s="38">
        <f>VLOOKUP(B:B,'[1]1. RW,EX,BOP,CP,SA'!$B:$CD,35,0)</f>
        <v>1</v>
      </c>
      <c r="BF10" s="38">
        <f>VLOOKUP(B:B,'[1]1. RW,EX,BOP,CP,SA'!$B:$CD,36,0)</f>
        <v>1</v>
      </c>
      <c r="BG10" s="38">
        <f>VLOOKUP(B:B,'[1]1. RW,EX,BOP,CP,SA'!$B:$CD,37,0)</f>
        <v>1</v>
      </c>
      <c r="BH10" s="38">
        <f>VLOOKUP(B:B,'[1]1. RW,EX,BOP,CP,SA'!$B:$CD,38,0)</f>
        <v>1</v>
      </c>
      <c r="BI10" s="38">
        <f>VLOOKUP(B:B,'[1]1. RW,EX,BOP,CP,SA'!$B:$CD,39,0)</f>
        <v>1</v>
      </c>
      <c r="BJ10" s="38">
        <f>VLOOKUP(B:B,'[1]1. RW,EX,BOP,CP,SA'!$B:$CD,40,0)</f>
        <v>1</v>
      </c>
      <c r="BK10" s="38">
        <f>VLOOKUP(B:B,'[1]1. RW,EX,BOP,CP,SA'!$B:$CD,41,0)</f>
        <v>1</v>
      </c>
      <c r="BL10" s="38">
        <f>VLOOKUP(B:B,'[1]1. RW,EX,BOP,CP,SA'!$B:$CD,42,0)</f>
        <v>1</v>
      </c>
      <c r="BM10" s="38">
        <f>VLOOKUP(B:B,'[1]1. RW,EX,BOP,CP,SA'!$B:$CD,43,0)</f>
        <v>2</v>
      </c>
      <c r="BN10" s="38">
        <f>VLOOKUP(B:B,'[1]1. RW,EX,BOP,CP,SA'!$B:$CD,44,0)</f>
        <v>0</v>
      </c>
      <c r="BO10" s="38">
        <f>VLOOKUP(B:B,'[1]1. RW,EX,BOP,CP,SA'!$B:$CD,45,0)</f>
        <v>1</v>
      </c>
      <c r="BP10" s="38">
        <f>VLOOKUP(B:B,'[1]1. RW,EX,BOP,CP,SA'!$B:$CD,46,0)</f>
        <v>1</v>
      </c>
      <c r="BQ10" s="38">
        <f>VLOOKUP(B:B,'[1]1. RW,EX,BOP,CP,SA'!$B:$CD,47,0)</f>
        <v>1</v>
      </c>
      <c r="BR10" s="38">
        <f>VLOOKUP(B:B,'[1]1. RW,EX,BOP,CP,SA'!$B:$CD,48,0)</f>
        <v>1</v>
      </c>
      <c r="BS10" s="38">
        <f>VLOOKUP(B:B,'[1]1. RW,EX,BOP,CP,SA'!$B:$CD,49,0)</f>
        <v>1</v>
      </c>
      <c r="BT10" s="38">
        <f>VLOOKUP(B:B,'[1]1. RW,EX,BOP,CP,SA'!$B:$CD,50,0)</f>
        <v>1</v>
      </c>
      <c r="BU10" s="38">
        <f>VLOOKUP(B:B,'[1]1. RW,EX,BOP,CP,SA'!$B:$CD,51,0)</f>
        <v>2</v>
      </c>
      <c r="BV10" s="38">
        <f>VLOOKUP(B:B,'[1]1. RW,EX,BOP,CP,SA'!$B:$CD,52,0)</f>
        <v>2</v>
      </c>
      <c r="BW10" s="38">
        <f>VLOOKUP(B:B,'[1]1. RW,EX,BOP,CP,SA'!$B:$CD,53,0)</f>
        <v>1</v>
      </c>
      <c r="BX10" s="38">
        <f>VLOOKUP(B:B,'[1]1. RW,EX,BOP,CP,SA'!$B:$CD,54,0)</f>
        <v>1</v>
      </c>
      <c r="BY10" s="38">
        <f>VLOOKUP(B:B,'[1]1. RW,EX,BOP,CP,SA'!$B:$CD,55,0)</f>
        <v>2</v>
      </c>
      <c r="BZ10" s="38">
        <f>VLOOKUP(B:B,'[1]1. RW,EX,BOP,CP,SA'!$B:$CD,56,0)</f>
        <v>1</v>
      </c>
      <c r="CA10" s="38">
        <f>VLOOKUP(B:B,'[1]1. RW,EX,BOP,CP,SA'!$B:$CD,57,0)</f>
        <v>1</v>
      </c>
      <c r="CB10" s="38">
        <f>VLOOKUP(B:B,'[1]1. RW,EX,BOP,CP,SA'!$B:$CD,58,0)</f>
        <v>1</v>
      </c>
      <c r="CC10" s="38">
        <f>VLOOKUP(B:B,'[1]1. RW,EX,BOP,CP,SA'!$B:$CD,59,0)</f>
        <v>2</v>
      </c>
      <c r="CD10" s="38">
        <f>VLOOKUP(B:B,'[1]1. RW,EX,BOP,CP,SA'!$B:$CD,60,0)</f>
        <v>2</v>
      </c>
      <c r="CE10" s="38">
        <f>VLOOKUP(B:B,'[1]1. RW,EX,BOP,CP,SA'!$B:$CD,61,0)</f>
        <v>1</v>
      </c>
      <c r="CF10" s="38">
        <f>VLOOKUP(B:B,'[1]1. RW,EX,BOP,CP,SA'!$B:$CD,62,0)</f>
        <v>1</v>
      </c>
      <c r="CG10" s="38">
        <f>VLOOKUP(B:B,'[1]1. RW,EX,BOP,CP,SA'!$B:$CD,63,0)</f>
        <v>1</v>
      </c>
      <c r="CH10" s="38">
        <f>VLOOKUP(B:B,'[1]1. RW,EX,BOP,CP,SA'!$B:$CD,64,0)</f>
        <v>2</v>
      </c>
      <c r="CI10" s="38">
        <f>VLOOKUP(B:B,'[1]1. RW,EX,BOP,CP,SA'!$B:$CD,65,0)</f>
        <v>2</v>
      </c>
      <c r="CJ10" s="38">
        <f>VLOOKUP(B:B,'[1]1. RW,EX,BOP,CP,SA'!$B:$CD,66,0)</f>
        <v>2</v>
      </c>
      <c r="CK10" s="38">
        <f>VLOOKUP(B:B,'[1]1. RW,EX,BOP,CP,SA'!$B:$CD,67,0)</f>
        <v>1</v>
      </c>
      <c r="CL10" s="38">
        <f>VLOOKUP(B:B,'[1]1. RW,EX,BOP,CP,SA'!$B:$CD,68,0)</f>
        <v>1</v>
      </c>
      <c r="CM10" s="38">
        <f>VLOOKUP(B:B,'[1]1. RW,EX,BOP,CP,SA'!$B:$CD,69,0)</f>
        <v>1</v>
      </c>
      <c r="CN10" s="38">
        <f>VLOOKUP(B:B,'[1]1. RW,EX,BOP,CP,SA'!$B:$CD,70,0)</f>
        <v>2</v>
      </c>
      <c r="CO10" s="38">
        <f>VLOOKUP(B:B,'[1]1. RW,EX,BOP,CP,SA'!$B:$CD,71,0)</f>
        <v>1</v>
      </c>
      <c r="CP10" s="38">
        <f>VLOOKUP(B:B,'[1]1. RW,EX,BOP,CP,SA'!$B:$CD,72,0)</f>
        <v>1</v>
      </c>
      <c r="CQ10" s="38">
        <f>VLOOKUP(B:B,'[1]1. RW,EX,BOP,CP,SA'!$B:$CD,73,0)</f>
        <v>1</v>
      </c>
      <c r="CR10" s="38">
        <f>VLOOKUP(B:B,'[1]1. RW,EX,BOP,CP,SA'!$B:$CD,74,0)</f>
        <v>1</v>
      </c>
      <c r="CS10" s="38">
        <f>VLOOKUP(B:B,'[1]1. RW,EX,BOP,CP,SA'!$B:$CD,75,0)</f>
        <v>2</v>
      </c>
      <c r="CT10" s="38">
        <f>VLOOKUP(B:B,'[1]1. RW,EX,BOP,CP,SA'!$B:$CD,76,0)</f>
        <v>1</v>
      </c>
      <c r="CU10" s="38">
        <f>VLOOKUP(B:B,'[1]1. RW,EX,BOP,CP,SA'!$B:$CD,77,0)</f>
        <v>1</v>
      </c>
      <c r="CV10" s="52">
        <f>VLOOKUP(B:B,'[1]1. RW,EX,BOP,CP,SA'!$B:$CD,78,0)</f>
        <v>1</v>
      </c>
      <c r="CW10" s="52">
        <f>VLOOKUP(B:B,'[1]1. RW,EX,BOP,CP,SA'!$B:$CD,79,0)</f>
        <v>2</v>
      </c>
      <c r="CX10" s="52">
        <f>VLOOKUP(B:B,'[1]1. RW,EX,BOP,CP,SA'!$B:$CD,80,0)</f>
        <v>2</v>
      </c>
      <c r="CY10" s="52">
        <f>VLOOKUP(B:B,'[1]1. RW,EX,BOP,CP,SA'!$B:$CD,81,0)</f>
        <v>1</v>
      </c>
    </row>
    <row r="11" spans="1:103">
      <c r="A11" s="9" t="s">
        <v>16</v>
      </c>
      <c r="B11" s="5" t="s">
        <v>1405</v>
      </c>
      <c r="C11" s="24" t="s">
        <v>751</v>
      </c>
      <c r="D11" s="38">
        <v>127</v>
      </c>
      <c r="E11" s="38">
        <v>188</v>
      </c>
      <c r="F11" s="38">
        <v>173</v>
      </c>
      <c r="G11" s="38">
        <v>207</v>
      </c>
      <c r="H11" s="38">
        <v>224</v>
      </c>
      <c r="I11" s="38">
        <v>205</v>
      </c>
      <c r="J11" s="38">
        <v>214</v>
      </c>
      <c r="K11" s="38">
        <v>225</v>
      </c>
      <c r="L11" s="38">
        <v>192</v>
      </c>
      <c r="M11" s="38">
        <v>188</v>
      </c>
      <c r="N11" s="38">
        <v>191</v>
      </c>
      <c r="O11" s="38">
        <v>211</v>
      </c>
      <c r="P11" s="38">
        <v>171</v>
      </c>
      <c r="Q11" s="38">
        <v>198</v>
      </c>
      <c r="R11" s="38">
        <v>207</v>
      </c>
      <c r="S11" s="38">
        <v>225</v>
      </c>
      <c r="T11" s="38">
        <v>212</v>
      </c>
      <c r="U11" s="38">
        <v>191</v>
      </c>
      <c r="V11" s="38">
        <v>226</v>
      </c>
      <c r="W11" s="38">
        <v>243</v>
      </c>
      <c r="X11" s="53">
        <f>VLOOKUP(B:B,'[1]1. RW,EX,BOP,CP,SA'!$B:$CD,2,0)</f>
        <v>33</v>
      </c>
      <c r="Y11" s="38">
        <f>VLOOKUP(B:B,'[1]1. RW,EX,BOP,CP,SA'!$B:$CD,3,0)</f>
        <v>39</v>
      </c>
      <c r="Z11" s="38">
        <f>VLOOKUP(B:B,'[1]1. RW,EX,BOP,CP,SA'!$B:$CD,4,0)</f>
        <v>26</v>
      </c>
      <c r="AA11" s="38">
        <f>VLOOKUP(B:B,'[1]1. RW,EX,BOP,CP,SA'!$B:$CD,5,0)</f>
        <v>29</v>
      </c>
      <c r="AB11" s="38">
        <f>VLOOKUP(B:B,'[1]1. RW,EX,BOP,CP,SA'!$B:$CD,6,0)</f>
        <v>37</v>
      </c>
      <c r="AC11" s="38">
        <f>VLOOKUP(B:B,'[1]1. RW,EX,BOP,CP,SA'!$B:$CD,7,0)</f>
        <v>45</v>
      </c>
      <c r="AD11" s="38">
        <f>VLOOKUP(B:B,'[1]1. RW,EX,BOP,CP,SA'!$B:$CD,8,0)</f>
        <v>47</v>
      </c>
      <c r="AE11" s="38">
        <f>VLOOKUP(B:B,'[1]1. RW,EX,BOP,CP,SA'!$B:$CD,9,0)</f>
        <v>59</v>
      </c>
      <c r="AF11" s="38">
        <f>VLOOKUP(B:B,'[1]1. RW,EX,BOP,CP,SA'!$B:$CD,10,0)</f>
        <v>46</v>
      </c>
      <c r="AG11" s="38">
        <f>VLOOKUP(B:B,'[1]1. RW,EX,BOP,CP,SA'!$B:$CD,11,0)</f>
        <v>40</v>
      </c>
      <c r="AH11" s="38">
        <f>VLOOKUP(B:B,'[1]1. RW,EX,BOP,CP,SA'!$B:$CD,12,0)</f>
        <v>46</v>
      </c>
      <c r="AI11" s="38">
        <f>VLOOKUP(B:B,'[1]1. RW,EX,BOP,CP,SA'!$B:$CD,13,0)</f>
        <v>41</v>
      </c>
      <c r="AJ11" s="38">
        <f>VLOOKUP(B:B,'[1]1. RW,EX,BOP,CP,SA'!$B:$CD,14,0)</f>
        <v>48</v>
      </c>
      <c r="AK11" s="38">
        <f>VLOOKUP(B:B,'[1]1. RW,EX,BOP,CP,SA'!$B:$CD,15,0)</f>
        <v>39</v>
      </c>
      <c r="AL11" s="38">
        <f>VLOOKUP(B:B,'[1]1. RW,EX,BOP,CP,SA'!$B:$CD,16,0)</f>
        <v>66</v>
      </c>
      <c r="AM11" s="38">
        <f>VLOOKUP(B:B,'[1]1. RW,EX,BOP,CP,SA'!$B:$CD,17,0)</f>
        <v>54</v>
      </c>
      <c r="AN11" s="38">
        <f>VLOOKUP(B:B,'[1]1. RW,EX,BOP,CP,SA'!$B:$CD,18,0)</f>
        <v>52</v>
      </c>
      <c r="AO11" s="38">
        <f>VLOOKUP(B:B,'[1]1. RW,EX,BOP,CP,SA'!$B:$CD,19,0)</f>
        <v>61</v>
      </c>
      <c r="AP11" s="38">
        <f>VLOOKUP(B:B,'[1]1. RW,EX,BOP,CP,SA'!$B:$CD,20,0)</f>
        <v>62</v>
      </c>
      <c r="AQ11" s="38">
        <f>VLOOKUP(B:B,'[1]1. RW,EX,BOP,CP,SA'!$B:$CD,21,0)</f>
        <v>49</v>
      </c>
      <c r="AR11" s="38">
        <f>VLOOKUP(B:B,'[1]1. RW,EX,BOP,CP,SA'!$B:$CD,22,0)</f>
        <v>61</v>
      </c>
      <c r="AS11" s="38">
        <f>VLOOKUP(B:B,'[1]1. RW,EX,BOP,CP,SA'!$B:$CD,23,0)</f>
        <v>48</v>
      </c>
      <c r="AT11" s="38">
        <f>VLOOKUP(B:B,'[1]1. RW,EX,BOP,CP,SA'!$B:$CD,24,0)</f>
        <v>45</v>
      </c>
      <c r="AU11" s="38">
        <f>VLOOKUP(B:B,'[1]1. RW,EX,BOP,CP,SA'!$B:$CD,25,0)</f>
        <v>51</v>
      </c>
      <c r="AV11" s="38">
        <f>VLOOKUP(B:B,'[1]1. RW,EX,BOP,CP,SA'!$B:$CD,26,0)</f>
        <v>30</v>
      </c>
      <c r="AW11" s="38">
        <f>VLOOKUP(B:B,'[1]1. RW,EX,BOP,CP,SA'!$B:$CD,27,0)</f>
        <v>69</v>
      </c>
      <c r="AX11" s="38">
        <f>VLOOKUP(B:B,'[1]1. RW,EX,BOP,CP,SA'!$B:$CD,28,0)</f>
        <v>54</v>
      </c>
      <c r="AY11" s="38">
        <f>VLOOKUP(B:B,'[1]1. RW,EX,BOP,CP,SA'!$B:$CD,29,0)</f>
        <v>61</v>
      </c>
      <c r="AZ11" s="38">
        <f>VLOOKUP(B:B,'[1]1. RW,EX,BOP,CP,SA'!$B:$CD,30,0)</f>
        <v>40</v>
      </c>
      <c r="BA11" s="38">
        <f>VLOOKUP(B:B,'[1]1. RW,EX,BOP,CP,SA'!$B:$CD,31,0)</f>
        <v>60</v>
      </c>
      <c r="BB11" s="38">
        <f>VLOOKUP(B:B,'[1]1. RW,EX,BOP,CP,SA'!$B:$CD,32,0)</f>
        <v>60</v>
      </c>
      <c r="BC11" s="38">
        <f>VLOOKUP(B:B,'[1]1. RW,EX,BOP,CP,SA'!$B:$CD,33,0)</f>
        <v>65</v>
      </c>
      <c r="BD11" s="38">
        <f>VLOOKUP(B:B,'[1]1. RW,EX,BOP,CP,SA'!$B:$CD,34,0)</f>
        <v>44</v>
      </c>
      <c r="BE11" s="38">
        <f>VLOOKUP(B:B,'[1]1. RW,EX,BOP,CP,SA'!$B:$CD,35,0)</f>
        <v>46</v>
      </c>
      <c r="BF11" s="38">
        <f>VLOOKUP(B:B,'[1]1. RW,EX,BOP,CP,SA'!$B:$CD,36,0)</f>
        <v>58</v>
      </c>
      <c r="BG11" s="38">
        <f>VLOOKUP(B:B,'[1]1. RW,EX,BOP,CP,SA'!$B:$CD,37,0)</f>
        <v>44</v>
      </c>
      <c r="BH11" s="38">
        <f>VLOOKUP(B:B,'[1]1. RW,EX,BOP,CP,SA'!$B:$CD,38,0)</f>
        <v>66</v>
      </c>
      <c r="BI11" s="38">
        <f>VLOOKUP(B:B,'[1]1. RW,EX,BOP,CP,SA'!$B:$CD,39,0)</f>
        <v>40</v>
      </c>
      <c r="BJ11" s="38">
        <f>VLOOKUP(B:B,'[1]1. RW,EX,BOP,CP,SA'!$B:$CD,40,0)</f>
        <v>35</v>
      </c>
      <c r="BK11" s="38">
        <f>VLOOKUP(B:B,'[1]1. RW,EX,BOP,CP,SA'!$B:$CD,41,0)</f>
        <v>47</v>
      </c>
      <c r="BL11" s="38">
        <f>VLOOKUP(B:B,'[1]1. RW,EX,BOP,CP,SA'!$B:$CD,42,0)</f>
        <v>56</v>
      </c>
      <c r="BM11" s="38">
        <f>VLOOKUP(B:B,'[1]1. RW,EX,BOP,CP,SA'!$B:$CD,43,0)</f>
        <v>42</v>
      </c>
      <c r="BN11" s="38">
        <f>VLOOKUP(B:B,'[1]1. RW,EX,BOP,CP,SA'!$B:$CD,44,0)</f>
        <v>40</v>
      </c>
      <c r="BO11" s="38">
        <f>VLOOKUP(B:B,'[1]1. RW,EX,BOP,CP,SA'!$B:$CD,45,0)</f>
        <v>53</v>
      </c>
      <c r="BP11" s="38">
        <f>VLOOKUP(B:B,'[1]1. RW,EX,BOP,CP,SA'!$B:$CD,46,0)</f>
        <v>53</v>
      </c>
      <c r="BQ11" s="38">
        <f>VLOOKUP(B:B,'[1]1. RW,EX,BOP,CP,SA'!$B:$CD,47,0)</f>
        <v>54</v>
      </c>
      <c r="BR11" s="38">
        <f>VLOOKUP(B:B,'[1]1. RW,EX,BOP,CP,SA'!$B:$CD,48,0)</f>
        <v>42</v>
      </c>
      <c r="BS11" s="38">
        <f>VLOOKUP(B:B,'[1]1. RW,EX,BOP,CP,SA'!$B:$CD,49,0)</f>
        <v>62</v>
      </c>
      <c r="BT11" s="38">
        <f>VLOOKUP(B:B,'[1]1. RW,EX,BOP,CP,SA'!$B:$CD,50,0)</f>
        <v>44</v>
      </c>
      <c r="BU11" s="38">
        <f>VLOOKUP(B:B,'[1]1. RW,EX,BOP,CP,SA'!$B:$CD,51,0)</f>
        <v>42</v>
      </c>
      <c r="BV11" s="38">
        <f>VLOOKUP(B:B,'[1]1. RW,EX,BOP,CP,SA'!$B:$CD,52,0)</f>
        <v>53</v>
      </c>
      <c r="BW11" s="38">
        <f>VLOOKUP(B:B,'[1]1. RW,EX,BOP,CP,SA'!$B:$CD,53,0)</f>
        <v>32</v>
      </c>
      <c r="BX11" s="38">
        <f>VLOOKUP(B:B,'[1]1. RW,EX,BOP,CP,SA'!$B:$CD,54,0)</f>
        <v>53</v>
      </c>
      <c r="BY11" s="38">
        <f>VLOOKUP(B:B,'[1]1. RW,EX,BOP,CP,SA'!$B:$CD,55,0)</f>
        <v>51</v>
      </c>
      <c r="BZ11" s="38">
        <f>VLOOKUP(B:B,'[1]1. RW,EX,BOP,CP,SA'!$B:$CD,56,0)</f>
        <v>48</v>
      </c>
      <c r="CA11" s="38">
        <f>VLOOKUP(B:B,'[1]1. RW,EX,BOP,CP,SA'!$B:$CD,57,0)</f>
        <v>46</v>
      </c>
      <c r="CB11" s="38">
        <f>VLOOKUP(B:B,'[1]1. RW,EX,BOP,CP,SA'!$B:$CD,58,0)</f>
        <v>55</v>
      </c>
      <c r="CC11" s="38">
        <f>VLOOKUP(B:B,'[1]1. RW,EX,BOP,CP,SA'!$B:$CD,59,0)</f>
        <v>54</v>
      </c>
      <c r="CD11" s="38">
        <f>VLOOKUP(B:B,'[1]1. RW,EX,BOP,CP,SA'!$B:$CD,60,0)</f>
        <v>49</v>
      </c>
      <c r="CE11" s="38">
        <f>VLOOKUP(B:B,'[1]1. RW,EX,BOP,CP,SA'!$B:$CD,61,0)</f>
        <v>49</v>
      </c>
      <c r="CF11" s="38">
        <f>VLOOKUP(B:B,'[1]1. RW,EX,BOP,CP,SA'!$B:$CD,62,0)</f>
        <v>62</v>
      </c>
      <c r="CG11" s="38">
        <f>VLOOKUP(B:B,'[1]1. RW,EX,BOP,CP,SA'!$B:$CD,63,0)</f>
        <v>61</v>
      </c>
      <c r="CH11" s="38">
        <f>VLOOKUP(B:B,'[1]1. RW,EX,BOP,CP,SA'!$B:$CD,64,0)</f>
        <v>52</v>
      </c>
      <c r="CI11" s="38">
        <f>VLOOKUP(B:B,'[1]1. RW,EX,BOP,CP,SA'!$B:$CD,65,0)</f>
        <v>50</v>
      </c>
      <c r="CJ11" s="38">
        <f>VLOOKUP(B:B,'[1]1. RW,EX,BOP,CP,SA'!$B:$CD,66,0)</f>
        <v>47</v>
      </c>
      <c r="CK11" s="38">
        <f>VLOOKUP(B:B,'[1]1. RW,EX,BOP,CP,SA'!$B:$CD,67,0)</f>
        <v>56</v>
      </c>
      <c r="CL11" s="38">
        <f>VLOOKUP(B:B,'[1]1. RW,EX,BOP,CP,SA'!$B:$CD,68,0)</f>
        <v>59</v>
      </c>
      <c r="CM11" s="38">
        <f>VLOOKUP(B:B,'[1]1. RW,EX,BOP,CP,SA'!$B:$CD,69,0)</f>
        <v>50</v>
      </c>
      <c r="CN11" s="38">
        <f>VLOOKUP(B:B,'[1]1. RW,EX,BOP,CP,SA'!$B:$CD,70,0)</f>
        <v>48</v>
      </c>
      <c r="CO11" s="38">
        <f>VLOOKUP(B:B,'[1]1. RW,EX,BOP,CP,SA'!$B:$CD,71,0)</f>
        <v>55</v>
      </c>
      <c r="CP11" s="38">
        <f>VLOOKUP(B:B,'[1]1. RW,EX,BOP,CP,SA'!$B:$CD,72,0)</f>
        <v>44</v>
      </c>
      <c r="CQ11" s="38">
        <f>VLOOKUP(B:B,'[1]1. RW,EX,BOP,CP,SA'!$B:$CD,73,0)</f>
        <v>44</v>
      </c>
      <c r="CR11" s="38">
        <f>VLOOKUP(B:B,'[1]1. RW,EX,BOP,CP,SA'!$B:$CD,74,0)</f>
        <v>51</v>
      </c>
      <c r="CS11" s="38">
        <f>VLOOKUP(B:B,'[1]1. RW,EX,BOP,CP,SA'!$B:$CD,75,0)</f>
        <v>54</v>
      </c>
      <c r="CT11" s="38">
        <f>VLOOKUP(B:B,'[1]1. RW,EX,BOP,CP,SA'!$B:$CD,76,0)</f>
        <v>62</v>
      </c>
      <c r="CU11" s="38">
        <f>VLOOKUP(B:B,'[1]1. RW,EX,BOP,CP,SA'!$B:$CD,77,0)</f>
        <v>59</v>
      </c>
      <c r="CV11" s="52">
        <f>VLOOKUP(B:B,'[1]1. RW,EX,BOP,CP,SA'!$B:$CD,78,0)</f>
        <v>62</v>
      </c>
      <c r="CW11" s="52">
        <f>VLOOKUP(B:B,'[1]1. RW,EX,BOP,CP,SA'!$B:$CD,79,0)</f>
        <v>61</v>
      </c>
      <c r="CX11" s="52">
        <f>VLOOKUP(B:B,'[1]1. RW,EX,BOP,CP,SA'!$B:$CD,80,0)</f>
        <v>60</v>
      </c>
      <c r="CY11" s="52">
        <f>VLOOKUP(B:B,'[1]1. RW,EX,BOP,CP,SA'!$B:$CD,81,0)</f>
        <v>60</v>
      </c>
    </row>
    <row r="12" spans="1:103">
      <c r="A12" s="1" t="s">
        <v>18</v>
      </c>
      <c r="B12" s="5" t="s">
        <v>1406</v>
      </c>
      <c r="C12" s="24" t="s">
        <v>752</v>
      </c>
      <c r="D12" s="38">
        <v>9</v>
      </c>
      <c r="E12" s="38">
        <v>7</v>
      </c>
      <c r="F12" s="38">
        <v>6</v>
      </c>
      <c r="G12" s="38">
        <v>6</v>
      </c>
      <c r="H12" s="38">
        <v>7</v>
      </c>
      <c r="I12" s="38">
        <v>10</v>
      </c>
      <c r="J12" s="38">
        <v>10</v>
      </c>
      <c r="K12" s="38">
        <v>11</v>
      </c>
      <c r="L12" s="38">
        <v>10</v>
      </c>
      <c r="M12" s="38">
        <v>12</v>
      </c>
      <c r="N12" s="38">
        <v>9</v>
      </c>
      <c r="O12" s="38">
        <v>10</v>
      </c>
      <c r="P12" s="38">
        <v>12</v>
      </c>
      <c r="Q12" s="38">
        <v>15</v>
      </c>
      <c r="R12" s="38">
        <v>14</v>
      </c>
      <c r="S12" s="38">
        <v>23</v>
      </c>
      <c r="T12" s="38">
        <v>20</v>
      </c>
      <c r="U12" s="38">
        <v>27</v>
      </c>
      <c r="V12" s="38">
        <v>32</v>
      </c>
      <c r="W12" s="38">
        <v>26</v>
      </c>
      <c r="X12" s="53">
        <f>VLOOKUP(B:B,'[1]1. RW,EX,BOP,CP,SA'!$B:$CD,2,0)</f>
        <v>3</v>
      </c>
      <c r="Y12" s="38">
        <f>VLOOKUP(B:B,'[1]1. RW,EX,BOP,CP,SA'!$B:$CD,3,0)</f>
        <v>3</v>
      </c>
      <c r="Z12" s="38">
        <f>VLOOKUP(B:B,'[1]1. RW,EX,BOP,CP,SA'!$B:$CD,4,0)</f>
        <v>2</v>
      </c>
      <c r="AA12" s="38">
        <f>VLOOKUP(B:B,'[1]1. RW,EX,BOP,CP,SA'!$B:$CD,5,0)</f>
        <v>1</v>
      </c>
      <c r="AB12" s="38">
        <f>VLOOKUP(B:B,'[1]1. RW,EX,BOP,CP,SA'!$B:$CD,6,0)</f>
        <v>3</v>
      </c>
      <c r="AC12" s="38">
        <f>VLOOKUP(B:B,'[1]1. RW,EX,BOP,CP,SA'!$B:$CD,7,0)</f>
        <v>2</v>
      </c>
      <c r="AD12" s="38">
        <f>VLOOKUP(B:B,'[1]1. RW,EX,BOP,CP,SA'!$B:$CD,8,0)</f>
        <v>1</v>
      </c>
      <c r="AE12" s="38">
        <f>VLOOKUP(B:B,'[1]1. RW,EX,BOP,CP,SA'!$B:$CD,9,0)</f>
        <v>1</v>
      </c>
      <c r="AF12" s="38">
        <f>VLOOKUP(B:B,'[1]1. RW,EX,BOP,CP,SA'!$B:$CD,10,0)</f>
        <v>2</v>
      </c>
      <c r="AG12" s="38">
        <f>VLOOKUP(B:B,'[1]1. RW,EX,BOP,CP,SA'!$B:$CD,11,0)</f>
        <v>2</v>
      </c>
      <c r="AH12" s="38">
        <f>VLOOKUP(B:B,'[1]1. RW,EX,BOP,CP,SA'!$B:$CD,12,0)</f>
        <v>1</v>
      </c>
      <c r="AI12" s="38">
        <f>VLOOKUP(B:B,'[1]1. RW,EX,BOP,CP,SA'!$B:$CD,13,0)</f>
        <v>1</v>
      </c>
      <c r="AJ12" s="38">
        <f>VLOOKUP(B:B,'[1]1. RW,EX,BOP,CP,SA'!$B:$CD,14,0)</f>
        <v>1</v>
      </c>
      <c r="AK12" s="38">
        <f>VLOOKUP(B:B,'[1]1. RW,EX,BOP,CP,SA'!$B:$CD,15,0)</f>
        <v>2</v>
      </c>
      <c r="AL12" s="38">
        <f>VLOOKUP(B:B,'[1]1. RW,EX,BOP,CP,SA'!$B:$CD,16,0)</f>
        <v>2</v>
      </c>
      <c r="AM12" s="38">
        <f>VLOOKUP(B:B,'[1]1. RW,EX,BOP,CP,SA'!$B:$CD,17,0)</f>
        <v>1</v>
      </c>
      <c r="AN12" s="38">
        <f>VLOOKUP(B:B,'[1]1. RW,EX,BOP,CP,SA'!$B:$CD,18,0)</f>
        <v>2</v>
      </c>
      <c r="AO12" s="38">
        <f>VLOOKUP(B:B,'[1]1. RW,EX,BOP,CP,SA'!$B:$CD,19,0)</f>
        <v>2</v>
      </c>
      <c r="AP12" s="38">
        <f>VLOOKUP(B:B,'[1]1. RW,EX,BOP,CP,SA'!$B:$CD,20,0)</f>
        <v>1</v>
      </c>
      <c r="AQ12" s="38">
        <f>VLOOKUP(B:B,'[1]1. RW,EX,BOP,CP,SA'!$B:$CD,21,0)</f>
        <v>2</v>
      </c>
      <c r="AR12" s="38">
        <f>VLOOKUP(B:B,'[1]1. RW,EX,BOP,CP,SA'!$B:$CD,22,0)</f>
        <v>3</v>
      </c>
      <c r="AS12" s="38">
        <f>VLOOKUP(B:B,'[1]1. RW,EX,BOP,CP,SA'!$B:$CD,23,0)</f>
        <v>2</v>
      </c>
      <c r="AT12" s="38">
        <f>VLOOKUP(B:B,'[1]1. RW,EX,BOP,CP,SA'!$B:$CD,24,0)</f>
        <v>2</v>
      </c>
      <c r="AU12" s="38">
        <f>VLOOKUP(B:B,'[1]1. RW,EX,BOP,CP,SA'!$B:$CD,25,0)</f>
        <v>3</v>
      </c>
      <c r="AV12" s="38">
        <f>VLOOKUP(B:B,'[1]1. RW,EX,BOP,CP,SA'!$B:$CD,26,0)</f>
        <v>1</v>
      </c>
      <c r="AW12" s="38">
        <f>VLOOKUP(B:B,'[1]1. RW,EX,BOP,CP,SA'!$B:$CD,27,0)</f>
        <v>3</v>
      </c>
      <c r="AX12" s="38">
        <f>VLOOKUP(B:B,'[1]1. RW,EX,BOP,CP,SA'!$B:$CD,28,0)</f>
        <v>3</v>
      </c>
      <c r="AY12" s="38">
        <f>VLOOKUP(B:B,'[1]1. RW,EX,BOP,CP,SA'!$B:$CD,29,0)</f>
        <v>3</v>
      </c>
      <c r="AZ12" s="38">
        <f>VLOOKUP(B:B,'[1]1. RW,EX,BOP,CP,SA'!$B:$CD,30,0)</f>
        <v>3</v>
      </c>
      <c r="BA12" s="38">
        <f>VLOOKUP(B:B,'[1]1. RW,EX,BOP,CP,SA'!$B:$CD,31,0)</f>
        <v>3</v>
      </c>
      <c r="BB12" s="38">
        <f>VLOOKUP(B:B,'[1]1. RW,EX,BOP,CP,SA'!$B:$CD,32,0)</f>
        <v>2</v>
      </c>
      <c r="BC12" s="38">
        <f>VLOOKUP(B:B,'[1]1. RW,EX,BOP,CP,SA'!$B:$CD,33,0)</f>
        <v>3</v>
      </c>
      <c r="BD12" s="38">
        <f>VLOOKUP(B:B,'[1]1. RW,EX,BOP,CP,SA'!$B:$CD,34,0)</f>
        <v>3</v>
      </c>
      <c r="BE12" s="38">
        <f>VLOOKUP(B:B,'[1]1. RW,EX,BOP,CP,SA'!$B:$CD,35,0)</f>
        <v>3</v>
      </c>
      <c r="BF12" s="38">
        <f>VLOOKUP(B:B,'[1]1. RW,EX,BOP,CP,SA'!$B:$CD,36,0)</f>
        <v>2</v>
      </c>
      <c r="BG12" s="38">
        <f>VLOOKUP(B:B,'[1]1. RW,EX,BOP,CP,SA'!$B:$CD,37,0)</f>
        <v>2</v>
      </c>
      <c r="BH12" s="38">
        <f>VLOOKUP(B:B,'[1]1. RW,EX,BOP,CP,SA'!$B:$CD,38,0)</f>
        <v>2</v>
      </c>
      <c r="BI12" s="38">
        <f>VLOOKUP(B:B,'[1]1. RW,EX,BOP,CP,SA'!$B:$CD,39,0)</f>
        <v>4</v>
      </c>
      <c r="BJ12" s="38">
        <f>VLOOKUP(B:B,'[1]1. RW,EX,BOP,CP,SA'!$B:$CD,40,0)</f>
        <v>4</v>
      </c>
      <c r="BK12" s="38">
        <f>VLOOKUP(B:B,'[1]1. RW,EX,BOP,CP,SA'!$B:$CD,41,0)</f>
        <v>2</v>
      </c>
      <c r="BL12" s="38">
        <f>VLOOKUP(B:B,'[1]1. RW,EX,BOP,CP,SA'!$B:$CD,42,0)</f>
        <v>2</v>
      </c>
      <c r="BM12" s="38">
        <f>VLOOKUP(B:B,'[1]1. RW,EX,BOP,CP,SA'!$B:$CD,43,0)</f>
        <v>3</v>
      </c>
      <c r="BN12" s="38">
        <f>VLOOKUP(B:B,'[1]1. RW,EX,BOP,CP,SA'!$B:$CD,44,0)</f>
        <v>2</v>
      </c>
      <c r="BO12" s="38">
        <f>VLOOKUP(B:B,'[1]1. RW,EX,BOP,CP,SA'!$B:$CD,45,0)</f>
        <v>2</v>
      </c>
      <c r="BP12" s="38">
        <f>VLOOKUP(B:B,'[1]1. RW,EX,BOP,CP,SA'!$B:$CD,46,0)</f>
        <v>2</v>
      </c>
      <c r="BQ12" s="38">
        <f>VLOOKUP(B:B,'[1]1. RW,EX,BOP,CP,SA'!$B:$CD,47,0)</f>
        <v>2</v>
      </c>
      <c r="BR12" s="38">
        <f>VLOOKUP(B:B,'[1]1. RW,EX,BOP,CP,SA'!$B:$CD,48,0)</f>
        <v>3</v>
      </c>
      <c r="BS12" s="38">
        <f>VLOOKUP(B:B,'[1]1. RW,EX,BOP,CP,SA'!$B:$CD,49,0)</f>
        <v>3</v>
      </c>
      <c r="BT12" s="38">
        <f>VLOOKUP(B:B,'[1]1. RW,EX,BOP,CP,SA'!$B:$CD,50,0)</f>
        <v>2</v>
      </c>
      <c r="BU12" s="38">
        <f>VLOOKUP(B:B,'[1]1. RW,EX,BOP,CP,SA'!$B:$CD,51,0)</f>
        <v>5</v>
      </c>
      <c r="BV12" s="38">
        <f>VLOOKUP(B:B,'[1]1. RW,EX,BOP,CP,SA'!$B:$CD,52,0)</f>
        <v>3</v>
      </c>
      <c r="BW12" s="38">
        <f>VLOOKUP(B:B,'[1]1. RW,EX,BOP,CP,SA'!$B:$CD,53,0)</f>
        <v>2</v>
      </c>
      <c r="BX12" s="38">
        <f>VLOOKUP(B:B,'[1]1. RW,EX,BOP,CP,SA'!$B:$CD,54,0)</f>
        <v>3</v>
      </c>
      <c r="BY12" s="38">
        <f>VLOOKUP(B:B,'[1]1. RW,EX,BOP,CP,SA'!$B:$CD,55,0)</f>
        <v>3</v>
      </c>
      <c r="BZ12" s="38">
        <f>VLOOKUP(B:B,'[1]1. RW,EX,BOP,CP,SA'!$B:$CD,56,0)</f>
        <v>4</v>
      </c>
      <c r="CA12" s="38">
        <f>VLOOKUP(B:B,'[1]1. RW,EX,BOP,CP,SA'!$B:$CD,57,0)</f>
        <v>5</v>
      </c>
      <c r="CB12" s="38">
        <f>VLOOKUP(B:B,'[1]1. RW,EX,BOP,CP,SA'!$B:$CD,58,0)</f>
        <v>3</v>
      </c>
      <c r="CC12" s="38">
        <f>VLOOKUP(B:B,'[1]1. RW,EX,BOP,CP,SA'!$B:$CD,59,0)</f>
        <v>3</v>
      </c>
      <c r="CD12" s="38">
        <f>VLOOKUP(B:B,'[1]1. RW,EX,BOP,CP,SA'!$B:$CD,60,0)</f>
        <v>4</v>
      </c>
      <c r="CE12" s="38">
        <f>VLOOKUP(B:B,'[1]1. RW,EX,BOP,CP,SA'!$B:$CD,61,0)</f>
        <v>4</v>
      </c>
      <c r="CF12" s="38">
        <f>VLOOKUP(B:B,'[1]1. RW,EX,BOP,CP,SA'!$B:$CD,62,0)</f>
        <v>6</v>
      </c>
      <c r="CG12" s="38">
        <f>VLOOKUP(B:B,'[1]1. RW,EX,BOP,CP,SA'!$B:$CD,63,0)</f>
        <v>7</v>
      </c>
      <c r="CH12" s="38">
        <f>VLOOKUP(B:B,'[1]1. RW,EX,BOP,CP,SA'!$B:$CD,64,0)</f>
        <v>4</v>
      </c>
      <c r="CI12" s="38">
        <f>VLOOKUP(B:B,'[1]1. RW,EX,BOP,CP,SA'!$B:$CD,65,0)</f>
        <v>6</v>
      </c>
      <c r="CJ12" s="38">
        <f>VLOOKUP(B:B,'[1]1. RW,EX,BOP,CP,SA'!$B:$CD,66,0)</f>
        <v>3</v>
      </c>
      <c r="CK12" s="38">
        <f>VLOOKUP(B:B,'[1]1. RW,EX,BOP,CP,SA'!$B:$CD,67,0)</f>
        <v>4</v>
      </c>
      <c r="CL12" s="38">
        <f>VLOOKUP(B:B,'[1]1. RW,EX,BOP,CP,SA'!$B:$CD,68,0)</f>
        <v>4</v>
      </c>
      <c r="CM12" s="38">
        <f>VLOOKUP(B:B,'[1]1. RW,EX,BOP,CP,SA'!$B:$CD,69,0)</f>
        <v>9</v>
      </c>
      <c r="CN12" s="38">
        <f>VLOOKUP(B:B,'[1]1. RW,EX,BOP,CP,SA'!$B:$CD,70,0)</f>
        <v>7</v>
      </c>
      <c r="CO12" s="38">
        <f>VLOOKUP(B:B,'[1]1. RW,EX,BOP,CP,SA'!$B:$CD,71,0)</f>
        <v>6</v>
      </c>
      <c r="CP12" s="38">
        <f>VLOOKUP(B:B,'[1]1. RW,EX,BOP,CP,SA'!$B:$CD,72,0)</f>
        <v>6</v>
      </c>
      <c r="CQ12" s="38">
        <f>VLOOKUP(B:B,'[1]1. RW,EX,BOP,CP,SA'!$B:$CD,73,0)</f>
        <v>8</v>
      </c>
      <c r="CR12" s="38">
        <f>VLOOKUP(B:B,'[1]1. RW,EX,BOP,CP,SA'!$B:$CD,74,0)</f>
        <v>10</v>
      </c>
      <c r="CS12" s="38">
        <f>VLOOKUP(B:B,'[1]1. RW,EX,BOP,CP,SA'!$B:$CD,75,0)</f>
        <v>7</v>
      </c>
      <c r="CT12" s="38">
        <f>VLOOKUP(B:B,'[1]1. RW,EX,BOP,CP,SA'!$B:$CD,76,0)</f>
        <v>5</v>
      </c>
      <c r="CU12" s="38">
        <f>VLOOKUP(B:B,'[1]1. RW,EX,BOP,CP,SA'!$B:$CD,77,0)</f>
        <v>10</v>
      </c>
      <c r="CV12" s="52">
        <f>VLOOKUP(B:B,'[1]1. RW,EX,BOP,CP,SA'!$B:$CD,78,0)</f>
        <v>9</v>
      </c>
      <c r="CW12" s="52">
        <f>VLOOKUP(B:B,'[1]1. RW,EX,BOP,CP,SA'!$B:$CD,79,0)</f>
        <v>5</v>
      </c>
      <c r="CX12" s="52">
        <f>VLOOKUP(B:B,'[1]1. RW,EX,BOP,CP,SA'!$B:$CD,80,0)</f>
        <v>5</v>
      </c>
      <c r="CY12" s="52">
        <f>VLOOKUP(B:B,'[1]1. RW,EX,BOP,CP,SA'!$B:$CD,81,0)</f>
        <v>7</v>
      </c>
    </row>
    <row r="13" spans="1:103">
      <c r="A13" s="9" t="s">
        <v>20</v>
      </c>
      <c r="B13" s="5" t="s">
        <v>1407</v>
      </c>
      <c r="C13" s="24" t="s">
        <v>753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53">
        <f>VLOOKUP(B:B,'[1]1. RW,EX,BOP,CP,SA'!$B:$CD,2,0)</f>
        <v>0</v>
      </c>
      <c r="Y13" s="38">
        <f>VLOOKUP(B:B,'[1]1. RW,EX,BOP,CP,SA'!$B:$CD,3,0)</f>
        <v>0</v>
      </c>
      <c r="Z13" s="38">
        <f>VLOOKUP(B:B,'[1]1. RW,EX,BOP,CP,SA'!$B:$CD,4,0)</f>
        <v>0</v>
      </c>
      <c r="AA13" s="38">
        <f>VLOOKUP(B:B,'[1]1. RW,EX,BOP,CP,SA'!$B:$CD,5,0)</f>
        <v>0</v>
      </c>
      <c r="AB13" s="38">
        <f>VLOOKUP(B:B,'[1]1. RW,EX,BOP,CP,SA'!$B:$CD,6,0)</f>
        <v>0</v>
      </c>
      <c r="AC13" s="38">
        <f>VLOOKUP(B:B,'[1]1. RW,EX,BOP,CP,SA'!$B:$CD,7,0)</f>
        <v>0</v>
      </c>
      <c r="AD13" s="38">
        <f>VLOOKUP(B:B,'[1]1. RW,EX,BOP,CP,SA'!$B:$CD,8,0)</f>
        <v>0</v>
      </c>
      <c r="AE13" s="38">
        <f>VLOOKUP(B:B,'[1]1. RW,EX,BOP,CP,SA'!$B:$CD,9,0)</f>
        <v>0</v>
      </c>
      <c r="AF13" s="38">
        <f>VLOOKUP(B:B,'[1]1. RW,EX,BOP,CP,SA'!$B:$CD,10,0)</f>
        <v>0</v>
      </c>
      <c r="AG13" s="38">
        <f>VLOOKUP(B:B,'[1]1. RW,EX,BOP,CP,SA'!$B:$CD,11,0)</f>
        <v>0</v>
      </c>
      <c r="AH13" s="38">
        <f>VLOOKUP(B:B,'[1]1. RW,EX,BOP,CP,SA'!$B:$CD,12,0)</f>
        <v>0</v>
      </c>
      <c r="AI13" s="38">
        <f>VLOOKUP(B:B,'[1]1. RW,EX,BOP,CP,SA'!$B:$CD,13,0)</f>
        <v>0</v>
      </c>
      <c r="AJ13" s="38">
        <f>VLOOKUP(B:B,'[1]1. RW,EX,BOP,CP,SA'!$B:$CD,14,0)</f>
        <v>0</v>
      </c>
      <c r="AK13" s="38">
        <f>VLOOKUP(B:B,'[1]1. RW,EX,BOP,CP,SA'!$B:$CD,15,0)</f>
        <v>0</v>
      </c>
      <c r="AL13" s="38">
        <f>VLOOKUP(B:B,'[1]1. RW,EX,BOP,CP,SA'!$B:$CD,16,0)</f>
        <v>0</v>
      </c>
      <c r="AM13" s="38">
        <f>VLOOKUP(B:B,'[1]1. RW,EX,BOP,CP,SA'!$B:$CD,17,0)</f>
        <v>0</v>
      </c>
      <c r="AN13" s="38">
        <f>VLOOKUP(B:B,'[1]1. RW,EX,BOP,CP,SA'!$B:$CD,18,0)</f>
        <v>0</v>
      </c>
      <c r="AO13" s="38">
        <f>VLOOKUP(B:B,'[1]1. RW,EX,BOP,CP,SA'!$B:$CD,19,0)</f>
        <v>0</v>
      </c>
      <c r="AP13" s="38">
        <f>VLOOKUP(B:B,'[1]1. RW,EX,BOP,CP,SA'!$B:$CD,20,0)</f>
        <v>0</v>
      </c>
      <c r="AQ13" s="38">
        <f>VLOOKUP(B:B,'[1]1. RW,EX,BOP,CP,SA'!$B:$CD,21,0)</f>
        <v>0</v>
      </c>
      <c r="AR13" s="38">
        <f>VLOOKUP(B:B,'[1]1. RW,EX,BOP,CP,SA'!$B:$CD,22,0)</f>
        <v>0</v>
      </c>
      <c r="AS13" s="38">
        <f>VLOOKUP(B:B,'[1]1. RW,EX,BOP,CP,SA'!$B:$CD,23,0)</f>
        <v>0</v>
      </c>
      <c r="AT13" s="38">
        <f>VLOOKUP(B:B,'[1]1. RW,EX,BOP,CP,SA'!$B:$CD,24,0)</f>
        <v>0</v>
      </c>
      <c r="AU13" s="38">
        <f>VLOOKUP(B:B,'[1]1. RW,EX,BOP,CP,SA'!$B:$CD,25,0)</f>
        <v>0</v>
      </c>
      <c r="AV13" s="38">
        <f>VLOOKUP(B:B,'[1]1. RW,EX,BOP,CP,SA'!$B:$CD,26,0)</f>
        <v>0</v>
      </c>
      <c r="AW13" s="38">
        <f>VLOOKUP(B:B,'[1]1. RW,EX,BOP,CP,SA'!$B:$CD,27,0)</f>
        <v>0</v>
      </c>
      <c r="AX13" s="38">
        <f>VLOOKUP(B:B,'[1]1. RW,EX,BOP,CP,SA'!$B:$CD,28,0)</f>
        <v>0</v>
      </c>
      <c r="AY13" s="38">
        <f>VLOOKUP(B:B,'[1]1. RW,EX,BOP,CP,SA'!$B:$CD,29,0)</f>
        <v>0</v>
      </c>
      <c r="AZ13" s="38">
        <f>VLOOKUP(B:B,'[1]1. RW,EX,BOP,CP,SA'!$B:$CD,30,0)</f>
        <v>0</v>
      </c>
      <c r="BA13" s="38">
        <f>VLOOKUP(B:B,'[1]1. RW,EX,BOP,CP,SA'!$B:$CD,31,0)</f>
        <v>0</v>
      </c>
      <c r="BB13" s="38">
        <f>VLOOKUP(B:B,'[1]1. RW,EX,BOP,CP,SA'!$B:$CD,32,0)</f>
        <v>0</v>
      </c>
      <c r="BC13" s="38">
        <f>VLOOKUP(B:B,'[1]1. RW,EX,BOP,CP,SA'!$B:$CD,33,0)</f>
        <v>0</v>
      </c>
      <c r="BD13" s="38">
        <f>VLOOKUP(B:B,'[1]1. RW,EX,BOP,CP,SA'!$B:$CD,34,0)</f>
        <v>0</v>
      </c>
      <c r="BE13" s="38">
        <f>VLOOKUP(B:B,'[1]1. RW,EX,BOP,CP,SA'!$B:$CD,35,0)</f>
        <v>0</v>
      </c>
      <c r="BF13" s="38">
        <f>VLOOKUP(B:B,'[1]1. RW,EX,BOP,CP,SA'!$B:$CD,36,0)</f>
        <v>0</v>
      </c>
      <c r="BG13" s="38">
        <f>VLOOKUP(B:B,'[1]1. RW,EX,BOP,CP,SA'!$B:$CD,37,0)</f>
        <v>0</v>
      </c>
      <c r="BH13" s="38">
        <f>VLOOKUP(B:B,'[1]1. RW,EX,BOP,CP,SA'!$B:$CD,38,0)</f>
        <v>0</v>
      </c>
      <c r="BI13" s="38">
        <f>VLOOKUP(B:B,'[1]1. RW,EX,BOP,CP,SA'!$B:$CD,39,0)</f>
        <v>0</v>
      </c>
      <c r="BJ13" s="38">
        <f>VLOOKUP(B:B,'[1]1. RW,EX,BOP,CP,SA'!$B:$CD,40,0)</f>
        <v>0</v>
      </c>
      <c r="BK13" s="38">
        <f>VLOOKUP(B:B,'[1]1. RW,EX,BOP,CP,SA'!$B:$CD,41,0)</f>
        <v>0</v>
      </c>
      <c r="BL13" s="38">
        <f>VLOOKUP(B:B,'[1]1. RW,EX,BOP,CP,SA'!$B:$CD,42,0)</f>
        <v>0</v>
      </c>
      <c r="BM13" s="38">
        <f>VLOOKUP(B:B,'[1]1. RW,EX,BOP,CP,SA'!$B:$CD,43,0)</f>
        <v>0</v>
      </c>
      <c r="BN13" s="38">
        <f>VLOOKUP(B:B,'[1]1. RW,EX,BOP,CP,SA'!$B:$CD,44,0)</f>
        <v>0</v>
      </c>
      <c r="BO13" s="38">
        <f>VLOOKUP(B:B,'[1]1. RW,EX,BOP,CP,SA'!$B:$CD,45,0)</f>
        <v>0</v>
      </c>
      <c r="BP13" s="38">
        <f>VLOOKUP(B:B,'[1]1. RW,EX,BOP,CP,SA'!$B:$CD,46,0)</f>
        <v>0</v>
      </c>
      <c r="BQ13" s="38">
        <f>VLOOKUP(B:B,'[1]1. RW,EX,BOP,CP,SA'!$B:$CD,47,0)</f>
        <v>0</v>
      </c>
      <c r="BR13" s="38">
        <f>VLOOKUP(B:B,'[1]1. RW,EX,BOP,CP,SA'!$B:$CD,48,0)</f>
        <v>0</v>
      </c>
      <c r="BS13" s="38">
        <f>VLOOKUP(B:B,'[1]1. RW,EX,BOP,CP,SA'!$B:$CD,49,0)</f>
        <v>0</v>
      </c>
      <c r="BT13" s="38">
        <f>VLOOKUP(B:B,'[1]1. RW,EX,BOP,CP,SA'!$B:$CD,50,0)</f>
        <v>0</v>
      </c>
      <c r="BU13" s="38">
        <f>VLOOKUP(B:B,'[1]1. RW,EX,BOP,CP,SA'!$B:$CD,51,0)</f>
        <v>0</v>
      </c>
      <c r="BV13" s="38">
        <f>VLOOKUP(B:B,'[1]1. RW,EX,BOP,CP,SA'!$B:$CD,52,0)</f>
        <v>0</v>
      </c>
      <c r="BW13" s="38">
        <f>VLOOKUP(B:B,'[1]1. RW,EX,BOP,CP,SA'!$B:$CD,53,0)</f>
        <v>0</v>
      </c>
      <c r="BX13" s="38">
        <f>VLOOKUP(B:B,'[1]1. RW,EX,BOP,CP,SA'!$B:$CD,54,0)</f>
        <v>0</v>
      </c>
      <c r="BY13" s="38">
        <f>VLOOKUP(B:B,'[1]1. RW,EX,BOP,CP,SA'!$B:$CD,55,0)</f>
        <v>0</v>
      </c>
      <c r="BZ13" s="38">
        <f>VLOOKUP(B:B,'[1]1. RW,EX,BOP,CP,SA'!$B:$CD,56,0)</f>
        <v>0</v>
      </c>
      <c r="CA13" s="38">
        <f>VLOOKUP(B:B,'[1]1. RW,EX,BOP,CP,SA'!$B:$CD,57,0)</f>
        <v>0</v>
      </c>
      <c r="CB13" s="38">
        <f>VLOOKUP(B:B,'[1]1. RW,EX,BOP,CP,SA'!$B:$CD,58,0)</f>
        <v>0</v>
      </c>
      <c r="CC13" s="38">
        <f>VLOOKUP(B:B,'[1]1. RW,EX,BOP,CP,SA'!$B:$CD,59,0)</f>
        <v>0</v>
      </c>
      <c r="CD13" s="38">
        <f>VLOOKUP(B:B,'[1]1. RW,EX,BOP,CP,SA'!$B:$CD,60,0)</f>
        <v>0</v>
      </c>
      <c r="CE13" s="38">
        <f>VLOOKUP(B:B,'[1]1. RW,EX,BOP,CP,SA'!$B:$CD,61,0)</f>
        <v>0</v>
      </c>
      <c r="CF13" s="38">
        <f>VLOOKUP(B:B,'[1]1. RW,EX,BOP,CP,SA'!$B:$CD,62,0)</f>
        <v>0</v>
      </c>
      <c r="CG13" s="38">
        <f>VLOOKUP(B:B,'[1]1. RW,EX,BOP,CP,SA'!$B:$CD,63,0)</f>
        <v>0</v>
      </c>
      <c r="CH13" s="38">
        <f>VLOOKUP(B:B,'[1]1. RW,EX,BOP,CP,SA'!$B:$CD,64,0)</f>
        <v>0</v>
      </c>
      <c r="CI13" s="38">
        <f>VLOOKUP(B:B,'[1]1. RW,EX,BOP,CP,SA'!$B:$CD,65,0)</f>
        <v>0</v>
      </c>
      <c r="CJ13" s="38">
        <f>VLOOKUP(B:B,'[1]1. RW,EX,BOP,CP,SA'!$B:$CD,66,0)</f>
        <v>0</v>
      </c>
      <c r="CK13" s="38">
        <f>VLOOKUP(B:B,'[1]1. RW,EX,BOP,CP,SA'!$B:$CD,67,0)</f>
        <v>0</v>
      </c>
      <c r="CL13" s="38">
        <f>VLOOKUP(B:B,'[1]1. RW,EX,BOP,CP,SA'!$B:$CD,68,0)</f>
        <v>0</v>
      </c>
      <c r="CM13" s="38">
        <f>VLOOKUP(B:B,'[1]1. RW,EX,BOP,CP,SA'!$B:$CD,69,0)</f>
        <v>0</v>
      </c>
      <c r="CN13" s="38">
        <f>VLOOKUP(B:B,'[1]1. RW,EX,BOP,CP,SA'!$B:$CD,70,0)</f>
        <v>0</v>
      </c>
      <c r="CO13" s="38">
        <f>VLOOKUP(B:B,'[1]1. RW,EX,BOP,CP,SA'!$B:$CD,71,0)</f>
        <v>0</v>
      </c>
      <c r="CP13" s="38">
        <f>VLOOKUP(B:B,'[1]1. RW,EX,BOP,CP,SA'!$B:$CD,72,0)</f>
        <v>0</v>
      </c>
      <c r="CQ13" s="38">
        <f>VLOOKUP(B:B,'[1]1. RW,EX,BOP,CP,SA'!$B:$CD,73,0)</f>
        <v>0</v>
      </c>
      <c r="CR13" s="38">
        <f>VLOOKUP(B:B,'[1]1. RW,EX,BOP,CP,SA'!$B:$CD,74,0)</f>
        <v>0</v>
      </c>
      <c r="CS13" s="38">
        <f>VLOOKUP(B:B,'[1]1. RW,EX,BOP,CP,SA'!$B:$CD,75,0)</f>
        <v>0</v>
      </c>
      <c r="CT13" s="38">
        <f>VLOOKUP(B:B,'[1]1. RW,EX,BOP,CP,SA'!$B:$CD,76,0)</f>
        <v>0</v>
      </c>
      <c r="CU13" s="38">
        <f>VLOOKUP(B:B,'[1]1. RW,EX,BOP,CP,SA'!$B:$CD,77,0)</f>
        <v>0</v>
      </c>
      <c r="CV13" s="52">
        <f>VLOOKUP(B:B,'[1]1. RW,EX,BOP,CP,SA'!$B:$CD,78,0)</f>
        <v>0</v>
      </c>
      <c r="CW13" s="52">
        <f>VLOOKUP(B:B,'[1]1. RW,EX,BOP,CP,SA'!$B:$CD,79,0)</f>
        <v>0</v>
      </c>
      <c r="CX13" s="52">
        <f>VLOOKUP(B:B,'[1]1. RW,EX,BOP,CP,SA'!$B:$CD,80,0)</f>
        <v>0</v>
      </c>
      <c r="CY13" s="52">
        <f>VLOOKUP(B:B,'[1]1. RW,EX,BOP,CP,SA'!$B:$CD,81,0)</f>
        <v>0</v>
      </c>
    </row>
    <row r="14" spans="1:103">
      <c r="A14" s="9" t="s">
        <v>22</v>
      </c>
      <c r="B14" s="5" t="s">
        <v>1408</v>
      </c>
      <c r="C14" s="24" t="s">
        <v>754</v>
      </c>
      <c r="D14" s="38">
        <v>2</v>
      </c>
      <c r="E14" s="38">
        <v>1</v>
      </c>
      <c r="F14" s="38">
        <v>2</v>
      </c>
      <c r="G14" s="38">
        <v>1</v>
      </c>
      <c r="H14" s="38">
        <v>1</v>
      </c>
      <c r="I14" s="38">
        <v>1</v>
      </c>
      <c r="J14" s="38">
        <v>2</v>
      </c>
      <c r="K14" s="38">
        <v>2</v>
      </c>
      <c r="L14" s="38">
        <v>1</v>
      </c>
      <c r="M14" s="38">
        <v>2</v>
      </c>
      <c r="N14" s="38">
        <v>1</v>
      </c>
      <c r="O14" s="38">
        <v>1</v>
      </c>
      <c r="P14" s="38">
        <v>2</v>
      </c>
      <c r="Q14" s="38">
        <v>4</v>
      </c>
      <c r="R14" s="38">
        <v>1</v>
      </c>
      <c r="S14" s="38">
        <v>10</v>
      </c>
      <c r="T14" s="38">
        <v>12</v>
      </c>
      <c r="U14" s="38">
        <v>19</v>
      </c>
      <c r="V14" s="38">
        <v>24</v>
      </c>
      <c r="W14" s="38">
        <v>18</v>
      </c>
      <c r="X14" s="53">
        <f>VLOOKUP(B:B,'[1]1. RW,EX,BOP,CP,SA'!$B:$CD,2,0)</f>
        <v>1</v>
      </c>
      <c r="Y14" s="38">
        <f>VLOOKUP(B:B,'[1]1. RW,EX,BOP,CP,SA'!$B:$CD,3,0)</f>
        <v>1</v>
      </c>
      <c r="Z14" s="38">
        <f>VLOOKUP(B:B,'[1]1. RW,EX,BOP,CP,SA'!$B:$CD,4,0)</f>
        <v>0</v>
      </c>
      <c r="AA14" s="38">
        <f>VLOOKUP(B:B,'[1]1. RW,EX,BOP,CP,SA'!$B:$CD,5,0)</f>
        <v>0</v>
      </c>
      <c r="AB14" s="38">
        <f>VLOOKUP(B:B,'[1]1. RW,EX,BOP,CP,SA'!$B:$CD,6,0)</f>
        <v>1</v>
      </c>
      <c r="AC14" s="38">
        <f>VLOOKUP(B:B,'[1]1. RW,EX,BOP,CP,SA'!$B:$CD,7,0)</f>
        <v>0</v>
      </c>
      <c r="AD14" s="38">
        <f>VLOOKUP(B:B,'[1]1. RW,EX,BOP,CP,SA'!$B:$CD,8,0)</f>
        <v>0</v>
      </c>
      <c r="AE14" s="38">
        <f>VLOOKUP(B:B,'[1]1. RW,EX,BOP,CP,SA'!$B:$CD,9,0)</f>
        <v>0</v>
      </c>
      <c r="AF14" s="38">
        <f>VLOOKUP(B:B,'[1]1. RW,EX,BOP,CP,SA'!$B:$CD,10,0)</f>
        <v>1</v>
      </c>
      <c r="AG14" s="38">
        <f>VLOOKUP(B:B,'[1]1. RW,EX,BOP,CP,SA'!$B:$CD,11,0)</f>
        <v>1</v>
      </c>
      <c r="AH14" s="38">
        <f>VLOOKUP(B:B,'[1]1. RW,EX,BOP,CP,SA'!$B:$CD,12,0)</f>
        <v>0</v>
      </c>
      <c r="AI14" s="38">
        <f>VLOOKUP(B:B,'[1]1. RW,EX,BOP,CP,SA'!$B:$CD,13,0)</f>
        <v>0</v>
      </c>
      <c r="AJ14" s="38">
        <f>VLOOKUP(B:B,'[1]1. RW,EX,BOP,CP,SA'!$B:$CD,14,0)</f>
        <v>0</v>
      </c>
      <c r="AK14" s="38">
        <f>VLOOKUP(B:B,'[1]1. RW,EX,BOP,CP,SA'!$B:$CD,15,0)</f>
        <v>0</v>
      </c>
      <c r="AL14" s="38">
        <f>VLOOKUP(B:B,'[1]1. RW,EX,BOP,CP,SA'!$B:$CD,16,0)</f>
        <v>1</v>
      </c>
      <c r="AM14" s="38">
        <f>VLOOKUP(B:B,'[1]1. RW,EX,BOP,CP,SA'!$B:$CD,17,0)</f>
        <v>0</v>
      </c>
      <c r="AN14" s="38">
        <f>VLOOKUP(B:B,'[1]1. RW,EX,BOP,CP,SA'!$B:$CD,18,0)</f>
        <v>1</v>
      </c>
      <c r="AO14" s="38">
        <f>VLOOKUP(B:B,'[1]1. RW,EX,BOP,CP,SA'!$B:$CD,19,0)</f>
        <v>0</v>
      </c>
      <c r="AP14" s="38">
        <f>VLOOKUP(B:B,'[1]1. RW,EX,BOP,CP,SA'!$B:$CD,20,0)</f>
        <v>0</v>
      </c>
      <c r="AQ14" s="38">
        <f>VLOOKUP(B:B,'[1]1. RW,EX,BOP,CP,SA'!$B:$CD,21,0)</f>
        <v>0</v>
      </c>
      <c r="AR14" s="38">
        <f>VLOOKUP(B:B,'[1]1. RW,EX,BOP,CP,SA'!$B:$CD,22,0)</f>
        <v>0</v>
      </c>
      <c r="AS14" s="38">
        <f>VLOOKUP(B:B,'[1]1. RW,EX,BOP,CP,SA'!$B:$CD,23,0)</f>
        <v>0</v>
      </c>
      <c r="AT14" s="38">
        <f>VLOOKUP(B:B,'[1]1. RW,EX,BOP,CP,SA'!$B:$CD,24,0)</f>
        <v>0</v>
      </c>
      <c r="AU14" s="38">
        <f>VLOOKUP(B:B,'[1]1. RW,EX,BOP,CP,SA'!$B:$CD,25,0)</f>
        <v>1</v>
      </c>
      <c r="AV14" s="38">
        <f>VLOOKUP(B:B,'[1]1. RW,EX,BOP,CP,SA'!$B:$CD,26,0)</f>
        <v>0</v>
      </c>
      <c r="AW14" s="38">
        <f>VLOOKUP(B:B,'[1]1. RW,EX,BOP,CP,SA'!$B:$CD,27,0)</f>
        <v>1</v>
      </c>
      <c r="AX14" s="38">
        <f>VLOOKUP(B:B,'[1]1. RW,EX,BOP,CP,SA'!$B:$CD,28,0)</f>
        <v>1</v>
      </c>
      <c r="AY14" s="38">
        <f>VLOOKUP(B:B,'[1]1. RW,EX,BOP,CP,SA'!$B:$CD,29,0)</f>
        <v>0</v>
      </c>
      <c r="AZ14" s="38">
        <f>VLOOKUP(B:B,'[1]1. RW,EX,BOP,CP,SA'!$B:$CD,30,0)</f>
        <v>1</v>
      </c>
      <c r="BA14" s="38">
        <f>VLOOKUP(B:B,'[1]1. RW,EX,BOP,CP,SA'!$B:$CD,31,0)</f>
        <v>1</v>
      </c>
      <c r="BB14" s="38">
        <f>VLOOKUP(B:B,'[1]1. RW,EX,BOP,CP,SA'!$B:$CD,32,0)</f>
        <v>0</v>
      </c>
      <c r="BC14" s="38">
        <f>VLOOKUP(B:B,'[1]1. RW,EX,BOP,CP,SA'!$B:$CD,33,0)</f>
        <v>0</v>
      </c>
      <c r="BD14" s="38">
        <f>VLOOKUP(B:B,'[1]1. RW,EX,BOP,CP,SA'!$B:$CD,34,0)</f>
        <v>0</v>
      </c>
      <c r="BE14" s="38">
        <f>VLOOKUP(B:B,'[1]1. RW,EX,BOP,CP,SA'!$B:$CD,35,0)</f>
        <v>1</v>
      </c>
      <c r="BF14" s="38">
        <f>VLOOKUP(B:B,'[1]1. RW,EX,BOP,CP,SA'!$B:$CD,36,0)</f>
        <v>0</v>
      </c>
      <c r="BG14" s="38">
        <f>VLOOKUP(B:B,'[1]1. RW,EX,BOP,CP,SA'!$B:$CD,37,0)</f>
        <v>0</v>
      </c>
      <c r="BH14" s="38">
        <f>VLOOKUP(B:B,'[1]1. RW,EX,BOP,CP,SA'!$B:$CD,38,0)</f>
        <v>0</v>
      </c>
      <c r="BI14" s="38">
        <f>VLOOKUP(B:B,'[1]1. RW,EX,BOP,CP,SA'!$B:$CD,39,0)</f>
        <v>1</v>
      </c>
      <c r="BJ14" s="38">
        <f>VLOOKUP(B:B,'[1]1. RW,EX,BOP,CP,SA'!$B:$CD,40,0)</f>
        <v>1</v>
      </c>
      <c r="BK14" s="38">
        <f>VLOOKUP(B:B,'[1]1. RW,EX,BOP,CP,SA'!$B:$CD,41,0)</f>
        <v>0</v>
      </c>
      <c r="BL14" s="38">
        <f>VLOOKUP(B:B,'[1]1. RW,EX,BOP,CP,SA'!$B:$CD,42,0)</f>
        <v>0</v>
      </c>
      <c r="BM14" s="38">
        <f>VLOOKUP(B:B,'[1]1. RW,EX,BOP,CP,SA'!$B:$CD,43,0)</f>
        <v>1</v>
      </c>
      <c r="BN14" s="38">
        <f>VLOOKUP(B:B,'[1]1. RW,EX,BOP,CP,SA'!$B:$CD,44,0)</f>
        <v>0</v>
      </c>
      <c r="BO14" s="38">
        <f>VLOOKUP(B:B,'[1]1. RW,EX,BOP,CP,SA'!$B:$CD,45,0)</f>
        <v>0</v>
      </c>
      <c r="BP14" s="38">
        <f>VLOOKUP(B:B,'[1]1. RW,EX,BOP,CP,SA'!$B:$CD,46,0)</f>
        <v>0</v>
      </c>
      <c r="BQ14" s="38">
        <f>VLOOKUP(B:B,'[1]1. RW,EX,BOP,CP,SA'!$B:$CD,47,0)</f>
        <v>0</v>
      </c>
      <c r="BR14" s="38">
        <f>VLOOKUP(B:B,'[1]1. RW,EX,BOP,CP,SA'!$B:$CD,48,0)</f>
        <v>1</v>
      </c>
      <c r="BS14" s="38">
        <f>VLOOKUP(B:B,'[1]1. RW,EX,BOP,CP,SA'!$B:$CD,49,0)</f>
        <v>0</v>
      </c>
      <c r="BT14" s="38">
        <f>VLOOKUP(B:B,'[1]1. RW,EX,BOP,CP,SA'!$B:$CD,50,0)</f>
        <v>0</v>
      </c>
      <c r="BU14" s="38">
        <f>VLOOKUP(B:B,'[1]1. RW,EX,BOP,CP,SA'!$B:$CD,51,0)</f>
        <v>1</v>
      </c>
      <c r="BV14" s="38">
        <f>VLOOKUP(B:B,'[1]1. RW,EX,BOP,CP,SA'!$B:$CD,52,0)</f>
        <v>1</v>
      </c>
      <c r="BW14" s="38">
        <f>VLOOKUP(B:B,'[1]1. RW,EX,BOP,CP,SA'!$B:$CD,53,0)</f>
        <v>0</v>
      </c>
      <c r="BX14" s="38">
        <f>VLOOKUP(B:B,'[1]1. RW,EX,BOP,CP,SA'!$B:$CD,54,0)</f>
        <v>0</v>
      </c>
      <c r="BY14" s="38">
        <f>VLOOKUP(B:B,'[1]1. RW,EX,BOP,CP,SA'!$B:$CD,55,0)</f>
        <v>1</v>
      </c>
      <c r="BZ14" s="38">
        <f>VLOOKUP(B:B,'[1]1. RW,EX,BOP,CP,SA'!$B:$CD,56,0)</f>
        <v>1</v>
      </c>
      <c r="CA14" s="38">
        <f>VLOOKUP(B:B,'[1]1. RW,EX,BOP,CP,SA'!$B:$CD,57,0)</f>
        <v>2</v>
      </c>
      <c r="CB14" s="38">
        <f>VLOOKUP(B:B,'[1]1. RW,EX,BOP,CP,SA'!$B:$CD,58,0)</f>
        <v>0</v>
      </c>
      <c r="CC14" s="38">
        <f>VLOOKUP(B:B,'[1]1. RW,EX,BOP,CP,SA'!$B:$CD,59,0)</f>
        <v>0</v>
      </c>
      <c r="CD14" s="38">
        <f>VLOOKUP(B:B,'[1]1. RW,EX,BOP,CP,SA'!$B:$CD,60,0)</f>
        <v>1</v>
      </c>
      <c r="CE14" s="38">
        <f>VLOOKUP(B:B,'[1]1. RW,EX,BOP,CP,SA'!$B:$CD,61,0)</f>
        <v>0</v>
      </c>
      <c r="CF14" s="38">
        <f>VLOOKUP(B:B,'[1]1. RW,EX,BOP,CP,SA'!$B:$CD,62,0)</f>
        <v>2</v>
      </c>
      <c r="CG14" s="38">
        <f>VLOOKUP(B:B,'[1]1. RW,EX,BOP,CP,SA'!$B:$CD,63,0)</f>
        <v>3</v>
      </c>
      <c r="CH14" s="38">
        <f>VLOOKUP(B:B,'[1]1. RW,EX,BOP,CP,SA'!$B:$CD,64,0)</f>
        <v>2</v>
      </c>
      <c r="CI14" s="38">
        <f>VLOOKUP(B:B,'[1]1. RW,EX,BOP,CP,SA'!$B:$CD,65,0)</f>
        <v>3</v>
      </c>
      <c r="CJ14" s="38">
        <f>VLOOKUP(B:B,'[1]1. RW,EX,BOP,CP,SA'!$B:$CD,66,0)</f>
        <v>1</v>
      </c>
      <c r="CK14" s="38">
        <f>VLOOKUP(B:B,'[1]1. RW,EX,BOP,CP,SA'!$B:$CD,67,0)</f>
        <v>2</v>
      </c>
      <c r="CL14" s="38">
        <f>VLOOKUP(B:B,'[1]1. RW,EX,BOP,CP,SA'!$B:$CD,68,0)</f>
        <v>2</v>
      </c>
      <c r="CM14" s="38">
        <f>VLOOKUP(B:B,'[1]1. RW,EX,BOP,CP,SA'!$B:$CD,69,0)</f>
        <v>7</v>
      </c>
      <c r="CN14" s="38">
        <f>VLOOKUP(B:B,'[1]1. RW,EX,BOP,CP,SA'!$B:$CD,70,0)</f>
        <v>5</v>
      </c>
      <c r="CO14" s="38">
        <f>VLOOKUP(B:B,'[1]1. RW,EX,BOP,CP,SA'!$B:$CD,71,0)</f>
        <v>3</v>
      </c>
      <c r="CP14" s="38">
        <f>VLOOKUP(B:B,'[1]1. RW,EX,BOP,CP,SA'!$B:$CD,72,0)</f>
        <v>5</v>
      </c>
      <c r="CQ14" s="38">
        <f>VLOOKUP(B:B,'[1]1. RW,EX,BOP,CP,SA'!$B:$CD,73,0)</f>
        <v>6</v>
      </c>
      <c r="CR14" s="38">
        <f>VLOOKUP(B:B,'[1]1. RW,EX,BOP,CP,SA'!$B:$CD,74,0)</f>
        <v>7</v>
      </c>
      <c r="CS14" s="38">
        <f>VLOOKUP(B:B,'[1]1. RW,EX,BOP,CP,SA'!$B:$CD,75,0)</f>
        <v>5</v>
      </c>
      <c r="CT14" s="38">
        <f>VLOOKUP(B:B,'[1]1. RW,EX,BOP,CP,SA'!$B:$CD,76,0)</f>
        <v>4</v>
      </c>
      <c r="CU14" s="38">
        <f>VLOOKUP(B:B,'[1]1. RW,EX,BOP,CP,SA'!$B:$CD,77,0)</f>
        <v>8</v>
      </c>
      <c r="CV14" s="52">
        <f>VLOOKUP(B:B,'[1]1. RW,EX,BOP,CP,SA'!$B:$CD,78,0)</f>
        <v>7</v>
      </c>
      <c r="CW14" s="52">
        <f>VLOOKUP(B:B,'[1]1. RW,EX,BOP,CP,SA'!$B:$CD,79,0)</f>
        <v>3</v>
      </c>
      <c r="CX14" s="52">
        <f>VLOOKUP(B:B,'[1]1. RW,EX,BOP,CP,SA'!$B:$CD,80,0)</f>
        <v>3</v>
      </c>
      <c r="CY14" s="52">
        <f>VLOOKUP(B:B,'[1]1. RW,EX,BOP,CP,SA'!$B:$CD,81,0)</f>
        <v>5</v>
      </c>
    </row>
    <row r="15" spans="1:103">
      <c r="A15" s="9" t="s">
        <v>24</v>
      </c>
      <c r="B15" s="5" t="s">
        <v>1409</v>
      </c>
      <c r="C15" s="24" t="s">
        <v>755</v>
      </c>
      <c r="D15" s="38">
        <v>7</v>
      </c>
      <c r="E15" s="38">
        <v>6</v>
      </c>
      <c r="F15" s="38">
        <v>4</v>
      </c>
      <c r="G15" s="38">
        <v>5</v>
      </c>
      <c r="H15" s="38">
        <v>6</v>
      </c>
      <c r="I15" s="38">
        <v>9</v>
      </c>
      <c r="J15" s="38">
        <v>8</v>
      </c>
      <c r="K15" s="38">
        <v>9</v>
      </c>
      <c r="L15" s="38">
        <v>9</v>
      </c>
      <c r="M15" s="38">
        <v>10</v>
      </c>
      <c r="N15" s="38">
        <v>8</v>
      </c>
      <c r="O15" s="38">
        <v>9</v>
      </c>
      <c r="P15" s="38">
        <v>10</v>
      </c>
      <c r="Q15" s="38">
        <v>11</v>
      </c>
      <c r="R15" s="38">
        <v>13</v>
      </c>
      <c r="S15" s="38">
        <v>13</v>
      </c>
      <c r="T15" s="38">
        <v>8</v>
      </c>
      <c r="U15" s="38">
        <v>8</v>
      </c>
      <c r="V15" s="38">
        <v>8</v>
      </c>
      <c r="W15" s="38">
        <v>8</v>
      </c>
      <c r="X15" s="53">
        <f>VLOOKUP(B:B,'[1]1. RW,EX,BOP,CP,SA'!$B:$CD,2,0)</f>
        <v>2</v>
      </c>
      <c r="Y15" s="38">
        <f>VLOOKUP(B:B,'[1]1. RW,EX,BOP,CP,SA'!$B:$CD,3,0)</f>
        <v>2</v>
      </c>
      <c r="Z15" s="38">
        <f>VLOOKUP(B:B,'[1]1. RW,EX,BOP,CP,SA'!$B:$CD,4,0)</f>
        <v>2</v>
      </c>
      <c r="AA15" s="38">
        <f>VLOOKUP(B:B,'[1]1. RW,EX,BOP,CP,SA'!$B:$CD,5,0)</f>
        <v>1</v>
      </c>
      <c r="AB15" s="38">
        <f>VLOOKUP(B:B,'[1]1. RW,EX,BOP,CP,SA'!$B:$CD,6,0)</f>
        <v>2</v>
      </c>
      <c r="AC15" s="38">
        <f>VLOOKUP(B:B,'[1]1. RW,EX,BOP,CP,SA'!$B:$CD,7,0)</f>
        <v>2</v>
      </c>
      <c r="AD15" s="38">
        <f>VLOOKUP(B:B,'[1]1. RW,EX,BOP,CP,SA'!$B:$CD,8,0)</f>
        <v>1</v>
      </c>
      <c r="AE15" s="38">
        <f>VLOOKUP(B:B,'[1]1. RW,EX,BOP,CP,SA'!$B:$CD,9,0)</f>
        <v>1</v>
      </c>
      <c r="AF15" s="38">
        <f>VLOOKUP(B:B,'[1]1. RW,EX,BOP,CP,SA'!$B:$CD,10,0)</f>
        <v>1</v>
      </c>
      <c r="AG15" s="38">
        <f>VLOOKUP(B:B,'[1]1. RW,EX,BOP,CP,SA'!$B:$CD,11,0)</f>
        <v>1</v>
      </c>
      <c r="AH15" s="38">
        <f>VLOOKUP(B:B,'[1]1. RW,EX,BOP,CP,SA'!$B:$CD,12,0)</f>
        <v>1</v>
      </c>
      <c r="AI15" s="38">
        <f>VLOOKUP(B:B,'[1]1. RW,EX,BOP,CP,SA'!$B:$CD,13,0)</f>
        <v>1</v>
      </c>
      <c r="AJ15" s="38">
        <f>VLOOKUP(B:B,'[1]1. RW,EX,BOP,CP,SA'!$B:$CD,14,0)</f>
        <v>1</v>
      </c>
      <c r="AK15" s="38">
        <f>VLOOKUP(B:B,'[1]1. RW,EX,BOP,CP,SA'!$B:$CD,15,0)</f>
        <v>2</v>
      </c>
      <c r="AL15" s="38">
        <f>VLOOKUP(B:B,'[1]1. RW,EX,BOP,CP,SA'!$B:$CD,16,0)</f>
        <v>1</v>
      </c>
      <c r="AM15" s="38">
        <f>VLOOKUP(B:B,'[1]1. RW,EX,BOP,CP,SA'!$B:$CD,17,0)</f>
        <v>1</v>
      </c>
      <c r="AN15" s="38">
        <f>VLOOKUP(B:B,'[1]1. RW,EX,BOP,CP,SA'!$B:$CD,18,0)</f>
        <v>1</v>
      </c>
      <c r="AO15" s="38">
        <f>VLOOKUP(B:B,'[1]1. RW,EX,BOP,CP,SA'!$B:$CD,19,0)</f>
        <v>2</v>
      </c>
      <c r="AP15" s="38">
        <f>VLOOKUP(B:B,'[1]1. RW,EX,BOP,CP,SA'!$B:$CD,20,0)</f>
        <v>1</v>
      </c>
      <c r="AQ15" s="38">
        <f>VLOOKUP(B:B,'[1]1. RW,EX,BOP,CP,SA'!$B:$CD,21,0)</f>
        <v>2</v>
      </c>
      <c r="AR15" s="38">
        <f>VLOOKUP(B:B,'[1]1. RW,EX,BOP,CP,SA'!$B:$CD,22,0)</f>
        <v>3</v>
      </c>
      <c r="AS15" s="38">
        <f>VLOOKUP(B:B,'[1]1. RW,EX,BOP,CP,SA'!$B:$CD,23,0)</f>
        <v>2</v>
      </c>
      <c r="AT15" s="38">
        <f>VLOOKUP(B:B,'[1]1. RW,EX,BOP,CP,SA'!$B:$CD,24,0)</f>
        <v>2</v>
      </c>
      <c r="AU15" s="38">
        <f>VLOOKUP(B:B,'[1]1. RW,EX,BOP,CP,SA'!$B:$CD,25,0)</f>
        <v>2</v>
      </c>
      <c r="AV15" s="38">
        <f>VLOOKUP(B:B,'[1]1. RW,EX,BOP,CP,SA'!$B:$CD,26,0)</f>
        <v>1</v>
      </c>
      <c r="AW15" s="38">
        <f>VLOOKUP(B:B,'[1]1. RW,EX,BOP,CP,SA'!$B:$CD,27,0)</f>
        <v>2</v>
      </c>
      <c r="AX15" s="38">
        <f>VLOOKUP(B:B,'[1]1. RW,EX,BOP,CP,SA'!$B:$CD,28,0)</f>
        <v>2</v>
      </c>
      <c r="AY15" s="38">
        <f>VLOOKUP(B:B,'[1]1. RW,EX,BOP,CP,SA'!$B:$CD,29,0)</f>
        <v>3</v>
      </c>
      <c r="AZ15" s="38">
        <f>VLOOKUP(B:B,'[1]1. RW,EX,BOP,CP,SA'!$B:$CD,30,0)</f>
        <v>2</v>
      </c>
      <c r="BA15" s="38">
        <f>VLOOKUP(B:B,'[1]1. RW,EX,BOP,CP,SA'!$B:$CD,31,0)</f>
        <v>2</v>
      </c>
      <c r="BB15" s="38">
        <f>VLOOKUP(B:B,'[1]1. RW,EX,BOP,CP,SA'!$B:$CD,32,0)</f>
        <v>2</v>
      </c>
      <c r="BC15" s="38">
        <f>VLOOKUP(B:B,'[1]1. RW,EX,BOP,CP,SA'!$B:$CD,33,0)</f>
        <v>3</v>
      </c>
      <c r="BD15" s="38">
        <f>VLOOKUP(B:B,'[1]1. RW,EX,BOP,CP,SA'!$B:$CD,34,0)</f>
        <v>3</v>
      </c>
      <c r="BE15" s="38">
        <f>VLOOKUP(B:B,'[1]1. RW,EX,BOP,CP,SA'!$B:$CD,35,0)</f>
        <v>2</v>
      </c>
      <c r="BF15" s="38">
        <f>VLOOKUP(B:B,'[1]1. RW,EX,BOP,CP,SA'!$B:$CD,36,0)</f>
        <v>2</v>
      </c>
      <c r="BG15" s="38">
        <f>VLOOKUP(B:B,'[1]1. RW,EX,BOP,CP,SA'!$B:$CD,37,0)</f>
        <v>2</v>
      </c>
      <c r="BH15" s="38">
        <f>VLOOKUP(B:B,'[1]1. RW,EX,BOP,CP,SA'!$B:$CD,38,0)</f>
        <v>2</v>
      </c>
      <c r="BI15" s="38">
        <f>VLOOKUP(B:B,'[1]1. RW,EX,BOP,CP,SA'!$B:$CD,39,0)</f>
        <v>3</v>
      </c>
      <c r="BJ15" s="38">
        <f>VLOOKUP(B:B,'[1]1. RW,EX,BOP,CP,SA'!$B:$CD,40,0)</f>
        <v>3</v>
      </c>
      <c r="BK15" s="38">
        <f>VLOOKUP(B:B,'[1]1. RW,EX,BOP,CP,SA'!$B:$CD,41,0)</f>
        <v>2</v>
      </c>
      <c r="BL15" s="38">
        <f>VLOOKUP(B:B,'[1]1. RW,EX,BOP,CP,SA'!$B:$CD,42,0)</f>
        <v>2</v>
      </c>
      <c r="BM15" s="38">
        <f>VLOOKUP(B:B,'[1]1. RW,EX,BOP,CP,SA'!$B:$CD,43,0)</f>
        <v>2</v>
      </c>
      <c r="BN15" s="38">
        <f>VLOOKUP(B:B,'[1]1. RW,EX,BOP,CP,SA'!$B:$CD,44,0)</f>
        <v>2</v>
      </c>
      <c r="BO15" s="38">
        <f>VLOOKUP(B:B,'[1]1. RW,EX,BOP,CP,SA'!$B:$CD,45,0)</f>
        <v>2</v>
      </c>
      <c r="BP15" s="38">
        <f>VLOOKUP(B:B,'[1]1. RW,EX,BOP,CP,SA'!$B:$CD,46,0)</f>
        <v>2</v>
      </c>
      <c r="BQ15" s="38">
        <f>VLOOKUP(B:B,'[1]1. RW,EX,BOP,CP,SA'!$B:$CD,47,0)</f>
        <v>2</v>
      </c>
      <c r="BR15" s="38">
        <f>VLOOKUP(B:B,'[1]1. RW,EX,BOP,CP,SA'!$B:$CD,48,0)</f>
        <v>2</v>
      </c>
      <c r="BS15" s="38">
        <f>VLOOKUP(B:B,'[1]1. RW,EX,BOP,CP,SA'!$B:$CD,49,0)</f>
        <v>3</v>
      </c>
      <c r="BT15" s="38">
        <f>VLOOKUP(B:B,'[1]1. RW,EX,BOP,CP,SA'!$B:$CD,50,0)</f>
        <v>2</v>
      </c>
      <c r="BU15" s="38">
        <f>VLOOKUP(B:B,'[1]1. RW,EX,BOP,CP,SA'!$B:$CD,51,0)</f>
        <v>4</v>
      </c>
      <c r="BV15" s="38">
        <f>VLOOKUP(B:B,'[1]1. RW,EX,BOP,CP,SA'!$B:$CD,52,0)</f>
        <v>2</v>
      </c>
      <c r="BW15" s="38">
        <f>VLOOKUP(B:B,'[1]1. RW,EX,BOP,CP,SA'!$B:$CD,53,0)</f>
        <v>2</v>
      </c>
      <c r="BX15" s="38">
        <f>VLOOKUP(B:B,'[1]1. RW,EX,BOP,CP,SA'!$B:$CD,54,0)</f>
        <v>3</v>
      </c>
      <c r="BY15" s="38">
        <f>VLOOKUP(B:B,'[1]1. RW,EX,BOP,CP,SA'!$B:$CD,55,0)</f>
        <v>2</v>
      </c>
      <c r="BZ15" s="38">
        <f>VLOOKUP(B:B,'[1]1. RW,EX,BOP,CP,SA'!$B:$CD,56,0)</f>
        <v>3</v>
      </c>
      <c r="CA15" s="38">
        <f>VLOOKUP(B:B,'[1]1. RW,EX,BOP,CP,SA'!$B:$CD,57,0)</f>
        <v>3</v>
      </c>
      <c r="CB15" s="38">
        <f>VLOOKUP(B:B,'[1]1. RW,EX,BOP,CP,SA'!$B:$CD,58,0)</f>
        <v>3</v>
      </c>
      <c r="CC15" s="38">
        <f>VLOOKUP(B:B,'[1]1. RW,EX,BOP,CP,SA'!$B:$CD,59,0)</f>
        <v>3</v>
      </c>
      <c r="CD15" s="38">
        <f>VLOOKUP(B:B,'[1]1. RW,EX,BOP,CP,SA'!$B:$CD,60,0)</f>
        <v>3</v>
      </c>
      <c r="CE15" s="38">
        <f>VLOOKUP(B:B,'[1]1. RW,EX,BOP,CP,SA'!$B:$CD,61,0)</f>
        <v>4</v>
      </c>
      <c r="CF15" s="38">
        <f>VLOOKUP(B:B,'[1]1. RW,EX,BOP,CP,SA'!$B:$CD,62,0)</f>
        <v>4</v>
      </c>
      <c r="CG15" s="38">
        <f>VLOOKUP(B:B,'[1]1. RW,EX,BOP,CP,SA'!$B:$CD,63,0)</f>
        <v>4</v>
      </c>
      <c r="CH15" s="38">
        <f>VLOOKUP(B:B,'[1]1. RW,EX,BOP,CP,SA'!$B:$CD,64,0)</f>
        <v>2</v>
      </c>
      <c r="CI15" s="38">
        <f>VLOOKUP(B:B,'[1]1. RW,EX,BOP,CP,SA'!$B:$CD,65,0)</f>
        <v>3</v>
      </c>
      <c r="CJ15" s="38">
        <f>VLOOKUP(B:B,'[1]1. RW,EX,BOP,CP,SA'!$B:$CD,66,0)</f>
        <v>2</v>
      </c>
      <c r="CK15" s="38">
        <f>VLOOKUP(B:B,'[1]1. RW,EX,BOP,CP,SA'!$B:$CD,67,0)</f>
        <v>2</v>
      </c>
      <c r="CL15" s="38">
        <f>VLOOKUP(B:B,'[1]1. RW,EX,BOP,CP,SA'!$B:$CD,68,0)</f>
        <v>2</v>
      </c>
      <c r="CM15" s="38">
        <f>VLOOKUP(B:B,'[1]1. RW,EX,BOP,CP,SA'!$B:$CD,69,0)</f>
        <v>2</v>
      </c>
      <c r="CN15" s="38">
        <f>VLOOKUP(B:B,'[1]1. RW,EX,BOP,CP,SA'!$B:$CD,70,0)</f>
        <v>2</v>
      </c>
      <c r="CO15" s="38">
        <f>VLOOKUP(B:B,'[1]1. RW,EX,BOP,CP,SA'!$B:$CD,71,0)</f>
        <v>3</v>
      </c>
      <c r="CP15" s="38">
        <f>VLOOKUP(B:B,'[1]1. RW,EX,BOP,CP,SA'!$B:$CD,72,0)</f>
        <v>1</v>
      </c>
      <c r="CQ15" s="38">
        <f>VLOOKUP(B:B,'[1]1. RW,EX,BOP,CP,SA'!$B:$CD,73,0)</f>
        <v>2</v>
      </c>
      <c r="CR15" s="38">
        <f>VLOOKUP(B:B,'[1]1. RW,EX,BOP,CP,SA'!$B:$CD,74,0)</f>
        <v>3</v>
      </c>
      <c r="CS15" s="38">
        <f>VLOOKUP(B:B,'[1]1. RW,EX,BOP,CP,SA'!$B:$CD,75,0)</f>
        <v>2</v>
      </c>
      <c r="CT15" s="38">
        <f>VLOOKUP(B:B,'[1]1. RW,EX,BOP,CP,SA'!$B:$CD,76,0)</f>
        <v>1</v>
      </c>
      <c r="CU15" s="38">
        <f>VLOOKUP(B:B,'[1]1. RW,EX,BOP,CP,SA'!$B:$CD,77,0)</f>
        <v>2</v>
      </c>
      <c r="CV15" s="52">
        <f>VLOOKUP(B:B,'[1]1. RW,EX,BOP,CP,SA'!$B:$CD,78,0)</f>
        <v>2</v>
      </c>
      <c r="CW15" s="52">
        <f>VLOOKUP(B:B,'[1]1. RW,EX,BOP,CP,SA'!$B:$CD,79,0)</f>
        <v>2</v>
      </c>
      <c r="CX15" s="52">
        <f>VLOOKUP(B:B,'[1]1. RW,EX,BOP,CP,SA'!$B:$CD,80,0)</f>
        <v>2</v>
      </c>
      <c r="CY15" s="52">
        <f>VLOOKUP(B:B,'[1]1. RW,EX,BOP,CP,SA'!$B:$CD,81,0)</f>
        <v>2</v>
      </c>
    </row>
    <row r="16" spans="1:103">
      <c r="A16" s="1" t="s">
        <v>26</v>
      </c>
      <c r="B16" s="5" t="s">
        <v>1410</v>
      </c>
      <c r="C16" s="24" t="s">
        <v>756</v>
      </c>
      <c r="D16" s="38">
        <v>38</v>
      </c>
      <c r="E16" s="38">
        <v>58</v>
      </c>
      <c r="F16" s="38">
        <v>44</v>
      </c>
      <c r="G16" s="38">
        <v>34</v>
      </c>
      <c r="H16" s="38">
        <v>38</v>
      </c>
      <c r="I16" s="38">
        <v>65</v>
      </c>
      <c r="J16" s="38">
        <v>49</v>
      </c>
      <c r="K16" s="38">
        <v>42</v>
      </c>
      <c r="L16" s="38">
        <v>55</v>
      </c>
      <c r="M16" s="38">
        <v>65</v>
      </c>
      <c r="N16" s="38">
        <v>71</v>
      </c>
      <c r="O16" s="38">
        <v>112</v>
      </c>
      <c r="P16" s="38">
        <v>157</v>
      </c>
      <c r="Q16" s="38">
        <v>258</v>
      </c>
      <c r="R16" s="38">
        <v>228</v>
      </c>
      <c r="S16" s="38">
        <v>361</v>
      </c>
      <c r="T16" s="38">
        <v>404</v>
      </c>
      <c r="U16" s="38">
        <v>290</v>
      </c>
      <c r="V16" s="38">
        <v>342</v>
      </c>
      <c r="W16" s="38">
        <v>428</v>
      </c>
      <c r="X16" s="53">
        <f>VLOOKUP(B:B,'[1]1. RW,EX,BOP,CP,SA'!$B:$CD,2,0)</f>
        <v>8</v>
      </c>
      <c r="Y16" s="38">
        <f>VLOOKUP(B:B,'[1]1. RW,EX,BOP,CP,SA'!$B:$CD,3,0)</f>
        <v>8</v>
      </c>
      <c r="Z16" s="38">
        <f>VLOOKUP(B:B,'[1]1. RW,EX,BOP,CP,SA'!$B:$CD,4,0)</f>
        <v>9</v>
      </c>
      <c r="AA16" s="38">
        <f>VLOOKUP(B:B,'[1]1. RW,EX,BOP,CP,SA'!$B:$CD,5,0)</f>
        <v>13</v>
      </c>
      <c r="AB16" s="38">
        <f>VLOOKUP(B:B,'[1]1. RW,EX,BOP,CP,SA'!$B:$CD,6,0)</f>
        <v>15</v>
      </c>
      <c r="AC16" s="38">
        <f>VLOOKUP(B:B,'[1]1. RW,EX,BOP,CP,SA'!$B:$CD,7,0)</f>
        <v>14</v>
      </c>
      <c r="AD16" s="38">
        <f>VLOOKUP(B:B,'[1]1. RW,EX,BOP,CP,SA'!$B:$CD,8,0)</f>
        <v>16</v>
      </c>
      <c r="AE16" s="38">
        <f>VLOOKUP(B:B,'[1]1. RW,EX,BOP,CP,SA'!$B:$CD,9,0)</f>
        <v>13</v>
      </c>
      <c r="AF16" s="38">
        <f>VLOOKUP(B:B,'[1]1. RW,EX,BOP,CP,SA'!$B:$CD,10,0)</f>
        <v>10</v>
      </c>
      <c r="AG16" s="38">
        <f>VLOOKUP(B:B,'[1]1. RW,EX,BOP,CP,SA'!$B:$CD,11,0)</f>
        <v>12</v>
      </c>
      <c r="AH16" s="38">
        <f>VLOOKUP(B:B,'[1]1. RW,EX,BOP,CP,SA'!$B:$CD,12,0)</f>
        <v>11</v>
      </c>
      <c r="AI16" s="38">
        <f>VLOOKUP(B:B,'[1]1. RW,EX,BOP,CP,SA'!$B:$CD,13,0)</f>
        <v>11</v>
      </c>
      <c r="AJ16" s="38">
        <f>VLOOKUP(B:B,'[1]1. RW,EX,BOP,CP,SA'!$B:$CD,14,0)</f>
        <v>10</v>
      </c>
      <c r="AK16" s="38">
        <f>VLOOKUP(B:B,'[1]1. RW,EX,BOP,CP,SA'!$B:$CD,15,0)</f>
        <v>8</v>
      </c>
      <c r="AL16" s="38">
        <f>VLOOKUP(B:B,'[1]1. RW,EX,BOP,CP,SA'!$B:$CD,16,0)</f>
        <v>7</v>
      </c>
      <c r="AM16" s="38">
        <f>VLOOKUP(B:B,'[1]1. RW,EX,BOP,CP,SA'!$B:$CD,17,0)</f>
        <v>9</v>
      </c>
      <c r="AN16" s="38">
        <f>VLOOKUP(B:B,'[1]1. RW,EX,BOP,CP,SA'!$B:$CD,18,0)</f>
        <v>11</v>
      </c>
      <c r="AO16" s="38">
        <f>VLOOKUP(B:B,'[1]1. RW,EX,BOP,CP,SA'!$B:$CD,19,0)</f>
        <v>11</v>
      </c>
      <c r="AP16" s="38">
        <f>VLOOKUP(B:B,'[1]1. RW,EX,BOP,CP,SA'!$B:$CD,20,0)</f>
        <v>7</v>
      </c>
      <c r="AQ16" s="38">
        <f>VLOOKUP(B:B,'[1]1. RW,EX,BOP,CP,SA'!$B:$CD,21,0)</f>
        <v>9</v>
      </c>
      <c r="AR16" s="38">
        <f>VLOOKUP(B:B,'[1]1. RW,EX,BOP,CP,SA'!$B:$CD,22,0)</f>
        <v>6</v>
      </c>
      <c r="AS16" s="38">
        <f>VLOOKUP(B:B,'[1]1. RW,EX,BOP,CP,SA'!$B:$CD,23,0)</f>
        <v>18</v>
      </c>
      <c r="AT16" s="38">
        <f>VLOOKUP(B:B,'[1]1. RW,EX,BOP,CP,SA'!$B:$CD,24,0)</f>
        <v>23</v>
      </c>
      <c r="AU16" s="38">
        <f>VLOOKUP(B:B,'[1]1. RW,EX,BOP,CP,SA'!$B:$CD,25,0)</f>
        <v>18</v>
      </c>
      <c r="AV16" s="38">
        <f>VLOOKUP(B:B,'[1]1. RW,EX,BOP,CP,SA'!$B:$CD,26,0)</f>
        <v>12</v>
      </c>
      <c r="AW16" s="38">
        <f>VLOOKUP(B:B,'[1]1. RW,EX,BOP,CP,SA'!$B:$CD,27,0)</f>
        <v>13</v>
      </c>
      <c r="AX16" s="38">
        <f>VLOOKUP(B:B,'[1]1. RW,EX,BOP,CP,SA'!$B:$CD,28,0)</f>
        <v>12</v>
      </c>
      <c r="AY16" s="38">
        <f>VLOOKUP(B:B,'[1]1. RW,EX,BOP,CP,SA'!$B:$CD,29,0)</f>
        <v>12</v>
      </c>
      <c r="AZ16" s="38">
        <f>VLOOKUP(B:B,'[1]1. RW,EX,BOP,CP,SA'!$B:$CD,30,0)</f>
        <v>12</v>
      </c>
      <c r="BA16" s="38">
        <f>VLOOKUP(B:B,'[1]1. RW,EX,BOP,CP,SA'!$B:$CD,31,0)</f>
        <v>9</v>
      </c>
      <c r="BB16" s="38">
        <f>VLOOKUP(B:B,'[1]1. RW,EX,BOP,CP,SA'!$B:$CD,32,0)</f>
        <v>10</v>
      </c>
      <c r="BC16" s="38">
        <f>VLOOKUP(B:B,'[1]1. RW,EX,BOP,CP,SA'!$B:$CD,33,0)</f>
        <v>11</v>
      </c>
      <c r="BD16" s="38">
        <f>VLOOKUP(B:B,'[1]1. RW,EX,BOP,CP,SA'!$B:$CD,34,0)</f>
        <v>13</v>
      </c>
      <c r="BE16" s="38">
        <f>VLOOKUP(B:B,'[1]1. RW,EX,BOP,CP,SA'!$B:$CD,35,0)</f>
        <v>13</v>
      </c>
      <c r="BF16" s="38">
        <f>VLOOKUP(B:B,'[1]1. RW,EX,BOP,CP,SA'!$B:$CD,36,0)</f>
        <v>13</v>
      </c>
      <c r="BG16" s="38">
        <f>VLOOKUP(B:B,'[1]1. RW,EX,BOP,CP,SA'!$B:$CD,37,0)</f>
        <v>16</v>
      </c>
      <c r="BH16" s="38">
        <f>VLOOKUP(B:B,'[1]1. RW,EX,BOP,CP,SA'!$B:$CD,38,0)</f>
        <v>16</v>
      </c>
      <c r="BI16" s="38">
        <f>VLOOKUP(B:B,'[1]1. RW,EX,BOP,CP,SA'!$B:$CD,39,0)</f>
        <v>17</v>
      </c>
      <c r="BJ16" s="38">
        <f>VLOOKUP(B:B,'[1]1. RW,EX,BOP,CP,SA'!$B:$CD,40,0)</f>
        <v>16</v>
      </c>
      <c r="BK16" s="38">
        <f>VLOOKUP(B:B,'[1]1. RW,EX,BOP,CP,SA'!$B:$CD,41,0)</f>
        <v>16</v>
      </c>
      <c r="BL16" s="38">
        <f>VLOOKUP(B:B,'[1]1. RW,EX,BOP,CP,SA'!$B:$CD,42,0)</f>
        <v>17</v>
      </c>
      <c r="BM16" s="38">
        <f>VLOOKUP(B:B,'[1]1. RW,EX,BOP,CP,SA'!$B:$CD,43,0)</f>
        <v>17</v>
      </c>
      <c r="BN16" s="38">
        <f>VLOOKUP(B:B,'[1]1. RW,EX,BOP,CP,SA'!$B:$CD,44,0)</f>
        <v>18</v>
      </c>
      <c r="BO16" s="38">
        <f>VLOOKUP(B:B,'[1]1. RW,EX,BOP,CP,SA'!$B:$CD,45,0)</f>
        <v>19</v>
      </c>
      <c r="BP16" s="38">
        <f>VLOOKUP(B:B,'[1]1. RW,EX,BOP,CP,SA'!$B:$CD,46,0)</f>
        <v>18</v>
      </c>
      <c r="BQ16" s="38">
        <f>VLOOKUP(B:B,'[1]1. RW,EX,BOP,CP,SA'!$B:$CD,47,0)</f>
        <v>28</v>
      </c>
      <c r="BR16" s="38">
        <f>VLOOKUP(B:B,'[1]1. RW,EX,BOP,CP,SA'!$B:$CD,48,0)</f>
        <v>33</v>
      </c>
      <c r="BS16" s="38">
        <f>VLOOKUP(B:B,'[1]1. RW,EX,BOP,CP,SA'!$B:$CD,49,0)</f>
        <v>33</v>
      </c>
      <c r="BT16" s="38">
        <f>VLOOKUP(B:B,'[1]1. RW,EX,BOP,CP,SA'!$B:$CD,50,0)</f>
        <v>33</v>
      </c>
      <c r="BU16" s="38">
        <f>VLOOKUP(B:B,'[1]1. RW,EX,BOP,CP,SA'!$B:$CD,51,0)</f>
        <v>38</v>
      </c>
      <c r="BV16" s="38">
        <f>VLOOKUP(B:B,'[1]1. RW,EX,BOP,CP,SA'!$B:$CD,52,0)</f>
        <v>38</v>
      </c>
      <c r="BW16" s="38">
        <f>VLOOKUP(B:B,'[1]1. RW,EX,BOP,CP,SA'!$B:$CD,53,0)</f>
        <v>48</v>
      </c>
      <c r="BX16" s="38">
        <f>VLOOKUP(B:B,'[1]1. RW,EX,BOP,CP,SA'!$B:$CD,54,0)</f>
        <v>63</v>
      </c>
      <c r="BY16" s="38">
        <f>VLOOKUP(B:B,'[1]1. RW,EX,BOP,CP,SA'!$B:$CD,55,0)</f>
        <v>65</v>
      </c>
      <c r="BZ16" s="38">
        <f>VLOOKUP(B:B,'[1]1. RW,EX,BOP,CP,SA'!$B:$CD,56,0)</f>
        <v>53</v>
      </c>
      <c r="CA16" s="38">
        <f>VLOOKUP(B:B,'[1]1. RW,EX,BOP,CP,SA'!$B:$CD,57,0)</f>
        <v>77</v>
      </c>
      <c r="CB16" s="38">
        <f>VLOOKUP(B:B,'[1]1. RW,EX,BOP,CP,SA'!$B:$CD,58,0)</f>
        <v>56</v>
      </c>
      <c r="CC16" s="38">
        <f>VLOOKUP(B:B,'[1]1. RW,EX,BOP,CP,SA'!$B:$CD,59,0)</f>
        <v>47</v>
      </c>
      <c r="CD16" s="38">
        <f>VLOOKUP(B:B,'[1]1. RW,EX,BOP,CP,SA'!$B:$CD,60,0)</f>
        <v>56</v>
      </c>
      <c r="CE16" s="38">
        <f>VLOOKUP(B:B,'[1]1. RW,EX,BOP,CP,SA'!$B:$CD,61,0)</f>
        <v>69</v>
      </c>
      <c r="CF16" s="38">
        <f>VLOOKUP(B:B,'[1]1. RW,EX,BOP,CP,SA'!$B:$CD,62,0)</f>
        <v>81</v>
      </c>
      <c r="CG16" s="38">
        <f>VLOOKUP(B:B,'[1]1. RW,EX,BOP,CP,SA'!$B:$CD,63,0)</f>
        <v>85</v>
      </c>
      <c r="CH16" s="38">
        <f>VLOOKUP(B:B,'[1]1. RW,EX,BOP,CP,SA'!$B:$CD,64,0)</f>
        <v>100</v>
      </c>
      <c r="CI16" s="38">
        <f>VLOOKUP(B:B,'[1]1. RW,EX,BOP,CP,SA'!$B:$CD,65,0)</f>
        <v>95</v>
      </c>
      <c r="CJ16" s="38">
        <f>VLOOKUP(B:B,'[1]1. RW,EX,BOP,CP,SA'!$B:$CD,66,0)</f>
        <v>112</v>
      </c>
      <c r="CK16" s="38">
        <f>VLOOKUP(B:B,'[1]1. RW,EX,BOP,CP,SA'!$B:$CD,67,0)</f>
        <v>112</v>
      </c>
      <c r="CL16" s="38">
        <f>VLOOKUP(B:B,'[1]1. RW,EX,BOP,CP,SA'!$B:$CD,68,0)</f>
        <v>97</v>
      </c>
      <c r="CM16" s="38">
        <f>VLOOKUP(B:B,'[1]1. RW,EX,BOP,CP,SA'!$B:$CD,69,0)</f>
        <v>83</v>
      </c>
      <c r="CN16" s="38">
        <f>VLOOKUP(B:B,'[1]1. RW,EX,BOP,CP,SA'!$B:$CD,70,0)</f>
        <v>66</v>
      </c>
      <c r="CO16" s="38">
        <f>VLOOKUP(B:B,'[1]1. RW,EX,BOP,CP,SA'!$B:$CD,71,0)</f>
        <v>70</v>
      </c>
      <c r="CP16" s="38">
        <f>VLOOKUP(B:B,'[1]1. RW,EX,BOP,CP,SA'!$B:$CD,72,0)</f>
        <v>78</v>
      </c>
      <c r="CQ16" s="38">
        <f>VLOOKUP(B:B,'[1]1. RW,EX,BOP,CP,SA'!$B:$CD,73,0)</f>
        <v>76</v>
      </c>
      <c r="CR16" s="38">
        <f>VLOOKUP(B:B,'[1]1. RW,EX,BOP,CP,SA'!$B:$CD,74,0)</f>
        <v>76</v>
      </c>
      <c r="CS16" s="38">
        <f>VLOOKUP(B:B,'[1]1. RW,EX,BOP,CP,SA'!$B:$CD,75,0)</f>
        <v>81</v>
      </c>
      <c r="CT16" s="38">
        <f>VLOOKUP(B:B,'[1]1. RW,EX,BOP,CP,SA'!$B:$CD,76,0)</f>
        <v>79</v>
      </c>
      <c r="CU16" s="38">
        <f>VLOOKUP(B:B,'[1]1. RW,EX,BOP,CP,SA'!$B:$CD,77,0)</f>
        <v>106</v>
      </c>
      <c r="CV16" s="52">
        <f>VLOOKUP(B:B,'[1]1. RW,EX,BOP,CP,SA'!$B:$CD,78,0)</f>
        <v>137</v>
      </c>
      <c r="CW16" s="52">
        <f>VLOOKUP(B:B,'[1]1. RW,EX,BOP,CP,SA'!$B:$CD,79,0)</f>
        <v>123</v>
      </c>
      <c r="CX16" s="52">
        <f>VLOOKUP(B:B,'[1]1. RW,EX,BOP,CP,SA'!$B:$CD,80,0)</f>
        <v>91</v>
      </c>
      <c r="CY16" s="52">
        <f>VLOOKUP(B:B,'[1]1. RW,EX,BOP,CP,SA'!$B:$CD,81,0)</f>
        <v>77</v>
      </c>
    </row>
    <row r="17" spans="1:103">
      <c r="A17" s="7" t="s">
        <v>28</v>
      </c>
      <c r="B17" s="5" t="s">
        <v>1411</v>
      </c>
      <c r="C17" s="24" t="s">
        <v>757</v>
      </c>
      <c r="D17" s="38">
        <v>2048</v>
      </c>
      <c r="E17" s="38">
        <v>3450</v>
      </c>
      <c r="F17" s="38">
        <v>6311</v>
      </c>
      <c r="G17" s="38">
        <v>5882</v>
      </c>
      <c r="H17" s="38">
        <v>6169</v>
      </c>
      <c r="I17" s="38">
        <v>5769</v>
      </c>
      <c r="J17" s="38">
        <v>5495</v>
      </c>
      <c r="K17" s="38">
        <v>6255</v>
      </c>
      <c r="L17" s="38">
        <v>5763</v>
      </c>
      <c r="M17" s="38">
        <v>5929</v>
      </c>
      <c r="N17" s="38">
        <v>6980</v>
      </c>
      <c r="O17" s="38">
        <v>5232</v>
      </c>
      <c r="P17" s="38">
        <v>5622</v>
      </c>
      <c r="Q17" s="38">
        <v>5816</v>
      </c>
      <c r="R17" s="38">
        <v>6158</v>
      </c>
      <c r="S17" s="38">
        <v>6477</v>
      </c>
      <c r="T17" s="38">
        <v>2577</v>
      </c>
      <c r="U17" s="38">
        <v>2651</v>
      </c>
      <c r="V17" s="38">
        <v>4563</v>
      </c>
      <c r="W17" s="38">
        <v>9303</v>
      </c>
      <c r="X17" s="53">
        <f>VLOOKUP(B:B,'[1]1. RW,EX,BOP,CP,SA'!$B:$CD,2,0)</f>
        <v>462</v>
      </c>
      <c r="Y17" s="38">
        <f>VLOOKUP(B:B,'[1]1. RW,EX,BOP,CP,SA'!$B:$CD,3,0)</f>
        <v>528</v>
      </c>
      <c r="Z17" s="38">
        <f>VLOOKUP(B:B,'[1]1. RW,EX,BOP,CP,SA'!$B:$CD,4,0)</f>
        <v>528</v>
      </c>
      <c r="AA17" s="38">
        <f>VLOOKUP(B:B,'[1]1. RW,EX,BOP,CP,SA'!$B:$CD,5,0)</f>
        <v>530</v>
      </c>
      <c r="AB17" s="38">
        <f>VLOOKUP(B:B,'[1]1. RW,EX,BOP,CP,SA'!$B:$CD,6,0)</f>
        <v>480</v>
      </c>
      <c r="AC17" s="38">
        <f>VLOOKUP(B:B,'[1]1. RW,EX,BOP,CP,SA'!$B:$CD,7,0)</f>
        <v>905</v>
      </c>
      <c r="AD17" s="38">
        <f>VLOOKUP(B:B,'[1]1. RW,EX,BOP,CP,SA'!$B:$CD,8,0)</f>
        <v>977</v>
      </c>
      <c r="AE17" s="38">
        <f>VLOOKUP(B:B,'[1]1. RW,EX,BOP,CP,SA'!$B:$CD,9,0)</f>
        <v>1088</v>
      </c>
      <c r="AF17" s="38">
        <f>VLOOKUP(B:B,'[1]1. RW,EX,BOP,CP,SA'!$B:$CD,10,0)</f>
        <v>1238</v>
      </c>
      <c r="AG17" s="38">
        <f>VLOOKUP(B:B,'[1]1. RW,EX,BOP,CP,SA'!$B:$CD,11,0)</f>
        <v>1527</v>
      </c>
      <c r="AH17" s="38">
        <f>VLOOKUP(B:B,'[1]1. RW,EX,BOP,CP,SA'!$B:$CD,12,0)</f>
        <v>1728</v>
      </c>
      <c r="AI17" s="38">
        <f>VLOOKUP(B:B,'[1]1. RW,EX,BOP,CP,SA'!$B:$CD,13,0)</f>
        <v>1818</v>
      </c>
      <c r="AJ17" s="38">
        <f>VLOOKUP(B:B,'[1]1. RW,EX,BOP,CP,SA'!$B:$CD,14,0)</f>
        <v>1532</v>
      </c>
      <c r="AK17" s="38">
        <f>VLOOKUP(B:B,'[1]1. RW,EX,BOP,CP,SA'!$B:$CD,15,0)</f>
        <v>1743</v>
      </c>
      <c r="AL17" s="38">
        <f>VLOOKUP(B:B,'[1]1. RW,EX,BOP,CP,SA'!$B:$CD,16,0)</f>
        <v>1397</v>
      </c>
      <c r="AM17" s="38">
        <f>VLOOKUP(B:B,'[1]1. RW,EX,BOP,CP,SA'!$B:$CD,17,0)</f>
        <v>1210</v>
      </c>
      <c r="AN17" s="38">
        <f>VLOOKUP(B:B,'[1]1. RW,EX,BOP,CP,SA'!$B:$CD,18,0)</f>
        <v>1437</v>
      </c>
      <c r="AO17" s="38">
        <f>VLOOKUP(B:B,'[1]1. RW,EX,BOP,CP,SA'!$B:$CD,19,0)</f>
        <v>1853</v>
      </c>
      <c r="AP17" s="38">
        <f>VLOOKUP(B:B,'[1]1. RW,EX,BOP,CP,SA'!$B:$CD,20,0)</f>
        <v>1352</v>
      </c>
      <c r="AQ17" s="38">
        <f>VLOOKUP(B:B,'[1]1. RW,EX,BOP,CP,SA'!$B:$CD,21,0)</f>
        <v>1527</v>
      </c>
      <c r="AR17" s="38">
        <f>VLOOKUP(B:B,'[1]1. RW,EX,BOP,CP,SA'!$B:$CD,22,0)</f>
        <v>1598</v>
      </c>
      <c r="AS17" s="38">
        <f>VLOOKUP(B:B,'[1]1. RW,EX,BOP,CP,SA'!$B:$CD,23,0)</f>
        <v>1396</v>
      </c>
      <c r="AT17" s="38">
        <f>VLOOKUP(B:B,'[1]1. RW,EX,BOP,CP,SA'!$B:$CD,24,0)</f>
        <v>1540</v>
      </c>
      <c r="AU17" s="38">
        <f>VLOOKUP(B:B,'[1]1. RW,EX,BOP,CP,SA'!$B:$CD,25,0)</f>
        <v>1235</v>
      </c>
      <c r="AV17" s="38">
        <f>VLOOKUP(B:B,'[1]1. RW,EX,BOP,CP,SA'!$B:$CD,26,0)</f>
        <v>1448</v>
      </c>
      <c r="AW17" s="38">
        <f>VLOOKUP(B:B,'[1]1. RW,EX,BOP,CP,SA'!$B:$CD,27,0)</f>
        <v>1267</v>
      </c>
      <c r="AX17" s="38">
        <f>VLOOKUP(B:B,'[1]1. RW,EX,BOP,CP,SA'!$B:$CD,28,0)</f>
        <v>1400</v>
      </c>
      <c r="AY17" s="38">
        <f>VLOOKUP(B:B,'[1]1. RW,EX,BOP,CP,SA'!$B:$CD,29,0)</f>
        <v>1380</v>
      </c>
      <c r="AZ17" s="38">
        <f>VLOOKUP(B:B,'[1]1. RW,EX,BOP,CP,SA'!$B:$CD,30,0)</f>
        <v>1666</v>
      </c>
      <c r="BA17" s="38">
        <f>VLOOKUP(B:B,'[1]1. RW,EX,BOP,CP,SA'!$B:$CD,31,0)</f>
        <v>1348</v>
      </c>
      <c r="BB17" s="38">
        <f>VLOOKUP(B:B,'[1]1. RW,EX,BOP,CP,SA'!$B:$CD,32,0)</f>
        <v>1836</v>
      </c>
      <c r="BC17" s="38">
        <f>VLOOKUP(B:B,'[1]1. RW,EX,BOP,CP,SA'!$B:$CD,33,0)</f>
        <v>1405</v>
      </c>
      <c r="BD17" s="38">
        <f>VLOOKUP(B:B,'[1]1. RW,EX,BOP,CP,SA'!$B:$CD,34,0)</f>
        <v>1394</v>
      </c>
      <c r="BE17" s="38">
        <f>VLOOKUP(B:B,'[1]1. RW,EX,BOP,CP,SA'!$B:$CD,35,0)</f>
        <v>1711</v>
      </c>
      <c r="BF17" s="38">
        <f>VLOOKUP(B:B,'[1]1. RW,EX,BOP,CP,SA'!$B:$CD,36,0)</f>
        <v>1366</v>
      </c>
      <c r="BG17" s="38">
        <f>VLOOKUP(B:B,'[1]1. RW,EX,BOP,CP,SA'!$B:$CD,37,0)</f>
        <v>1292</v>
      </c>
      <c r="BH17" s="38">
        <f>VLOOKUP(B:B,'[1]1. RW,EX,BOP,CP,SA'!$B:$CD,38,0)</f>
        <v>1398</v>
      </c>
      <c r="BI17" s="38">
        <f>VLOOKUP(B:B,'[1]1. RW,EX,BOP,CP,SA'!$B:$CD,39,0)</f>
        <v>1494</v>
      </c>
      <c r="BJ17" s="38">
        <f>VLOOKUP(B:B,'[1]1. RW,EX,BOP,CP,SA'!$B:$CD,40,0)</f>
        <v>1404</v>
      </c>
      <c r="BK17" s="38">
        <f>VLOOKUP(B:B,'[1]1. RW,EX,BOP,CP,SA'!$B:$CD,41,0)</f>
        <v>1633</v>
      </c>
      <c r="BL17" s="38">
        <f>VLOOKUP(B:B,'[1]1. RW,EX,BOP,CP,SA'!$B:$CD,42,0)</f>
        <v>1472</v>
      </c>
      <c r="BM17" s="38">
        <f>VLOOKUP(B:B,'[1]1. RW,EX,BOP,CP,SA'!$B:$CD,43,0)</f>
        <v>1887</v>
      </c>
      <c r="BN17" s="38">
        <f>VLOOKUP(B:B,'[1]1. RW,EX,BOP,CP,SA'!$B:$CD,44,0)</f>
        <v>2219</v>
      </c>
      <c r="BO17" s="38">
        <f>VLOOKUP(B:B,'[1]1. RW,EX,BOP,CP,SA'!$B:$CD,45,0)</f>
        <v>1402</v>
      </c>
      <c r="BP17" s="38">
        <f>VLOOKUP(B:B,'[1]1. RW,EX,BOP,CP,SA'!$B:$CD,46,0)</f>
        <v>1055</v>
      </c>
      <c r="BQ17" s="38">
        <f>VLOOKUP(B:B,'[1]1. RW,EX,BOP,CP,SA'!$B:$CD,47,0)</f>
        <v>1564</v>
      </c>
      <c r="BR17" s="38">
        <f>VLOOKUP(B:B,'[1]1. RW,EX,BOP,CP,SA'!$B:$CD,48,0)</f>
        <v>1204</v>
      </c>
      <c r="BS17" s="38">
        <f>VLOOKUP(B:B,'[1]1. RW,EX,BOP,CP,SA'!$B:$CD,49,0)</f>
        <v>1409</v>
      </c>
      <c r="BT17" s="38">
        <f>VLOOKUP(B:B,'[1]1. RW,EX,BOP,CP,SA'!$B:$CD,50,0)</f>
        <v>1430</v>
      </c>
      <c r="BU17" s="38">
        <f>VLOOKUP(B:B,'[1]1. RW,EX,BOP,CP,SA'!$B:$CD,51,0)</f>
        <v>1266</v>
      </c>
      <c r="BV17" s="38">
        <f>VLOOKUP(B:B,'[1]1. RW,EX,BOP,CP,SA'!$B:$CD,52,0)</f>
        <v>1543</v>
      </c>
      <c r="BW17" s="38">
        <f>VLOOKUP(B:B,'[1]1. RW,EX,BOP,CP,SA'!$B:$CD,53,0)</f>
        <v>1383</v>
      </c>
      <c r="BX17" s="38">
        <f>VLOOKUP(B:B,'[1]1. RW,EX,BOP,CP,SA'!$B:$CD,54,0)</f>
        <v>1711</v>
      </c>
      <c r="BY17" s="38">
        <f>VLOOKUP(B:B,'[1]1. RW,EX,BOP,CP,SA'!$B:$CD,55,0)</f>
        <v>1421</v>
      </c>
      <c r="BZ17" s="38">
        <f>VLOOKUP(B:B,'[1]1. RW,EX,BOP,CP,SA'!$B:$CD,56,0)</f>
        <v>1212</v>
      </c>
      <c r="CA17" s="38">
        <f>VLOOKUP(B:B,'[1]1. RW,EX,BOP,CP,SA'!$B:$CD,57,0)</f>
        <v>1472</v>
      </c>
      <c r="CB17" s="38">
        <f>VLOOKUP(B:B,'[1]1. RW,EX,BOP,CP,SA'!$B:$CD,58,0)</f>
        <v>1545</v>
      </c>
      <c r="CC17" s="38">
        <f>VLOOKUP(B:B,'[1]1. RW,EX,BOP,CP,SA'!$B:$CD,59,0)</f>
        <v>1703</v>
      </c>
      <c r="CD17" s="38">
        <f>VLOOKUP(B:B,'[1]1. RW,EX,BOP,CP,SA'!$B:$CD,60,0)</f>
        <v>1660</v>
      </c>
      <c r="CE17" s="38">
        <f>VLOOKUP(B:B,'[1]1. RW,EX,BOP,CP,SA'!$B:$CD,61,0)</f>
        <v>1250</v>
      </c>
      <c r="CF17" s="38">
        <f>VLOOKUP(B:B,'[1]1. RW,EX,BOP,CP,SA'!$B:$CD,62,0)</f>
        <v>1564</v>
      </c>
      <c r="CG17" s="38">
        <f>VLOOKUP(B:B,'[1]1. RW,EX,BOP,CP,SA'!$B:$CD,63,0)</f>
        <v>1412</v>
      </c>
      <c r="CH17" s="38">
        <f>VLOOKUP(B:B,'[1]1. RW,EX,BOP,CP,SA'!$B:$CD,64,0)</f>
        <v>1547</v>
      </c>
      <c r="CI17" s="38">
        <f>VLOOKUP(B:B,'[1]1. RW,EX,BOP,CP,SA'!$B:$CD,65,0)</f>
        <v>1954</v>
      </c>
      <c r="CJ17" s="38">
        <f>VLOOKUP(B:B,'[1]1. RW,EX,BOP,CP,SA'!$B:$CD,66,0)</f>
        <v>1037</v>
      </c>
      <c r="CK17" s="38">
        <f>VLOOKUP(B:B,'[1]1. RW,EX,BOP,CP,SA'!$B:$CD,67,0)</f>
        <v>192</v>
      </c>
      <c r="CL17" s="38">
        <f>VLOOKUP(B:B,'[1]1. RW,EX,BOP,CP,SA'!$B:$CD,68,0)</f>
        <v>968</v>
      </c>
      <c r="CM17" s="38">
        <f>VLOOKUP(B:B,'[1]1. RW,EX,BOP,CP,SA'!$B:$CD,69,0)</f>
        <v>380</v>
      </c>
      <c r="CN17" s="38">
        <f>VLOOKUP(B:B,'[1]1. RW,EX,BOP,CP,SA'!$B:$CD,70,0)</f>
        <v>505</v>
      </c>
      <c r="CO17" s="38">
        <f>VLOOKUP(B:B,'[1]1. RW,EX,BOP,CP,SA'!$B:$CD,71,0)</f>
        <v>692</v>
      </c>
      <c r="CP17" s="38">
        <f>VLOOKUP(B:B,'[1]1. RW,EX,BOP,CP,SA'!$B:$CD,72,0)</f>
        <v>656</v>
      </c>
      <c r="CQ17" s="38">
        <f>VLOOKUP(B:B,'[1]1. RW,EX,BOP,CP,SA'!$B:$CD,73,0)</f>
        <v>798</v>
      </c>
      <c r="CR17" s="38">
        <f>VLOOKUP(B:B,'[1]1. RW,EX,BOP,CP,SA'!$B:$CD,74,0)</f>
        <v>743</v>
      </c>
      <c r="CS17" s="38">
        <f>VLOOKUP(B:B,'[1]1. RW,EX,BOP,CP,SA'!$B:$CD,75,0)</f>
        <v>1023</v>
      </c>
      <c r="CT17" s="38">
        <f>VLOOKUP(B:B,'[1]1. RW,EX,BOP,CP,SA'!$B:$CD,76,0)</f>
        <v>1095</v>
      </c>
      <c r="CU17" s="38">
        <f>VLOOKUP(B:B,'[1]1. RW,EX,BOP,CP,SA'!$B:$CD,77,0)</f>
        <v>1702</v>
      </c>
      <c r="CV17" s="52">
        <f>VLOOKUP(B:B,'[1]1. RW,EX,BOP,CP,SA'!$B:$CD,78,0)</f>
        <v>2065</v>
      </c>
      <c r="CW17" s="52">
        <f>VLOOKUP(B:B,'[1]1. RW,EX,BOP,CP,SA'!$B:$CD,79,0)</f>
        <v>2223</v>
      </c>
      <c r="CX17" s="52">
        <f>VLOOKUP(B:B,'[1]1. RW,EX,BOP,CP,SA'!$B:$CD,80,0)</f>
        <v>3101</v>
      </c>
      <c r="CY17" s="52">
        <f>VLOOKUP(B:B,'[1]1. RW,EX,BOP,CP,SA'!$B:$CD,81,0)</f>
        <v>1914</v>
      </c>
    </row>
    <row r="18" spans="1:103">
      <c r="A18" s="1" t="s">
        <v>30</v>
      </c>
      <c r="B18" s="5" t="s">
        <v>1412</v>
      </c>
      <c r="C18" s="24" t="s">
        <v>758</v>
      </c>
      <c r="D18" s="38">
        <v>9</v>
      </c>
      <c r="E18" s="38">
        <v>9</v>
      </c>
      <c r="F18" s="38">
        <v>8</v>
      </c>
      <c r="G18" s="38">
        <v>5</v>
      </c>
      <c r="H18" s="38">
        <v>5</v>
      </c>
      <c r="I18" s="38">
        <v>5</v>
      </c>
      <c r="J18" s="38">
        <v>6</v>
      </c>
      <c r="K18" s="38">
        <v>8</v>
      </c>
      <c r="L18" s="38">
        <v>3</v>
      </c>
      <c r="M18" s="38">
        <v>5</v>
      </c>
      <c r="N18" s="38">
        <v>4</v>
      </c>
      <c r="O18" s="38">
        <v>8</v>
      </c>
      <c r="P18" s="38">
        <v>14</v>
      </c>
      <c r="Q18" s="38">
        <v>10</v>
      </c>
      <c r="R18" s="38">
        <v>8</v>
      </c>
      <c r="S18" s="38">
        <v>24</v>
      </c>
      <c r="T18" s="38">
        <v>11</v>
      </c>
      <c r="U18" s="38">
        <v>7</v>
      </c>
      <c r="V18" s="38">
        <v>7</v>
      </c>
      <c r="W18" s="38">
        <v>8</v>
      </c>
      <c r="X18" s="53">
        <f>VLOOKUP(B:B,'[1]1. RW,EX,BOP,CP,SA'!$B:$CD,2,0)</f>
        <v>2</v>
      </c>
      <c r="Y18" s="38">
        <f>VLOOKUP(B:B,'[1]1. RW,EX,BOP,CP,SA'!$B:$CD,3,0)</f>
        <v>2</v>
      </c>
      <c r="Z18" s="38">
        <f>VLOOKUP(B:B,'[1]1. RW,EX,BOP,CP,SA'!$B:$CD,4,0)</f>
        <v>2</v>
      </c>
      <c r="AA18" s="38">
        <f>VLOOKUP(B:B,'[1]1. RW,EX,BOP,CP,SA'!$B:$CD,5,0)</f>
        <v>3</v>
      </c>
      <c r="AB18" s="38">
        <f>VLOOKUP(B:B,'[1]1. RW,EX,BOP,CP,SA'!$B:$CD,6,0)</f>
        <v>3</v>
      </c>
      <c r="AC18" s="38">
        <f>VLOOKUP(B:B,'[1]1. RW,EX,BOP,CP,SA'!$B:$CD,7,0)</f>
        <v>2</v>
      </c>
      <c r="AD18" s="38">
        <f>VLOOKUP(B:B,'[1]1. RW,EX,BOP,CP,SA'!$B:$CD,8,0)</f>
        <v>2</v>
      </c>
      <c r="AE18" s="38">
        <f>VLOOKUP(B:B,'[1]1. RW,EX,BOP,CP,SA'!$B:$CD,9,0)</f>
        <v>2</v>
      </c>
      <c r="AF18" s="38">
        <f>VLOOKUP(B:B,'[1]1. RW,EX,BOP,CP,SA'!$B:$CD,10,0)</f>
        <v>2</v>
      </c>
      <c r="AG18" s="38">
        <f>VLOOKUP(B:B,'[1]1. RW,EX,BOP,CP,SA'!$B:$CD,11,0)</f>
        <v>2</v>
      </c>
      <c r="AH18" s="38">
        <f>VLOOKUP(B:B,'[1]1. RW,EX,BOP,CP,SA'!$B:$CD,12,0)</f>
        <v>2</v>
      </c>
      <c r="AI18" s="38">
        <f>VLOOKUP(B:B,'[1]1. RW,EX,BOP,CP,SA'!$B:$CD,13,0)</f>
        <v>2</v>
      </c>
      <c r="AJ18" s="38">
        <f>VLOOKUP(B:B,'[1]1. RW,EX,BOP,CP,SA'!$B:$CD,14,0)</f>
        <v>1</v>
      </c>
      <c r="AK18" s="38">
        <f>VLOOKUP(B:B,'[1]1. RW,EX,BOP,CP,SA'!$B:$CD,15,0)</f>
        <v>1</v>
      </c>
      <c r="AL18" s="38">
        <f>VLOOKUP(B:B,'[1]1. RW,EX,BOP,CP,SA'!$B:$CD,16,0)</f>
        <v>1</v>
      </c>
      <c r="AM18" s="38">
        <f>VLOOKUP(B:B,'[1]1. RW,EX,BOP,CP,SA'!$B:$CD,17,0)</f>
        <v>2</v>
      </c>
      <c r="AN18" s="38">
        <f>VLOOKUP(B:B,'[1]1. RW,EX,BOP,CP,SA'!$B:$CD,18,0)</f>
        <v>1</v>
      </c>
      <c r="AO18" s="38">
        <f>VLOOKUP(B:B,'[1]1. RW,EX,BOP,CP,SA'!$B:$CD,19,0)</f>
        <v>2</v>
      </c>
      <c r="AP18" s="38">
        <f>VLOOKUP(B:B,'[1]1. RW,EX,BOP,CP,SA'!$B:$CD,20,0)</f>
        <v>1</v>
      </c>
      <c r="AQ18" s="38">
        <f>VLOOKUP(B:B,'[1]1. RW,EX,BOP,CP,SA'!$B:$CD,21,0)</f>
        <v>1</v>
      </c>
      <c r="AR18" s="38">
        <f>VLOOKUP(B:B,'[1]1. RW,EX,BOP,CP,SA'!$B:$CD,22,0)</f>
        <v>1</v>
      </c>
      <c r="AS18" s="38">
        <f>VLOOKUP(B:B,'[1]1. RW,EX,BOP,CP,SA'!$B:$CD,23,0)</f>
        <v>1</v>
      </c>
      <c r="AT18" s="38">
        <f>VLOOKUP(B:B,'[1]1. RW,EX,BOP,CP,SA'!$B:$CD,24,0)</f>
        <v>2</v>
      </c>
      <c r="AU18" s="38">
        <f>VLOOKUP(B:B,'[1]1. RW,EX,BOP,CP,SA'!$B:$CD,25,0)</f>
        <v>1</v>
      </c>
      <c r="AV18" s="38">
        <f>VLOOKUP(B:B,'[1]1. RW,EX,BOP,CP,SA'!$B:$CD,26,0)</f>
        <v>1</v>
      </c>
      <c r="AW18" s="38">
        <f>VLOOKUP(B:B,'[1]1. RW,EX,BOP,CP,SA'!$B:$CD,27,0)</f>
        <v>1</v>
      </c>
      <c r="AX18" s="38">
        <f>VLOOKUP(B:B,'[1]1. RW,EX,BOP,CP,SA'!$B:$CD,28,0)</f>
        <v>2</v>
      </c>
      <c r="AY18" s="38">
        <f>VLOOKUP(B:B,'[1]1. RW,EX,BOP,CP,SA'!$B:$CD,29,0)</f>
        <v>2</v>
      </c>
      <c r="AZ18" s="38">
        <f>VLOOKUP(B:B,'[1]1. RW,EX,BOP,CP,SA'!$B:$CD,30,0)</f>
        <v>2</v>
      </c>
      <c r="BA18" s="38">
        <f>VLOOKUP(B:B,'[1]1. RW,EX,BOP,CP,SA'!$B:$CD,31,0)</f>
        <v>3</v>
      </c>
      <c r="BB18" s="38">
        <f>VLOOKUP(B:B,'[1]1. RW,EX,BOP,CP,SA'!$B:$CD,32,0)</f>
        <v>2</v>
      </c>
      <c r="BC18" s="38">
        <f>VLOOKUP(B:B,'[1]1. RW,EX,BOP,CP,SA'!$B:$CD,33,0)</f>
        <v>1</v>
      </c>
      <c r="BD18" s="38">
        <f>VLOOKUP(B:B,'[1]1. RW,EX,BOP,CP,SA'!$B:$CD,34,0)</f>
        <v>1</v>
      </c>
      <c r="BE18" s="38">
        <f>VLOOKUP(B:B,'[1]1. RW,EX,BOP,CP,SA'!$B:$CD,35,0)</f>
        <v>1</v>
      </c>
      <c r="BF18" s="38">
        <f>VLOOKUP(B:B,'[1]1. RW,EX,BOP,CP,SA'!$B:$CD,36,0)</f>
        <v>1</v>
      </c>
      <c r="BG18" s="38">
        <f>VLOOKUP(B:B,'[1]1. RW,EX,BOP,CP,SA'!$B:$CD,37,0)</f>
        <v>0</v>
      </c>
      <c r="BH18" s="38">
        <f>VLOOKUP(B:B,'[1]1. RW,EX,BOP,CP,SA'!$B:$CD,38,0)</f>
        <v>1</v>
      </c>
      <c r="BI18" s="38">
        <f>VLOOKUP(B:B,'[1]1. RW,EX,BOP,CP,SA'!$B:$CD,39,0)</f>
        <v>1</v>
      </c>
      <c r="BJ18" s="38">
        <f>VLOOKUP(B:B,'[1]1. RW,EX,BOP,CP,SA'!$B:$CD,40,0)</f>
        <v>1</v>
      </c>
      <c r="BK18" s="38">
        <f>VLOOKUP(B:B,'[1]1. RW,EX,BOP,CP,SA'!$B:$CD,41,0)</f>
        <v>2</v>
      </c>
      <c r="BL18" s="38">
        <f>VLOOKUP(B:B,'[1]1. RW,EX,BOP,CP,SA'!$B:$CD,42,0)</f>
        <v>1</v>
      </c>
      <c r="BM18" s="38">
        <f>VLOOKUP(B:B,'[1]1. RW,EX,BOP,CP,SA'!$B:$CD,43,0)</f>
        <v>1</v>
      </c>
      <c r="BN18" s="38">
        <f>VLOOKUP(B:B,'[1]1. RW,EX,BOP,CP,SA'!$B:$CD,44,0)</f>
        <v>1</v>
      </c>
      <c r="BO18" s="38">
        <f>VLOOKUP(B:B,'[1]1. RW,EX,BOP,CP,SA'!$B:$CD,45,0)</f>
        <v>1</v>
      </c>
      <c r="BP18" s="38">
        <f>VLOOKUP(B:B,'[1]1. RW,EX,BOP,CP,SA'!$B:$CD,46,0)</f>
        <v>1</v>
      </c>
      <c r="BQ18" s="38">
        <f>VLOOKUP(B:B,'[1]1. RW,EX,BOP,CP,SA'!$B:$CD,47,0)</f>
        <v>1</v>
      </c>
      <c r="BR18" s="38">
        <f>VLOOKUP(B:B,'[1]1. RW,EX,BOP,CP,SA'!$B:$CD,48,0)</f>
        <v>2</v>
      </c>
      <c r="BS18" s="38">
        <f>VLOOKUP(B:B,'[1]1. RW,EX,BOP,CP,SA'!$B:$CD,49,0)</f>
        <v>4</v>
      </c>
      <c r="BT18" s="38">
        <f>VLOOKUP(B:B,'[1]1. RW,EX,BOP,CP,SA'!$B:$CD,50,0)</f>
        <v>6</v>
      </c>
      <c r="BU18" s="38">
        <f>VLOOKUP(B:B,'[1]1. RW,EX,BOP,CP,SA'!$B:$CD,51,0)</f>
        <v>2</v>
      </c>
      <c r="BV18" s="38">
        <f>VLOOKUP(B:B,'[1]1. RW,EX,BOP,CP,SA'!$B:$CD,52,0)</f>
        <v>3</v>
      </c>
      <c r="BW18" s="38">
        <f>VLOOKUP(B:B,'[1]1. RW,EX,BOP,CP,SA'!$B:$CD,53,0)</f>
        <v>3</v>
      </c>
      <c r="BX18" s="38">
        <f>VLOOKUP(B:B,'[1]1. RW,EX,BOP,CP,SA'!$B:$CD,54,0)</f>
        <v>2</v>
      </c>
      <c r="BY18" s="38">
        <f>VLOOKUP(B:B,'[1]1. RW,EX,BOP,CP,SA'!$B:$CD,55,0)</f>
        <v>3</v>
      </c>
      <c r="BZ18" s="38">
        <f>VLOOKUP(B:B,'[1]1. RW,EX,BOP,CP,SA'!$B:$CD,56,0)</f>
        <v>3</v>
      </c>
      <c r="CA18" s="38">
        <f>VLOOKUP(B:B,'[1]1. RW,EX,BOP,CP,SA'!$B:$CD,57,0)</f>
        <v>2</v>
      </c>
      <c r="CB18" s="38">
        <f>VLOOKUP(B:B,'[1]1. RW,EX,BOP,CP,SA'!$B:$CD,58,0)</f>
        <v>2</v>
      </c>
      <c r="CC18" s="38">
        <f>VLOOKUP(B:B,'[1]1. RW,EX,BOP,CP,SA'!$B:$CD,59,0)</f>
        <v>2</v>
      </c>
      <c r="CD18" s="38">
        <f>VLOOKUP(B:B,'[1]1. RW,EX,BOP,CP,SA'!$B:$CD,60,0)</f>
        <v>2</v>
      </c>
      <c r="CE18" s="38">
        <f>VLOOKUP(B:B,'[1]1. RW,EX,BOP,CP,SA'!$B:$CD,61,0)</f>
        <v>2</v>
      </c>
      <c r="CF18" s="38">
        <f>VLOOKUP(B:B,'[1]1. RW,EX,BOP,CP,SA'!$B:$CD,62,0)</f>
        <v>2</v>
      </c>
      <c r="CG18" s="38">
        <f>VLOOKUP(B:B,'[1]1. RW,EX,BOP,CP,SA'!$B:$CD,63,0)</f>
        <v>3</v>
      </c>
      <c r="CH18" s="38">
        <f>VLOOKUP(B:B,'[1]1. RW,EX,BOP,CP,SA'!$B:$CD,64,0)</f>
        <v>2</v>
      </c>
      <c r="CI18" s="38">
        <f>VLOOKUP(B:B,'[1]1. RW,EX,BOP,CP,SA'!$B:$CD,65,0)</f>
        <v>17</v>
      </c>
      <c r="CJ18" s="38">
        <f>VLOOKUP(B:B,'[1]1. RW,EX,BOP,CP,SA'!$B:$CD,66,0)</f>
        <v>2</v>
      </c>
      <c r="CK18" s="38">
        <f>VLOOKUP(B:B,'[1]1. RW,EX,BOP,CP,SA'!$B:$CD,67,0)</f>
        <v>1</v>
      </c>
      <c r="CL18" s="38">
        <f>VLOOKUP(B:B,'[1]1. RW,EX,BOP,CP,SA'!$B:$CD,68,0)</f>
        <v>6</v>
      </c>
      <c r="CM18" s="38">
        <f>VLOOKUP(B:B,'[1]1. RW,EX,BOP,CP,SA'!$B:$CD,69,0)</f>
        <v>2</v>
      </c>
      <c r="CN18" s="38">
        <f>VLOOKUP(B:B,'[1]1. RW,EX,BOP,CP,SA'!$B:$CD,70,0)</f>
        <v>2</v>
      </c>
      <c r="CO18" s="38">
        <f>VLOOKUP(B:B,'[1]1. RW,EX,BOP,CP,SA'!$B:$CD,71,0)</f>
        <v>1</v>
      </c>
      <c r="CP18" s="38">
        <f>VLOOKUP(B:B,'[1]1. RW,EX,BOP,CP,SA'!$B:$CD,72,0)</f>
        <v>2</v>
      </c>
      <c r="CQ18" s="38">
        <f>VLOOKUP(B:B,'[1]1. RW,EX,BOP,CP,SA'!$B:$CD,73,0)</f>
        <v>2</v>
      </c>
      <c r="CR18" s="38">
        <f>VLOOKUP(B:B,'[1]1. RW,EX,BOP,CP,SA'!$B:$CD,74,0)</f>
        <v>2</v>
      </c>
      <c r="CS18" s="38">
        <f>VLOOKUP(B:B,'[1]1. RW,EX,BOP,CP,SA'!$B:$CD,75,0)</f>
        <v>2</v>
      </c>
      <c r="CT18" s="38">
        <f>VLOOKUP(B:B,'[1]1. RW,EX,BOP,CP,SA'!$B:$CD,76,0)</f>
        <v>2</v>
      </c>
      <c r="CU18" s="38">
        <f>VLOOKUP(B:B,'[1]1. RW,EX,BOP,CP,SA'!$B:$CD,77,0)</f>
        <v>1</v>
      </c>
      <c r="CV18" s="52">
        <f>VLOOKUP(B:B,'[1]1. RW,EX,BOP,CP,SA'!$B:$CD,78,0)</f>
        <v>2</v>
      </c>
      <c r="CW18" s="52">
        <f>VLOOKUP(B:B,'[1]1. RW,EX,BOP,CP,SA'!$B:$CD,79,0)</f>
        <v>2</v>
      </c>
      <c r="CX18" s="52">
        <f>VLOOKUP(B:B,'[1]1. RW,EX,BOP,CP,SA'!$B:$CD,80,0)</f>
        <v>2</v>
      </c>
      <c r="CY18" s="52">
        <f>VLOOKUP(B:B,'[1]1. RW,EX,BOP,CP,SA'!$B:$CD,81,0)</f>
        <v>2</v>
      </c>
    </row>
    <row r="19" spans="1:103">
      <c r="A19" s="9" t="s">
        <v>32</v>
      </c>
      <c r="B19" s="5" t="s">
        <v>1413</v>
      </c>
      <c r="C19" s="24" t="s">
        <v>759</v>
      </c>
      <c r="D19" s="38">
        <v>9</v>
      </c>
      <c r="E19" s="38">
        <v>9</v>
      </c>
      <c r="F19" s="38">
        <v>8</v>
      </c>
      <c r="G19" s="38">
        <v>5</v>
      </c>
      <c r="H19" s="38">
        <v>5</v>
      </c>
      <c r="I19" s="38">
        <v>5</v>
      </c>
      <c r="J19" s="38">
        <v>6</v>
      </c>
      <c r="K19" s="38">
        <v>8</v>
      </c>
      <c r="L19" s="38">
        <v>3</v>
      </c>
      <c r="M19" s="38">
        <v>5</v>
      </c>
      <c r="N19" s="38">
        <v>4</v>
      </c>
      <c r="O19" s="38">
        <v>8</v>
      </c>
      <c r="P19" s="38">
        <v>14</v>
      </c>
      <c r="Q19" s="38">
        <v>10</v>
      </c>
      <c r="R19" s="38">
        <v>8</v>
      </c>
      <c r="S19" s="38">
        <v>24</v>
      </c>
      <c r="T19" s="38">
        <v>11</v>
      </c>
      <c r="U19" s="38">
        <v>7</v>
      </c>
      <c r="V19" s="38">
        <v>7</v>
      </c>
      <c r="W19" s="38">
        <v>8</v>
      </c>
      <c r="X19" s="53">
        <f>VLOOKUP(B:B,'[1]1. RW,EX,BOP,CP,SA'!$B:$CD,2,0)</f>
        <v>2</v>
      </c>
      <c r="Y19" s="38">
        <f>VLOOKUP(B:B,'[1]1. RW,EX,BOP,CP,SA'!$B:$CD,3,0)</f>
        <v>2</v>
      </c>
      <c r="Z19" s="38">
        <f>VLOOKUP(B:B,'[1]1. RW,EX,BOP,CP,SA'!$B:$CD,4,0)</f>
        <v>2</v>
      </c>
      <c r="AA19" s="38">
        <f>VLOOKUP(B:B,'[1]1. RW,EX,BOP,CP,SA'!$B:$CD,5,0)</f>
        <v>3</v>
      </c>
      <c r="AB19" s="38">
        <f>VLOOKUP(B:B,'[1]1. RW,EX,BOP,CP,SA'!$B:$CD,6,0)</f>
        <v>3</v>
      </c>
      <c r="AC19" s="38">
        <f>VLOOKUP(B:B,'[1]1. RW,EX,BOP,CP,SA'!$B:$CD,7,0)</f>
        <v>2</v>
      </c>
      <c r="AD19" s="38">
        <f>VLOOKUP(B:B,'[1]1. RW,EX,BOP,CP,SA'!$B:$CD,8,0)</f>
        <v>2</v>
      </c>
      <c r="AE19" s="38">
        <f>VLOOKUP(B:B,'[1]1. RW,EX,BOP,CP,SA'!$B:$CD,9,0)</f>
        <v>2</v>
      </c>
      <c r="AF19" s="38">
        <f>VLOOKUP(B:B,'[1]1. RW,EX,BOP,CP,SA'!$B:$CD,10,0)</f>
        <v>2</v>
      </c>
      <c r="AG19" s="38">
        <f>VLOOKUP(B:B,'[1]1. RW,EX,BOP,CP,SA'!$B:$CD,11,0)</f>
        <v>2</v>
      </c>
      <c r="AH19" s="38">
        <f>VLOOKUP(B:B,'[1]1. RW,EX,BOP,CP,SA'!$B:$CD,12,0)</f>
        <v>2</v>
      </c>
      <c r="AI19" s="38">
        <f>VLOOKUP(B:B,'[1]1. RW,EX,BOP,CP,SA'!$B:$CD,13,0)</f>
        <v>2</v>
      </c>
      <c r="AJ19" s="38">
        <f>VLOOKUP(B:B,'[1]1. RW,EX,BOP,CP,SA'!$B:$CD,14,0)</f>
        <v>1</v>
      </c>
      <c r="AK19" s="38">
        <f>VLOOKUP(B:B,'[1]1. RW,EX,BOP,CP,SA'!$B:$CD,15,0)</f>
        <v>1</v>
      </c>
      <c r="AL19" s="38">
        <f>VLOOKUP(B:B,'[1]1. RW,EX,BOP,CP,SA'!$B:$CD,16,0)</f>
        <v>1</v>
      </c>
      <c r="AM19" s="38">
        <f>VLOOKUP(B:B,'[1]1. RW,EX,BOP,CP,SA'!$B:$CD,17,0)</f>
        <v>2</v>
      </c>
      <c r="AN19" s="38">
        <f>VLOOKUP(B:B,'[1]1. RW,EX,BOP,CP,SA'!$B:$CD,18,0)</f>
        <v>1</v>
      </c>
      <c r="AO19" s="38">
        <f>VLOOKUP(B:B,'[1]1. RW,EX,BOP,CP,SA'!$B:$CD,19,0)</f>
        <v>2</v>
      </c>
      <c r="AP19" s="38">
        <f>VLOOKUP(B:B,'[1]1. RW,EX,BOP,CP,SA'!$B:$CD,20,0)</f>
        <v>1</v>
      </c>
      <c r="AQ19" s="38">
        <f>VLOOKUP(B:B,'[1]1. RW,EX,BOP,CP,SA'!$B:$CD,21,0)</f>
        <v>1</v>
      </c>
      <c r="AR19" s="38">
        <f>VLOOKUP(B:B,'[1]1. RW,EX,BOP,CP,SA'!$B:$CD,22,0)</f>
        <v>1</v>
      </c>
      <c r="AS19" s="38">
        <f>VLOOKUP(B:B,'[1]1. RW,EX,BOP,CP,SA'!$B:$CD,23,0)</f>
        <v>1</v>
      </c>
      <c r="AT19" s="38">
        <f>VLOOKUP(B:B,'[1]1. RW,EX,BOP,CP,SA'!$B:$CD,24,0)</f>
        <v>2</v>
      </c>
      <c r="AU19" s="38">
        <f>VLOOKUP(B:B,'[1]1. RW,EX,BOP,CP,SA'!$B:$CD,25,0)</f>
        <v>1</v>
      </c>
      <c r="AV19" s="38">
        <f>VLOOKUP(B:B,'[1]1. RW,EX,BOP,CP,SA'!$B:$CD,26,0)</f>
        <v>1</v>
      </c>
      <c r="AW19" s="38">
        <f>VLOOKUP(B:B,'[1]1. RW,EX,BOP,CP,SA'!$B:$CD,27,0)</f>
        <v>1</v>
      </c>
      <c r="AX19" s="38">
        <f>VLOOKUP(B:B,'[1]1. RW,EX,BOP,CP,SA'!$B:$CD,28,0)</f>
        <v>2</v>
      </c>
      <c r="AY19" s="38">
        <f>VLOOKUP(B:B,'[1]1. RW,EX,BOP,CP,SA'!$B:$CD,29,0)</f>
        <v>2</v>
      </c>
      <c r="AZ19" s="38">
        <f>VLOOKUP(B:B,'[1]1. RW,EX,BOP,CP,SA'!$B:$CD,30,0)</f>
        <v>2</v>
      </c>
      <c r="BA19" s="38">
        <f>VLOOKUP(B:B,'[1]1. RW,EX,BOP,CP,SA'!$B:$CD,31,0)</f>
        <v>3</v>
      </c>
      <c r="BB19" s="38">
        <f>VLOOKUP(B:B,'[1]1. RW,EX,BOP,CP,SA'!$B:$CD,32,0)</f>
        <v>2</v>
      </c>
      <c r="BC19" s="38">
        <f>VLOOKUP(B:B,'[1]1. RW,EX,BOP,CP,SA'!$B:$CD,33,0)</f>
        <v>1</v>
      </c>
      <c r="BD19" s="38">
        <f>VLOOKUP(B:B,'[1]1. RW,EX,BOP,CP,SA'!$B:$CD,34,0)</f>
        <v>1</v>
      </c>
      <c r="BE19" s="38">
        <f>VLOOKUP(B:B,'[1]1. RW,EX,BOP,CP,SA'!$B:$CD,35,0)</f>
        <v>1</v>
      </c>
      <c r="BF19" s="38">
        <f>VLOOKUP(B:B,'[1]1. RW,EX,BOP,CP,SA'!$B:$CD,36,0)</f>
        <v>1</v>
      </c>
      <c r="BG19" s="38">
        <f>VLOOKUP(B:B,'[1]1. RW,EX,BOP,CP,SA'!$B:$CD,37,0)</f>
        <v>0</v>
      </c>
      <c r="BH19" s="38">
        <f>VLOOKUP(B:B,'[1]1. RW,EX,BOP,CP,SA'!$B:$CD,38,0)</f>
        <v>1</v>
      </c>
      <c r="BI19" s="38">
        <f>VLOOKUP(B:B,'[1]1. RW,EX,BOP,CP,SA'!$B:$CD,39,0)</f>
        <v>1</v>
      </c>
      <c r="BJ19" s="38">
        <f>VLOOKUP(B:B,'[1]1. RW,EX,BOP,CP,SA'!$B:$CD,40,0)</f>
        <v>1</v>
      </c>
      <c r="BK19" s="38">
        <f>VLOOKUP(B:B,'[1]1. RW,EX,BOP,CP,SA'!$B:$CD,41,0)</f>
        <v>2</v>
      </c>
      <c r="BL19" s="38">
        <f>VLOOKUP(B:B,'[1]1. RW,EX,BOP,CP,SA'!$B:$CD,42,0)</f>
        <v>1</v>
      </c>
      <c r="BM19" s="38">
        <f>VLOOKUP(B:B,'[1]1. RW,EX,BOP,CP,SA'!$B:$CD,43,0)</f>
        <v>1</v>
      </c>
      <c r="BN19" s="38">
        <f>VLOOKUP(B:B,'[1]1. RW,EX,BOP,CP,SA'!$B:$CD,44,0)</f>
        <v>1</v>
      </c>
      <c r="BO19" s="38">
        <f>VLOOKUP(B:B,'[1]1. RW,EX,BOP,CP,SA'!$B:$CD,45,0)</f>
        <v>1</v>
      </c>
      <c r="BP19" s="38">
        <f>VLOOKUP(B:B,'[1]1. RW,EX,BOP,CP,SA'!$B:$CD,46,0)</f>
        <v>1</v>
      </c>
      <c r="BQ19" s="38">
        <f>VLOOKUP(B:B,'[1]1. RW,EX,BOP,CP,SA'!$B:$CD,47,0)</f>
        <v>1</v>
      </c>
      <c r="BR19" s="38">
        <f>VLOOKUP(B:B,'[1]1. RW,EX,BOP,CP,SA'!$B:$CD,48,0)</f>
        <v>2</v>
      </c>
      <c r="BS19" s="38">
        <f>VLOOKUP(B:B,'[1]1. RW,EX,BOP,CP,SA'!$B:$CD,49,0)</f>
        <v>4</v>
      </c>
      <c r="BT19" s="38">
        <f>VLOOKUP(B:B,'[1]1. RW,EX,BOP,CP,SA'!$B:$CD,50,0)</f>
        <v>6</v>
      </c>
      <c r="BU19" s="38">
        <f>VLOOKUP(B:B,'[1]1. RW,EX,BOP,CP,SA'!$B:$CD,51,0)</f>
        <v>2</v>
      </c>
      <c r="BV19" s="38">
        <f>VLOOKUP(B:B,'[1]1. RW,EX,BOP,CP,SA'!$B:$CD,52,0)</f>
        <v>3</v>
      </c>
      <c r="BW19" s="38">
        <f>VLOOKUP(B:B,'[1]1. RW,EX,BOP,CP,SA'!$B:$CD,53,0)</f>
        <v>3</v>
      </c>
      <c r="BX19" s="38">
        <f>VLOOKUP(B:B,'[1]1. RW,EX,BOP,CP,SA'!$B:$CD,54,0)</f>
        <v>2</v>
      </c>
      <c r="BY19" s="38">
        <f>VLOOKUP(B:B,'[1]1. RW,EX,BOP,CP,SA'!$B:$CD,55,0)</f>
        <v>3</v>
      </c>
      <c r="BZ19" s="38">
        <f>VLOOKUP(B:B,'[1]1. RW,EX,BOP,CP,SA'!$B:$CD,56,0)</f>
        <v>3</v>
      </c>
      <c r="CA19" s="38">
        <f>VLOOKUP(B:B,'[1]1. RW,EX,BOP,CP,SA'!$B:$CD,57,0)</f>
        <v>2</v>
      </c>
      <c r="CB19" s="38">
        <f>VLOOKUP(B:B,'[1]1. RW,EX,BOP,CP,SA'!$B:$CD,58,0)</f>
        <v>2</v>
      </c>
      <c r="CC19" s="38">
        <f>VLOOKUP(B:B,'[1]1. RW,EX,BOP,CP,SA'!$B:$CD,59,0)</f>
        <v>2</v>
      </c>
      <c r="CD19" s="38">
        <f>VLOOKUP(B:B,'[1]1. RW,EX,BOP,CP,SA'!$B:$CD,60,0)</f>
        <v>2</v>
      </c>
      <c r="CE19" s="38">
        <f>VLOOKUP(B:B,'[1]1. RW,EX,BOP,CP,SA'!$B:$CD,61,0)</f>
        <v>2</v>
      </c>
      <c r="CF19" s="38">
        <f>VLOOKUP(B:B,'[1]1. RW,EX,BOP,CP,SA'!$B:$CD,62,0)</f>
        <v>2</v>
      </c>
      <c r="CG19" s="38">
        <f>VLOOKUP(B:B,'[1]1. RW,EX,BOP,CP,SA'!$B:$CD,63,0)</f>
        <v>3</v>
      </c>
      <c r="CH19" s="38">
        <f>VLOOKUP(B:B,'[1]1. RW,EX,BOP,CP,SA'!$B:$CD,64,0)</f>
        <v>2</v>
      </c>
      <c r="CI19" s="38">
        <f>VLOOKUP(B:B,'[1]1. RW,EX,BOP,CP,SA'!$B:$CD,65,0)</f>
        <v>17</v>
      </c>
      <c r="CJ19" s="38">
        <f>VLOOKUP(B:B,'[1]1. RW,EX,BOP,CP,SA'!$B:$CD,66,0)</f>
        <v>2</v>
      </c>
      <c r="CK19" s="38">
        <f>VLOOKUP(B:B,'[1]1. RW,EX,BOP,CP,SA'!$B:$CD,67,0)</f>
        <v>1</v>
      </c>
      <c r="CL19" s="38">
        <f>VLOOKUP(B:B,'[1]1. RW,EX,BOP,CP,SA'!$B:$CD,68,0)</f>
        <v>6</v>
      </c>
      <c r="CM19" s="38">
        <f>VLOOKUP(B:B,'[1]1. RW,EX,BOP,CP,SA'!$B:$CD,69,0)</f>
        <v>2</v>
      </c>
      <c r="CN19" s="38">
        <f>VLOOKUP(B:B,'[1]1. RW,EX,BOP,CP,SA'!$B:$CD,70,0)</f>
        <v>2</v>
      </c>
      <c r="CO19" s="38">
        <f>VLOOKUP(B:B,'[1]1. RW,EX,BOP,CP,SA'!$B:$CD,71,0)</f>
        <v>1</v>
      </c>
      <c r="CP19" s="38">
        <f>VLOOKUP(B:B,'[1]1. RW,EX,BOP,CP,SA'!$B:$CD,72,0)</f>
        <v>2</v>
      </c>
      <c r="CQ19" s="38">
        <f>VLOOKUP(B:B,'[1]1. RW,EX,BOP,CP,SA'!$B:$CD,73,0)</f>
        <v>2</v>
      </c>
      <c r="CR19" s="38">
        <f>VLOOKUP(B:B,'[1]1. RW,EX,BOP,CP,SA'!$B:$CD,74,0)</f>
        <v>2</v>
      </c>
      <c r="CS19" s="38">
        <f>VLOOKUP(B:B,'[1]1. RW,EX,BOP,CP,SA'!$B:$CD,75,0)</f>
        <v>2</v>
      </c>
      <c r="CT19" s="38">
        <f>VLOOKUP(B:B,'[1]1. RW,EX,BOP,CP,SA'!$B:$CD,76,0)</f>
        <v>2</v>
      </c>
      <c r="CU19" s="38">
        <f>VLOOKUP(B:B,'[1]1. RW,EX,BOP,CP,SA'!$B:$CD,77,0)</f>
        <v>1</v>
      </c>
      <c r="CV19" s="52">
        <f>VLOOKUP(B:B,'[1]1. RW,EX,BOP,CP,SA'!$B:$CD,78,0)</f>
        <v>2</v>
      </c>
      <c r="CW19" s="52">
        <f>VLOOKUP(B:B,'[1]1. RW,EX,BOP,CP,SA'!$B:$CD,79,0)</f>
        <v>2</v>
      </c>
      <c r="CX19" s="52">
        <f>VLOOKUP(B:B,'[1]1. RW,EX,BOP,CP,SA'!$B:$CD,80,0)</f>
        <v>2</v>
      </c>
      <c r="CY19" s="52">
        <f>VLOOKUP(B:B,'[1]1. RW,EX,BOP,CP,SA'!$B:$CD,81,0)</f>
        <v>2</v>
      </c>
    </row>
    <row r="20" spans="1:103">
      <c r="A20" s="9" t="s">
        <v>34</v>
      </c>
      <c r="B20" s="5" t="s">
        <v>1414</v>
      </c>
      <c r="C20" s="24" t="s">
        <v>760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53">
        <f>VLOOKUP(B:B,'[1]1. RW,EX,BOP,CP,SA'!$B:$CD,2,0)</f>
        <v>0</v>
      </c>
      <c r="Y20" s="38">
        <f>VLOOKUP(B:B,'[1]1. RW,EX,BOP,CP,SA'!$B:$CD,3,0)</f>
        <v>0</v>
      </c>
      <c r="Z20" s="38">
        <f>VLOOKUP(B:B,'[1]1. RW,EX,BOP,CP,SA'!$B:$CD,4,0)</f>
        <v>0</v>
      </c>
      <c r="AA20" s="38">
        <f>VLOOKUP(B:B,'[1]1. RW,EX,BOP,CP,SA'!$B:$CD,5,0)</f>
        <v>0</v>
      </c>
      <c r="AB20" s="38">
        <f>VLOOKUP(B:B,'[1]1. RW,EX,BOP,CP,SA'!$B:$CD,6,0)</f>
        <v>0</v>
      </c>
      <c r="AC20" s="38">
        <f>VLOOKUP(B:B,'[1]1. RW,EX,BOP,CP,SA'!$B:$CD,7,0)</f>
        <v>0</v>
      </c>
      <c r="AD20" s="38">
        <f>VLOOKUP(B:B,'[1]1. RW,EX,BOP,CP,SA'!$B:$CD,8,0)</f>
        <v>0</v>
      </c>
      <c r="AE20" s="38">
        <f>VLOOKUP(B:B,'[1]1. RW,EX,BOP,CP,SA'!$B:$CD,9,0)</f>
        <v>0</v>
      </c>
      <c r="AF20" s="38">
        <f>VLOOKUP(B:B,'[1]1. RW,EX,BOP,CP,SA'!$B:$CD,10,0)</f>
        <v>0</v>
      </c>
      <c r="AG20" s="38">
        <f>VLOOKUP(B:B,'[1]1. RW,EX,BOP,CP,SA'!$B:$CD,11,0)</f>
        <v>0</v>
      </c>
      <c r="AH20" s="38">
        <f>VLOOKUP(B:B,'[1]1. RW,EX,BOP,CP,SA'!$B:$CD,12,0)</f>
        <v>0</v>
      </c>
      <c r="AI20" s="38">
        <f>VLOOKUP(B:B,'[1]1. RW,EX,BOP,CP,SA'!$B:$CD,13,0)</f>
        <v>0</v>
      </c>
      <c r="AJ20" s="38">
        <f>VLOOKUP(B:B,'[1]1. RW,EX,BOP,CP,SA'!$B:$CD,14,0)</f>
        <v>0</v>
      </c>
      <c r="AK20" s="38">
        <f>VLOOKUP(B:B,'[1]1. RW,EX,BOP,CP,SA'!$B:$CD,15,0)</f>
        <v>0</v>
      </c>
      <c r="AL20" s="38">
        <f>VLOOKUP(B:B,'[1]1. RW,EX,BOP,CP,SA'!$B:$CD,16,0)</f>
        <v>0</v>
      </c>
      <c r="AM20" s="38">
        <f>VLOOKUP(B:B,'[1]1. RW,EX,BOP,CP,SA'!$B:$CD,17,0)</f>
        <v>0</v>
      </c>
      <c r="AN20" s="38">
        <f>VLOOKUP(B:B,'[1]1. RW,EX,BOP,CP,SA'!$B:$CD,18,0)</f>
        <v>0</v>
      </c>
      <c r="AO20" s="38">
        <f>VLOOKUP(B:B,'[1]1. RW,EX,BOP,CP,SA'!$B:$CD,19,0)</f>
        <v>0</v>
      </c>
      <c r="AP20" s="38">
        <f>VLOOKUP(B:B,'[1]1. RW,EX,BOP,CP,SA'!$B:$CD,20,0)</f>
        <v>0</v>
      </c>
      <c r="AQ20" s="38">
        <f>VLOOKUP(B:B,'[1]1. RW,EX,BOP,CP,SA'!$B:$CD,21,0)</f>
        <v>0</v>
      </c>
      <c r="AR20" s="38">
        <f>VLOOKUP(B:B,'[1]1. RW,EX,BOP,CP,SA'!$B:$CD,22,0)</f>
        <v>0</v>
      </c>
      <c r="AS20" s="38">
        <f>VLOOKUP(B:B,'[1]1. RW,EX,BOP,CP,SA'!$B:$CD,23,0)</f>
        <v>0</v>
      </c>
      <c r="AT20" s="38">
        <f>VLOOKUP(B:B,'[1]1. RW,EX,BOP,CP,SA'!$B:$CD,24,0)</f>
        <v>0</v>
      </c>
      <c r="AU20" s="38">
        <f>VLOOKUP(B:B,'[1]1. RW,EX,BOP,CP,SA'!$B:$CD,25,0)</f>
        <v>0</v>
      </c>
      <c r="AV20" s="38">
        <f>VLOOKUP(B:B,'[1]1. RW,EX,BOP,CP,SA'!$B:$CD,26,0)</f>
        <v>0</v>
      </c>
      <c r="AW20" s="38">
        <f>VLOOKUP(B:B,'[1]1. RW,EX,BOP,CP,SA'!$B:$CD,27,0)</f>
        <v>0</v>
      </c>
      <c r="AX20" s="38">
        <f>VLOOKUP(B:B,'[1]1. RW,EX,BOP,CP,SA'!$B:$CD,28,0)</f>
        <v>0</v>
      </c>
      <c r="AY20" s="38">
        <f>VLOOKUP(B:B,'[1]1. RW,EX,BOP,CP,SA'!$B:$CD,29,0)</f>
        <v>0</v>
      </c>
      <c r="AZ20" s="38">
        <f>VLOOKUP(B:B,'[1]1. RW,EX,BOP,CP,SA'!$B:$CD,30,0)</f>
        <v>0</v>
      </c>
      <c r="BA20" s="38">
        <f>VLOOKUP(B:B,'[1]1. RW,EX,BOP,CP,SA'!$B:$CD,31,0)</f>
        <v>0</v>
      </c>
      <c r="BB20" s="38">
        <f>VLOOKUP(B:B,'[1]1. RW,EX,BOP,CP,SA'!$B:$CD,32,0)</f>
        <v>0</v>
      </c>
      <c r="BC20" s="38">
        <f>VLOOKUP(B:B,'[1]1. RW,EX,BOP,CP,SA'!$B:$CD,33,0)</f>
        <v>0</v>
      </c>
      <c r="BD20" s="38">
        <f>VLOOKUP(B:B,'[1]1. RW,EX,BOP,CP,SA'!$B:$CD,34,0)</f>
        <v>0</v>
      </c>
      <c r="BE20" s="38">
        <f>VLOOKUP(B:B,'[1]1. RW,EX,BOP,CP,SA'!$B:$CD,35,0)</f>
        <v>0</v>
      </c>
      <c r="BF20" s="38">
        <f>VLOOKUP(B:B,'[1]1. RW,EX,BOP,CP,SA'!$B:$CD,36,0)</f>
        <v>0</v>
      </c>
      <c r="BG20" s="38">
        <f>VLOOKUP(B:B,'[1]1. RW,EX,BOP,CP,SA'!$B:$CD,37,0)</f>
        <v>0</v>
      </c>
      <c r="BH20" s="38">
        <f>VLOOKUP(B:B,'[1]1. RW,EX,BOP,CP,SA'!$B:$CD,38,0)</f>
        <v>0</v>
      </c>
      <c r="BI20" s="38">
        <f>VLOOKUP(B:B,'[1]1. RW,EX,BOP,CP,SA'!$B:$CD,39,0)</f>
        <v>0</v>
      </c>
      <c r="BJ20" s="38">
        <f>VLOOKUP(B:B,'[1]1. RW,EX,BOP,CP,SA'!$B:$CD,40,0)</f>
        <v>0</v>
      </c>
      <c r="BK20" s="38">
        <f>VLOOKUP(B:B,'[1]1. RW,EX,BOP,CP,SA'!$B:$CD,41,0)</f>
        <v>0</v>
      </c>
      <c r="BL20" s="38">
        <f>VLOOKUP(B:B,'[1]1. RW,EX,BOP,CP,SA'!$B:$CD,42,0)</f>
        <v>0</v>
      </c>
      <c r="BM20" s="38">
        <f>VLOOKUP(B:B,'[1]1. RW,EX,BOP,CP,SA'!$B:$CD,43,0)</f>
        <v>0</v>
      </c>
      <c r="BN20" s="38">
        <f>VLOOKUP(B:B,'[1]1. RW,EX,BOP,CP,SA'!$B:$CD,44,0)</f>
        <v>0</v>
      </c>
      <c r="BO20" s="38">
        <f>VLOOKUP(B:B,'[1]1. RW,EX,BOP,CP,SA'!$B:$CD,45,0)</f>
        <v>0</v>
      </c>
      <c r="BP20" s="38">
        <f>VLOOKUP(B:B,'[1]1. RW,EX,BOP,CP,SA'!$B:$CD,46,0)</f>
        <v>0</v>
      </c>
      <c r="BQ20" s="38">
        <f>VLOOKUP(B:B,'[1]1. RW,EX,BOP,CP,SA'!$B:$CD,47,0)</f>
        <v>0</v>
      </c>
      <c r="BR20" s="38">
        <f>VLOOKUP(B:B,'[1]1. RW,EX,BOP,CP,SA'!$B:$CD,48,0)</f>
        <v>0</v>
      </c>
      <c r="BS20" s="38">
        <f>VLOOKUP(B:B,'[1]1. RW,EX,BOP,CP,SA'!$B:$CD,49,0)</f>
        <v>0</v>
      </c>
      <c r="BT20" s="38">
        <f>VLOOKUP(B:B,'[1]1. RW,EX,BOP,CP,SA'!$B:$CD,50,0)</f>
        <v>0</v>
      </c>
      <c r="BU20" s="38">
        <f>VLOOKUP(B:B,'[1]1. RW,EX,BOP,CP,SA'!$B:$CD,51,0)</f>
        <v>0</v>
      </c>
      <c r="BV20" s="38">
        <f>VLOOKUP(B:B,'[1]1. RW,EX,BOP,CP,SA'!$B:$CD,52,0)</f>
        <v>0</v>
      </c>
      <c r="BW20" s="38">
        <f>VLOOKUP(B:B,'[1]1. RW,EX,BOP,CP,SA'!$B:$CD,53,0)</f>
        <v>0</v>
      </c>
      <c r="BX20" s="38">
        <f>VLOOKUP(B:B,'[1]1. RW,EX,BOP,CP,SA'!$B:$CD,54,0)</f>
        <v>0</v>
      </c>
      <c r="BY20" s="38">
        <f>VLOOKUP(B:B,'[1]1. RW,EX,BOP,CP,SA'!$B:$CD,55,0)</f>
        <v>0</v>
      </c>
      <c r="BZ20" s="38">
        <f>VLOOKUP(B:B,'[1]1. RW,EX,BOP,CP,SA'!$B:$CD,56,0)</f>
        <v>0</v>
      </c>
      <c r="CA20" s="38">
        <f>VLOOKUP(B:B,'[1]1. RW,EX,BOP,CP,SA'!$B:$CD,57,0)</f>
        <v>0</v>
      </c>
      <c r="CB20" s="38">
        <f>VLOOKUP(B:B,'[1]1. RW,EX,BOP,CP,SA'!$B:$CD,58,0)</f>
        <v>0</v>
      </c>
      <c r="CC20" s="38">
        <f>VLOOKUP(B:B,'[1]1. RW,EX,BOP,CP,SA'!$B:$CD,59,0)</f>
        <v>0</v>
      </c>
      <c r="CD20" s="38">
        <f>VLOOKUP(B:B,'[1]1. RW,EX,BOP,CP,SA'!$B:$CD,60,0)</f>
        <v>0</v>
      </c>
      <c r="CE20" s="38">
        <f>VLOOKUP(B:B,'[1]1. RW,EX,BOP,CP,SA'!$B:$CD,61,0)</f>
        <v>0</v>
      </c>
      <c r="CF20" s="38">
        <f>VLOOKUP(B:B,'[1]1. RW,EX,BOP,CP,SA'!$B:$CD,62,0)</f>
        <v>0</v>
      </c>
      <c r="CG20" s="38">
        <f>VLOOKUP(B:B,'[1]1. RW,EX,BOP,CP,SA'!$B:$CD,63,0)</f>
        <v>0</v>
      </c>
      <c r="CH20" s="38">
        <f>VLOOKUP(B:B,'[1]1. RW,EX,BOP,CP,SA'!$B:$CD,64,0)</f>
        <v>0</v>
      </c>
      <c r="CI20" s="38">
        <f>VLOOKUP(B:B,'[1]1. RW,EX,BOP,CP,SA'!$B:$CD,65,0)</f>
        <v>0</v>
      </c>
      <c r="CJ20" s="38">
        <f>VLOOKUP(B:B,'[1]1. RW,EX,BOP,CP,SA'!$B:$CD,66,0)</f>
        <v>0</v>
      </c>
      <c r="CK20" s="38">
        <f>VLOOKUP(B:B,'[1]1. RW,EX,BOP,CP,SA'!$B:$CD,67,0)</f>
        <v>0</v>
      </c>
      <c r="CL20" s="38">
        <f>VLOOKUP(B:B,'[1]1. RW,EX,BOP,CP,SA'!$B:$CD,68,0)</f>
        <v>0</v>
      </c>
      <c r="CM20" s="38">
        <f>VLOOKUP(B:B,'[1]1. RW,EX,BOP,CP,SA'!$B:$CD,69,0)</f>
        <v>0</v>
      </c>
      <c r="CN20" s="38">
        <f>VLOOKUP(B:B,'[1]1. RW,EX,BOP,CP,SA'!$B:$CD,70,0)</f>
        <v>0</v>
      </c>
      <c r="CO20" s="38">
        <f>VLOOKUP(B:B,'[1]1. RW,EX,BOP,CP,SA'!$B:$CD,71,0)</f>
        <v>0</v>
      </c>
      <c r="CP20" s="38">
        <f>VLOOKUP(B:B,'[1]1. RW,EX,BOP,CP,SA'!$B:$CD,72,0)</f>
        <v>0</v>
      </c>
      <c r="CQ20" s="38">
        <f>VLOOKUP(B:B,'[1]1. RW,EX,BOP,CP,SA'!$B:$CD,73,0)</f>
        <v>0</v>
      </c>
      <c r="CR20" s="38">
        <f>VLOOKUP(B:B,'[1]1. RW,EX,BOP,CP,SA'!$B:$CD,74,0)</f>
        <v>0</v>
      </c>
      <c r="CS20" s="38">
        <f>VLOOKUP(B:B,'[1]1. RW,EX,BOP,CP,SA'!$B:$CD,75,0)</f>
        <v>0</v>
      </c>
      <c r="CT20" s="38">
        <f>VLOOKUP(B:B,'[1]1. RW,EX,BOP,CP,SA'!$B:$CD,76,0)</f>
        <v>0</v>
      </c>
      <c r="CU20" s="38">
        <f>VLOOKUP(B:B,'[1]1. RW,EX,BOP,CP,SA'!$B:$CD,77,0)</f>
        <v>0</v>
      </c>
      <c r="CV20" s="52">
        <f>VLOOKUP(B:B,'[1]1. RW,EX,BOP,CP,SA'!$B:$CD,78,0)</f>
        <v>0</v>
      </c>
      <c r="CW20" s="52">
        <f>VLOOKUP(B:B,'[1]1. RW,EX,BOP,CP,SA'!$B:$CD,79,0)</f>
        <v>0</v>
      </c>
      <c r="CX20" s="52">
        <f>VLOOKUP(B:B,'[1]1. RW,EX,BOP,CP,SA'!$B:$CD,80,0)</f>
        <v>0</v>
      </c>
      <c r="CY20" s="52">
        <f>VLOOKUP(B:B,'[1]1. RW,EX,BOP,CP,SA'!$B:$CD,81,0)</f>
        <v>0</v>
      </c>
    </row>
    <row r="21" spans="1:103">
      <c r="A21" s="1" t="s">
        <v>36</v>
      </c>
      <c r="B21" s="5" t="s">
        <v>1415</v>
      </c>
      <c r="C21" s="24" t="s">
        <v>761</v>
      </c>
      <c r="D21" s="38">
        <v>1014</v>
      </c>
      <c r="E21" s="38">
        <v>2123</v>
      </c>
      <c r="F21" s="38">
        <v>4299</v>
      </c>
      <c r="G21" s="38">
        <v>3299</v>
      </c>
      <c r="H21" s="38">
        <v>3808</v>
      </c>
      <c r="I21" s="38">
        <v>3435</v>
      </c>
      <c r="J21" s="38">
        <v>3269</v>
      </c>
      <c r="K21" s="38">
        <v>3710</v>
      </c>
      <c r="L21" s="38">
        <v>3396</v>
      </c>
      <c r="M21" s="38">
        <v>3824</v>
      </c>
      <c r="N21" s="38">
        <v>4728</v>
      </c>
      <c r="O21" s="38">
        <v>3753</v>
      </c>
      <c r="P21" s="38">
        <v>3370</v>
      </c>
      <c r="Q21" s="38">
        <v>3040</v>
      </c>
      <c r="R21" s="38">
        <v>3323</v>
      </c>
      <c r="S21" s="38">
        <v>4310</v>
      </c>
      <c r="T21" s="38">
        <v>2370</v>
      </c>
      <c r="U21" s="38">
        <v>2453</v>
      </c>
      <c r="V21" s="38">
        <v>4129</v>
      </c>
      <c r="W21" s="38">
        <v>9031</v>
      </c>
      <c r="X21" s="53">
        <f>VLOOKUP(B:B,'[1]1. RW,EX,BOP,CP,SA'!$B:$CD,2,0)</f>
        <v>294</v>
      </c>
      <c r="Y21" s="38">
        <f>VLOOKUP(B:B,'[1]1. RW,EX,BOP,CP,SA'!$B:$CD,3,0)</f>
        <v>232</v>
      </c>
      <c r="Z21" s="38">
        <f>VLOOKUP(B:B,'[1]1. RW,EX,BOP,CP,SA'!$B:$CD,4,0)</f>
        <v>229</v>
      </c>
      <c r="AA21" s="38">
        <f>VLOOKUP(B:B,'[1]1. RW,EX,BOP,CP,SA'!$B:$CD,5,0)</f>
        <v>259</v>
      </c>
      <c r="AB21" s="38">
        <f>VLOOKUP(B:B,'[1]1. RW,EX,BOP,CP,SA'!$B:$CD,6,0)</f>
        <v>221</v>
      </c>
      <c r="AC21" s="38">
        <f>VLOOKUP(B:B,'[1]1. RW,EX,BOP,CP,SA'!$B:$CD,7,0)</f>
        <v>565</v>
      </c>
      <c r="AD21" s="38">
        <f>VLOOKUP(B:B,'[1]1. RW,EX,BOP,CP,SA'!$B:$CD,8,0)</f>
        <v>567</v>
      </c>
      <c r="AE21" s="38">
        <f>VLOOKUP(B:B,'[1]1. RW,EX,BOP,CP,SA'!$B:$CD,9,0)</f>
        <v>770</v>
      </c>
      <c r="AF21" s="38">
        <f>VLOOKUP(B:B,'[1]1. RW,EX,BOP,CP,SA'!$B:$CD,10,0)</f>
        <v>848</v>
      </c>
      <c r="AG21" s="38">
        <f>VLOOKUP(B:B,'[1]1. RW,EX,BOP,CP,SA'!$B:$CD,11,0)</f>
        <v>966</v>
      </c>
      <c r="AH21" s="38">
        <f>VLOOKUP(B:B,'[1]1. RW,EX,BOP,CP,SA'!$B:$CD,12,0)</f>
        <v>1268</v>
      </c>
      <c r="AI21" s="38">
        <f>VLOOKUP(B:B,'[1]1. RW,EX,BOP,CP,SA'!$B:$CD,13,0)</f>
        <v>1217</v>
      </c>
      <c r="AJ21" s="38">
        <f>VLOOKUP(B:B,'[1]1. RW,EX,BOP,CP,SA'!$B:$CD,14,0)</f>
        <v>951</v>
      </c>
      <c r="AK21" s="38">
        <f>VLOOKUP(B:B,'[1]1. RW,EX,BOP,CP,SA'!$B:$CD,15,0)</f>
        <v>924</v>
      </c>
      <c r="AL21" s="38">
        <f>VLOOKUP(B:B,'[1]1. RW,EX,BOP,CP,SA'!$B:$CD,16,0)</f>
        <v>743</v>
      </c>
      <c r="AM21" s="38">
        <f>VLOOKUP(B:B,'[1]1. RW,EX,BOP,CP,SA'!$B:$CD,17,0)</f>
        <v>681</v>
      </c>
      <c r="AN21" s="38">
        <f>VLOOKUP(B:B,'[1]1. RW,EX,BOP,CP,SA'!$B:$CD,18,0)</f>
        <v>857</v>
      </c>
      <c r="AO21" s="38">
        <f>VLOOKUP(B:B,'[1]1. RW,EX,BOP,CP,SA'!$B:$CD,19,0)</f>
        <v>1003</v>
      </c>
      <c r="AP21" s="38">
        <f>VLOOKUP(B:B,'[1]1. RW,EX,BOP,CP,SA'!$B:$CD,20,0)</f>
        <v>842</v>
      </c>
      <c r="AQ21" s="38">
        <f>VLOOKUP(B:B,'[1]1. RW,EX,BOP,CP,SA'!$B:$CD,21,0)</f>
        <v>1106</v>
      </c>
      <c r="AR21" s="38">
        <f>VLOOKUP(B:B,'[1]1. RW,EX,BOP,CP,SA'!$B:$CD,22,0)</f>
        <v>986</v>
      </c>
      <c r="AS21" s="38">
        <f>VLOOKUP(B:B,'[1]1. RW,EX,BOP,CP,SA'!$B:$CD,23,0)</f>
        <v>772</v>
      </c>
      <c r="AT21" s="38">
        <f>VLOOKUP(B:B,'[1]1. RW,EX,BOP,CP,SA'!$B:$CD,24,0)</f>
        <v>933</v>
      </c>
      <c r="AU21" s="38">
        <f>VLOOKUP(B:B,'[1]1. RW,EX,BOP,CP,SA'!$B:$CD,25,0)</f>
        <v>744</v>
      </c>
      <c r="AV21" s="38">
        <f>VLOOKUP(B:B,'[1]1. RW,EX,BOP,CP,SA'!$B:$CD,26,0)</f>
        <v>804</v>
      </c>
      <c r="AW21" s="38">
        <f>VLOOKUP(B:B,'[1]1. RW,EX,BOP,CP,SA'!$B:$CD,27,0)</f>
        <v>757</v>
      </c>
      <c r="AX21" s="38">
        <f>VLOOKUP(B:B,'[1]1. RW,EX,BOP,CP,SA'!$B:$CD,28,0)</f>
        <v>748</v>
      </c>
      <c r="AY21" s="38">
        <f>VLOOKUP(B:B,'[1]1. RW,EX,BOP,CP,SA'!$B:$CD,29,0)</f>
        <v>960</v>
      </c>
      <c r="AZ21" s="38">
        <f>VLOOKUP(B:B,'[1]1. RW,EX,BOP,CP,SA'!$B:$CD,30,0)</f>
        <v>984</v>
      </c>
      <c r="BA21" s="38">
        <f>VLOOKUP(B:B,'[1]1. RW,EX,BOP,CP,SA'!$B:$CD,31,0)</f>
        <v>848</v>
      </c>
      <c r="BB21" s="38">
        <f>VLOOKUP(B:B,'[1]1. RW,EX,BOP,CP,SA'!$B:$CD,32,0)</f>
        <v>1073</v>
      </c>
      <c r="BC21" s="38">
        <f>VLOOKUP(B:B,'[1]1. RW,EX,BOP,CP,SA'!$B:$CD,33,0)</f>
        <v>805</v>
      </c>
      <c r="BD21" s="38">
        <f>VLOOKUP(B:B,'[1]1. RW,EX,BOP,CP,SA'!$B:$CD,34,0)</f>
        <v>834</v>
      </c>
      <c r="BE21" s="38">
        <f>VLOOKUP(B:B,'[1]1. RW,EX,BOP,CP,SA'!$B:$CD,35,0)</f>
        <v>1010</v>
      </c>
      <c r="BF21" s="38">
        <f>VLOOKUP(B:B,'[1]1. RW,EX,BOP,CP,SA'!$B:$CD,36,0)</f>
        <v>914</v>
      </c>
      <c r="BG21" s="38">
        <f>VLOOKUP(B:B,'[1]1. RW,EX,BOP,CP,SA'!$B:$CD,37,0)</f>
        <v>638</v>
      </c>
      <c r="BH21" s="38">
        <f>VLOOKUP(B:B,'[1]1. RW,EX,BOP,CP,SA'!$B:$CD,38,0)</f>
        <v>912</v>
      </c>
      <c r="BI21" s="38">
        <f>VLOOKUP(B:B,'[1]1. RW,EX,BOP,CP,SA'!$B:$CD,39,0)</f>
        <v>894</v>
      </c>
      <c r="BJ21" s="38">
        <f>VLOOKUP(B:B,'[1]1. RW,EX,BOP,CP,SA'!$B:$CD,40,0)</f>
        <v>878</v>
      </c>
      <c r="BK21" s="38">
        <f>VLOOKUP(B:B,'[1]1. RW,EX,BOP,CP,SA'!$B:$CD,41,0)</f>
        <v>1140</v>
      </c>
      <c r="BL21" s="38">
        <f>VLOOKUP(B:B,'[1]1. RW,EX,BOP,CP,SA'!$B:$CD,42,0)</f>
        <v>944</v>
      </c>
      <c r="BM21" s="38">
        <f>VLOOKUP(B:B,'[1]1. RW,EX,BOP,CP,SA'!$B:$CD,43,0)</f>
        <v>1175</v>
      </c>
      <c r="BN21" s="38">
        <f>VLOOKUP(B:B,'[1]1. RW,EX,BOP,CP,SA'!$B:$CD,44,0)</f>
        <v>1525</v>
      </c>
      <c r="BO21" s="38">
        <f>VLOOKUP(B:B,'[1]1. RW,EX,BOP,CP,SA'!$B:$CD,45,0)</f>
        <v>1084</v>
      </c>
      <c r="BP21" s="38">
        <f>VLOOKUP(B:B,'[1]1. RW,EX,BOP,CP,SA'!$B:$CD,46,0)</f>
        <v>794</v>
      </c>
      <c r="BQ21" s="38">
        <f>VLOOKUP(B:B,'[1]1. RW,EX,BOP,CP,SA'!$B:$CD,47,0)</f>
        <v>1119</v>
      </c>
      <c r="BR21" s="38">
        <f>VLOOKUP(B:B,'[1]1. RW,EX,BOP,CP,SA'!$B:$CD,48,0)</f>
        <v>768</v>
      </c>
      <c r="BS21" s="38">
        <f>VLOOKUP(B:B,'[1]1. RW,EX,BOP,CP,SA'!$B:$CD,49,0)</f>
        <v>1072</v>
      </c>
      <c r="BT21" s="38">
        <f>VLOOKUP(B:B,'[1]1. RW,EX,BOP,CP,SA'!$B:$CD,50,0)</f>
        <v>841</v>
      </c>
      <c r="BU21" s="38">
        <f>VLOOKUP(B:B,'[1]1. RW,EX,BOP,CP,SA'!$B:$CD,51,0)</f>
        <v>707</v>
      </c>
      <c r="BV21" s="38">
        <f>VLOOKUP(B:B,'[1]1. RW,EX,BOP,CP,SA'!$B:$CD,52,0)</f>
        <v>1039</v>
      </c>
      <c r="BW21" s="38">
        <f>VLOOKUP(B:B,'[1]1. RW,EX,BOP,CP,SA'!$B:$CD,53,0)</f>
        <v>783</v>
      </c>
      <c r="BX21" s="38">
        <f>VLOOKUP(B:B,'[1]1. RW,EX,BOP,CP,SA'!$B:$CD,54,0)</f>
        <v>1040</v>
      </c>
      <c r="BY21" s="38">
        <f>VLOOKUP(B:B,'[1]1. RW,EX,BOP,CP,SA'!$B:$CD,55,0)</f>
        <v>686</v>
      </c>
      <c r="BZ21" s="38">
        <f>VLOOKUP(B:B,'[1]1. RW,EX,BOP,CP,SA'!$B:$CD,56,0)</f>
        <v>352</v>
      </c>
      <c r="CA21" s="38">
        <f>VLOOKUP(B:B,'[1]1. RW,EX,BOP,CP,SA'!$B:$CD,57,0)</f>
        <v>962</v>
      </c>
      <c r="CB21" s="38">
        <f>VLOOKUP(B:B,'[1]1. RW,EX,BOP,CP,SA'!$B:$CD,58,0)</f>
        <v>767</v>
      </c>
      <c r="CC21" s="38">
        <f>VLOOKUP(B:B,'[1]1. RW,EX,BOP,CP,SA'!$B:$CD,59,0)</f>
        <v>1081</v>
      </c>
      <c r="CD21" s="38">
        <f>VLOOKUP(B:B,'[1]1. RW,EX,BOP,CP,SA'!$B:$CD,60,0)</f>
        <v>866</v>
      </c>
      <c r="CE21" s="38">
        <f>VLOOKUP(B:B,'[1]1. RW,EX,BOP,CP,SA'!$B:$CD,61,0)</f>
        <v>609</v>
      </c>
      <c r="CF21" s="38">
        <f>VLOOKUP(B:B,'[1]1. RW,EX,BOP,CP,SA'!$B:$CD,62,0)</f>
        <v>1030</v>
      </c>
      <c r="CG21" s="38">
        <f>VLOOKUP(B:B,'[1]1. RW,EX,BOP,CP,SA'!$B:$CD,63,0)</f>
        <v>759</v>
      </c>
      <c r="CH21" s="38">
        <f>VLOOKUP(B:B,'[1]1. RW,EX,BOP,CP,SA'!$B:$CD,64,0)</f>
        <v>937</v>
      </c>
      <c r="CI21" s="38">
        <f>VLOOKUP(B:B,'[1]1. RW,EX,BOP,CP,SA'!$B:$CD,65,0)</f>
        <v>1584</v>
      </c>
      <c r="CJ21" s="38">
        <f>VLOOKUP(B:B,'[1]1. RW,EX,BOP,CP,SA'!$B:$CD,66,0)</f>
        <v>994</v>
      </c>
      <c r="CK21" s="38">
        <f>VLOOKUP(B:B,'[1]1. RW,EX,BOP,CP,SA'!$B:$CD,67,0)</f>
        <v>151</v>
      </c>
      <c r="CL21" s="38">
        <f>VLOOKUP(B:B,'[1]1. RW,EX,BOP,CP,SA'!$B:$CD,68,0)</f>
        <v>924</v>
      </c>
      <c r="CM21" s="38">
        <f>VLOOKUP(B:B,'[1]1. RW,EX,BOP,CP,SA'!$B:$CD,69,0)</f>
        <v>301</v>
      </c>
      <c r="CN21" s="38">
        <f>VLOOKUP(B:B,'[1]1. RW,EX,BOP,CP,SA'!$B:$CD,70,0)</f>
        <v>455</v>
      </c>
      <c r="CO21" s="38">
        <f>VLOOKUP(B:B,'[1]1. RW,EX,BOP,CP,SA'!$B:$CD,71,0)</f>
        <v>649</v>
      </c>
      <c r="CP21" s="38">
        <f>VLOOKUP(B:B,'[1]1. RW,EX,BOP,CP,SA'!$B:$CD,72,0)</f>
        <v>620</v>
      </c>
      <c r="CQ21" s="38">
        <f>VLOOKUP(B:B,'[1]1. RW,EX,BOP,CP,SA'!$B:$CD,73,0)</f>
        <v>729</v>
      </c>
      <c r="CR21" s="38">
        <f>VLOOKUP(B:B,'[1]1. RW,EX,BOP,CP,SA'!$B:$CD,74,0)</f>
        <v>699</v>
      </c>
      <c r="CS21" s="38">
        <f>VLOOKUP(B:B,'[1]1. RW,EX,BOP,CP,SA'!$B:$CD,75,0)</f>
        <v>977</v>
      </c>
      <c r="CT21" s="38">
        <f>VLOOKUP(B:B,'[1]1. RW,EX,BOP,CP,SA'!$B:$CD,76,0)</f>
        <v>912</v>
      </c>
      <c r="CU21" s="38">
        <f>VLOOKUP(B:B,'[1]1. RW,EX,BOP,CP,SA'!$B:$CD,77,0)</f>
        <v>1541</v>
      </c>
      <c r="CV21" s="52">
        <f>VLOOKUP(B:B,'[1]1. RW,EX,BOP,CP,SA'!$B:$CD,78,0)</f>
        <v>2009</v>
      </c>
      <c r="CW21" s="52">
        <f>VLOOKUP(B:B,'[1]1. RW,EX,BOP,CP,SA'!$B:$CD,79,0)</f>
        <v>2168</v>
      </c>
      <c r="CX21" s="52">
        <f>VLOOKUP(B:B,'[1]1. RW,EX,BOP,CP,SA'!$B:$CD,80,0)</f>
        <v>3038</v>
      </c>
      <c r="CY21" s="52">
        <f>VLOOKUP(B:B,'[1]1. RW,EX,BOP,CP,SA'!$B:$CD,81,0)</f>
        <v>1816</v>
      </c>
    </row>
    <row r="22" spans="1:103">
      <c r="A22" s="9" t="s">
        <v>38</v>
      </c>
      <c r="B22" s="5" t="s">
        <v>1416</v>
      </c>
      <c r="C22" s="24" t="s">
        <v>762</v>
      </c>
      <c r="D22" s="38">
        <v>1012</v>
      </c>
      <c r="E22" s="38">
        <v>2121</v>
      </c>
      <c r="F22" s="38">
        <v>4299</v>
      </c>
      <c r="G22" s="38">
        <v>3299</v>
      </c>
      <c r="H22" s="38">
        <v>3808</v>
      </c>
      <c r="I22" s="38">
        <v>3435</v>
      </c>
      <c r="J22" s="38">
        <v>3269</v>
      </c>
      <c r="K22" s="38">
        <v>3710</v>
      </c>
      <c r="L22" s="38">
        <v>3396</v>
      </c>
      <c r="M22" s="38">
        <v>3824</v>
      </c>
      <c r="N22" s="38">
        <v>4728</v>
      </c>
      <c r="O22" s="38">
        <v>3752</v>
      </c>
      <c r="P22" s="38">
        <v>3369</v>
      </c>
      <c r="Q22" s="38">
        <v>3039</v>
      </c>
      <c r="R22" s="38">
        <v>3323</v>
      </c>
      <c r="S22" s="38">
        <v>4309</v>
      </c>
      <c r="T22" s="38">
        <v>2370</v>
      </c>
      <c r="U22" s="38">
        <v>2406</v>
      </c>
      <c r="V22" s="38">
        <v>4053</v>
      </c>
      <c r="W22" s="38">
        <v>8952</v>
      </c>
      <c r="X22" s="53">
        <f>VLOOKUP(B:B,'[1]1. RW,EX,BOP,CP,SA'!$B:$CD,2,0)</f>
        <v>293</v>
      </c>
      <c r="Y22" s="38">
        <f>VLOOKUP(B:B,'[1]1. RW,EX,BOP,CP,SA'!$B:$CD,3,0)</f>
        <v>231</v>
      </c>
      <c r="Z22" s="38">
        <f>VLOOKUP(B:B,'[1]1. RW,EX,BOP,CP,SA'!$B:$CD,4,0)</f>
        <v>229</v>
      </c>
      <c r="AA22" s="38">
        <f>VLOOKUP(B:B,'[1]1. RW,EX,BOP,CP,SA'!$B:$CD,5,0)</f>
        <v>259</v>
      </c>
      <c r="AB22" s="38">
        <f>VLOOKUP(B:B,'[1]1. RW,EX,BOP,CP,SA'!$B:$CD,6,0)</f>
        <v>221</v>
      </c>
      <c r="AC22" s="38">
        <f>VLOOKUP(B:B,'[1]1. RW,EX,BOP,CP,SA'!$B:$CD,7,0)</f>
        <v>565</v>
      </c>
      <c r="AD22" s="38">
        <f>VLOOKUP(B:B,'[1]1. RW,EX,BOP,CP,SA'!$B:$CD,8,0)</f>
        <v>566</v>
      </c>
      <c r="AE22" s="38">
        <f>VLOOKUP(B:B,'[1]1. RW,EX,BOP,CP,SA'!$B:$CD,9,0)</f>
        <v>769</v>
      </c>
      <c r="AF22" s="38">
        <f>VLOOKUP(B:B,'[1]1. RW,EX,BOP,CP,SA'!$B:$CD,10,0)</f>
        <v>848</v>
      </c>
      <c r="AG22" s="38">
        <f>VLOOKUP(B:B,'[1]1. RW,EX,BOP,CP,SA'!$B:$CD,11,0)</f>
        <v>966</v>
      </c>
      <c r="AH22" s="38">
        <f>VLOOKUP(B:B,'[1]1. RW,EX,BOP,CP,SA'!$B:$CD,12,0)</f>
        <v>1268</v>
      </c>
      <c r="AI22" s="38">
        <f>VLOOKUP(B:B,'[1]1. RW,EX,BOP,CP,SA'!$B:$CD,13,0)</f>
        <v>1217</v>
      </c>
      <c r="AJ22" s="38">
        <f>VLOOKUP(B:B,'[1]1. RW,EX,BOP,CP,SA'!$B:$CD,14,0)</f>
        <v>951</v>
      </c>
      <c r="AK22" s="38">
        <f>VLOOKUP(B:B,'[1]1. RW,EX,BOP,CP,SA'!$B:$CD,15,0)</f>
        <v>924</v>
      </c>
      <c r="AL22" s="38">
        <f>VLOOKUP(B:B,'[1]1. RW,EX,BOP,CP,SA'!$B:$CD,16,0)</f>
        <v>743</v>
      </c>
      <c r="AM22" s="38">
        <f>VLOOKUP(B:B,'[1]1. RW,EX,BOP,CP,SA'!$B:$CD,17,0)</f>
        <v>681</v>
      </c>
      <c r="AN22" s="38">
        <f>VLOOKUP(B:B,'[1]1. RW,EX,BOP,CP,SA'!$B:$CD,18,0)</f>
        <v>857</v>
      </c>
      <c r="AO22" s="38">
        <f>VLOOKUP(B:B,'[1]1. RW,EX,BOP,CP,SA'!$B:$CD,19,0)</f>
        <v>1003</v>
      </c>
      <c r="AP22" s="38">
        <f>VLOOKUP(B:B,'[1]1. RW,EX,BOP,CP,SA'!$B:$CD,20,0)</f>
        <v>842</v>
      </c>
      <c r="AQ22" s="38">
        <f>VLOOKUP(B:B,'[1]1. RW,EX,BOP,CP,SA'!$B:$CD,21,0)</f>
        <v>1106</v>
      </c>
      <c r="AR22" s="38">
        <f>VLOOKUP(B:B,'[1]1. RW,EX,BOP,CP,SA'!$B:$CD,22,0)</f>
        <v>986</v>
      </c>
      <c r="AS22" s="38">
        <f>VLOOKUP(B:B,'[1]1. RW,EX,BOP,CP,SA'!$B:$CD,23,0)</f>
        <v>772</v>
      </c>
      <c r="AT22" s="38">
        <f>VLOOKUP(B:B,'[1]1. RW,EX,BOP,CP,SA'!$B:$CD,24,0)</f>
        <v>933</v>
      </c>
      <c r="AU22" s="38">
        <f>VLOOKUP(B:B,'[1]1. RW,EX,BOP,CP,SA'!$B:$CD,25,0)</f>
        <v>744</v>
      </c>
      <c r="AV22" s="38">
        <f>VLOOKUP(B:B,'[1]1. RW,EX,BOP,CP,SA'!$B:$CD,26,0)</f>
        <v>804</v>
      </c>
      <c r="AW22" s="38">
        <f>VLOOKUP(B:B,'[1]1. RW,EX,BOP,CP,SA'!$B:$CD,27,0)</f>
        <v>757</v>
      </c>
      <c r="AX22" s="38">
        <f>VLOOKUP(B:B,'[1]1. RW,EX,BOP,CP,SA'!$B:$CD,28,0)</f>
        <v>748</v>
      </c>
      <c r="AY22" s="38">
        <f>VLOOKUP(B:B,'[1]1. RW,EX,BOP,CP,SA'!$B:$CD,29,0)</f>
        <v>960</v>
      </c>
      <c r="AZ22" s="38">
        <f>VLOOKUP(B:B,'[1]1. RW,EX,BOP,CP,SA'!$B:$CD,30,0)</f>
        <v>984</v>
      </c>
      <c r="BA22" s="38">
        <f>VLOOKUP(B:B,'[1]1. RW,EX,BOP,CP,SA'!$B:$CD,31,0)</f>
        <v>848</v>
      </c>
      <c r="BB22" s="38">
        <f>VLOOKUP(B:B,'[1]1. RW,EX,BOP,CP,SA'!$B:$CD,32,0)</f>
        <v>1073</v>
      </c>
      <c r="BC22" s="38">
        <f>VLOOKUP(B:B,'[1]1. RW,EX,BOP,CP,SA'!$B:$CD,33,0)</f>
        <v>805</v>
      </c>
      <c r="BD22" s="38">
        <f>VLOOKUP(B:B,'[1]1. RW,EX,BOP,CP,SA'!$B:$CD,34,0)</f>
        <v>834</v>
      </c>
      <c r="BE22" s="38">
        <f>VLOOKUP(B:B,'[1]1. RW,EX,BOP,CP,SA'!$B:$CD,35,0)</f>
        <v>1010</v>
      </c>
      <c r="BF22" s="38">
        <f>VLOOKUP(B:B,'[1]1. RW,EX,BOP,CP,SA'!$B:$CD,36,0)</f>
        <v>914</v>
      </c>
      <c r="BG22" s="38">
        <f>VLOOKUP(B:B,'[1]1. RW,EX,BOP,CP,SA'!$B:$CD,37,0)</f>
        <v>638</v>
      </c>
      <c r="BH22" s="38">
        <f>VLOOKUP(B:B,'[1]1. RW,EX,BOP,CP,SA'!$B:$CD,38,0)</f>
        <v>912</v>
      </c>
      <c r="BI22" s="38">
        <f>VLOOKUP(B:B,'[1]1. RW,EX,BOP,CP,SA'!$B:$CD,39,0)</f>
        <v>894</v>
      </c>
      <c r="BJ22" s="38">
        <f>VLOOKUP(B:B,'[1]1. RW,EX,BOP,CP,SA'!$B:$CD,40,0)</f>
        <v>878</v>
      </c>
      <c r="BK22" s="38">
        <f>VLOOKUP(B:B,'[1]1. RW,EX,BOP,CP,SA'!$B:$CD,41,0)</f>
        <v>1140</v>
      </c>
      <c r="BL22" s="38">
        <f>VLOOKUP(B:B,'[1]1. RW,EX,BOP,CP,SA'!$B:$CD,42,0)</f>
        <v>944</v>
      </c>
      <c r="BM22" s="38">
        <f>VLOOKUP(B:B,'[1]1. RW,EX,BOP,CP,SA'!$B:$CD,43,0)</f>
        <v>1175</v>
      </c>
      <c r="BN22" s="38">
        <f>VLOOKUP(B:B,'[1]1. RW,EX,BOP,CP,SA'!$B:$CD,44,0)</f>
        <v>1525</v>
      </c>
      <c r="BO22" s="38">
        <f>VLOOKUP(B:B,'[1]1. RW,EX,BOP,CP,SA'!$B:$CD,45,0)</f>
        <v>1084</v>
      </c>
      <c r="BP22" s="38">
        <f>VLOOKUP(B:B,'[1]1. RW,EX,BOP,CP,SA'!$B:$CD,46,0)</f>
        <v>793</v>
      </c>
      <c r="BQ22" s="38">
        <f>VLOOKUP(B:B,'[1]1. RW,EX,BOP,CP,SA'!$B:$CD,47,0)</f>
        <v>1119</v>
      </c>
      <c r="BR22" s="38">
        <f>VLOOKUP(B:B,'[1]1. RW,EX,BOP,CP,SA'!$B:$CD,48,0)</f>
        <v>768</v>
      </c>
      <c r="BS22" s="38">
        <f>VLOOKUP(B:B,'[1]1. RW,EX,BOP,CP,SA'!$B:$CD,49,0)</f>
        <v>1072</v>
      </c>
      <c r="BT22" s="38">
        <f>VLOOKUP(B:B,'[1]1. RW,EX,BOP,CP,SA'!$B:$CD,50,0)</f>
        <v>840</v>
      </c>
      <c r="BU22" s="38">
        <f>VLOOKUP(B:B,'[1]1. RW,EX,BOP,CP,SA'!$B:$CD,51,0)</f>
        <v>707</v>
      </c>
      <c r="BV22" s="38">
        <f>VLOOKUP(B:B,'[1]1. RW,EX,BOP,CP,SA'!$B:$CD,52,0)</f>
        <v>1039</v>
      </c>
      <c r="BW22" s="38">
        <f>VLOOKUP(B:B,'[1]1. RW,EX,BOP,CP,SA'!$B:$CD,53,0)</f>
        <v>783</v>
      </c>
      <c r="BX22" s="38">
        <f>VLOOKUP(B:B,'[1]1. RW,EX,BOP,CP,SA'!$B:$CD,54,0)</f>
        <v>1040</v>
      </c>
      <c r="BY22" s="38">
        <f>VLOOKUP(B:B,'[1]1. RW,EX,BOP,CP,SA'!$B:$CD,55,0)</f>
        <v>686</v>
      </c>
      <c r="BZ22" s="38">
        <f>VLOOKUP(B:B,'[1]1. RW,EX,BOP,CP,SA'!$B:$CD,56,0)</f>
        <v>351</v>
      </c>
      <c r="CA22" s="38">
        <f>VLOOKUP(B:B,'[1]1. RW,EX,BOP,CP,SA'!$B:$CD,57,0)</f>
        <v>962</v>
      </c>
      <c r="CB22" s="38">
        <f>VLOOKUP(B:B,'[1]1. RW,EX,BOP,CP,SA'!$B:$CD,58,0)</f>
        <v>767</v>
      </c>
      <c r="CC22" s="38">
        <f>VLOOKUP(B:B,'[1]1. RW,EX,BOP,CP,SA'!$B:$CD,59,0)</f>
        <v>1081</v>
      </c>
      <c r="CD22" s="38">
        <f>VLOOKUP(B:B,'[1]1. RW,EX,BOP,CP,SA'!$B:$CD,60,0)</f>
        <v>866</v>
      </c>
      <c r="CE22" s="38">
        <f>VLOOKUP(B:B,'[1]1. RW,EX,BOP,CP,SA'!$B:$CD,61,0)</f>
        <v>609</v>
      </c>
      <c r="CF22" s="38">
        <f>VLOOKUP(B:B,'[1]1. RW,EX,BOP,CP,SA'!$B:$CD,62,0)</f>
        <v>1030</v>
      </c>
      <c r="CG22" s="38">
        <f>VLOOKUP(B:B,'[1]1. RW,EX,BOP,CP,SA'!$B:$CD,63,0)</f>
        <v>759</v>
      </c>
      <c r="CH22" s="38">
        <f>VLOOKUP(B:B,'[1]1. RW,EX,BOP,CP,SA'!$B:$CD,64,0)</f>
        <v>937</v>
      </c>
      <c r="CI22" s="38">
        <f>VLOOKUP(B:B,'[1]1. RW,EX,BOP,CP,SA'!$B:$CD,65,0)</f>
        <v>1583</v>
      </c>
      <c r="CJ22" s="38">
        <f>VLOOKUP(B:B,'[1]1. RW,EX,BOP,CP,SA'!$B:$CD,66,0)</f>
        <v>994</v>
      </c>
      <c r="CK22" s="38">
        <f>VLOOKUP(B:B,'[1]1. RW,EX,BOP,CP,SA'!$B:$CD,67,0)</f>
        <v>151</v>
      </c>
      <c r="CL22" s="38">
        <f>VLOOKUP(B:B,'[1]1. RW,EX,BOP,CP,SA'!$B:$CD,68,0)</f>
        <v>924</v>
      </c>
      <c r="CM22" s="38">
        <f>VLOOKUP(B:B,'[1]1. RW,EX,BOP,CP,SA'!$B:$CD,69,0)</f>
        <v>301</v>
      </c>
      <c r="CN22" s="38">
        <f>VLOOKUP(B:B,'[1]1. RW,EX,BOP,CP,SA'!$B:$CD,70,0)</f>
        <v>455</v>
      </c>
      <c r="CO22" s="38">
        <f>VLOOKUP(B:B,'[1]1. RW,EX,BOP,CP,SA'!$B:$CD,71,0)</f>
        <v>616</v>
      </c>
      <c r="CP22" s="38">
        <f>VLOOKUP(B:B,'[1]1. RW,EX,BOP,CP,SA'!$B:$CD,72,0)</f>
        <v>606</v>
      </c>
      <c r="CQ22" s="38">
        <f>VLOOKUP(B:B,'[1]1. RW,EX,BOP,CP,SA'!$B:$CD,73,0)</f>
        <v>729</v>
      </c>
      <c r="CR22" s="38">
        <f>VLOOKUP(B:B,'[1]1. RW,EX,BOP,CP,SA'!$B:$CD,74,0)</f>
        <v>699</v>
      </c>
      <c r="CS22" s="38">
        <f>VLOOKUP(B:B,'[1]1. RW,EX,BOP,CP,SA'!$B:$CD,75,0)</f>
        <v>960</v>
      </c>
      <c r="CT22" s="38">
        <f>VLOOKUP(B:B,'[1]1. RW,EX,BOP,CP,SA'!$B:$CD,76,0)</f>
        <v>873</v>
      </c>
      <c r="CU22" s="38">
        <f>VLOOKUP(B:B,'[1]1. RW,EX,BOP,CP,SA'!$B:$CD,77,0)</f>
        <v>1521</v>
      </c>
      <c r="CV22" s="52">
        <f>VLOOKUP(B:B,'[1]1. RW,EX,BOP,CP,SA'!$B:$CD,78,0)</f>
        <v>1957</v>
      </c>
      <c r="CW22" s="52">
        <f>VLOOKUP(B:B,'[1]1. RW,EX,BOP,CP,SA'!$B:$CD,79,0)</f>
        <v>2168</v>
      </c>
      <c r="CX22" s="52">
        <f>VLOOKUP(B:B,'[1]1. RW,EX,BOP,CP,SA'!$B:$CD,80,0)</f>
        <v>3038</v>
      </c>
      <c r="CY22" s="52">
        <f>VLOOKUP(B:B,'[1]1. RW,EX,BOP,CP,SA'!$B:$CD,81,0)</f>
        <v>1789</v>
      </c>
    </row>
    <row r="23" spans="1:103">
      <c r="A23" s="9" t="s">
        <v>40</v>
      </c>
      <c r="B23" s="5" t="s">
        <v>1417</v>
      </c>
      <c r="C23" s="24" t="s">
        <v>763</v>
      </c>
      <c r="D23" s="38">
        <v>2</v>
      </c>
      <c r="E23" s="38">
        <v>2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</v>
      </c>
      <c r="P23" s="38">
        <v>1</v>
      </c>
      <c r="Q23" s="38">
        <v>1</v>
      </c>
      <c r="R23" s="38">
        <v>0</v>
      </c>
      <c r="S23" s="38">
        <v>1</v>
      </c>
      <c r="T23" s="38">
        <v>0</v>
      </c>
      <c r="U23" s="38">
        <v>47</v>
      </c>
      <c r="V23" s="38">
        <v>76</v>
      </c>
      <c r="W23" s="38">
        <v>79</v>
      </c>
      <c r="X23" s="53">
        <f>VLOOKUP(B:B,'[1]1. RW,EX,BOP,CP,SA'!$B:$CD,2,0)</f>
        <v>1</v>
      </c>
      <c r="Y23" s="38">
        <f>VLOOKUP(B:B,'[1]1. RW,EX,BOP,CP,SA'!$B:$CD,3,0)</f>
        <v>1</v>
      </c>
      <c r="Z23" s="38">
        <f>VLOOKUP(B:B,'[1]1. RW,EX,BOP,CP,SA'!$B:$CD,4,0)</f>
        <v>0</v>
      </c>
      <c r="AA23" s="38">
        <f>VLOOKUP(B:B,'[1]1. RW,EX,BOP,CP,SA'!$B:$CD,5,0)</f>
        <v>0</v>
      </c>
      <c r="AB23" s="38">
        <f>VLOOKUP(B:B,'[1]1. RW,EX,BOP,CP,SA'!$B:$CD,6,0)</f>
        <v>0</v>
      </c>
      <c r="AC23" s="38">
        <f>VLOOKUP(B:B,'[1]1. RW,EX,BOP,CP,SA'!$B:$CD,7,0)</f>
        <v>0</v>
      </c>
      <c r="AD23" s="38">
        <f>VLOOKUP(B:B,'[1]1. RW,EX,BOP,CP,SA'!$B:$CD,8,0)</f>
        <v>1</v>
      </c>
      <c r="AE23" s="38">
        <f>VLOOKUP(B:B,'[1]1. RW,EX,BOP,CP,SA'!$B:$CD,9,0)</f>
        <v>1</v>
      </c>
      <c r="AF23" s="38">
        <f>VLOOKUP(B:B,'[1]1. RW,EX,BOP,CP,SA'!$B:$CD,10,0)</f>
        <v>0</v>
      </c>
      <c r="AG23" s="38">
        <f>VLOOKUP(B:B,'[1]1. RW,EX,BOP,CP,SA'!$B:$CD,11,0)</f>
        <v>0</v>
      </c>
      <c r="AH23" s="38">
        <f>VLOOKUP(B:B,'[1]1. RW,EX,BOP,CP,SA'!$B:$CD,12,0)</f>
        <v>0</v>
      </c>
      <c r="AI23" s="38">
        <f>VLOOKUP(B:B,'[1]1. RW,EX,BOP,CP,SA'!$B:$CD,13,0)</f>
        <v>0</v>
      </c>
      <c r="AJ23" s="38">
        <f>VLOOKUP(B:B,'[1]1. RW,EX,BOP,CP,SA'!$B:$CD,14,0)</f>
        <v>0</v>
      </c>
      <c r="AK23" s="38">
        <f>VLOOKUP(B:B,'[1]1. RW,EX,BOP,CP,SA'!$B:$CD,15,0)</f>
        <v>0</v>
      </c>
      <c r="AL23" s="38">
        <f>VLOOKUP(B:B,'[1]1. RW,EX,BOP,CP,SA'!$B:$CD,16,0)</f>
        <v>0</v>
      </c>
      <c r="AM23" s="38">
        <f>VLOOKUP(B:B,'[1]1. RW,EX,BOP,CP,SA'!$B:$CD,17,0)</f>
        <v>0</v>
      </c>
      <c r="AN23" s="38">
        <f>VLOOKUP(B:B,'[1]1. RW,EX,BOP,CP,SA'!$B:$CD,18,0)</f>
        <v>0</v>
      </c>
      <c r="AO23" s="38">
        <f>VLOOKUP(B:B,'[1]1. RW,EX,BOP,CP,SA'!$B:$CD,19,0)</f>
        <v>0</v>
      </c>
      <c r="AP23" s="38">
        <f>VLOOKUP(B:B,'[1]1. RW,EX,BOP,CP,SA'!$B:$CD,20,0)</f>
        <v>0</v>
      </c>
      <c r="AQ23" s="38">
        <f>VLOOKUP(B:B,'[1]1. RW,EX,BOP,CP,SA'!$B:$CD,21,0)</f>
        <v>0</v>
      </c>
      <c r="AR23" s="38">
        <f>VLOOKUP(B:B,'[1]1. RW,EX,BOP,CP,SA'!$B:$CD,22,0)</f>
        <v>0</v>
      </c>
      <c r="AS23" s="38">
        <f>VLOOKUP(B:B,'[1]1. RW,EX,BOP,CP,SA'!$B:$CD,23,0)</f>
        <v>0</v>
      </c>
      <c r="AT23" s="38">
        <f>VLOOKUP(B:B,'[1]1. RW,EX,BOP,CP,SA'!$B:$CD,24,0)</f>
        <v>0</v>
      </c>
      <c r="AU23" s="38">
        <f>VLOOKUP(B:B,'[1]1. RW,EX,BOP,CP,SA'!$B:$CD,25,0)</f>
        <v>0</v>
      </c>
      <c r="AV23" s="38">
        <f>VLOOKUP(B:B,'[1]1. RW,EX,BOP,CP,SA'!$B:$CD,26,0)</f>
        <v>0</v>
      </c>
      <c r="AW23" s="38">
        <f>VLOOKUP(B:B,'[1]1. RW,EX,BOP,CP,SA'!$B:$CD,27,0)</f>
        <v>0</v>
      </c>
      <c r="AX23" s="38">
        <f>VLOOKUP(B:B,'[1]1. RW,EX,BOP,CP,SA'!$B:$CD,28,0)</f>
        <v>0</v>
      </c>
      <c r="AY23" s="38">
        <f>VLOOKUP(B:B,'[1]1. RW,EX,BOP,CP,SA'!$B:$CD,29,0)</f>
        <v>0</v>
      </c>
      <c r="AZ23" s="38">
        <f>VLOOKUP(B:B,'[1]1. RW,EX,BOP,CP,SA'!$B:$CD,30,0)</f>
        <v>0</v>
      </c>
      <c r="BA23" s="38">
        <f>VLOOKUP(B:B,'[1]1. RW,EX,BOP,CP,SA'!$B:$CD,31,0)</f>
        <v>0</v>
      </c>
      <c r="BB23" s="38">
        <f>VLOOKUP(B:B,'[1]1. RW,EX,BOP,CP,SA'!$B:$CD,32,0)</f>
        <v>0</v>
      </c>
      <c r="BC23" s="38">
        <f>VLOOKUP(B:B,'[1]1. RW,EX,BOP,CP,SA'!$B:$CD,33,0)</f>
        <v>0</v>
      </c>
      <c r="BD23" s="38">
        <f>VLOOKUP(B:B,'[1]1. RW,EX,BOP,CP,SA'!$B:$CD,34,0)</f>
        <v>0</v>
      </c>
      <c r="BE23" s="38">
        <f>VLOOKUP(B:B,'[1]1. RW,EX,BOP,CP,SA'!$B:$CD,35,0)</f>
        <v>0</v>
      </c>
      <c r="BF23" s="38">
        <f>VLOOKUP(B:B,'[1]1. RW,EX,BOP,CP,SA'!$B:$CD,36,0)</f>
        <v>0</v>
      </c>
      <c r="BG23" s="38">
        <f>VLOOKUP(B:B,'[1]1. RW,EX,BOP,CP,SA'!$B:$CD,37,0)</f>
        <v>0</v>
      </c>
      <c r="BH23" s="38">
        <f>VLOOKUP(B:B,'[1]1. RW,EX,BOP,CP,SA'!$B:$CD,38,0)</f>
        <v>0</v>
      </c>
      <c r="BI23" s="38">
        <f>VLOOKUP(B:B,'[1]1. RW,EX,BOP,CP,SA'!$B:$CD,39,0)</f>
        <v>0</v>
      </c>
      <c r="BJ23" s="38">
        <f>VLOOKUP(B:B,'[1]1. RW,EX,BOP,CP,SA'!$B:$CD,40,0)</f>
        <v>0</v>
      </c>
      <c r="BK23" s="38">
        <f>VLOOKUP(B:B,'[1]1. RW,EX,BOP,CP,SA'!$B:$CD,41,0)</f>
        <v>0</v>
      </c>
      <c r="BL23" s="38">
        <f>VLOOKUP(B:B,'[1]1. RW,EX,BOP,CP,SA'!$B:$CD,42,0)</f>
        <v>0</v>
      </c>
      <c r="BM23" s="38">
        <f>VLOOKUP(B:B,'[1]1. RW,EX,BOP,CP,SA'!$B:$CD,43,0)</f>
        <v>0</v>
      </c>
      <c r="BN23" s="38">
        <f>VLOOKUP(B:B,'[1]1. RW,EX,BOP,CP,SA'!$B:$CD,44,0)</f>
        <v>0</v>
      </c>
      <c r="BO23" s="38">
        <f>VLOOKUP(B:B,'[1]1. RW,EX,BOP,CP,SA'!$B:$CD,45,0)</f>
        <v>0</v>
      </c>
      <c r="BP23" s="38">
        <f>VLOOKUP(B:B,'[1]1. RW,EX,BOP,CP,SA'!$B:$CD,46,0)</f>
        <v>1</v>
      </c>
      <c r="BQ23" s="38">
        <f>VLOOKUP(B:B,'[1]1. RW,EX,BOP,CP,SA'!$B:$CD,47,0)</f>
        <v>0</v>
      </c>
      <c r="BR23" s="38">
        <f>VLOOKUP(B:B,'[1]1. RW,EX,BOP,CP,SA'!$B:$CD,48,0)</f>
        <v>0</v>
      </c>
      <c r="BS23" s="38">
        <f>VLOOKUP(B:B,'[1]1. RW,EX,BOP,CP,SA'!$B:$CD,49,0)</f>
        <v>0</v>
      </c>
      <c r="BT23" s="38">
        <f>VLOOKUP(B:B,'[1]1. RW,EX,BOP,CP,SA'!$B:$CD,50,0)</f>
        <v>1</v>
      </c>
      <c r="BU23" s="38">
        <f>VLOOKUP(B:B,'[1]1. RW,EX,BOP,CP,SA'!$B:$CD,51,0)</f>
        <v>0</v>
      </c>
      <c r="BV23" s="38">
        <f>VLOOKUP(B:B,'[1]1. RW,EX,BOP,CP,SA'!$B:$CD,52,0)</f>
        <v>0</v>
      </c>
      <c r="BW23" s="38">
        <f>VLOOKUP(B:B,'[1]1. RW,EX,BOP,CP,SA'!$B:$CD,53,0)</f>
        <v>0</v>
      </c>
      <c r="BX23" s="38">
        <f>VLOOKUP(B:B,'[1]1. RW,EX,BOP,CP,SA'!$B:$CD,54,0)</f>
        <v>0</v>
      </c>
      <c r="BY23" s="38">
        <f>VLOOKUP(B:B,'[1]1. RW,EX,BOP,CP,SA'!$B:$CD,55,0)</f>
        <v>0</v>
      </c>
      <c r="BZ23" s="38">
        <f>VLOOKUP(B:B,'[1]1. RW,EX,BOP,CP,SA'!$B:$CD,56,0)</f>
        <v>1</v>
      </c>
      <c r="CA23" s="38">
        <f>VLOOKUP(B:B,'[1]1. RW,EX,BOP,CP,SA'!$B:$CD,57,0)</f>
        <v>0</v>
      </c>
      <c r="CB23" s="38">
        <f>VLOOKUP(B:B,'[1]1. RW,EX,BOP,CP,SA'!$B:$CD,58,0)</f>
        <v>0</v>
      </c>
      <c r="CC23" s="38">
        <f>VLOOKUP(B:B,'[1]1. RW,EX,BOP,CP,SA'!$B:$CD,59,0)</f>
        <v>0</v>
      </c>
      <c r="CD23" s="38">
        <f>VLOOKUP(B:B,'[1]1. RW,EX,BOP,CP,SA'!$B:$CD,60,0)</f>
        <v>0</v>
      </c>
      <c r="CE23" s="38">
        <f>VLOOKUP(B:B,'[1]1. RW,EX,BOP,CP,SA'!$B:$CD,61,0)</f>
        <v>0</v>
      </c>
      <c r="CF23" s="38">
        <f>VLOOKUP(B:B,'[1]1. RW,EX,BOP,CP,SA'!$B:$CD,62,0)</f>
        <v>0</v>
      </c>
      <c r="CG23" s="38">
        <f>VLOOKUP(B:B,'[1]1. RW,EX,BOP,CP,SA'!$B:$CD,63,0)</f>
        <v>0</v>
      </c>
      <c r="CH23" s="38">
        <f>VLOOKUP(B:B,'[1]1. RW,EX,BOP,CP,SA'!$B:$CD,64,0)</f>
        <v>0</v>
      </c>
      <c r="CI23" s="38">
        <f>VLOOKUP(B:B,'[1]1. RW,EX,BOP,CP,SA'!$B:$CD,65,0)</f>
        <v>1</v>
      </c>
      <c r="CJ23" s="38">
        <f>VLOOKUP(B:B,'[1]1. RW,EX,BOP,CP,SA'!$B:$CD,66,0)</f>
        <v>0</v>
      </c>
      <c r="CK23" s="38">
        <f>VLOOKUP(B:B,'[1]1. RW,EX,BOP,CP,SA'!$B:$CD,67,0)</f>
        <v>0</v>
      </c>
      <c r="CL23" s="38">
        <f>VLOOKUP(B:B,'[1]1. RW,EX,BOP,CP,SA'!$B:$CD,68,0)</f>
        <v>0</v>
      </c>
      <c r="CM23" s="38">
        <f>VLOOKUP(B:B,'[1]1. RW,EX,BOP,CP,SA'!$B:$CD,69,0)</f>
        <v>0</v>
      </c>
      <c r="CN23" s="38">
        <f>VLOOKUP(B:B,'[1]1. RW,EX,BOP,CP,SA'!$B:$CD,70,0)</f>
        <v>0</v>
      </c>
      <c r="CO23" s="38">
        <f>VLOOKUP(B:B,'[1]1. RW,EX,BOP,CP,SA'!$B:$CD,71,0)</f>
        <v>33</v>
      </c>
      <c r="CP23" s="38">
        <f>VLOOKUP(B:B,'[1]1. RW,EX,BOP,CP,SA'!$B:$CD,72,0)</f>
        <v>14</v>
      </c>
      <c r="CQ23" s="38">
        <f>VLOOKUP(B:B,'[1]1. RW,EX,BOP,CP,SA'!$B:$CD,73,0)</f>
        <v>0</v>
      </c>
      <c r="CR23" s="38">
        <f>VLOOKUP(B:B,'[1]1. RW,EX,BOP,CP,SA'!$B:$CD,74,0)</f>
        <v>0</v>
      </c>
      <c r="CS23" s="38">
        <f>VLOOKUP(B:B,'[1]1. RW,EX,BOP,CP,SA'!$B:$CD,75,0)</f>
        <v>17</v>
      </c>
      <c r="CT23" s="38">
        <f>VLOOKUP(B:B,'[1]1. RW,EX,BOP,CP,SA'!$B:$CD,76,0)</f>
        <v>39</v>
      </c>
      <c r="CU23" s="38">
        <f>VLOOKUP(B:B,'[1]1. RW,EX,BOP,CP,SA'!$B:$CD,77,0)</f>
        <v>20</v>
      </c>
      <c r="CV23" s="52">
        <f>VLOOKUP(B:B,'[1]1. RW,EX,BOP,CP,SA'!$B:$CD,78,0)</f>
        <v>52</v>
      </c>
      <c r="CW23" s="52">
        <f>VLOOKUP(B:B,'[1]1. RW,EX,BOP,CP,SA'!$B:$CD,79,0)</f>
        <v>0</v>
      </c>
      <c r="CX23" s="52">
        <f>VLOOKUP(B:B,'[1]1. RW,EX,BOP,CP,SA'!$B:$CD,80,0)</f>
        <v>0</v>
      </c>
      <c r="CY23" s="52">
        <f>VLOOKUP(B:B,'[1]1. RW,EX,BOP,CP,SA'!$B:$CD,81,0)</f>
        <v>27</v>
      </c>
    </row>
    <row r="24" spans="1:103">
      <c r="A24" s="1" t="s">
        <v>42</v>
      </c>
      <c r="B24" s="5" t="s">
        <v>1418</v>
      </c>
      <c r="C24" s="24" t="s">
        <v>764</v>
      </c>
      <c r="D24" s="38">
        <v>9</v>
      </c>
      <c r="E24" s="38">
        <v>3</v>
      </c>
      <c r="F24" s="38">
        <v>2</v>
      </c>
      <c r="G24" s="38">
        <v>2</v>
      </c>
      <c r="H24" s="38">
        <v>6</v>
      </c>
      <c r="I24" s="38">
        <v>11</v>
      </c>
      <c r="J24" s="38">
        <v>10</v>
      </c>
      <c r="K24" s="38">
        <v>9</v>
      </c>
      <c r="L24" s="38">
        <v>14</v>
      </c>
      <c r="M24" s="38">
        <v>5</v>
      </c>
      <c r="N24" s="38">
        <v>4</v>
      </c>
      <c r="O24" s="38">
        <v>10</v>
      </c>
      <c r="P24" s="38">
        <v>15</v>
      </c>
      <c r="Q24" s="38">
        <v>21</v>
      </c>
      <c r="R24" s="38">
        <v>13</v>
      </c>
      <c r="S24" s="38">
        <v>49</v>
      </c>
      <c r="T24" s="38">
        <v>41</v>
      </c>
      <c r="U24" s="38">
        <v>43</v>
      </c>
      <c r="V24" s="38">
        <v>57</v>
      </c>
      <c r="W24" s="38">
        <v>69</v>
      </c>
      <c r="X24" s="53">
        <f>VLOOKUP(B:B,'[1]1. RW,EX,BOP,CP,SA'!$B:$CD,2,0)</f>
        <v>2</v>
      </c>
      <c r="Y24" s="38">
        <f>VLOOKUP(B:B,'[1]1. RW,EX,BOP,CP,SA'!$B:$CD,3,0)</f>
        <v>4</v>
      </c>
      <c r="Z24" s="38">
        <f>VLOOKUP(B:B,'[1]1. RW,EX,BOP,CP,SA'!$B:$CD,4,0)</f>
        <v>2</v>
      </c>
      <c r="AA24" s="38">
        <f>VLOOKUP(B:B,'[1]1. RW,EX,BOP,CP,SA'!$B:$CD,5,0)</f>
        <v>1</v>
      </c>
      <c r="AB24" s="38">
        <f>VLOOKUP(B:B,'[1]1. RW,EX,BOP,CP,SA'!$B:$CD,6,0)</f>
        <v>2</v>
      </c>
      <c r="AC24" s="38">
        <f>VLOOKUP(B:B,'[1]1. RW,EX,BOP,CP,SA'!$B:$CD,7,0)</f>
        <v>1</v>
      </c>
      <c r="AD24" s="38">
        <f>VLOOKUP(B:B,'[1]1. RW,EX,BOP,CP,SA'!$B:$CD,8,0)</f>
        <v>0</v>
      </c>
      <c r="AE24" s="38">
        <f>VLOOKUP(B:B,'[1]1. RW,EX,BOP,CP,SA'!$B:$CD,9,0)</f>
        <v>0</v>
      </c>
      <c r="AF24" s="38">
        <f>VLOOKUP(B:B,'[1]1. RW,EX,BOP,CP,SA'!$B:$CD,10,0)</f>
        <v>0</v>
      </c>
      <c r="AG24" s="38">
        <f>VLOOKUP(B:B,'[1]1. RW,EX,BOP,CP,SA'!$B:$CD,11,0)</f>
        <v>0</v>
      </c>
      <c r="AH24" s="38">
        <f>VLOOKUP(B:B,'[1]1. RW,EX,BOP,CP,SA'!$B:$CD,12,0)</f>
        <v>1</v>
      </c>
      <c r="AI24" s="38">
        <f>VLOOKUP(B:B,'[1]1. RW,EX,BOP,CP,SA'!$B:$CD,13,0)</f>
        <v>1</v>
      </c>
      <c r="AJ24" s="38">
        <f>VLOOKUP(B:B,'[1]1. RW,EX,BOP,CP,SA'!$B:$CD,14,0)</f>
        <v>0</v>
      </c>
      <c r="AK24" s="38">
        <f>VLOOKUP(B:B,'[1]1. RW,EX,BOP,CP,SA'!$B:$CD,15,0)</f>
        <v>1</v>
      </c>
      <c r="AL24" s="38">
        <f>VLOOKUP(B:B,'[1]1. RW,EX,BOP,CP,SA'!$B:$CD,16,0)</f>
        <v>0</v>
      </c>
      <c r="AM24" s="38">
        <f>VLOOKUP(B:B,'[1]1. RW,EX,BOP,CP,SA'!$B:$CD,17,0)</f>
        <v>1</v>
      </c>
      <c r="AN24" s="38">
        <f>VLOOKUP(B:B,'[1]1. RW,EX,BOP,CP,SA'!$B:$CD,18,0)</f>
        <v>1</v>
      </c>
      <c r="AO24" s="38">
        <f>VLOOKUP(B:B,'[1]1. RW,EX,BOP,CP,SA'!$B:$CD,19,0)</f>
        <v>3</v>
      </c>
      <c r="AP24" s="38">
        <f>VLOOKUP(B:B,'[1]1. RW,EX,BOP,CP,SA'!$B:$CD,20,0)</f>
        <v>1</v>
      </c>
      <c r="AQ24" s="38">
        <f>VLOOKUP(B:B,'[1]1. RW,EX,BOP,CP,SA'!$B:$CD,21,0)</f>
        <v>1</v>
      </c>
      <c r="AR24" s="38">
        <f>VLOOKUP(B:B,'[1]1. RW,EX,BOP,CP,SA'!$B:$CD,22,0)</f>
        <v>3</v>
      </c>
      <c r="AS24" s="38">
        <f>VLOOKUP(B:B,'[1]1. RW,EX,BOP,CP,SA'!$B:$CD,23,0)</f>
        <v>6</v>
      </c>
      <c r="AT24" s="38">
        <f>VLOOKUP(B:B,'[1]1. RW,EX,BOP,CP,SA'!$B:$CD,24,0)</f>
        <v>1</v>
      </c>
      <c r="AU24" s="38">
        <f>VLOOKUP(B:B,'[1]1. RW,EX,BOP,CP,SA'!$B:$CD,25,0)</f>
        <v>1</v>
      </c>
      <c r="AV24" s="38">
        <f>VLOOKUP(B:B,'[1]1. RW,EX,BOP,CP,SA'!$B:$CD,26,0)</f>
        <v>6</v>
      </c>
      <c r="AW24" s="38">
        <f>VLOOKUP(B:B,'[1]1. RW,EX,BOP,CP,SA'!$B:$CD,27,0)</f>
        <v>1</v>
      </c>
      <c r="AX24" s="38">
        <f>VLOOKUP(B:B,'[1]1. RW,EX,BOP,CP,SA'!$B:$CD,28,0)</f>
        <v>1</v>
      </c>
      <c r="AY24" s="38">
        <f>VLOOKUP(B:B,'[1]1. RW,EX,BOP,CP,SA'!$B:$CD,29,0)</f>
        <v>2</v>
      </c>
      <c r="AZ24" s="38">
        <f>VLOOKUP(B:B,'[1]1. RW,EX,BOP,CP,SA'!$B:$CD,30,0)</f>
        <v>1</v>
      </c>
      <c r="BA24" s="38">
        <f>VLOOKUP(B:B,'[1]1. RW,EX,BOP,CP,SA'!$B:$CD,31,0)</f>
        <v>3</v>
      </c>
      <c r="BB24" s="38">
        <f>VLOOKUP(B:B,'[1]1. RW,EX,BOP,CP,SA'!$B:$CD,32,0)</f>
        <v>2</v>
      </c>
      <c r="BC24" s="38">
        <f>VLOOKUP(B:B,'[1]1. RW,EX,BOP,CP,SA'!$B:$CD,33,0)</f>
        <v>3</v>
      </c>
      <c r="BD24" s="38">
        <f>VLOOKUP(B:B,'[1]1. RW,EX,BOP,CP,SA'!$B:$CD,34,0)</f>
        <v>5</v>
      </c>
      <c r="BE24" s="38">
        <f>VLOOKUP(B:B,'[1]1. RW,EX,BOP,CP,SA'!$B:$CD,35,0)</f>
        <v>3</v>
      </c>
      <c r="BF24" s="38">
        <f>VLOOKUP(B:B,'[1]1. RW,EX,BOP,CP,SA'!$B:$CD,36,0)</f>
        <v>1</v>
      </c>
      <c r="BG24" s="38">
        <f>VLOOKUP(B:B,'[1]1. RW,EX,BOP,CP,SA'!$B:$CD,37,0)</f>
        <v>5</v>
      </c>
      <c r="BH24" s="38">
        <f>VLOOKUP(B:B,'[1]1. RW,EX,BOP,CP,SA'!$B:$CD,38,0)</f>
        <v>2</v>
      </c>
      <c r="BI24" s="38">
        <f>VLOOKUP(B:B,'[1]1. RW,EX,BOP,CP,SA'!$B:$CD,39,0)</f>
        <v>1</v>
      </c>
      <c r="BJ24" s="38">
        <f>VLOOKUP(B:B,'[1]1. RW,EX,BOP,CP,SA'!$B:$CD,40,0)</f>
        <v>1</v>
      </c>
      <c r="BK24" s="38">
        <f>VLOOKUP(B:B,'[1]1. RW,EX,BOP,CP,SA'!$B:$CD,41,0)</f>
        <v>1</v>
      </c>
      <c r="BL24" s="38">
        <f>VLOOKUP(B:B,'[1]1. RW,EX,BOP,CP,SA'!$B:$CD,42,0)</f>
        <v>1</v>
      </c>
      <c r="BM24" s="38">
        <f>VLOOKUP(B:B,'[1]1. RW,EX,BOP,CP,SA'!$B:$CD,43,0)</f>
        <v>1</v>
      </c>
      <c r="BN24" s="38">
        <f>VLOOKUP(B:B,'[1]1. RW,EX,BOP,CP,SA'!$B:$CD,44,0)</f>
        <v>2</v>
      </c>
      <c r="BO24" s="38">
        <f>VLOOKUP(B:B,'[1]1. RW,EX,BOP,CP,SA'!$B:$CD,45,0)</f>
        <v>0</v>
      </c>
      <c r="BP24" s="38">
        <f>VLOOKUP(B:B,'[1]1. RW,EX,BOP,CP,SA'!$B:$CD,46,0)</f>
        <v>5</v>
      </c>
      <c r="BQ24" s="38">
        <f>VLOOKUP(B:B,'[1]1. RW,EX,BOP,CP,SA'!$B:$CD,47,0)</f>
        <v>1</v>
      </c>
      <c r="BR24" s="38">
        <f>VLOOKUP(B:B,'[1]1. RW,EX,BOP,CP,SA'!$B:$CD,48,0)</f>
        <v>3</v>
      </c>
      <c r="BS24" s="38">
        <f>VLOOKUP(B:B,'[1]1. RW,EX,BOP,CP,SA'!$B:$CD,49,0)</f>
        <v>1</v>
      </c>
      <c r="BT24" s="38">
        <f>VLOOKUP(B:B,'[1]1. RW,EX,BOP,CP,SA'!$B:$CD,50,0)</f>
        <v>0</v>
      </c>
      <c r="BU24" s="38">
        <f>VLOOKUP(B:B,'[1]1. RW,EX,BOP,CP,SA'!$B:$CD,51,0)</f>
        <v>1</v>
      </c>
      <c r="BV24" s="38">
        <f>VLOOKUP(B:B,'[1]1. RW,EX,BOP,CP,SA'!$B:$CD,52,0)</f>
        <v>13</v>
      </c>
      <c r="BW24" s="38">
        <f>VLOOKUP(B:B,'[1]1. RW,EX,BOP,CP,SA'!$B:$CD,53,0)</f>
        <v>1</v>
      </c>
      <c r="BX24" s="38">
        <f>VLOOKUP(B:B,'[1]1. RW,EX,BOP,CP,SA'!$B:$CD,54,0)</f>
        <v>2</v>
      </c>
      <c r="BY24" s="38">
        <f>VLOOKUP(B:B,'[1]1. RW,EX,BOP,CP,SA'!$B:$CD,55,0)</f>
        <v>3</v>
      </c>
      <c r="BZ24" s="38">
        <f>VLOOKUP(B:B,'[1]1. RW,EX,BOP,CP,SA'!$B:$CD,56,0)</f>
        <v>5</v>
      </c>
      <c r="CA24" s="38">
        <f>VLOOKUP(B:B,'[1]1. RW,EX,BOP,CP,SA'!$B:$CD,57,0)</f>
        <v>11</v>
      </c>
      <c r="CB24" s="38">
        <f>VLOOKUP(B:B,'[1]1. RW,EX,BOP,CP,SA'!$B:$CD,58,0)</f>
        <v>3</v>
      </c>
      <c r="CC24" s="38">
        <f>VLOOKUP(B:B,'[1]1. RW,EX,BOP,CP,SA'!$B:$CD,59,0)</f>
        <v>4</v>
      </c>
      <c r="CD24" s="38">
        <f>VLOOKUP(B:B,'[1]1. RW,EX,BOP,CP,SA'!$B:$CD,60,0)</f>
        <v>4</v>
      </c>
      <c r="CE24" s="38">
        <f>VLOOKUP(B:B,'[1]1. RW,EX,BOP,CP,SA'!$B:$CD,61,0)</f>
        <v>2</v>
      </c>
      <c r="CF24" s="38">
        <f>VLOOKUP(B:B,'[1]1. RW,EX,BOP,CP,SA'!$B:$CD,62,0)</f>
        <v>9</v>
      </c>
      <c r="CG24" s="38">
        <f>VLOOKUP(B:B,'[1]1. RW,EX,BOP,CP,SA'!$B:$CD,63,0)</f>
        <v>4</v>
      </c>
      <c r="CH24" s="38">
        <f>VLOOKUP(B:B,'[1]1. RW,EX,BOP,CP,SA'!$B:$CD,64,0)</f>
        <v>5</v>
      </c>
      <c r="CI24" s="38">
        <f>VLOOKUP(B:B,'[1]1. RW,EX,BOP,CP,SA'!$B:$CD,65,0)</f>
        <v>31</v>
      </c>
      <c r="CJ24" s="38">
        <f>VLOOKUP(B:B,'[1]1. RW,EX,BOP,CP,SA'!$B:$CD,66,0)</f>
        <v>4</v>
      </c>
      <c r="CK24" s="38">
        <f>VLOOKUP(B:B,'[1]1. RW,EX,BOP,CP,SA'!$B:$CD,67,0)</f>
        <v>2</v>
      </c>
      <c r="CL24" s="38">
        <f>VLOOKUP(B:B,'[1]1. RW,EX,BOP,CP,SA'!$B:$CD,68,0)</f>
        <v>2</v>
      </c>
      <c r="CM24" s="38">
        <f>VLOOKUP(B:B,'[1]1. RW,EX,BOP,CP,SA'!$B:$CD,69,0)</f>
        <v>33</v>
      </c>
      <c r="CN24" s="38">
        <f>VLOOKUP(B:B,'[1]1. RW,EX,BOP,CP,SA'!$B:$CD,70,0)</f>
        <v>6</v>
      </c>
      <c r="CO24" s="38">
        <f>VLOOKUP(B:B,'[1]1. RW,EX,BOP,CP,SA'!$B:$CD,71,0)</f>
        <v>4</v>
      </c>
      <c r="CP24" s="38">
        <f>VLOOKUP(B:B,'[1]1. RW,EX,BOP,CP,SA'!$B:$CD,72,0)</f>
        <v>2</v>
      </c>
      <c r="CQ24" s="38">
        <f>VLOOKUP(B:B,'[1]1. RW,EX,BOP,CP,SA'!$B:$CD,73,0)</f>
        <v>31</v>
      </c>
      <c r="CR24" s="38">
        <f>VLOOKUP(B:B,'[1]1. RW,EX,BOP,CP,SA'!$B:$CD,74,0)</f>
        <v>8</v>
      </c>
      <c r="CS24" s="38">
        <f>VLOOKUP(B:B,'[1]1. RW,EX,BOP,CP,SA'!$B:$CD,75,0)</f>
        <v>4</v>
      </c>
      <c r="CT24" s="38">
        <f>VLOOKUP(B:B,'[1]1. RW,EX,BOP,CP,SA'!$B:$CD,76,0)</f>
        <v>5</v>
      </c>
      <c r="CU24" s="38">
        <f>VLOOKUP(B:B,'[1]1. RW,EX,BOP,CP,SA'!$B:$CD,77,0)</f>
        <v>40</v>
      </c>
      <c r="CV24" s="52">
        <f>VLOOKUP(B:B,'[1]1. RW,EX,BOP,CP,SA'!$B:$CD,78,0)</f>
        <v>8</v>
      </c>
      <c r="CW24" s="52">
        <f>VLOOKUP(B:B,'[1]1. RW,EX,BOP,CP,SA'!$B:$CD,79,0)</f>
        <v>11</v>
      </c>
      <c r="CX24" s="52">
        <f>VLOOKUP(B:B,'[1]1. RW,EX,BOP,CP,SA'!$B:$CD,80,0)</f>
        <v>8</v>
      </c>
      <c r="CY24" s="52">
        <f>VLOOKUP(B:B,'[1]1. RW,EX,BOP,CP,SA'!$B:$CD,81,0)</f>
        <v>42</v>
      </c>
    </row>
    <row r="25" spans="1:103">
      <c r="A25" s="9" t="s">
        <v>44</v>
      </c>
      <c r="B25" s="5" t="s">
        <v>1419</v>
      </c>
      <c r="C25" s="24" t="s">
        <v>765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</v>
      </c>
      <c r="M25" s="38">
        <v>1</v>
      </c>
      <c r="N25" s="38">
        <v>0</v>
      </c>
      <c r="O25" s="38">
        <v>2</v>
      </c>
      <c r="P25" s="38">
        <v>0</v>
      </c>
      <c r="Q25" s="38">
        <v>14</v>
      </c>
      <c r="R25" s="38">
        <v>4</v>
      </c>
      <c r="S25" s="38">
        <v>4</v>
      </c>
      <c r="T25" s="38">
        <v>0</v>
      </c>
      <c r="U25" s="38">
        <v>0</v>
      </c>
      <c r="V25" s="38">
        <v>0</v>
      </c>
      <c r="W25" s="38">
        <v>0</v>
      </c>
      <c r="X25" s="53">
        <f>VLOOKUP(B:B,'[1]1. RW,EX,BOP,CP,SA'!$B:$CD,2,0)</f>
        <v>0</v>
      </c>
      <c r="Y25" s="38">
        <f>VLOOKUP(B:B,'[1]1. RW,EX,BOP,CP,SA'!$B:$CD,3,0)</f>
        <v>0</v>
      </c>
      <c r="Z25" s="38">
        <f>VLOOKUP(B:B,'[1]1. RW,EX,BOP,CP,SA'!$B:$CD,4,0)</f>
        <v>0</v>
      </c>
      <c r="AA25" s="38">
        <f>VLOOKUP(B:B,'[1]1. RW,EX,BOP,CP,SA'!$B:$CD,5,0)</f>
        <v>0</v>
      </c>
      <c r="AB25" s="38">
        <f>VLOOKUP(B:B,'[1]1. RW,EX,BOP,CP,SA'!$B:$CD,6,0)</f>
        <v>0</v>
      </c>
      <c r="AC25" s="38">
        <f>VLOOKUP(B:B,'[1]1. RW,EX,BOP,CP,SA'!$B:$CD,7,0)</f>
        <v>0</v>
      </c>
      <c r="AD25" s="38">
        <f>VLOOKUP(B:B,'[1]1. RW,EX,BOP,CP,SA'!$B:$CD,8,0)</f>
        <v>0</v>
      </c>
      <c r="AE25" s="38">
        <f>VLOOKUP(B:B,'[1]1. RW,EX,BOP,CP,SA'!$B:$CD,9,0)</f>
        <v>0</v>
      </c>
      <c r="AF25" s="38">
        <f>VLOOKUP(B:B,'[1]1. RW,EX,BOP,CP,SA'!$B:$CD,10,0)</f>
        <v>0</v>
      </c>
      <c r="AG25" s="38">
        <f>VLOOKUP(B:B,'[1]1. RW,EX,BOP,CP,SA'!$B:$CD,11,0)</f>
        <v>0</v>
      </c>
      <c r="AH25" s="38">
        <f>VLOOKUP(B:B,'[1]1. RW,EX,BOP,CP,SA'!$B:$CD,12,0)</f>
        <v>0</v>
      </c>
      <c r="AI25" s="38">
        <f>VLOOKUP(B:B,'[1]1. RW,EX,BOP,CP,SA'!$B:$CD,13,0)</f>
        <v>0</v>
      </c>
      <c r="AJ25" s="38">
        <f>VLOOKUP(B:B,'[1]1. RW,EX,BOP,CP,SA'!$B:$CD,14,0)</f>
        <v>0</v>
      </c>
      <c r="AK25" s="38">
        <f>VLOOKUP(B:B,'[1]1. RW,EX,BOP,CP,SA'!$B:$CD,15,0)</f>
        <v>0</v>
      </c>
      <c r="AL25" s="38">
        <f>VLOOKUP(B:B,'[1]1. RW,EX,BOP,CP,SA'!$B:$CD,16,0)</f>
        <v>0</v>
      </c>
      <c r="AM25" s="38">
        <f>VLOOKUP(B:B,'[1]1. RW,EX,BOP,CP,SA'!$B:$CD,17,0)</f>
        <v>0</v>
      </c>
      <c r="AN25" s="38">
        <f>VLOOKUP(B:B,'[1]1. RW,EX,BOP,CP,SA'!$B:$CD,18,0)</f>
        <v>0</v>
      </c>
      <c r="AO25" s="38">
        <f>VLOOKUP(B:B,'[1]1. RW,EX,BOP,CP,SA'!$B:$CD,19,0)</f>
        <v>0</v>
      </c>
      <c r="AP25" s="38">
        <f>VLOOKUP(B:B,'[1]1. RW,EX,BOP,CP,SA'!$B:$CD,20,0)</f>
        <v>0</v>
      </c>
      <c r="AQ25" s="38">
        <f>VLOOKUP(B:B,'[1]1. RW,EX,BOP,CP,SA'!$B:$CD,21,0)</f>
        <v>0</v>
      </c>
      <c r="AR25" s="38">
        <f>VLOOKUP(B:B,'[1]1. RW,EX,BOP,CP,SA'!$B:$CD,22,0)</f>
        <v>0</v>
      </c>
      <c r="AS25" s="38">
        <f>VLOOKUP(B:B,'[1]1. RW,EX,BOP,CP,SA'!$B:$CD,23,0)</f>
        <v>0</v>
      </c>
      <c r="AT25" s="38">
        <f>VLOOKUP(B:B,'[1]1. RW,EX,BOP,CP,SA'!$B:$CD,24,0)</f>
        <v>0</v>
      </c>
      <c r="AU25" s="38">
        <f>VLOOKUP(B:B,'[1]1. RW,EX,BOP,CP,SA'!$B:$CD,25,0)</f>
        <v>0</v>
      </c>
      <c r="AV25" s="38">
        <f>VLOOKUP(B:B,'[1]1. RW,EX,BOP,CP,SA'!$B:$CD,26,0)</f>
        <v>0</v>
      </c>
      <c r="AW25" s="38">
        <f>VLOOKUP(B:B,'[1]1. RW,EX,BOP,CP,SA'!$B:$CD,27,0)</f>
        <v>0</v>
      </c>
      <c r="AX25" s="38">
        <f>VLOOKUP(B:B,'[1]1. RW,EX,BOP,CP,SA'!$B:$CD,28,0)</f>
        <v>0</v>
      </c>
      <c r="AY25" s="38">
        <f>VLOOKUP(B:B,'[1]1. RW,EX,BOP,CP,SA'!$B:$CD,29,0)</f>
        <v>0</v>
      </c>
      <c r="AZ25" s="38">
        <f>VLOOKUP(B:B,'[1]1. RW,EX,BOP,CP,SA'!$B:$CD,30,0)</f>
        <v>0</v>
      </c>
      <c r="BA25" s="38">
        <f>VLOOKUP(B:B,'[1]1. RW,EX,BOP,CP,SA'!$B:$CD,31,0)</f>
        <v>0</v>
      </c>
      <c r="BB25" s="38">
        <f>VLOOKUP(B:B,'[1]1. RW,EX,BOP,CP,SA'!$B:$CD,32,0)</f>
        <v>0</v>
      </c>
      <c r="BC25" s="38">
        <f>VLOOKUP(B:B,'[1]1. RW,EX,BOP,CP,SA'!$B:$CD,33,0)</f>
        <v>0</v>
      </c>
      <c r="BD25" s="38">
        <f>VLOOKUP(B:B,'[1]1. RW,EX,BOP,CP,SA'!$B:$CD,34,0)</f>
        <v>1</v>
      </c>
      <c r="BE25" s="38">
        <f>VLOOKUP(B:B,'[1]1. RW,EX,BOP,CP,SA'!$B:$CD,35,0)</f>
        <v>0</v>
      </c>
      <c r="BF25" s="38">
        <f>VLOOKUP(B:B,'[1]1. RW,EX,BOP,CP,SA'!$B:$CD,36,0)</f>
        <v>0</v>
      </c>
      <c r="BG25" s="38">
        <f>VLOOKUP(B:B,'[1]1. RW,EX,BOP,CP,SA'!$B:$CD,37,0)</f>
        <v>0</v>
      </c>
      <c r="BH25" s="38">
        <f>VLOOKUP(B:B,'[1]1. RW,EX,BOP,CP,SA'!$B:$CD,38,0)</f>
        <v>1</v>
      </c>
      <c r="BI25" s="38">
        <f>VLOOKUP(B:B,'[1]1. RW,EX,BOP,CP,SA'!$B:$CD,39,0)</f>
        <v>0</v>
      </c>
      <c r="BJ25" s="38">
        <f>VLOOKUP(B:B,'[1]1. RW,EX,BOP,CP,SA'!$B:$CD,40,0)</f>
        <v>0</v>
      </c>
      <c r="BK25" s="38">
        <f>VLOOKUP(B:B,'[1]1. RW,EX,BOP,CP,SA'!$B:$CD,41,0)</f>
        <v>0</v>
      </c>
      <c r="BL25" s="38">
        <f>VLOOKUP(B:B,'[1]1. RW,EX,BOP,CP,SA'!$B:$CD,42,0)</f>
        <v>0</v>
      </c>
      <c r="BM25" s="38">
        <f>VLOOKUP(B:B,'[1]1. RW,EX,BOP,CP,SA'!$B:$CD,43,0)</f>
        <v>0</v>
      </c>
      <c r="BN25" s="38">
        <f>VLOOKUP(B:B,'[1]1. RW,EX,BOP,CP,SA'!$B:$CD,44,0)</f>
        <v>0</v>
      </c>
      <c r="BO25" s="38">
        <f>VLOOKUP(B:B,'[1]1. RW,EX,BOP,CP,SA'!$B:$CD,45,0)</f>
        <v>0</v>
      </c>
      <c r="BP25" s="38">
        <f>VLOOKUP(B:B,'[1]1. RW,EX,BOP,CP,SA'!$B:$CD,46,0)</f>
        <v>2</v>
      </c>
      <c r="BQ25" s="38">
        <f>VLOOKUP(B:B,'[1]1. RW,EX,BOP,CP,SA'!$B:$CD,47,0)</f>
        <v>0</v>
      </c>
      <c r="BR25" s="38">
        <f>VLOOKUP(B:B,'[1]1. RW,EX,BOP,CP,SA'!$B:$CD,48,0)</f>
        <v>0</v>
      </c>
      <c r="BS25" s="38">
        <f>VLOOKUP(B:B,'[1]1. RW,EX,BOP,CP,SA'!$B:$CD,49,0)</f>
        <v>0</v>
      </c>
      <c r="BT25" s="38">
        <f>VLOOKUP(B:B,'[1]1. RW,EX,BOP,CP,SA'!$B:$CD,50,0)</f>
        <v>0</v>
      </c>
      <c r="BU25" s="38">
        <f>VLOOKUP(B:B,'[1]1. RW,EX,BOP,CP,SA'!$B:$CD,51,0)</f>
        <v>0</v>
      </c>
      <c r="BV25" s="38">
        <f>VLOOKUP(B:B,'[1]1. RW,EX,BOP,CP,SA'!$B:$CD,52,0)</f>
        <v>0</v>
      </c>
      <c r="BW25" s="38">
        <f>VLOOKUP(B:B,'[1]1. RW,EX,BOP,CP,SA'!$B:$CD,53,0)</f>
        <v>0</v>
      </c>
      <c r="BX25" s="38">
        <f>VLOOKUP(B:B,'[1]1. RW,EX,BOP,CP,SA'!$B:$CD,54,0)</f>
        <v>0</v>
      </c>
      <c r="BY25" s="38">
        <f>VLOOKUP(B:B,'[1]1. RW,EX,BOP,CP,SA'!$B:$CD,55,0)</f>
        <v>1</v>
      </c>
      <c r="BZ25" s="38">
        <f>VLOOKUP(B:B,'[1]1. RW,EX,BOP,CP,SA'!$B:$CD,56,0)</f>
        <v>4</v>
      </c>
      <c r="CA25" s="38">
        <f>VLOOKUP(B:B,'[1]1. RW,EX,BOP,CP,SA'!$B:$CD,57,0)</f>
        <v>9</v>
      </c>
      <c r="CB25" s="38">
        <f>VLOOKUP(B:B,'[1]1. RW,EX,BOP,CP,SA'!$B:$CD,58,0)</f>
        <v>2</v>
      </c>
      <c r="CC25" s="38">
        <f>VLOOKUP(B:B,'[1]1. RW,EX,BOP,CP,SA'!$B:$CD,59,0)</f>
        <v>2</v>
      </c>
      <c r="CD25" s="38">
        <f>VLOOKUP(B:B,'[1]1. RW,EX,BOP,CP,SA'!$B:$CD,60,0)</f>
        <v>0</v>
      </c>
      <c r="CE25" s="38">
        <f>VLOOKUP(B:B,'[1]1. RW,EX,BOP,CP,SA'!$B:$CD,61,0)</f>
        <v>0</v>
      </c>
      <c r="CF25" s="38">
        <f>VLOOKUP(B:B,'[1]1. RW,EX,BOP,CP,SA'!$B:$CD,62,0)</f>
        <v>0</v>
      </c>
      <c r="CG25" s="38">
        <f>VLOOKUP(B:B,'[1]1. RW,EX,BOP,CP,SA'!$B:$CD,63,0)</f>
        <v>2</v>
      </c>
      <c r="CH25" s="38">
        <f>VLOOKUP(B:B,'[1]1. RW,EX,BOP,CP,SA'!$B:$CD,64,0)</f>
        <v>2</v>
      </c>
      <c r="CI25" s="38">
        <f>VLOOKUP(B:B,'[1]1. RW,EX,BOP,CP,SA'!$B:$CD,65,0)</f>
        <v>0</v>
      </c>
      <c r="CJ25" s="38">
        <f>VLOOKUP(B:B,'[1]1. RW,EX,BOP,CP,SA'!$B:$CD,66,0)</f>
        <v>0</v>
      </c>
      <c r="CK25" s="38">
        <f>VLOOKUP(B:B,'[1]1. RW,EX,BOP,CP,SA'!$B:$CD,67,0)</f>
        <v>0</v>
      </c>
      <c r="CL25" s="38">
        <f>VLOOKUP(B:B,'[1]1. RW,EX,BOP,CP,SA'!$B:$CD,68,0)</f>
        <v>0</v>
      </c>
      <c r="CM25" s="38">
        <f>VLOOKUP(B:B,'[1]1. RW,EX,BOP,CP,SA'!$B:$CD,69,0)</f>
        <v>0</v>
      </c>
      <c r="CN25" s="38">
        <f>VLOOKUP(B:B,'[1]1. RW,EX,BOP,CP,SA'!$B:$CD,70,0)</f>
        <v>0</v>
      </c>
      <c r="CO25" s="38">
        <f>VLOOKUP(B:B,'[1]1. RW,EX,BOP,CP,SA'!$B:$CD,71,0)</f>
        <v>0</v>
      </c>
      <c r="CP25" s="38">
        <f>VLOOKUP(B:B,'[1]1. RW,EX,BOP,CP,SA'!$B:$CD,72,0)</f>
        <v>0</v>
      </c>
      <c r="CQ25" s="38">
        <f>VLOOKUP(B:B,'[1]1. RW,EX,BOP,CP,SA'!$B:$CD,73,0)</f>
        <v>0</v>
      </c>
      <c r="CR25" s="38">
        <f>VLOOKUP(B:B,'[1]1. RW,EX,BOP,CP,SA'!$B:$CD,74,0)</f>
        <v>0</v>
      </c>
      <c r="CS25" s="38">
        <f>VLOOKUP(B:B,'[1]1. RW,EX,BOP,CP,SA'!$B:$CD,75,0)</f>
        <v>0</v>
      </c>
      <c r="CT25" s="38">
        <f>VLOOKUP(B:B,'[1]1. RW,EX,BOP,CP,SA'!$B:$CD,76,0)</f>
        <v>0</v>
      </c>
      <c r="CU25" s="38">
        <f>VLOOKUP(B:B,'[1]1. RW,EX,BOP,CP,SA'!$B:$CD,77,0)</f>
        <v>0</v>
      </c>
      <c r="CV25" s="52">
        <f>VLOOKUP(B:B,'[1]1. RW,EX,BOP,CP,SA'!$B:$CD,78,0)</f>
        <v>0</v>
      </c>
      <c r="CW25" s="52">
        <f>VLOOKUP(B:B,'[1]1. RW,EX,BOP,CP,SA'!$B:$CD,79,0)</f>
        <v>0</v>
      </c>
      <c r="CX25" s="52">
        <f>VLOOKUP(B:B,'[1]1. RW,EX,BOP,CP,SA'!$B:$CD,80,0)</f>
        <v>0</v>
      </c>
      <c r="CY25" s="52">
        <f>VLOOKUP(B:B,'[1]1. RW,EX,BOP,CP,SA'!$B:$CD,81,0)</f>
        <v>0</v>
      </c>
    </row>
    <row r="26" spans="1:103">
      <c r="A26" s="9" t="s">
        <v>46</v>
      </c>
      <c r="B26" s="5" t="s">
        <v>1420</v>
      </c>
      <c r="C26" s="24" t="s">
        <v>766</v>
      </c>
      <c r="D26" s="38">
        <v>9</v>
      </c>
      <c r="E26" s="38">
        <v>3</v>
      </c>
      <c r="F26" s="38">
        <v>2</v>
      </c>
      <c r="G26" s="38">
        <v>2</v>
      </c>
      <c r="H26" s="38">
        <v>6</v>
      </c>
      <c r="I26" s="38">
        <v>11</v>
      </c>
      <c r="J26" s="38">
        <v>10</v>
      </c>
      <c r="K26" s="38">
        <v>9</v>
      </c>
      <c r="L26" s="38">
        <v>13</v>
      </c>
      <c r="M26" s="38">
        <v>4</v>
      </c>
      <c r="N26" s="38">
        <v>4</v>
      </c>
      <c r="O26" s="38">
        <v>8</v>
      </c>
      <c r="P26" s="38">
        <v>15</v>
      </c>
      <c r="Q26" s="38">
        <v>7</v>
      </c>
      <c r="R26" s="38">
        <v>9</v>
      </c>
      <c r="S26" s="38">
        <v>45</v>
      </c>
      <c r="T26" s="38">
        <v>41</v>
      </c>
      <c r="U26" s="38">
        <v>43</v>
      </c>
      <c r="V26" s="38">
        <v>57</v>
      </c>
      <c r="W26" s="38">
        <v>69</v>
      </c>
      <c r="X26" s="53">
        <f>VLOOKUP(B:B,'[1]1. RW,EX,BOP,CP,SA'!$B:$CD,2,0)</f>
        <v>2</v>
      </c>
      <c r="Y26" s="38">
        <f>VLOOKUP(B:B,'[1]1. RW,EX,BOP,CP,SA'!$B:$CD,3,0)</f>
        <v>4</v>
      </c>
      <c r="Z26" s="38">
        <f>VLOOKUP(B:B,'[1]1. RW,EX,BOP,CP,SA'!$B:$CD,4,0)</f>
        <v>2</v>
      </c>
      <c r="AA26" s="38">
        <f>VLOOKUP(B:B,'[1]1. RW,EX,BOP,CP,SA'!$B:$CD,5,0)</f>
        <v>1</v>
      </c>
      <c r="AB26" s="38">
        <f>VLOOKUP(B:B,'[1]1. RW,EX,BOP,CP,SA'!$B:$CD,6,0)</f>
        <v>2</v>
      </c>
      <c r="AC26" s="38">
        <f>VLOOKUP(B:B,'[1]1. RW,EX,BOP,CP,SA'!$B:$CD,7,0)</f>
        <v>1</v>
      </c>
      <c r="AD26" s="38">
        <f>VLOOKUP(B:B,'[1]1. RW,EX,BOP,CP,SA'!$B:$CD,8,0)</f>
        <v>0</v>
      </c>
      <c r="AE26" s="38">
        <f>VLOOKUP(B:B,'[1]1. RW,EX,BOP,CP,SA'!$B:$CD,9,0)</f>
        <v>0</v>
      </c>
      <c r="AF26" s="38">
        <f>VLOOKUP(B:B,'[1]1. RW,EX,BOP,CP,SA'!$B:$CD,10,0)</f>
        <v>0</v>
      </c>
      <c r="AG26" s="38">
        <f>VLOOKUP(B:B,'[1]1. RW,EX,BOP,CP,SA'!$B:$CD,11,0)</f>
        <v>0</v>
      </c>
      <c r="AH26" s="38">
        <f>VLOOKUP(B:B,'[1]1. RW,EX,BOP,CP,SA'!$B:$CD,12,0)</f>
        <v>1</v>
      </c>
      <c r="AI26" s="38">
        <f>VLOOKUP(B:B,'[1]1. RW,EX,BOP,CP,SA'!$B:$CD,13,0)</f>
        <v>1</v>
      </c>
      <c r="AJ26" s="38">
        <f>VLOOKUP(B:B,'[1]1. RW,EX,BOP,CP,SA'!$B:$CD,14,0)</f>
        <v>0</v>
      </c>
      <c r="AK26" s="38">
        <f>VLOOKUP(B:B,'[1]1. RW,EX,BOP,CP,SA'!$B:$CD,15,0)</f>
        <v>1</v>
      </c>
      <c r="AL26" s="38">
        <f>VLOOKUP(B:B,'[1]1. RW,EX,BOP,CP,SA'!$B:$CD,16,0)</f>
        <v>0</v>
      </c>
      <c r="AM26" s="38">
        <f>VLOOKUP(B:B,'[1]1. RW,EX,BOP,CP,SA'!$B:$CD,17,0)</f>
        <v>1</v>
      </c>
      <c r="AN26" s="38">
        <f>VLOOKUP(B:B,'[1]1. RW,EX,BOP,CP,SA'!$B:$CD,18,0)</f>
        <v>1</v>
      </c>
      <c r="AO26" s="38">
        <f>VLOOKUP(B:B,'[1]1. RW,EX,BOP,CP,SA'!$B:$CD,19,0)</f>
        <v>3</v>
      </c>
      <c r="AP26" s="38">
        <f>VLOOKUP(B:B,'[1]1. RW,EX,BOP,CP,SA'!$B:$CD,20,0)</f>
        <v>1</v>
      </c>
      <c r="AQ26" s="38">
        <f>VLOOKUP(B:B,'[1]1. RW,EX,BOP,CP,SA'!$B:$CD,21,0)</f>
        <v>1</v>
      </c>
      <c r="AR26" s="38">
        <f>VLOOKUP(B:B,'[1]1. RW,EX,BOP,CP,SA'!$B:$CD,22,0)</f>
        <v>3</v>
      </c>
      <c r="AS26" s="38">
        <f>VLOOKUP(B:B,'[1]1. RW,EX,BOP,CP,SA'!$B:$CD,23,0)</f>
        <v>6</v>
      </c>
      <c r="AT26" s="38">
        <f>VLOOKUP(B:B,'[1]1. RW,EX,BOP,CP,SA'!$B:$CD,24,0)</f>
        <v>1</v>
      </c>
      <c r="AU26" s="38">
        <f>VLOOKUP(B:B,'[1]1. RW,EX,BOP,CP,SA'!$B:$CD,25,0)</f>
        <v>1</v>
      </c>
      <c r="AV26" s="38">
        <f>VLOOKUP(B:B,'[1]1. RW,EX,BOP,CP,SA'!$B:$CD,26,0)</f>
        <v>6</v>
      </c>
      <c r="AW26" s="38">
        <f>VLOOKUP(B:B,'[1]1. RW,EX,BOP,CP,SA'!$B:$CD,27,0)</f>
        <v>1</v>
      </c>
      <c r="AX26" s="38">
        <f>VLOOKUP(B:B,'[1]1. RW,EX,BOP,CP,SA'!$B:$CD,28,0)</f>
        <v>1</v>
      </c>
      <c r="AY26" s="38">
        <f>VLOOKUP(B:B,'[1]1. RW,EX,BOP,CP,SA'!$B:$CD,29,0)</f>
        <v>2</v>
      </c>
      <c r="AZ26" s="38">
        <f>VLOOKUP(B:B,'[1]1. RW,EX,BOP,CP,SA'!$B:$CD,30,0)</f>
        <v>1</v>
      </c>
      <c r="BA26" s="38">
        <f>VLOOKUP(B:B,'[1]1. RW,EX,BOP,CP,SA'!$B:$CD,31,0)</f>
        <v>3</v>
      </c>
      <c r="BB26" s="38">
        <f>VLOOKUP(B:B,'[1]1. RW,EX,BOP,CP,SA'!$B:$CD,32,0)</f>
        <v>2</v>
      </c>
      <c r="BC26" s="38">
        <f>VLOOKUP(B:B,'[1]1. RW,EX,BOP,CP,SA'!$B:$CD,33,0)</f>
        <v>3</v>
      </c>
      <c r="BD26" s="38">
        <f>VLOOKUP(B:B,'[1]1. RW,EX,BOP,CP,SA'!$B:$CD,34,0)</f>
        <v>4</v>
      </c>
      <c r="BE26" s="38">
        <f>VLOOKUP(B:B,'[1]1. RW,EX,BOP,CP,SA'!$B:$CD,35,0)</f>
        <v>3</v>
      </c>
      <c r="BF26" s="38">
        <f>VLOOKUP(B:B,'[1]1. RW,EX,BOP,CP,SA'!$B:$CD,36,0)</f>
        <v>1</v>
      </c>
      <c r="BG26" s="38">
        <f>VLOOKUP(B:B,'[1]1. RW,EX,BOP,CP,SA'!$B:$CD,37,0)</f>
        <v>5</v>
      </c>
      <c r="BH26" s="38">
        <f>VLOOKUP(B:B,'[1]1. RW,EX,BOP,CP,SA'!$B:$CD,38,0)</f>
        <v>1</v>
      </c>
      <c r="BI26" s="38">
        <f>VLOOKUP(B:B,'[1]1. RW,EX,BOP,CP,SA'!$B:$CD,39,0)</f>
        <v>1</v>
      </c>
      <c r="BJ26" s="38">
        <f>VLOOKUP(B:B,'[1]1. RW,EX,BOP,CP,SA'!$B:$CD,40,0)</f>
        <v>1</v>
      </c>
      <c r="BK26" s="38">
        <f>VLOOKUP(B:B,'[1]1. RW,EX,BOP,CP,SA'!$B:$CD,41,0)</f>
        <v>1</v>
      </c>
      <c r="BL26" s="38">
        <f>VLOOKUP(B:B,'[1]1. RW,EX,BOP,CP,SA'!$B:$CD,42,0)</f>
        <v>1</v>
      </c>
      <c r="BM26" s="38">
        <f>VLOOKUP(B:B,'[1]1. RW,EX,BOP,CP,SA'!$B:$CD,43,0)</f>
        <v>1</v>
      </c>
      <c r="BN26" s="38">
        <f>VLOOKUP(B:B,'[1]1. RW,EX,BOP,CP,SA'!$B:$CD,44,0)</f>
        <v>2</v>
      </c>
      <c r="BO26" s="38">
        <f>VLOOKUP(B:B,'[1]1. RW,EX,BOP,CP,SA'!$B:$CD,45,0)</f>
        <v>0</v>
      </c>
      <c r="BP26" s="38">
        <f>VLOOKUP(B:B,'[1]1. RW,EX,BOP,CP,SA'!$B:$CD,46,0)</f>
        <v>3</v>
      </c>
      <c r="BQ26" s="38">
        <f>VLOOKUP(B:B,'[1]1. RW,EX,BOP,CP,SA'!$B:$CD,47,0)</f>
        <v>1</v>
      </c>
      <c r="BR26" s="38">
        <f>VLOOKUP(B:B,'[1]1. RW,EX,BOP,CP,SA'!$B:$CD,48,0)</f>
        <v>3</v>
      </c>
      <c r="BS26" s="38">
        <f>VLOOKUP(B:B,'[1]1. RW,EX,BOP,CP,SA'!$B:$CD,49,0)</f>
        <v>1</v>
      </c>
      <c r="BT26" s="38">
        <f>VLOOKUP(B:B,'[1]1. RW,EX,BOP,CP,SA'!$B:$CD,50,0)</f>
        <v>0</v>
      </c>
      <c r="BU26" s="38">
        <f>VLOOKUP(B:B,'[1]1. RW,EX,BOP,CP,SA'!$B:$CD,51,0)</f>
        <v>1</v>
      </c>
      <c r="BV26" s="38">
        <f>VLOOKUP(B:B,'[1]1. RW,EX,BOP,CP,SA'!$B:$CD,52,0)</f>
        <v>13</v>
      </c>
      <c r="BW26" s="38">
        <f>VLOOKUP(B:B,'[1]1. RW,EX,BOP,CP,SA'!$B:$CD,53,0)</f>
        <v>1</v>
      </c>
      <c r="BX26" s="38">
        <f>VLOOKUP(B:B,'[1]1. RW,EX,BOP,CP,SA'!$B:$CD,54,0)</f>
        <v>2</v>
      </c>
      <c r="BY26" s="38">
        <f>VLOOKUP(B:B,'[1]1. RW,EX,BOP,CP,SA'!$B:$CD,55,0)</f>
        <v>2</v>
      </c>
      <c r="BZ26" s="38">
        <f>VLOOKUP(B:B,'[1]1. RW,EX,BOP,CP,SA'!$B:$CD,56,0)</f>
        <v>1</v>
      </c>
      <c r="CA26" s="38">
        <f>VLOOKUP(B:B,'[1]1. RW,EX,BOP,CP,SA'!$B:$CD,57,0)</f>
        <v>2</v>
      </c>
      <c r="CB26" s="38">
        <f>VLOOKUP(B:B,'[1]1. RW,EX,BOP,CP,SA'!$B:$CD,58,0)</f>
        <v>1</v>
      </c>
      <c r="CC26" s="38">
        <f>VLOOKUP(B:B,'[1]1. RW,EX,BOP,CP,SA'!$B:$CD,59,0)</f>
        <v>2</v>
      </c>
      <c r="CD26" s="38">
        <f>VLOOKUP(B:B,'[1]1. RW,EX,BOP,CP,SA'!$B:$CD,60,0)</f>
        <v>4</v>
      </c>
      <c r="CE26" s="38">
        <f>VLOOKUP(B:B,'[1]1. RW,EX,BOP,CP,SA'!$B:$CD,61,0)</f>
        <v>2</v>
      </c>
      <c r="CF26" s="38">
        <f>VLOOKUP(B:B,'[1]1. RW,EX,BOP,CP,SA'!$B:$CD,62,0)</f>
        <v>9</v>
      </c>
      <c r="CG26" s="38">
        <f>VLOOKUP(B:B,'[1]1. RW,EX,BOP,CP,SA'!$B:$CD,63,0)</f>
        <v>2</v>
      </c>
      <c r="CH26" s="38">
        <f>VLOOKUP(B:B,'[1]1. RW,EX,BOP,CP,SA'!$B:$CD,64,0)</f>
        <v>3</v>
      </c>
      <c r="CI26" s="38">
        <f>VLOOKUP(B:B,'[1]1. RW,EX,BOP,CP,SA'!$B:$CD,65,0)</f>
        <v>31</v>
      </c>
      <c r="CJ26" s="38">
        <f>VLOOKUP(B:B,'[1]1. RW,EX,BOP,CP,SA'!$B:$CD,66,0)</f>
        <v>4</v>
      </c>
      <c r="CK26" s="38">
        <f>VLOOKUP(B:B,'[1]1. RW,EX,BOP,CP,SA'!$B:$CD,67,0)</f>
        <v>2</v>
      </c>
      <c r="CL26" s="38">
        <f>VLOOKUP(B:B,'[1]1. RW,EX,BOP,CP,SA'!$B:$CD,68,0)</f>
        <v>2</v>
      </c>
      <c r="CM26" s="38">
        <f>VLOOKUP(B:B,'[1]1. RW,EX,BOP,CP,SA'!$B:$CD,69,0)</f>
        <v>33</v>
      </c>
      <c r="CN26" s="38">
        <f>VLOOKUP(B:B,'[1]1. RW,EX,BOP,CP,SA'!$B:$CD,70,0)</f>
        <v>6</v>
      </c>
      <c r="CO26" s="38">
        <f>VLOOKUP(B:B,'[1]1. RW,EX,BOP,CP,SA'!$B:$CD,71,0)</f>
        <v>4</v>
      </c>
      <c r="CP26" s="38">
        <f>VLOOKUP(B:B,'[1]1. RW,EX,BOP,CP,SA'!$B:$CD,72,0)</f>
        <v>2</v>
      </c>
      <c r="CQ26" s="38">
        <f>VLOOKUP(B:B,'[1]1. RW,EX,BOP,CP,SA'!$B:$CD,73,0)</f>
        <v>31</v>
      </c>
      <c r="CR26" s="38">
        <f>VLOOKUP(B:B,'[1]1. RW,EX,BOP,CP,SA'!$B:$CD,74,0)</f>
        <v>8</v>
      </c>
      <c r="CS26" s="38">
        <f>VLOOKUP(B:B,'[1]1. RW,EX,BOP,CP,SA'!$B:$CD,75,0)</f>
        <v>4</v>
      </c>
      <c r="CT26" s="38">
        <f>VLOOKUP(B:B,'[1]1. RW,EX,BOP,CP,SA'!$B:$CD,76,0)</f>
        <v>5</v>
      </c>
      <c r="CU26" s="38">
        <f>VLOOKUP(B:B,'[1]1. RW,EX,BOP,CP,SA'!$B:$CD,77,0)</f>
        <v>40</v>
      </c>
      <c r="CV26" s="52">
        <f>VLOOKUP(B:B,'[1]1. RW,EX,BOP,CP,SA'!$B:$CD,78,0)</f>
        <v>8</v>
      </c>
      <c r="CW26" s="52">
        <f>VLOOKUP(B:B,'[1]1. RW,EX,BOP,CP,SA'!$B:$CD,79,0)</f>
        <v>11</v>
      </c>
      <c r="CX26" s="52">
        <f>VLOOKUP(B:B,'[1]1. RW,EX,BOP,CP,SA'!$B:$CD,80,0)</f>
        <v>8</v>
      </c>
      <c r="CY26" s="52">
        <f>VLOOKUP(B:B,'[1]1. RW,EX,BOP,CP,SA'!$B:$CD,81,0)</f>
        <v>42</v>
      </c>
    </row>
    <row r="27" spans="1:103">
      <c r="A27" s="1" t="s">
        <v>48</v>
      </c>
      <c r="B27" s="5" t="s">
        <v>1421</v>
      </c>
      <c r="C27" s="24" t="s">
        <v>767</v>
      </c>
      <c r="D27" s="38">
        <v>1016</v>
      </c>
      <c r="E27" s="38">
        <v>1315</v>
      </c>
      <c r="F27" s="38">
        <v>2002</v>
      </c>
      <c r="G27" s="38">
        <v>2576</v>
      </c>
      <c r="H27" s="38">
        <v>2350</v>
      </c>
      <c r="I27" s="38">
        <v>2318</v>
      </c>
      <c r="J27" s="38">
        <v>2210</v>
      </c>
      <c r="K27" s="38">
        <v>2528</v>
      </c>
      <c r="L27" s="38">
        <v>2350</v>
      </c>
      <c r="M27" s="38">
        <v>2095</v>
      </c>
      <c r="N27" s="38">
        <v>2244</v>
      </c>
      <c r="O27" s="38">
        <v>1461</v>
      </c>
      <c r="P27" s="38">
        <v>2223</v>
      </c>
      <c r="Q27" s="38">
        <v>2745</v>
      </c>
      <c r="R27" s="38">
        <v>2814</v>
      </c>
      <c r="S27" s="38">
        <v>2094</v>
      </c>
      <c r="T27" s="38">
        <v>155</v>
      </c>
      <c r="U27" s="38">
        <v>148</v>
      </c>
      <c r="V27" s="38">
        <v>370</v>
      </c>
      <c r="W27" s="38">
        <v>195</v>
      </c>
      <c r="X27" s="53">
        <f>VLOOKUP(B:B,'[1]1. RW,EX,BOP,CP,SA'!$B:$CD,2,0)</f>
        <v>164</v>
      </c>
      <c r="Y27" s="38">
        <f>VLOOKUP(B:B,'[1]1. RW,EX,BOP,CP,SA'!$B:$CD,3,0)</f>
        <v>290</v>
      </c>
      <c r="Z27" s="38">
        <f>VLOOKUP(B:B,'[1]1. RW,EX,BOP,CP,SA'!$B:$CD,4,0)</f>
        <v>295</v>
      </c>
      <c r="AA27" s="38">
        <f>VLOOKUP(B:B,'[1]1. RW,EX,BOP,CP,SA'!$B:$CD,5,0)</f>
        <v>267</v>
      </c>
      <c r="AB27" s="38">
        <f>VLOOKUP(B:B,'[1]1. RW,EX,BOP,CP,SA'!$B:$CD,6,0)</f>
        <v>254</v>
      </c>
      <c r="AC27" s="38">
        <f>VLOOKUP(B:B,'[1]1. RW,EX,BOP,CP,SA'!$B:$CD,7,0)</f>
        <v>337</v>
      </c>
      <c r="AD27" s="38">
        <f>VLOOKUP(B:B,'[1]1. RW,EX,BOP,CP,SA'!$B:$CD,8,0)</f>
        <v>409</v>
      </c>
      <c r="AE27" s="38">
        <f>VLOOKUP(B:B,'[1]1. RW,EX,BOP,CP,SA'!$B:$CD,9,0)</f>
        <v>315</v>
      </c>
      <c r="AF27" s="38">
        <f>VLOOKUP(B:B,'[1]1. RW,EX,BOP,CP,SA'!$B:$CD,10,0)</f>
        <v>388</v>
      </c>
      <c r="AG27" s="38">
        <f>VLOOKUP(B:B,'[1]1. RW,EX,BOP,CP,SA'!$B:$CD,11,0)</f>
        <v>559</v>
      </c>
      <c r="AH27" s="38">
        <f>VLOOKUP(B:B,'[1]1. RW,EX,BOP,CP,SA'!$B:$CD,12,0)</f>
        <v>458</v>
      </c>
      <c r="AI27" s="38">
        <f>VLOOKUP(B:B,'[1]1. RW,EX,BOP,CP,SA'!$B:$CD,13,0)</f>
        <v>597</v>
      </c>
      <c r="AJ27" s="38">
        <f>VLOOKUP(B:B,'[1]1. RW,EX,BOP,CP,SA'!$B:$CD,14,0)</f>
        <v>580</v>
      </c>
      <c r="AK27" s="38">
        <f>VLOOKUP(B:B,'[1]1. RW,EX,BOP,CP,SA'!$B:$CD,15,0)</f>
        <v>816</v>
      </c>
      <c r="AL27" s="38">
        <f>VLOOKUP(B:B,'[1]1. RW,EX,BOP,CP,SA'!$B:$CD,16,0)</f>
        <v>653</v>
      </c>
      <c r="AM27" s="38">
        <f>VLOOKUP(B:B,'[1]1. RW,EX,BOP,CP,SA'!$B:$CD,17,0)</f>
        <v>527</v>
      </c>
      <c r="AN27" s="38">
        <f>VLOOKUP(B:B,'[1]1. RW,EX,BOP,CP,SA'!$B:$CD,18,0)</f>
        <v>578</v>
      </c>
      <c r="AO27" s="38">
        <f>VLOOKUP(B:B,'[1]1. RW,EX,BOP,CP,SA'!$B:$CD,19,0)</f>
        <v>845</v>
      </c>
      <c r="AP27" s="38">
        <f>VLOOKUP(B:B,'[1]1. RW,EX,BOP,CP,SA'!$B:$CD,20,0)</f>
        <v>508</v>
      </c>
      <c r="AQ27" s="38">
        <f>VLOOKUP(B:B,'[1]1. RW,EX,BOP,CP,SA'!$B:$CD,21,0)</f>
        <v>419</v>
      </c>
      <c r="AR27" s="38">
        <f>VLOOKUP(B:B,'[1]1. RW,EX,BOP,CP,SA'!$B:$CD,22,0)</f>
        <v>608</v>
      </c>
      <c r="AS27" s="38">
        <f>VLOOKUP(B:B,'[1]1. RW,EX,BOP,CP,SA'!$B:$CD,23,0)</f>
        <v>617</v>
      </c>
      <c r="AT27" s="38">
        <f>VLOOKUP(B:B,'[1]1. RW,EX,BOP,CP,SA'!$B:$CD,24,0)</f>
        <v>604</v>
      </c>
      <c r="AU27" s="38">
        <f>VLOOKUP(B:B,'[1]1. RW,EX,BOP,CP,SA'!$B:$CD,25,0)</f>
        <v>489</v>
      </c>
      <c r="AV27" s="38">
        <f>VLOOKUP(B:B,'[1]1. RW,EX,BOP,CP,SA'!$B:$CD,26,0)</f>
        <v>637</v>
      </c>
      <c r="AW27" s="38">
        <f>VLOOKUP(B:B,'[1]1. RW,EX,BOP,CP,SA'!$B:$CD,27,0)</f>
        <v>508</v>
      </c>
      <c r="AX27" s="38">
        <f>VLOOKUP(B:B,'[1]1. RW,EX,BOP,CP,SA'!$B:$CD,28,0)</f>
        <v>649</v>
      </c>
      <c r="AY27" s="38">
        <f>VLOOKUP(B:B,'[1]1. RW,EX,BOP,CP,SA'!$B:$CD,29,0)</f>
        <v>416</v>
      </c>
      <c r="AZ27" s="38">
        <f>VLOOKUP(B:B,'[1]1. RW,EX,BOP,CP,SA'!$B:$CD,30,0)</f>
        <v>679</v>
      </c>
      <c r="BA27" s="38">
        <f>VLOOKUP(B:B,'[1]1. RW,EX,BOP,CP,SA'!$B:$CD,31,0)</f>
        <v>494</v>
      </c>
      <c r="BB27" s="38">
        <f>VLOOKUP(B:B,'[1]1. RW,EX,BOP,CP,SA'!$B:$CD,32,0)</f>
        <v>759</v>
      </c>
      <c r="BC27" s="38">
        <f>VLOOKUP(B:B,'[1]1. RW,EX,BOP,CP,SA'!$B:$CD,33,0)</f>
        <v>596</v>
      </c>
      <c r="BD27" s="38">
        <f>VLOOKUP(B:B,'[1]1. RW,EX,BOP,CP,SA'!$B:$CD,34,0)</f>
        <v>554</v>
      </c>
      <c r="BE27" s="38">
        <f>VLOOKUP(B:B,'[1]1. RW,EX,BOP,CP,SA'!$B:$CD,35,0)</f>
        <v>697</v>
      </c>
      <c r="BF27" s="38">
        <f>VLOOKUP(B:B,'[1]1. RW,EX,BOP,CP,SA'!$B:$CD,36,0)</f>
        <v>450</v>
      </c>
      <c r="BG27" s="38">
        <f>VLOOKUP(B:B,'[1]1. RW,EX,BOP,CP,SA'!$B:$CD,37,0)</f>
        <v>649</v>
      </c>
      <c r="BH27" s="38">
        <f>VLOOKUP(B:B,'[1]1. RW,EX,BOP,CP,SA'!$B:$CD,38,0)</f>
        <v>483</v>
      </c>
      <c r="BI27" s="38">
        <f>VLOOKUP(B:B,'[1]1. RW,EX,BOP,CP,SA'!$B:$CD,39,0)</f>
        <v>598</v>
      </c>
      <c r="BJ27" s="38">
        <f>VLOOKUP(B:B,'[1]1. RW,EX,BOP,CP,SA'!$B:$CD,40,0)</f>
        <v>524</v>
      </c>
      <c r="BK27" s="38">
        <f>VLOOKUP(B:B,'[1]1. RW,EX,BOP,CP,SA'!$B:$CD,41,0)</f>
        <v>490</v>
      </c>
      <c r="BL27" s="38">
        <f>VLOOKUP(B:B,'[1]1. RW,EX,BOP,CP,SA'!$B:$CD,42,0)</f>
        <v>526</v>
      </c>
      <c r="BM27" s="38">
        <f>VLOOKUP(B:B,'[1]1. RW,EX,BOP,CP,SA'!$B:$CD,43,0)</f>
        <v>710</v>
      </c>
      <c r="BN27" s="38">
        <f>VLOOKUP(B:B,'[1]1. RW,EX,BOP,CP,SA'!$B:$CD,44,0)</f>
        <v>691</v>
      </c>
      <c r="BO27" s="38">
        <f>VLOOKUP(B:B,'[1]1. RW,EX,BOP,CP,SA'!$B:$CD,45,0)</f>
        <v>317</v>
      </c>
      <c r="BP27" s="38">
        <f>VLOOKUP(B:B,'[1]1. RW,EX,BOP,CP,SA'!$B:$CD,46,0)</f>
        <v>255</v>
      </c>
      <c r="BQ27" s="38">
        <f>VLOOKUP(B:B,'[1]1. RW,EX,BOP,CP,SA'!$B:$CD,47,0)</f>
        <v>443</v>
      </c>
      <c r="BR27" s="38">
        <f>VLOOKUP(B:B,'[1]1. RW,EX,BOP,CP,SA'!$B:$CD,48,0)</f>
        <v>431</v>
      </c>
      <c r="BS27" s="38">
        <f>VLOOKUP(B:B,'[1]1. RW,EX,BOP,CP,SA'!$B:$CD,49,0)</f>
        <v>332</v>
      </c>
      <c r="BT27" s="38">
        <f>VLOOKUP(B:B,'[1]1. RW,EX,BOP,CP,SA'!$B:$CD,50,0)</f>
        <v>583</v>
      </c>
      <c r="BU27" s="38">
        <f>VLOOKUP(B:B,'[1]1. RW,EX,BOP,CP,SA'!$B:$CD,51,0)</f>
        <v>557</v>
      </c>
      <c r="BV27" s="38">
        <f>VLOOKUP(B:B,'[1]1. RW,EX,BOP,CP,SA'!$B:$CD,52,0)</f>
        <v>487</v>
      </c>
      <c r="BW27" s="38">
        <f>VLOOKUP(B:B,'[1]1. RW,EX,BOP,CP,SA'!$B:$CD,53,0)</f>
        <v>596</v>
      </c>
      <c r="BX27" s="38">
        <f>VLOOKUP(B:B,'[1]1. RW,EX,BOP,CP,SA'!$B:$CD,54,0)</f>
        <v>667</v>
      </c>
      <c r="BY27" s="38">
        <f>VLOOKUP(B:B,'[1]1. RW,EX,BOP,CP,SA'!$B:$CD,55,0)</f>
        <v>729</v>
      </c>
      <c r="BZ27" s="38">
        <f>VLOOKUP(B:B,'[1]1. RW,EX,BOP,CP,SA'!$B:$CD,56,0)</f>
        <v>852</v>
      </c>
      <c r="CA27" s="38">
        <f>VLOOKUP(B:B,'[1]1. RW,EX,BOP,CP,SA'!$B:$CD,57,0)</f>
        <v>497</v>
      </c>
      <c r="CB27" s="38">
        <f>VLOOKUP(B:B,'[1]1. RW,EX,BOP,CP,SA'!$B:$CD,58,0)</f>
        <v>773</v>
      </c>
      <c r="CC27" s="38">
        <f>VLOOKUP(B:B,'[1]1. RW,EX,BOP,CP,SA'!$B:$CD,59,0)</f>
        <v>616</v>
      </c>
      <c r="CD27" s="38">
        <f>VLOOKUP(B:B,'[1]1. RW,EX,BOP,CP,SA'!$B:$CD,60,0)</f>
        <v>788</v>
      </c>
      <c r="CE27" s="38">
        <f>VLOOKUP(B:B,'[1]1. RW,EX,BOP,CP,SA'!$B:$CD,61,0)</f>
        <v>637</v>
      </c>
      <c r="CF27" s="38">
        <f>VLOOKUP(B:B,'[1]1. RW,EX,BOP,CP,SA'!$B:$CD,62,0)</f>
        <v>523</v>
      </c>
      <c r="CG27" s="38">
        <f>VLOOKUP(B:B,'[1]1. RW,EX,BOP,CP,SA'!$B:$CD,63,0)</f>
        <v>646</v>
      </c>
      <c r="CH27" s="38">
        <f>VLOOKUP(B:B,'[1]1. RW,EX,BOP,CP,SA'!$B:$CD,64,0)</f>
        <v>603</v>
      </c>
      <c r="CI27" s="38">
        <f>VLOOKUP(B:B,'[1]1. RW,EX,BOP,CP,SA'!$B:$CD,65,0)</f>
        <v>322</v>
      </c>
      <c r="CJ27" s="38">
        <f>VLOOKUP(B:B,'[1]1. RW,EX,BOP,CP,SA'!$B:$CD,66,0)</f>
        <v>37</v>
      </c>
      <c r="CK27" s="38">
        <f>VLOOKUP(B:B,'[1]1. RW,EX,BOP,CP,SA'!$B:$CD,67,0)</f>
        <v>38</v>
      </c>
      <c r="CL27" s="38">
        <f>VLOOKUP(B:B,'[1]1. RW,EX,BOP,CP,SA'!$B:$CD,68,0)</f>
        <v>36</v>
      </c>
      <c r="CM27" s="38">
        <f>VLOOKUP(B:B,'[1]1. RW,EX,BOP,CP,SA'!$B:$CD,69,0)</f>
        <v>44</v>
      </c>
      <c r="CN27" s="38">
        <f>VLOOKUP(B:B,'[1]1. RW,EX,BOP,CP,SA'!$B:$CD,70,0)</f>
        <v>43</v>
      </c>
      <c r="CO27" s="38">
        <f>VLOOKUP(B:B,'[1]1. RW,EX,BOP,CP,SA'!$B:$CD,71,0)</f>
        <v>37</v>
      </c>
      <c r="CP27" s="38">
        <f>VLOOKUP(B:B,'[1]1. RW,EX,BOP,CP,SA'!$B:$CD,72,0)</f>
        <v>32</v>
      </c>
      <c r="CQ27" s="38">
        <f>VLOOKUP(B:B,'[1]1. RW,EX,BOP,CP,SA'!$B:$CD,73,0)</f>
        <v>36</v>
      </c>
      <c r="CR27" s="38">
        <f>VLOOKUP(B:B,'[1]1. RW,EX,BOP,CP,SA'!$B:$CD,74,0)</f>
        <v>34</v>
      </c>
      <c r="CS27" s="38">
        <f>VLOOKUP(B:B,'[1]1. RW,EX,BOP,CP,SA'!$B:$CD,75,0)</f>
        <v>39</v>
      </c>
      <c r="CT27" s="38">
        <f>VLOOKUP(B:B,'[1]1. RW,EX,BOP,CP,SA'!$B:$CD,76,0)</f>
        <v>177</v>
      </c>
      <c r="CU27" s="38">
        <f>VLOOKUP(B:B,'[1]1. RW,EX,BOP,CP,SA'!$B:$CD,77,0)</f>
        <v>120</v>
      </c>
      <c r="CV27" s="52">
        <f>VLOOKUP(B:B,'[1]1. RW,EX,BOP,CP,SA'!$B:$CD,78,0)</f>
        <v>47</v>
      </c>
      <c r="CW27" s="52">
        <f>VLOOKUP(B:B,'[1]1. RW,EX,BOP,CP,SA'!$B:$CD,79,0)</f>
        <v>41</v>
      </c>
      <c r="CX27" s="52">
        <f>VLOOKUP(B:B,'[1]1. RW,EX,BOP,CP,SA'!$B:$CD,80,0)</f>
        <v>53</v>
      </c>
      <c r="CY27" s="52">
        <f>VLOOKUP(B:B,'[1]1. RW,EX,BOP,CP,SA'!$B:$CD,81,0)</f>
        <v>54</v>
      </c>
    </row>
    <row r="28" spans="1:103">
      <c r="A28" s="9" t="s">
        <v>50</v>
      </c>
      <c r="B28" s="5" t="s">
        <v>1422</v>
      </c>
      <c r="C28" s="24" t="s">
        <v>768</v>
      </c>
      <c r="D28" s="38">
        <v>74</v>
      </c>
      <c r="E28" s="38">
        <v>68</v>
      </c>
      <c r="F28" s="38">
        <v>61</v>
      </c>
      <c r="G28" s="38">
        <v>57</v>
      </c>
      <c r="H28" s="38">
        <v>62</v>
      </c>
      <c r="I28" s="38">
        <v>61</v>
      </c>
      <c r="J28" s="38">
        <v>68</v>
      </c>
      <c r="K28" s="38">
        <v>73</v>
      </c>
      <c r="L28" s="38">
        <v>75</v>
      </c>
      <c r="M28" s="38">
        <v>76</v>
      </c>
      <c r="N28" s="38">
        <v>69</v>
      </c>
      <c r="O28" s="38">
        <v>60</v>
      </c>
      <c r="P28" s="38">
        <v>71</v>
      </c>
      <c r="Q28" s="38">
        <v>83</v>
      </c>
      <c r="R28" s="38">
        <v>80</v>
      </c>
      <c r="S28" s="38">
        <v>84</v>
      </c>
      <c r="T28" s="38">
        <v>92</v>
      </c>
      <c r="U28" s="38">
        <v>92</v>
      </c>
      <c r="V28" s="38">
        <v>96</v>
      </c>
      <c r="W28" s="38">
        <v>115</v>
      </c>
      <c r="X28" s="53">
        <f>VLOOKUP(B:B,'[1]1. RW,EX,BOP,CP,SA'!$B:$CD,2,0)</f>
        <v>15</v>
      </c>
      <c r="Y28" s="38">
        <f>VLOOKUP(B:B,'[1]1. RW,EX,BOP,CP,SA'!$B:$CD,3,0)</f>
        <v>22</v>
      </c>
      <c r="Z28" s="38">
        <f>VLOOKUP(B:B,'[1]1. RW,EX,BOP,CP,SA'!$B:$CD,4,0)</f>
        <v>20</v>
      </c>
      <c r="AA28" s="38">
        <f>VLOOKUP(B:B,'[1]1. RW,EX,BOP,CP,SA'!$B:$CD,5,0)</f>
        <v>17</v>
      </c>
      <c r="AB28" s="38">
        <f>VLOOKUP(B:B,'[1]1. RW,EX,BOP,CP,SA'!$B:$CD,6,0)</f>
        <v>18</v>
      </c>
      <c r="AC28" s="38">
        <f>VLOOKUP(B:B,'[1]1. RW,EX,BOP,CP,SA'!$B:$CD,7,0)</f>
        <v>17</v>
      </c>
      <c r="AD28" s="38">
        <f>VLOOKUP(B:B,'[1]1. RW,EX,BOP,CP,SA'!$B:$CD,8,0)</f>
        <v>18</v>
      </c>
      <c r="AE28" s="38">
        <f>VLOOKUP(B:B,'[1]1. RW,EX,BOP,CP,SA'!$B:$CD,9,0)</f>
        <v>15</v>
      </c>
      <c r="AF28" s="38">
        <f>VLOOKUP(B:B,'[1]1. RW,EX,BOP,CP,SA'!$B:$CD,10,0)</f>
        <v>15</v>
      </c>
      <c r="AG28" s="38">
        <f>VLOOKUP(B:B,'[1]1. RW,EX,BOP,CP,SA'!$B:$CD,11,0)</f>
        <v>13</v>
      </c>
      <c r="AH28" s="38">
        <f>VLOOKUP(B:B,'[1]1. RW,EX,BOP,CP,SA'!$B:$CD,12,0)</f>
        <v>16</v>
      </c>
      <c r="AI28" s="38">
        <f>VLOOKUP(B:B,'[1]1. RW,EX,BOP,CP,SA'!$B:$CD,13,0)</f>
        <v>17</v>
      </c>
      <c r="AJ28" s="38">
        <f>VLOOKUP(B:B,'[1]1. RW,EX,BOP,CP,SA'!$B:$CD,14,0)</f>
        <v>14</v>
      </c>
      <c r="AK28" s="38">
        <f>VLOOKUP(B:B,'[1]1. RW,EX,BOP,CP,SA'!$B:$CD,15,0)</f>
        <v>12</v>
      </c>
      <c r="AL28" s="38">
        <f>VLOOKUP(B:B,'[1]1. RW,EX,BOP,CP,SA'!$B:$CD,16,0)</f>
        <v>17</v>
      </c>
      <c r="AM28" s="38">
        <f>VLOOKUP(B:B,'[1]1. RW,EX,BOP,CP,SA'!$B:$CD,17,0)</f>
        <v>14</v>
      </c>
      <c r="AN28" s="38">
        <f>VLOOKUP(B:B,'[1]1. RW,EX,BOP,CP,SA'!$B:$CD,18,0)</f>
        <v>14</v>
      </c>
      <c r="AO28" s="38">
        <f>VLOOKUP(B:B,'[1]1. RW,EX,BOP,CP,SA'!$B:$CD,19,0)</f>
        <v>18</v>
      </c>
      <c r="AP28" s="38">
        <f>VLOOKUP(B:B,'[1]1. RW,EX,BOP,CP,SA'!$B:$CD,20,0)</f>
        <v>17</v>
      </c>
      <c r="AQ28" s="38">
        <f>VLOOKUP(B:B,'[1]1. RW,EX,BOP,CP,SA'!$B:$CD,21,0)</f>
        <v>13</v>
      </c>
      <c r="AR28" s="38">
        <f>VLOOKUP(B:B,'[1]1. RW,EX,BOP,CP,SA'!$B:$CD,22,0)</f>
        <v>16</v>
      </c>
      <c r="AS28" s="38">
        <f>VLOOKUP(B:B,'[1]1. RW,EX,BOP,CP,SA'!$B:$CD,23,0)</f>
        <v>14</v>
      </c>
      <c r="AT28" s="38">
        <f>VLOOKUP(B:B,'[1]1. RW,EX,BOP,CP,SA'!$B:$CD,24,0)</f>
        <v>15</v>
      </c>
      <c r="AU28" s="38">
        <f>VLOOKUP(B:B,'[1]1. RW,EX,BOP,CP,SA'!$B:$CD,25,0)</f>
        <v>16</v>
      </c>
      <c r="AV28" s="38">
        <f>VLOOKUP(B:B,'[1]1. RW,EX,BOP,CP,SA'!$B:$CD,26,0)</f>
        <v>14</v>
      </c>
      <c r="AW28" s="38">
        <f>VLOOKUP(B:B,'[1]1. RW,EX,BOP,CP,SA'!$B:$CD,27,0)</f>
        <v>17</v>
      </c>
      <c r="AX28" s="38">
        <f>VLOOKUP(B:B,'[1]1. RW,EX,BOP,CP,SA'!$B:$CD,28,0)</f>
        <v>20</v>
      </c>
      <c r="AY28" s="38">
        <f>VLOOKUP(B:B,'[1]1. RW,EX,BOP,CP,SA'!$B:$CD,29,0)</f>
        <v>17</v>
      </c>
      <c r="AZ28" s="38">
        <f>VLOOKUP(B:B,'[1]1. RW,EX,BOP,CP,SA'!$B:$CD,30,0)</f>
        <v>14</v>
      </c>
      <c r="BA28" s="38">
        <f>VLOOKUP(B:B,'[1]1. RW,EX,BOP,CP,SA'!$B:$CD,31,0)</f>
        <v>19</v>
      </c>
      <c r="BB28" s="38">
        <f>VLOOKUP(B:B,'[1]1. RW,EX,BOP,CP,SA'!$B:$CD,32,0)</f>
        <v>20</v>
      </c>
      <c r="BC28" s="38">
        <f>VLOOKUP(B:B,'[1]1. RW,EX,BOP,CP,SA'!$B:$CD,33,0)</f>
        <v>20</v>
      </c>
      <c r="BD28" s="38">
        <f>VLOOKUP(B:B,'[1]1. RW,EX,BOP,CP,SA'!$B:$CD,34,0)</f>
        <v>19</v>
      </c>
      <c r="BE28" s="38">
        <f>VLOOKUP(B:B,'[1]1. RW,EX,BOP,CP,SA'!$B:$CD,35,0)</f>
        <v>20</v>
      </c>
      <c r="BF28" s="38">
        <f>VLOOKUP(B:B,'[1]1. RW,EX,BOP,CP,SA'!$B:$CD,36,0)</f>
        <v>19</v>
      </c>
      <c r="BG28" s="38">
        <f>VLOOKUP(B:B,'[1]1. RW,EX,BOP,CP,SA'!$B:$CD,37,0)</f>
        <v>17</v>
      </c>
      <c r="BH28" s="38">
        <f>VLOOKUP(B:B,'[1]1. RW,EX,BOP,CP,SA'!$B:$CD,38,0)</f>
        <v>17</v>
      </c>
      <c r="BI28" s="38">
        <f>VLOOKUP(B:B,'[1]1. RW,EX,BOP,CP,SA'!$B:$CD,39,0)</f>
        <v>20</v>
      </c>
      <c r="BJ28" s="38">
        <f>VLOOKUP(B:B,'[1]1. RW,EX,BOP,CP,SA'!$B:$CD,40,0)</f>
        <v>18</v>
      </c>
      <c r="BK28" s="38">
        <f>VLOOKUP(B:B,'[1]1. RW,EX,BOP,CP,SA'!$B:$CD,41,0)</f>
        <v>21</v>
      </c>
      <c r="BL28" s="38">
        <f>VLOOKUP(B:B,'[1]1. RW,EX,BOP,CP,SA'!$B:$CD,42,0)</f>
        <v>17</v>
      </c>
      <c r="BM28" s="38">
        <f>VLOOKUP(B:B,'[1]1. RW,EX,BOP,CP,SA'!$B:$CD,43,0)</f>
        <v>17</v>
      </c>
      <c r="BN28" s="38">
        <f>VLOOKUP(B:B,'[1]1. RW,EX,BOP,CP,SA'!$B:$CD,44,0)</f>
        <v>17</v>
      </c>
      <c r="BO28" s="38">
        <f>VLOOKUP(B:B,'[1]1. RW,EX,BOP,CP,SA'!$B:$CD,45,0)</f>
        <v>18</v>
      </c>
      <c r="BP28" s="38">
        <f>VLOOKUP(B:B,'[1]1. RW,EX,BOP,CP,SA'!$B:$CD,46,0)</f>
        <v>13</v>
      </c>
      <c r="BQ28" s="38">
        <f>VLOOKUP(B:B,'[1]1. RW,EX,BOP,CP,SA'!$B:$CD,47,0)</f>
        <v>14</v>
      </c>
      <c r="BR28" s="38">
        <f>VLOOKUP(B:B,'[1]1. RW,EX,BOP,CP,SA'!$B:$CD,48,0)</f>
        <v>15</v>
      </c>
      <c r="BS28" s="38">
        <f>VLOOKUP(B:B,'[1]1. RW,EX,BOP,CP,SA'!$B:$CD,49,0)</f>
        <v>18</v>
      </c>
      <c r="BT28" s="38">
        <f>VLOOKUP(B:B,'[1]1. RW,EX,BOP,CP,SA'!$B:$CD,50,0)</f>
        <v>15</v>
      </c>
      <c r="BU28" s="38">
        <f>VLOOKUP(B:B,'[1]1. RW,EX,BOP,CP,SA'!$B:$CD,51,0)</f>
        <v>17</v>
      </c>
      <c r="BV28" s="38">
        <f>VLOOKUP(B:B,'[1]1. RW,EX,BOP,CP,SA'!$B:$CD,52,0)</f>
        <v>22</v>
      </c>
      <c r="BW28" s="38">
        <f>VLOOKUP(B:B,'[1]1. RW,EX,BOP,CP,SA'!$B:$CD,53,0)</f>
        <v>17</v>
      </c>
      <c r="BX28" s="38">
        <f>VLOOKUP(B:B,'[1]1. RW,EX,BOP,CP,SA'!$B:$CD,54,0)</f>
        <v>21</v>
      </c>
      <c r="BY28" s="38">
        <f>VLOOKUP(B:B,'[1]1. RW,EX,BOP,CP,SA'!$B:$CD,55,0)</f>
        <v>20</v>
      </c>
      <c r="BZ28" s="38">
        <f>VLOOKUP(B:B,'[1]1. RW,EX,BOP,CP,SA'!$B:$CD,56,0)</f>
        <v>20</v>
      </c>
      <c r="CA28" s="38">
        <f>VLOOKUP(B:B,'[1]1. RW,EX,BOP,CP,SA'!$B:$CD,57,0)</f>
        <v>22</v>
      </c>
      <c r="CB28" s="38">
        <f>VLOOKUP(B:B,'[1]1. RW,EX,BOP,CP,SA'!$B:$CD,58,0)</f>
        <v>20</v>
      </c>
      <c r="CC28" s="38">
        <f>VLOOKUP(B:B,'[1]1. RW,EX,BOP,CP,SA'!$B:$CD,59,0)</f>
        <v>19</v>
      </c>
      <c r="CD28" s="38">
        <f>VLOOKUP(B:B,'[1]1. RW,EX,BOP,CP,SA'!$B:$CD,60,0)</f>
        <v>21</v>
      </c>
      <c r="CE28" s="38">
        <f>VLOOKUP(B:B,'[1]1. RW,EX,BOP,CP,SA'!$B:$CD,61,0)</f>
        <v>20</v>
      </c>
      <c r="CF28" s="38">
        <f>VLOOKUP(B:B,'[1]1. RW,EX,BOP,CP,SA'!$B:$CD,62,0)</f>
        <v>18</v>
      </c>
      <c r="CG28" s="38">
        <f>VLOOKUP(B:B,'[1]1. RW,EX,BOP,CP,SA'!$B:$CD,63,0)</f>
        <v>24</v>
      </c>
      <c r="CH28" s="38">
        <f>VLOOKUP(B:B,'[1]1. RW,EX,BOP,CP,SA'!$B:$CD,64,0)</f>
        <v>23</v>
      </c>
      <c r="CI28" s="38">
        <f>VLOOKUP(B:B,'[1]1. RW,EX,BOP,CP,SA'!$B:$CD,65,0)</f>
        <v>19</v>
      </c>
      <c r="CJ28" s="38">
        <f>VLOOKUP(B:B,'[1]1. RW,EX,BOP,CP,SA'!$B:$CD,66,0)</f>
        <v>21</v>
      </c>
      <c r="CK28" s="38">
        <f>VLOOKUP(B:B,'[1]1. RW,EX,BOP,CP,SA'!$B:$CD,67,0)</f>
        <v>24</v>
      </c>
      <c r="CL28" s="38">
        <f>VLOOKUP(B:B,'[1]1. RW,EX,BOP,CP,SA'!$B:$CD,68,0)</f>
        <v>24</v>
      </c>
      <c r="CM28" s="38">
        <f>VLOOKUP(B:B,'[1]1. RW,EX,BOP,CP,SA'!$B:$CD,69,0)</f>
        <v>23</v>
      </c>
      <c r="CN28" s="38">
        <f>VLOOKUP(B:B,'[1]1. RW,EX,BOP,CP,SA'!$B:$CD,70,0)</f>
        <v>24</v>
      </c>
      <c r="CO28" s="38">
        <f>VLOOKUP(B:B,'[1]1. RW,EX,BOP,CP,SA'!$B:$CD,71,0)</f>
        <v>25</v>
      </c>
      <c r="CP28" s="38">
        <f>VLOOKUP(B:B,'[1]1. RW,EX,BOP,CP,SA'!$B:$CD,72,0)</f>
        <v>21</v>
      </c>
      <c r="CQ28" s="38">
        <f>VLOOKUP(B:B,'[1]1. RW,EX,BOP,CP,SA'!$B:$CD,73,0)</f>
        <v>22</v>
      </c>
      <c r="CR28" s="38">
        <f>VLOOKUP(B:B,'[1]1. RW,EX,BOP,CP,SA'!$B:$CD,74,0)</f>
        <v>23</v>
      </c>
      <c r="CS28" s="38">
        <f>VLOOKUP(B:B,'[1]1. RW,EX,BOP,CP,SA'!$B:$CD,75,0)</f>
        <v>23</v>
      </c>
      <c r="CT28" s="38">
        <f>VLOOKUP(B:B,'[1]1. RW,EX,BOP,CP,SA'!$B:$CD,76,0)</f>
        <v>24</v>
      </c>
      <c r="CU28" s="38">
        <f>VLOOKUP(B:B,'[1]1. RW,EX,BOP,CP,SA'!$B:$CD,77,0)</f>
        <v>26</v>
      </c>
      <c r="CV28" s="52">
        <f>VLOOKUP(B:B,'[1]1. RW,EX,BOP,CP,SA'!$B:$CD,78,0)</f>
        <v>27</v>
      </c>
      <c r="CW28" s="52">
        <f>VLOOKUP(B:B,'[1]1. RW,EX,BOP,CP,SA'!$B:$CD,79,0)</f>
        <v>28</v>
      </c>
      <c r="CX28" s="52">
        <f>VLOOKUP(B:B,'[1]1. RW,EX,BOP,CP,SA'!$B:$CD,80,0)</f>
        <v>31</v>
      </c>
      <c r="CY28" s="52">
        <f>VLOOKUP(B:B,'[1]1. RW,EX,BOP,CP,SA'!$B:$CD,81,0)</f>
        <v>29</v>
      </c>
    </row>
    <row r="29" spans="1:103">
      <c r="A29" s="9" t="s">
        <v>52</v>
      </c>
      <c r="B29" s="5" t="s">
        <v>1423</v>
      </c>
      <c r="C29" s="24" t="s">
        <v>769</v>
      </c>
      <c r="D29" s="38">
        <v>942</v>
      </c>
      <c r="E29" s="38">
        <v>1247</v>
      </c>
      <c r="F29" s="38">
        <v>1941</v>
      </c>
      <c r="G29" s="38">
        <v>2519</v>
      </c>
      <c r="H29" s="38">
        <v>2288</v>
      </c>
      <c r="I29" s="38">
        <v>2257</v>
      </c>
      <c r="J29" s="38">
        <v>2142</v>
      </c>
      <c r="K29" s="38">
        <v>2455</v>
      </c>
      <c r="L29" s="38">
        <v>2275</v>
      </c>
      <c r="M29" s="38">
        <v>2019</v>
      </c>
      <c r="N29" s="38">
        <v>2175</v>
      </c>
      <c r="O29" s="38">
        <v>1401</v>
      </c>
      <c r="P29" s="38">
        <v>2152</v>
      </c>
      <c r="Q29" s="38">
        <v>2662</v>
      </c>
      <c r="R29" s="38">
        <v>2734</v>
      </c>
      <c r="S29" s="38">
        <v>2010</v>
      </c>
      <c r="T29" s="38">
        <v>63</v>
      </c>
      <c r="U29" s="38">
        <v>56</v>
      </c>
      <c r="V29" s="38">
        <v>274</v>
      </c>
      <c r="W29" s="38">
        <v>80</v>
      </c>
      <c r="X29" s="53">
        <f>VLOOKUP(B:B,'[1]1. RW,EX,BOP,CP,SA'!$B:$CD,2,0)</f>
        <v>149</v>
      </c>
      <c r="Y29" s="38">
        <f>VLOOKUP(B:B,'[1]1. RW,EX,BOP,CP,SA'!$B:$CD,3,0)</f>
        <v>268</v>
      </c>
      <c r="Z29" s="38">
        <f>VLOOKUP(B:B,'[1]1. RW,EX,BOP,CP,SA'!$B:$CD,4,0)</f>
        <v>275</v>
      </c>
      <c r="AA29" s="38">
        <f>VLOOKUP(B:B,'[1]1. RW,EX,BOP,CP,SA'!$B:$CD,5,0)</f>
        <v>250</v>
      </c>
      <c r="AB29" s="38">
        <f>VLOOKUP(B:B,'[1]1. RW,EX,BOP,CP,SA'!$B:$CD,6,0)</f>
        <v>236</v>
      </c>
      <c r="AC29" s="38">
        <f>VLOOKUP(B:B,'[1]1. RW,EX,BOP,CP,SA'!$B:$CD,7,0)</f>
        <v>320</v>
      </c>
      <c r="AD29" s="38">
        <f>VLOOKUP(B:B,'[1]1. RW,EX,BOP,CP,SA'!$B:$CD,8,0)</f>
        <v>391</v>
      </c>
      <c r="AE29" s="38">
        <f>VLOOKUP(B:B,'[1]1. RW,EX,BOP,CP,SA'!$B:$CD,9,0)</f>
        <v>300</v>
      </c>
      <c r="AF29" s="38">
        <f>VLOOKUP(B:B,'[1]1. RW,EX,BOP,CP,SA'!$B:$CD,10,0)</f>
        <v>373</v>
      </c>
      <c r="AG29" s="38">
        <f>VLOOKUP(B:B,'[1]1. RW,EX,BOP,CP,SA'!$B:$CD,11,0)</f>
        <v>546</v>
      </c>
      <c r="AH29" s="38">
        <f>VLOOKUP(B:B,'[1]1. RW,EX,BOP,CP,SA'!$B:$CD,12,0)</f>
        <v>442</v>
      </c>
      <c r="AI29" s="38">
        <f>VLOOKUP(B:B,'[1]1. RW,EX,BOP,CP,SA'!$B:$CD,13,0)</f>
        <v>580</v>
      </c>
      <c r="AJ29" s="38">
        <f>VLOOKUP(B:B,'[1]1. RW,EX,BOP,CP,SA'!$B:$CD,14,0)</f>
        <v>566</v>
      </c>
      <c r="AK29" s="38">
        <f>VLOOKUP(B:B,'[1]1. RW,EX,BOP,CP,SA'!$B:$CD,15,0)</f>
        <v>804</v>
      </c>
      <c r="AL29" s="38">
        <f>VLOOKUP(B:B,'[1]1. RW,EX,BOP,CP,SA'!$B:$CD,16,0)</f>
        <v>636</v>
      </c>
      <c r="AM29" s="38">
        <f>VLOOKUP(B:B,'[1]1. RW,EX,BOP,CP,SA'!$B:$CD,17,0)</f>
        <v>513</v>
      </c>
      <c r="AN29" s="38">
        <f>VLOOKUP(B:B,'[1]1. RW,EX,BOP,CP,SA'!$B:$CD,18,0)</f>
        <v>564</v>
      </c>
      <c r="AO29" s="38">
        <f>VLOOKUP(B:B,'[1]1. RW,EX,BOP,CP,SA'!$B:$CD,19,0)</f>
        <v>827</v>
      </c>
      <c r="AP29" s="38">
        <f>VLOOKUP(B:B,'[1]1. RW,EX,BOP,CP,SA'!$B:$CD,20,0)</f>
        <v>491</v>
      </c>
      <c r="AQ29" s="38">
        <f>VLOOKUP(B:B,'[1]1. RW,EX,BOP,CP,SA'!$B:$CD,21,0)</f>
        <v>406</v>
      </c>
      <c r="AR29" s="38">
        <f>VLOOKUP(B:B,'[1]1. RW,EX,BOP,CP,SA'!$B:$CD,22,0)</f>
        <v>592</v>
      </c>
      <c r="AS29" s="38">
        <f>VLOOKUP(B:B,'[1]1. RW,EX,BOP,CP,SA'!$B:$CD,23,0)</f>
        <v>603</v>
      </c>
      <c r="AT29" s="38">
        <f>VLOOKUP(B:B,'[1]1. RW,EX,BOP,CP,SA'!$B:$CD,24,0)</f>
        <v>589</v>
      </c>
      <c r="AU29" s="38">
        <f>VLOOKUP(B:B,'[1]1. RW,EX,BOP,CP,SA'!$B:$CD,25,0)</f>
        <v>473</v>
      </c>
      <c r="AV29" s="38">
        <f>VLOOKUP(B:B,'[1]1. RW,EX,BOP,CP,SA'!$B:$CD,26,0)</f>
        <v>623</v>
      </c>
      <c r="AW29" s="38">
        <f>VLOOKUP(B:B,'[1]1. RW,EX,BOP,CP,SA'!$B:$CD,27,0)</f>
        <v>491</v>
      </c>
      <c r="AX29" s="38">
        <f>VLOOKUP(B:B,'[1]1. RW,EX,BOP,CP,SA'!$B:$CD,28,0)</f>
        <v>629</v>
      </c>
      <c r="AY29" s="38">
        <f>VLOOKUP(B:B,'[1]1. RW,EX,BOP,CP,SA'!$B:$CD,29,0)</f>
        <v>399</v>
      </c>
      <c r="AZ29" s="38">
        <f>VLOOKUP(B:B,'[1]1. RW,EX,BOP,CP,SA'!$B:$CD,30,0)</f>
        <v>665</v>
      </c>
      <c r="BA29" s="38">
        <f>VLOOKUP(B:B,'[1]1. RW,EX,BOP,CP,SA'!$B:$CD,31,0)</f>
        <v>475</v>
      </c>
      <c r="BB29" s="38">
        <f>VLOOKUP(B:B,'[1]1. RW,EX,BOP,CP,SA'!$B:$CD,32,0)</f>
        <v>739</v>
      </c>
      <c r="BC29" s="38">
        <f>VLOOKUP(B:B,'[1]1. RW,EX,BOP,CP,SA'!$B:$CD,33,0)</f>
        <v>576</v>
      </c>
      <c r="BD29" s="38">
        <f>VLOOKUP(B:B,'[1]1. RW,EX,BOP,CP,SA'!$B:$CD,34,0)</f>
        <v>535</v>
      </c>
      <c r="BE29" s="38">
        <f>VLOOKUP(B:B,'[1]1. RW,EX,BOP,CP,SA'!$B:$CD,35,0)</f>
        <v>677</v>
      </c>
      <c r="BF29" s="38">
        <f>VLOOKUP(B:B,'[1]1. RW,EX,BOP,CP,SA'!$B:$CD,36,0)</f>
        <v>431</v>
      </c>
      <c r="BG29" s="38">
        <f>VLOOKUP(B:B,'[1]1. RW,EX,BOP,CP,SA'!$B:$CD,37,0)</f>
        <v>632</v>
      </c>
      <c r="BH29" s="38">
        <f>VLOOKUP(B:B,'[1]1. RW,EX,BOP,CP,SA'!$B:$CD,38,0)</f>
        <v>466</v>
      </c>
      <c r="BI29" s="38">
        <f>VLOOKUP(B:B,'[1]1. RW,EX,BOP,CP,SA'!$B:$CD,39,0)</f>
        <v>578</v>
      </c>
      <c r="BJ29" s="38">
        <f>VLOOKUP(B:B,'[1]1. RW,EX,BOP,CP,SA'!$B:$CD,40,0)</f>
        <v>506</v>
      </c>
      <c r="BK29" s="38">
        <f>VLOOKUP(B:B,'[1]1. RW,EX,BOP,CP,SA'!$B:$CD,41,0)</f>
        <v>469</v>
      </c>
      <c r="BL29" s="38">
        <f>VLOOKUP(B:B,'[1]1. RW,EX,BOP,CP,SA'!$B:$CD,42,0)</f>
        <v>509</v>
      </c>
      <c r="BM29" s="38">
        <f>VLOOKUP(B:B,'[1]1. RW,EX,BOP,CP,SA'!$B:$CD,43,0)</f>
        <v>693</v>
      </c>
      <c r="BN29" s="38">
        <f>VLOOKUP(B:B,'[1]1. RW,EX,BOP,CP,SA'!$B:$CD,44,0)</f>
        <v>674</v>
      </c>
      <c r="BO29" s="38">
        <f>VLOOKUP(B:B,'[1]1. RW,EX,BOP,CP,SA'!$B:$CD,45,0)</f>
        <v>299</v>
      </c>
      <c r="BP29" s="38">
        <f>VLOOKUP(B:B,'[1]1. RW,EX,BOP,CP,SA'!$B:$CD,46,0)</f>
        <v>242</v>
      </c>
      <c r="BQ29" s="38">
        <f>VLOOKUP(B:B,'[1]1. RW,EX,BOP,CP,SA'!$B:$CD,47,0)</f>
        <v>429</v>
      </c>
      <c r="BR29" s="38">
        <f>VLOOKUP(B:B,'[1]1. RW,EX,BOP,CP,SA'!$B:$CD,48,0)</f>
        <v>416</v>
      </c>
      <c r="BS29" s="38">
        <f>VLOOKUP(B:B,'[1]1. RW,EX,BOP,CP,SA'!$B:$CD,49,0)</f>
        <v>314</v>
      </c>
      <c r="BT29" s="38">
        <f>VLOOKUP(B:B,'[1]1. RW,EX,BOP,CP,SA'!$B:$CD,50,0)</f>
        <v>568</v>
      </c>
      <c r="BU29" s="38">
        <f>VLOOKUP(B:B,'[1]1. RW,EX,BOP,CP,SA'!$B:$CD,51,0)</f>
        <v>540</v>
      </c>
      <c r="BV29" s="38">
        <f>VLOOKUP(B:B,'[1]1. RW,EX,BOP,CP,SA'!$B:$CD,52,0)</f>
        <v>465</v>
      </c>
      <c r="BW29" s="38">
        <f>VLOOKUP(B:B,'[1]1. RW,EX,BOP,CP,SA'!$B:$CD,53,0)</f>
        <v>579</v>
      </c>
      <c r="BX29" s="38">
        <f>VLOOKUP(B:B,'[1]1. RW,EX,BOP,CP,SA'!$B:$CD,54,0)</f>
        <v>646</v>
      </c>
      <c r="BY29" s="38">
        <f>VLOOKUP(B:B,'[1]1. RW,EX,BOP,CP,SA'!$B:$CD,55,0)</f>
        <v>709</v>
      </c>
      <c r="BZ29" s="38">
        <f>VLOOKUP(B:B,'[1]1. RW,EX,BOP,CP,SA'!$B:$CD,56,0)</f>
        <v>832</v>
      </c>
      <c r="CA29" s="38">
        <f>VLOOKUP(B:B,'[1]1. RW,EX,BOP,CP,SA'!$B:$CD,57,0)</f>
        <v>475</v>
      </c>
      <c r="CB29" s="38">
        <f>VLOOKUP(B:B,'[1]1. RW,EX,BOP,CP,SA'!$B:$CD,58,0)</f>
        <v>753</v>
      </c>
      <c r="CC29" s="38">
        <f>VLOOKUP(B:B,'[1]1. RW,EX,BOP,CP,SA'!$B:$CD,59,0)</f>
        <v>597</v>
      </c>
      <c r="CD29" s="38">
        <f>VLOOKUP(B:B,'[1]1. RW,EX,BOP,CP,SA'!$B:$CD,60,0)</f>
        <v>767</v>
      </c>
      <c r="CE29" s="38">
        <f>VLOOKUP(B:B,'[1]1. RW,EX,BOP,CP,SA'!$B:$CD,61,0)</f>
        <v>617</v>
      </c>
      <c r="CF29" s="38">
        <f>VLOOKUP(B:B,'[1]1. RW,EX,BOP,CP,SA'!$B:$CD,62,0)</f>
        <v>505</v>
      </c>
      <c r="CG29" s="38">
        <f>VLOOKUP(B:B,'[1]1. RW,EX,BOP,CP,SA'!$B:$CD,63,0)</f>
        <v>622</v>
      </c>
      <c r="CH29" s="38">
        <f>VLOOKUP(B:B,'[1]1. RW,EX,BOP,CP,SA'!$B:$CD,64,0)</f>
        <v>580</v>
      </c>
      <c r="CI29" s="38">
        <f>VLOOKUP(B:B,'[1]1. RW,EX,BOP,CP,SA'!$B:$CD,65,0)</f>
        <v>303</v>
      </c>
      <c r="CJ29" s="38">
        <f>VLOOKUP(B:B,'[1]1. RW,EX,BOP,CP,SA'!$B:$CD,66,0)</f>
        <v>16</v>
      </c>
      <c r="CK29" s="38">
        <f>VLOOKUP(B:B,'[1]1. RW,EX,BOP,CP,SA'!$B:$CD,67,0)</f>
        <v>14</v>
      </c>
      <c r="CL29" s="38">
        <f>VLOOKUP(B:B,'[1]1. RW,EX,BOP,CP,SA'!$B:$CD,68,0)</f>
        <v>12</v>
      </c>
      <c r="CM29" s="38">
        <f>VLOOKUP(B:B,'[1]1. RW,EX,BOP,CP,SA'!$B:$CD,69,0)</f>
        <v>21</v>
      </c>
      <c r="CN29" s="38">
        <f>VLOOKUP(B:B,'[1]1. RW,EX,BOP,CP,SA'!$B:$CD,70,0)</f>
        <v>19</v>
      </c>
      <c r="CO29" s="38">
        <f>VLOOKUP(B:B,'[1]1. RW,EX,BOP,CP,SA'!$B:$CD,71,0)</f>
        <v>12</v>
      </c>
      <c r="CP29" s="38">
        <f>VLOOKUP(B:B,'[1]1. RW,EX,BOP,CP,SA'!$B:$CD,72,0)</f>
        <v>11</v>
      </c>
      <c r="CQ29" s="38">
        <f>VLOOKUP(B:B,'[1]1. RW,EX,BOP,CP,SA'!$B:$CD,73,0)</f>
        <v>14</v>
      </c>
      <c r="CR29" s="38">
        <f>VLOOKUP(B:B,'[1]1. RW,EX,BOP,CP,SA'!$B:$CD,74,0)</f>
        <v>11</v>
      </c>
      <c r="CS29" s="38">
        <f>VLOOKUP(B:B,'[1]1. RW,EX,BOP,CP,SA'!$B:$CD,75,0)</f>
        <v>16</v>
      </c>
      <c r="CT29" s="38">
        <f>VLOOKUP(B:B,'[1]1. RW,EX,BOP,CP,SA'!$B:$CD,76,0)</f>
        <v>153</v>
      </c>
      <c r="CU29" s="38">
        <f>VLOOKUP(B:B,'[1]1. RW,EX,BOP,CP,SA'!$B:$CD,77,0)</f>
        <v>94</v>
      </c>
      <c r="CV29" s="52">
        <f>VLOOKUP(B:B,'[1]1. RW,EX,BOP,CP,SA'!$B:$CD,78,0)</f>
        <v>19</v>
      </c>
      <c r="CW29" s="52">
        <f>VLOOKUP(B:B,'[1]1. RW,EX,BOP,CP,SA'!$B:$CD,79,0)</f>
        <v>13</v>
      </c>
      <c r="CX29" s="52">
        <f>VLOOKUP(B:B,'[1]1. RW,EX,BOP,CP,SA'!$B:$CD,80,0)</f>
        <v>23</v>
      </c>
      <c r="CY29" s="52">
        <f>VLOOKUP(B:B,'[1]1. RW,EX,BOP,CP,SA'!$B:$CD,81,0)</f>
        <v>25</v>
      </c>
    </row>
    <row r="30" spans="1:103">
      <c r="A30" s="7" t="s">
        <v>54</v>
      </c>
      <c r="B30" s="5" t="s">
        <v>1424</v>
      </c>
      <c r="C30" s="24" t="s">
        <v>770</v>
      </c>
      <c r="D30" s="38">
        <v>58802</v>
      </c>
      <c r="E30" s="38">
        <v>57433</v>
      </c>
      <c r="F30" s="38">
        <v>64308</v>
      </c>
      <c r="G30" s="38">
        <v>64324</v>
      </c>
      <c r="H30" s="38">
        <v>60382</v>
      </c>
      <c r="I30" s="38">
        <v>65513</v>
      </c>
      <c r="J30" s="38">
        <v>67840</v>
      </c>
      <c r="K30" s="38">
        <v>76730</v>
      </c>
      <c r="L30" s="38">
        <v>80039</v>
      </c>
      <c r="M30" s="38">
        <v>81529</v>
      </c>
      <c r="N30" s="38">
        <v>97364</v>
      </c>
      <c r="O30" s="38">
        <v>92081</v>
      </c>
      <c r="P30" s="38">
        <v>110806</v>
      </c>
      <c r="Q30" s="38">
        <v>127664</v>
      </c>
      <c r="R30" s="38">
        <v>133970</v>
      </c>
      <c r="S30" s="38">
        <v>135146</v>
      </c>
      <c r="T30" s="38">
        <v>131364</v>
      </c>
      <c r="U30" s="38">
        <v>136107</v>
      </c>
      <c r="V30" s="38">
        <v>140889</v>
      </c>
      <c r="W30" s="38">
        <v>154017</v>
      </c>
      <c r="X30" s="53">
        <f>VLOOKUP(B:B,'[1]1. RW,EX,BOP,CP,SA'!$B:$CD,2,0)</f>
        <v>15229</v>
      </c>
      <c r="Y30" s="38">
        <f>VLOOKUP(B:B,'[1]1. RW,EX,BOP,CP,SA'!$B:$CD,3,0)</f>
        <v>15168</v>
      </c>
      <c r="Z30" s="38">
        <f>VLOOKUP(B:B,'[1]1. RW,EX,BOP,CP,SA'!$B:$CD,4,0)</f>
        <v>14350</v>
      </c>
      <c r="AA30" s="38">
        <f>VLOOKUP(B:B,'[1]1. RW,EX,BOP,CP,SA'!$B:$CD,5,0)</f>
        <v>14055</v>
      </c>
      <c r="AB30" s="38">
        <f>VLOOKUP(B:B,'[1]1. RW,EX,BOP,CP,SA'!$B:$CD,6,0)</f>
        <v>13781</v>
      </c>
      <c r="AC30" s="38">
        <f>VLOOKUP(B:B,'[1]1. RW,EX,BOP,CP,SA'!$B:$CD,7,0)</f>
        <v>14163</v>
      </c>
      <c r="AD30" s="38">
        <f>VLOOKUP(B:B,'[1]1. RW,EX,BOP,CP,SA'!$B:$CD,8,0)</f>
        <v>15156</v>
      </c>
      <c r="AE30" s="38">
        <f>VLOOKUP(B:B,'[1]1. RW,EX,BOP,CP,SA'!$B:$CD,9,0)</f>
        <v>14333</v>
      </c>
      <c r="AF30" s="38">
        <f>VLOOKUP(B:B,'[1]1. RW,EX,BOP,CP,SA'!$B:$CD,10,0)</f>
        <v>15570</v>
      </c>
      <c r="AG30" s="38">
        <f>VLOOKUP(B:B,'[1]1. RW,EX,BOP,CP,SA'!$B:$CD,11,0)</f>
        <v>15923</v>
      </c>
      <c r="AH30" s="38">
        <f>VLOOKUP(B:B,'[1]1. RW,EX,BOP,CP,SA'!$B:$CD,12,0)</f>
        <v>15605</v>
      </c>
      <c r="AI30" s="38">
        <f>VLOOKUP(B:B,'[1]1. RW,EX,BOP,CP,SA'!$B:$CD,13,0)</f>
        <v>17210</v>
      </c>
      <c r="AJ30" s="38">
        <f>VLOOKUP(B:B,'[1]1. RW,EX,BOP,CP,SA'!$B:$CD,14,0)</f>
        <v>17109</v>
      </c>
      <c r="AK30" s="38">
        <f>VLOOKUP(B:B,'[1]1. RW,EX,BOP,CP,SA'!$B:$CD,15,0)</f>
        <v>15941</v>
      </c>
      <c r="AL30" s="38">
        <f>VLOOKUP(B:B,'[1]1. RW,EX,BOP,CP,SA'!$B:$CD,16,0)</f>
        <v>15518</v>
      </c>
      <c r="AM30" s="38">
        <f>VLOOKUP(B:B,'[1]1. RW,EX,BOP,CP,SA'!$B:$CD,17,0)</f>
        <v>15756</v>
      </c>
      <c r="AN30" s="38">
        <f>VLOOKUP(B:B,'[1]1. RW,EX,BOP,CP,SA'!$B:$CD,18,0)</f>
        <v>15179</v>
      </c>
      <c r="AO30" s="38">
        <f>VLOOKUP(B:B,'[1]1. RW,EX,BOP,CP,SA'!$B:$CD,19,0)</f>
        <v>15808</v>
      </c>
      <c r="AP30" s="38">
        <f>VLOOKUP(B:B,'[1]1. RW,EX,BOP,CP,SA'!$B:$CD,20,0)</f>
        <v>15628</v>
      </c>
      <c r="AQ30" s="38">
        <f>VLOOKUP(B:B,'[1]1. RW,EX,BOP,CP,SA'!$B:$CD,21,0)</f>
        <v>13767</v>
      </c>
      <c r="AR30" s="38">
        <f>VLOOKUP(B:B,'[1]1. RW,EX,BOP,CP,SA'!$B:$CD,22,0)</f>
        <v>15978</v>
      </c>
      <c r="AS30" s="38">
        <f>VLOOKUP(B:B,'[1]1. RW,EX,BOP,CP,SA'!$B:$CD,23,0)</f>
        <v>16328</v>
      </c>
      <c r="AT30" s="38">
        <f>VLOOKUP(B:B,'[1]1. RW,EX,BOP,CP,SA'!$B:$CD,24,0)</f>
        <v>16505</v>
      </c>
      <c r="AU30" s="38">
        <f>VLOOKUP(B:B,'[1]1. RW,EX,BOP,CP,SA'!$B:$CD,25,0)</f>
        <v>16702</v>
      </c>
      <c r="AV30" s="38">
        <f>VLOOKUP(B:B,'[1]1. RW,EX,BOP,CP,SA'!$B:$CD,26,0)</f>
        <v>15890</v>
      </c>
      <c r="AW30" s="38">
        <f>VLOOKUP(B:B,'[1]1. RW,EX,BOP,CP,SA'!$B:$CD,27,0)</f>
        <v>16589</v>
      </c>
      <c r="AX30" s="38">
        <f>VLOOKUP(B:B,'[1]1. RW,EX,BOP,CP,SA'!$B:$CD,28,0)</f>
        <v>17315</v>
      </c>
      <c r="AY30" s="38">
        <f>VLOOKUP(B:B,'[1]1. RW,EX,BOP,CP,SA'!$B:$CD,29,0)</f>
        <v>18046</v>
      </c>
      <c r="AZ30" s="38">
        <f>VLOOKUP(B:B,'[1]1. RW,EX,BOP,CP,SA'!$B:$CD,30,0)</f>
        <v>16487</v>
      </c>
      <c r="BA30" s="38">
        <f>VLOOKUP(B:B,'[1]1. RW,EX,BOP,CP,SA'!$B:$CD,31,0)</f>
        <v>19362</v>
      </c>
      <c r="BB30" s="38">
        <f>VLOOKUP(B:B,'[1]1. RW,EX,BOP,CP,SA'!$B:$CD,32,0)</f>
        <v>19755</v>
      </c>
      <c r="BC30" s="38">
        <f>VLOOKUP(B:B,'[1]1. RW,EX,BOP,CP,SA'!$B:$CD,33,0)</f>
        <v>21126</v>
      </c>
      <c r="BD30" s="38">
        <f>VLOOKUP(B:B,'[1]1. RW,EX,BOP,CP,SA'!$B:$CD,34,0)</f>
        <v>20798</v>
      </c>
      <c r="BE30" s="38">
        <f>VLOOKUP(B:B,'[1]1. RW,EX,BOP,CP,SA'!$B:$CD,35,0)</f>
        <v>20382</v>
      </c>
      <c r="BF30" s="38">
        <f>VLOOKUP(B:B,'[1]1. RW,EX,BOP,CP,SA'!$B:$CD,36,0)</f>
        <v>19181</v>
      </c>
      <c r="BG30" s="38">
        <f>VLOOKUP(B:B,'[1]1. RW,EX,BOP,CP,SA'!$B:$CD,37,0)</f>
        <v>19678</v>
      </c>
      <c r="BH30" s="38">
        <f>VLOOKUP(B:B,'[1]1. RW,EX,BOP,CP,SA'!$B:$CD,38,0)</f>
        <v>18878</v>
      </c>
      <c r="BI30" s="38">
        <f>VLOOKUP(B:B,'[1]1. RW,EX,BOP,CP,SA'!$B:$CD,39,0)</f>
        <v>21236</v>
      </c>
      <c r="BJ30" s="38">
        <f>VLOOKUP(B:B,'[1]1. RW,EX,BOP,CP,SA'!$B:$CD,40,0)</f>
        <v>20184</v>
      </c>
      <c r="BK30" s="38">
        <f>VLOOKUP(B:B,'[1]1. RW,EX,BOP,CP,SA'!$B:$CD,41,0)</f>
        <v>21231</v>
      </c>
      <c r="BL30" s="38">
        <f>VLOOKUP(B:B,'[1]1. RW,EX,BOP,CP,SA'!$B:$CD,42,0)</f>
        <v>22540</v>
      </c>
      <c r="BM30" s="38">
        <f>VLOOKUP(B:B,'[1]1. RW,EX,BOP,CP,SA'!$B:$CD,43,0)</f>
        <v>24751</v>
      </c>
      <c r="BN30" s="38">
        <f>VLOOKUP(B:B,'[1]1. RW,EX,BOP,CP,SA'!$B:$CD,44,0)</f>
        <v>25588</v>
      </c>
      <c r="BO30" s="38">
        <f>VLOOKUP(B:B,'[1]1. RW,EX,BOP,CP,SA'!$B:$CD,45,0)</f>
        <v>24485</v>
      </c>
      <c r="BP30" s="38">
        <f>VLOOKUP(B:B,'[1]1. RW,EX,BOP,CP,SA'!$B:$CD,46,0)</f>
        <v>22097</v>
      </c>
      <c r="BQ30" s="38">
        <f>VLOOKUP(B:B,'[1]1. RW,EX,BOP,CP,SA'!$B:$CD,47,0)</f>
        <v>22038</v>
      </c>
      <c r="BR30" s="38">
        <f>VLOOKUP(B:B,'[1]1. RW,EX,BOP,CP,SA'!$B:$CD,48,0)</f>
        <v>22692</v>
      </c>
      <c r="BS30" s="38">
        <f>VLOOKUP(B:B,'[1]1. RW,EX,BOP,CP,SA'!$B:$CD,49,0)</f>
        <v>25254</v>
      </c>
      <c r="BT30" s="38">
        <f>VLOOKUP(B:B,'[1]1. RW,EX,BOP,CP,SA'!$B:$CD,50,0)</f>
        <v>24871</v>
      </c>
      <c r="BU30" s="38">
        <f>VLOOKUP(B:B,'[1]1. RW,EX,BOP,CP,SA'!$B:$CD,51,0)</f>
        <v>27827</v>
      </c>
      <c r="BV30" s="38">
        <f>VLOOKUP(B:B,'[1]1. RW,EX,BOP,CP,SA'!$B:$CD,52,0)</f>
        <v>29137</v>
      </c>
      <c r="BW30" s="38">
        <f>VLOOKUP(B:B,'[1]1. RW,EX,BOP,CP,SA'!$B:$CD,53,0)</f>
        <v>28971</v>
      </c>
      <c r="BX30" s="38">
        <f>VLOOKUP(B:B,'[1]1. RW,EX,BOP,CP,SA'!$B:$CD,54,0)</f>
        <v>32827</v>
      </c>
      <c r="BY30" s="38">
        <f>VLOOKUP(B:B,'[1]1. RW,EX,BOP,CP,SA'!$B:$CD,55,0)</f>
        <v>30353</v>
      </c>
      <c r="BZ30" s="38">
        <f>VLOOKUP(B:B,'[1]1. RW,EX,BOP,CP,SA'!$B:$CD,56,0)</f>
        <v>31216</v>
      </c>
      <c r="CA30" s="38">
        <f>VLOOKUP(B:B,'[1]1. RW,EX,BOP,CP,SA'!$B:$CD,57,0)</f>
        <v>33268</v>
      </c>
      <c r="CB30" s="38">
        <f>VLOOKUP(B:B,'[1]1. RW,EX,BOP,CP,SA'!$B:$CD,58,0)</f>
        <v>34969</v>
      </c>
      <c r="CC30" s="38">
        <f>VLOOKUP(B:B,'[1]1. RW,EX,BOP,CP,SA'!$B:$CD,59,0)</f>
        <v>32146</v>
      </c>
      <c r="CD30" s="38">
        <f>VLOOKUP(B:B,'[1]1. RW,EX,BOP,CP,SA'!$B:$CD,60,0)</f>
        <v>33801</v>
      </c>
      <c r="CE30" s="38">
        <f>VLOOKUP(B:B,'[1]1. RW,EX,BOP,CP,SA'!$B:$CD,61,0)</f>
        <v>33054</v>
      </c>
      <c r="CF30" s="38">
        <f>VLOOKUP(B:B,'[1]1. RW,EX,BOP,CP,SA'!$B:$CD,62,0)</f>
        <v>33058</v>
      </c>
      <c r="CG30" s="38">
        <f>VLOOKUP(B:B,'[1]1. RW,EX,BOP,CP,SA'!$B:$CD,63,0)</f>
        <v>35350</v>
      </c>
      <c r="CH30" s="38">
        <f>VLOOKUP(B:B,'[1]1. RW,EX,BOP,CP,SA'!$B:$CD,64,0)</f>
        <v>33664</v>
      </c>
      <c r="CI30" s="38">
        <f>VLOOKUP(B:B,'[1]1. RW,EX,BOP,CP,SA'!$B:$CD,65,0)</f>
        <v>33074</v>
      </c>
      <c r="CJ30" s="38">
        <f>VLOOKUP(B:B,'[1]1. RW,EX,BOP,CP,SA'!$B:$CD,66,0)</f>
        <v>32110</v>
      </c>
      <c r="CK30" s="38">
        <f>VLOOKUP(B:B,'[1]1. RW,EX,BOP,CP,SA'!$B:$CD,67,0)</f>
        <v>33315</v>
      </c>
      <c r="CL30" s="38">
        <f>VLOOKUP(B:B,'[1]1. RW,EX,BOP,CP,SA'!$B:$CD,68,0)</f>
        <v>32296</v>
      </c>
      <c r="CM30" s="38">
        <f>VLOOKUP(B:B,'[1]1. RW,EX,BOP,CP,SA'!$B:$CD,69,0)</f>
        <v>33643</v>
      </c>
      <c r="CN30" s="38">
        <f>VLOOKUP(B:B,'[1]1. RW,EX,BOP,CP,SA'!$B:$CD,70,0)</f>
        <v>34059</v>
      </c>
      <c r="CO30" s="38">
        <f>VLOOKUP(B:B,'[1]1. RW,EX,BOP,CP,SA'!$B:$CD,71,0)</f>
        <v>35207</v>
      </c>
      <c r="CP30" s="38">
        <f>VLOOKUP(B:B,'[1]1. RW,EX,BOP,CP,SA'!$B:$CD,72,0)</f>
        <v>33235</v>
      </c>
      <c r="CQ30" s="38">
        <f>VLOOKUP(B:B,'[1]1. RW,EX,BOP,CP,SA'!$B:$CD,73,0)</f>
        <v>33606</v>
      </c>
      <c r="CR30" s="38">
        <f>VLOOKUP(B:B,'[1]1. RW,EX,BOP,CP,SA'!$B:$CD,74,0)</f>
        <v>33284</v>
      </c>
      <c r="CS30" s="38">
        <f>VLOOKUP(B:B,'[1]1. RW,EX,BOP,CP,SA'!$B:$CD,75,0)</f>
        <v>35021</v>
      </c>
      <c r="CT30" s="38">
        <f>VLOOKUP(B:B,'[1]1. RW,EX,BOP,CP,SA'!$B:$CD,76,0)</f>
        <v>34063</v>
      </c>
      <c r="CU30" s="38">
        <f>VLOOKUP(B:B,'[1]1. RW,EX,BOP,CP,SA'!$B:$CD,77,0)</f>
        <v>38521</v>
      </c>
      <c r="CV30" s="52">
        <f>VLOOKUP(B:B,'[1]1. RW,EX,BOP,CP,SA'!$B:$CD,78,0)</f>
        <v>38325</v>
      </c>
      <c r="CW30" s="52">
        <f>VLOOKUP(B:B,'[1]1. RW,EX,BOP,CP,SA'!$B:$CD,79,0)</f>
        <v>38934</v>
      </c>
      <c r="CX30" s="52">
        <f>VLOOKUP(B:B,'[1]1. RW,EX,BOP,CP,SA'!$B:$CD,80,0)</f>
        <v>38119</v>
      </c>
      <c r="CY30" s="52">
        <f>VLOOKUP(B:B,'[1]1. RW,EX,BOP,CP,SA'!$B:$CD,81,0)</f>
        <v>38639</v>
      </c>
    </row>
    <row r="31" spans="1:103">
      <c r="A31" s="1" t="s">
        <v>56</v>
      </c>
      <c r="B31" s="5" t="s">
        <v>1425</v>
      </c>
      <c r="C31" s="24" t="s">
        <v>771</v>
      </c>
      <c r="D31" s="38">
        <v>1458</v>
      </c>
      <c r="E31" s="38">
        <v>1348</v>
      </c>
      <c r="F31" s="38">
        <v>1332</v>
      </c>
      <c r="G31" s="38">
        <v>1262</v>
      </c>
      <c r="H31" s="38">
        <v>1178</v>
      </c>
      <c r="I31" s="38">
        <v>1330</v>
      </c>
      <c r="J31" s="38">
        <v>1372</v>
      </c>
      <c r="K31" s="38">
        <v>1368</v>
      </c>
      <c r="L31" s="38">
        <v>1343</v>
      </c>
      <c r="M31" s="38">
        <v>1354</v>
      </c>
      <c r="N31" s="38">
        <v>1637</v>
      </c>
      <c r="O31" s="38">
        <v>1729</v>
      </c>
      <c r="P31" s="38">
        <v>2396</v>
      </c>
      <c r="Q31" s="38">
        <v>2971</v>
      </c>
      <c r="R31" s="38">
        <v>2688</v>
      </c>
      <c r="S31" s="38">
        <v>2937</v>
      </c>
      <c r="T31" s="38">
        <v>2882</v>
      </c>
      <c r="U31" s="38">
        <v>2970</v>
      </c>
      <c r="V31" s="38">
        <v>3459</v>
      </c>
      <c r="W31" s="38">
        <v>4712</v>
      </c>
      <c r="X31" s="53">
        <f>VLOOKUP(B:B,'[1]1. RW,EX,BOP,CP,SA'!$B:$CD,2,0)</f>
        <v>395</v>
      </c>
      <c r="Y31" s="38">
        <f>VLOOKUP(B:B,'[1]1. RW,EX,BOP,CP,SA'!$B:$CD,3,0)</f>
        <v>379</v>
      </c>
      <c r="Z31" s="38">
        <f>VLOOKUP(B:B,'[1]1. RW,EX,BOP,CP,SA'!$B:$CD,4,0)</f>
        <v>353</v>
      </c>
      <c r="AA31" s="38">
        <f>VLOOKUP(B:B,'[1]1. RW,EX,BOP,CP,SA'!$B:$CD,5,0)</f>
        <v>331</v>
      </c>
      <c r="AB31" s="38">
        <f>VLOOKUP(B:B,'[1]1. RW,EX,BOP,CP,SA'!$B:$CD,6,0)</f>
        <v>322</v>
      </c>
      <c r="AC31" s="38">
        <f>VLOOKUP(B:B,'[1]1. RW,EX,BOP,CP,SA'!$B:$CD,7,0)</f>
        <v>333</v>
      </c>
      <c r="AD31" s="38">
        <f>VLOOKUP(B:B,'[1]1. RW,EX,BOP,CP,SA'!$B:$CD,8,0)</f>
        <v>343</v>
      </c>
      <c r="AE31" s="38">
        <f>VLOOKUP(B:B,'[1]1. RW,EX,BOP,CP,SA'!$B:$CD,9,0)</f>
        <v>350</v>
      </c>
      <c r="AF31" s="38">
        <f>VLOOKUP(B:B,'[1]1. RW,EX,BOP,CP,SA'!$B:$CD,10,0)</f>
        <v>340</v>
      </c>
      <c r="AG31" s="38">
        <f>VLOOKUP(B:B,'[1]1. RW,EX,BOP,CP,SA'!$B:$CD,11,0)</f>
        <v>309</v>
      </c>
      <c r="AH31" s="38">
        <f>VLOOKUP(B:B,'[1]1. RW,EX,BOP,CP,SA'!$B:$CD,12,0)</f>
        <v>338</v>
      </c>
      <c r="AI31" s="38">
        <f>VLOOKUP(B:B,'[1]1. RW,EX,BOP,CP,SA'!$B:$CD,13,0)</f>
        <v>345</v>
      </c>
      <c r="AJ31" s="38">
        <f>VLOOKUP(B:B,'[1]1. RW,EX,BOP,CP,SA'!$B:$CD,14,0)</f>
        <v>324</v>
      </c>
      <c r="AK31" s="38">
        <f>VLOOKUP(B:B,'[1]1. RW,EX,BOP,CP,SA'!$B:$CD,15,0)</f>
        <v>321</v>
      </c>
      <c r="AL31" s="38">
        <f>VLOOKUP(B:B,'[1]1. RW,EX,BOP,CP,SA'!$B:$CD,16,0)</f>
        <v>300</v>
      </c>
      <c r="AM31" s="38">
        <f>VLOOKUP(B:B,'[1]1. RW,EX,BOP,CP,SA'!$B:$CD,17,0)</f>
        <v>317</v>
      </c>
      <c r="AN31" s="38">
        <f>VLOOKUP(B:B,'[1]1. RW,EX,BOP,CP,SA'!$B:$CD,18,0)</f>
        <v>289</v>
      </c>
      <c r="AO31" s="38">
        <f>VLOOKUP(B:B,'[1]1. RW,EX,BOP,CP,SA'!$B:$CD,19,0)</f>
        <v>300</v>
      </c>
      <c r="AP31" s="38">
        <f>VLOOKUP(B:B,'[1]1. RW,EX,BOP,CP,SA'!$B:$CD,20,0)</f>
        <v>302</v>
      </c>
      <c r="AQ31" s="38">
        <f>VLOOKUP(B:B,'[1]1. RW,EX,BOP,CP,SA'!$B:$CD,21,0)</f>
        <v>287</v>
      </c>
      <c r="AR31" s="38">
        <f>VLOOKUP(B:B,'[1]1. RW,EX,BOP,CP,SA'!$B:$CD,22,0)</f>
        <v>351</v>
      </c>
      <c r="AS31" s="38">
        <f>VLOOKUP(B:B,'[1]1. RW,EX,BOP,CP,SA'!$B:$CD,23,0)</f>
        <v>317</v>
      </c>
      <c r="AT31" s="38">
        <f>VLOOKUP(B:B,'[1]1. RW,EX,BOP,CP,SA'!$B:$CD,24,0)</f>
        <v>325</v>
      </c>
      <c r="AU31" s="38">
        <f>VLOOKUP(B:B,'[1]1. RW,EX,BOP,CP,SA'!$B:$CD,25,0)</f>
        <v>337</v>
      </c>
      <c r="AV31" s="38">
        <f>VLOOKUP(B:B,'[1]1. RW,EX,BOP,CP,SA'!$B:$CD,26,0)</f>
        <v>332</v>
      </c>
      <c r="AW31" s="38">
        <f>VLOOKUP(B:B,'[1]1. RW,EX,BOP,CP,SA'!$B:$CD,27,0)</f>
        <v>343</v>
      </c>
      <c r="AX31" s="38">
        <f>VLOOKUP(B:B,'[1]1. RW,EX,BOP,CP,SA'!$B:$CD,28,0)</f>
        <v>354</v>
      </c>
      <c r="AY31" s="38">
        <f>VLOOKUP(B:B,'[1]1. RW,EX,BOP,CP,SA'!$B:$CD,29,0)</f>
        <v>343</v>
      </c>
      <c r="AZ31" s="38">
        <f>VLOOKUP(B:B,'[1]1. RW,EX,BOP,CP,SA'!$B:$CD,30,0)</f>
        <v>316</v>
      </c>
      <c r="BA31" s="38">
        <f>VLOOKUP(B:B,'[1]1. RW,EX,BOP,CP,SA'!$B:$CD,31,0)</f>
        <v>361</v>
      </c>
      <c r="BB31" s="38">
        <f>VLOOKUP(B:B,'[1]1. RW,EX,BOP,CP,SA'!$B:$CD,32,0)</f>
        <v>355</v>
      </c>
      <c r="BC31" s="38">
        <f>VLOOKUP(B:B,'[1]1. RW,EX,BOP,CP,SA'!$B:$CD,33,0)</f>
        <v>336</v>
      </c>
      <c r="BD31" s="38">
        <f>VLOOKUP(B:B,'[1]1. RW,EX,BOP,CP,SA'!$B:$CD,34,0)</f>
        <v>343</v>
      </c>
      <c r="BE31" s="38">
        <f>VLOOKUP(B:B,'[1]1. RW,EX,BOP,CP,SA'!$B:$CD,35,0)</f>
        <v>336</v>
      </c>
      <c r="BF31" s="38">
        <f>VLOOKUP(B:B,'[1]1. RW,EX,BOP,CP,SA'!$B:$CD,36,0)</f>
        <v>332</v>
      </c>
      <c r="BG31" s="38">
        <f>VLOOKUP(B:B,'[1]1. RW,EX,BOP,CP,SA'!$B:$CD,37,0)</f>
        <v>332</v>
      </c>
      <c r="BH31" s="38">
        <f>VLOOKUP(B:B,'[1]1. RW,EX,BOP,CP,SA'!$B:$CD,38,0)</f>
        <v>334</v>
      </c>
      <c r="BI31" s="38">
        <f>VLOOKUP(B:B,'[1]1. RW,EX,BOP,CP,SA'!$B:$CD,39,0)</f>
        <v>308</v>
      </c>
      <c r="BJ31" s="38">
        <f>VLOOKUP(B:B,'[1]1. RW,EX,BOP,CP,SA'!$B:$CD,40,0)</f>
        <v>352</v>
      </c>
      <c r="BK31" s="38">
        <f>VLOOKUP(B:B,'[1]1. RW,EX,BOP,CP,SA'!$B:$CD,41,0)</f>
        <v>360</v>
      </c>
      <c r="BL31" s="38">
        <f>VLOOKUP(B:B,'[1]1. RW,EX,BOP,CP,SA'!$B:$CD,42,0)</f>
        <v>370</v>
      </c>
      <c r="BM31" s="38">
        <f>VLOOKUP(B:B,'[1]1. RW,EX,BOP,CP,SA'!$B:$CD,43,0)</f>
        <v>408</v>
      </c>
      <c r="BN31" s="38">
        <f>VLOOKUP(B:B,'[1]1. RW,EX,BOP,CP,SA'!$B:$CD,44,0)</f>
        <v>416</v>
      </c>
      <c r="BO31" s="38">
        <f>VLOOKUP(B:B,'[1]1. RW,EX,BOP,CP,SA'!$B:$CD,45,0)</f>
        <v>443</v>
      </c>
      <c r="BP31" s="38">
        <f>VLOOKUP(B:B,'[1]1. RW,EX,BOP,CP,SA'!$B:$CD,46,0)</f>
        <v>400</v>
      </c>
      <c r="BQ31" s="38">
        <f>VLOOKUP(B:B,'[1]1. RW,EX,BOP,CP,SA'!$B:$CD,47,0)</f>
        <v>422</v>
      </c>
      <c r="BR31" s="38">
        <f>VLOOKUP(B:B,'[1]1. RW,EX,BOP,CP,SA'!$B:$CD,48,0)</f>
        <v>417</v>
      </c>
      <c r="BS31" s="38">
        <f>VLOOKUP(B:B,'[1]1. RW,EX,BOP,CP,SA'!$B:$CD,49,0)</f>
        <v>490</v>
      </c>
      <c r="BT31" s="38">
        <f>VLOOKUP(B:B,'[1]1. RW,EX,BOP,CP,SA'!$B:$CD,50,0)</f>
        <v>567</v>
      </c>
      <c r="BU31" s="38">
        <f>VLOOKUP(B:B,'[1]1. RW,EX,BOP,CP,SA'!$B:$CD,51,0)</f>
        <v>597</v>
      </c>
      <c r="BV31" s="38">
        <f>VLOOKUP(B:B,'[1]1. RW,EX,BOP,CP,SA'!$B:$CD,52,0)</f>
        <v>614</v>
      </c>
      <c r="BW31" s="38">
        <f>VLOOKUP(B:B,'[1]1. RW,EX,BOP,CP,SA'!$B:$CD,53,0)</f>
        <v>618</v>
      </c>
      <c r="BX31" s="38">
        <f>VLOOKUP(B:B,'[1]1. RW,EX,BOP,CP,SA'!$B:$CD,54,0)</f>
        <v>752</v>
      </c>
      <c r="BY31" s="38">
        <f>VLOOKUP(B:B,'[1]1. RW,EX,BOP,CP,SA'!$B:$CD,55,0)</f>
        <v>755</v>
      </c>
      <c r="BZ31" s="38">
        <f>VLOOKUP(B:B,'[1]1. RW,EX,BOP,CP,SA'!$B:$CD,56,0)</f>
        <v>734</v>
      </c>
      <c r="CA31" s="38">
        <f>VLOOKUP(B:B,'[1]1. RW,EX,BOP,CP,SA'!$B:$CD,57,0)</f>
        <v>730</v>
      </c>
      <c r="CB31" s="38">
        <f>VLOOKUP(B:B,'[1]1. RW,EX,BOP,CP,SA'!$B:$CD,58,0)</f>
        <v>702</v>
      </c>
      <c r="CC31" s="38">
        <f>VLOOKUP(B:B,'[1]1. RW,EX,BOP,CP,SA'!$B:$CD,59,0)</f>
        <v>659</v>
      </c>
      <c r="CD31" s="38">
        <f>VLOOKUP(B:B,'[1]1. RW,EX,BOP,CP,SA'!$B:$CD,60,0)</f>
        <v>661</v>
      </c>
      <c r="CE31" s="38">
        <f>VLOOKUP(B:B,'[1]1. RW,EX,BOP,CP,SA'!$B:$CD,61,0)</f>
        <v>666</v>
      </c>
      <c r="CF31" s="38">
        <f>VLOOKUP(B:B,'[1]1. RW,EX,BOP,CP,SA'!$B:$CD,62,0)</f>
        <v>692</v>
      </c>
      <c r="CG31" s="38">
        <f>VLOOKUP(B:B,'[1]1. RW,EX,BOP,CP,SA'!$B:$CD,63,0)</f>
        <v>722</v>
      </c>
      <c r="CH31" s="38">
        <f>VLOOKUP(B:B,'[1]1. RW,EX,BOP,CP,SA'!$B:$CD,64,0)</f>
        <v>835</v>
      </c>
      <c r="CI31" s="38">
        <f>VLOOKUP(B:B,'[1]1. RW,EX,BOP,CP,SA'!$B:$CD,65,0)</f>
        <v>688</v>
      </c>
      <c r="CJ31" s="38">
        <f>VLOOKUP(B:B,'[1]1. RW,EX,BOP,CP,SA'!$B:$CD,66,0)</f>
        <v>723</v>
      </c>
      <c r="CK31" s="38">
        <f>VLOOKUP(B:B,'[1]1. RW,EX,BOP,CP,SA'!$B:$CD,67,0)</f>
        <v>698</v>
      </c>
      <c r="CL31" s="38">
        <f>VLOOKUP(B:B,'[1]1. RW,EX,BOP,CP,SA'!$B:$CD,68,0)</f>
        <v>700</v>
      </c>
      <c r="CM31" s="38">
        <f>VLOOKUP(B:B,'[1]1. RW,EX,BOP,CP,SA'!$B:$CD,69,0)</f>
        <v>761</v>
      </c>
      <c r="CN31" s="38">
        <f>VLOOKUP(B:B,'[1]1. RW,EX,BOP,CP,SA'!$B:$CD,70,0)</f>
        <v>729</v>
      </c>
      <c r="CO31" s="38">
        <f>VLOOKUP(B:B,'[1]1. RW,EX,BOP,CP,SA'!$B:$CD,71,0)</f>
        <v>811</v>
      </c>
      <c r="CP31" s="38">
        <f>VLOOKUP(B:B,'[1]1. RW,EX,BOP,CP,SA'!$B:$CD,72,0)</f>
        <v>694</v>
      </c>
      <c r="CQ31" s="38">
        <f>VLOOKUP(B:B,'[1]1. RW,EX,BOP,CP,SA'!$B:$CD,73,0)</f>
        <v>736</v>
      </c>
      <c r="CR31" s="38">
        <f>VLOOKUP(B:B,'[1]1. RW,EX,BOP,CP,SA'!$B:$CD,74,0)</f>
        <v>760</v>
      </c>
      <c r="CS31" s="38">
        <f>VLOOKUP(B:B,'[1]1. RW,EX,BOP,CP,SA'!$B:$CD,75,0)</f>
        <v>813</v>
      </c>
      <c r="CT31" s="38">
        <f>VLOOKUP(B:B,'[1]1. RW,EX,BOP,CP,SA'!$B:$CD,76,0)</f>
        <v>854</v>
      </c>
      <c r="CU31" s="38">
        <f>VLOOKUP(B:B,'[1]1. RW,EX,BOP,CP,SA'!$B:$CD,77,0)</f>
        <v>1032</v>
      </c>
      <c r="CV31" s="52">
        <f>VLOOKUP(B:B,'[1]1. RW,EX,BOP,CP,SA'!$B:$CD,78,0)</f>
        <v>1087</v>
      </c>
      <c r="CW31" s="52">
        <f>VLOOKUP(B:B,'[1]1. RW,EX,BOP,CP,SA'!$B:$CD,79,0)</f>
        <v>1232</v>
      </c>
      <c r="CX31" s="52">
        <f>VLOOKUP(B:B,'[1]1. RW,EX,BOP,CP,SA'!$B:$CD,80,0)</f>
        <v>1342</v>
      </c>
      <c r="CY31" s="52">
        <f>VLOOKUP(B:B,'[1]1. RW,EX,BOP,CP,SA'!$B:$CD,81,0)</f>
        <v>1051</v>
      </c>
    </row>
    <row r="32" spans="1:103">
      <c r="A32" s="9" t="s">
        <v>58</v>
      </c>
      <c r="B32" s="5" t="s">
        <v>1426</v>
      </c>
      <c r="C32" s="24" t="s">
        <v>772</v>
      </c>
      <c r="D32" s="38">
        <v>125</v>
      </c>
      <c r="E32" s="38">
        <v>126</v>
      </c>
      <c r="F32" s="38">
        <v>115</v>
      </c>
      <c r="G32" s="38">
        <v>61</v>
      </c>
      <c r="H32" s="38">
        <v>53</v>
      </c>
      <c r="I32" s="38">
        <v>61</v>
      </c>
      <c r="J32" s="38">
        <v>88</v>
      </c>
      <c r="K32" s="38">
        <v>84</v>
      </c>
      <c r="L32" s="38">
        <v>95</v>
      </c>
      <c r="M32" s="38">
        <v>74</v>
      </c>
      <c r="N32" s="38">
        <v>89</v>
      </c>
      <c r="O32" s="38">
        <v>119</v>
      </c>
      <c r="P32" s="38">
        <v>196</v>
      </c>
      <c r="Q32" s="38">
        <v>327</v>
      </c>
      <c r="R32" s="38">
        <v>293</v>
      </c>
      <c r="S32" s="38">
        <v>417</v>
      </c>
      <c r="T32" s="38">
        <v>428</v>
      </c>
      <c r="U32" s="38">
        <v>361</v>
      </c>
      <c r="V32" s="38">
        <v>424</v>
      </c>
      <c r="W32" s="38">
        <v>471</v>
      </c>
      <c r="X32" s="53">
        <f>VLOOKUP(B:B,'[1]1. RW,EX,BOP,CP,SA'!$B:$CD,2,0)</f>
        <v>30</v>
      </c>
      <c r="Y32" s="38">
        <f>VLOOKUP(B:B,'[1]1. RW,EX,BOP,CP,SA'!$B:$CD,3,0)</f>
        <v>35</v>
      </c>
      <c r="Z32" s="38">
        <f>VLOOKUP(B:B,'[1]1. RW,EX,BOP,CP,SA'!$B:$CD,4,0)</f>
        <v>32</v>
      </c>
      <c r="AA32" s="38">
        <f>VLOOKUP(B:B,'[1]1. RW,EX,BOP,CP,SA'!$B:$CD,5,0)</f>
        <v>28</v>
      </c>
      <c r="AB32" s="38">
        <f>VLOOKUP(B:B,'[1]1. RW,EX,BOP,CP,SA'!$B:$CD,6,0)</f>
        <v>34</v>
      </c>
      <c r="AC32" s="38">
        <f>VLOOKUP(B:B,'[1]1. RW,EX,BOP,CP,SA'!$B:$CD,7,0)</f>
        <v>30</v>
      </c>
      <c r="AD32" s="38">
        <f>VLOOKUP(B:B,'[1]1. RW,EX,BOP,CP,SA'!$B:$CD,8,0)</f>
        <v>31</v>
      </c>
      <c r="AE32" s="38">
        <f>VLOOKUP(B:B,'[1]1. RW,EX,BOP,CP,SA'!$B:$CD,9,0)</f>
        <v>31</v>
      </c>
      <c r="AF32" s="38">
        <f>VLOOKUP(B:B,'[1]1. RW,EX,BOP,CP,SA'!$B:$CD,10,0)</f>
        <v>31</v>
      </c>
      <c r="AG32" s="38">
        <f>VLOOKUP(B:B,'[1]1. RW,EX,BOP,CP,SA'!$B:$CD,11,0)</f>
        <v>30</v>
      </c>
      <c r="AH32" s="38">
        <f>VLOOKUP(B:B,'[1]1. RW,EX,BOP,CP,SA'!$B:$CD,12,0)</f>
        <v>27</v>
      </c>
      <c r="AI32" s="38">
        <f>VLOOKUP(B:B,'[1]1. RW,EX,BOP,CP,SA'!$B:$CD,13,0)</f>
        <v>27</v>
      </c>
      <c r="AJ32" s="38">
        <f>VLOOKUP(B:B,'[1]1. RW,EX,BOP,CP,SA'!$B:$CD,14,0)</f>
        <v>20</v>
      </c>
      <c r="AK32" s="38">
        <f>VLOOKUP(B:B,'[1]1. RW,EX,BOP,CP,SA'!$B:$CD,15,0)</f>
        <v>14</v>
      </c>
      <c r="AL32" s="38">
        <f>VLOOKUP(B:B,'[1]1. RW,EX,BOP,CP,SA'!$B:$CD,16,0)</f>
        <v>15</v>
      </c>
      <c r="AM32" s="38">
        <f>VLOOKUP(B:B,'[1]1. RW,EX,BOP,CP,SA'!$B:$CD,17,0)</f>
        <v>12</v>
      </c>
      <c r="AN32" s="38">
        <f>VLOOKUP(B:B,'[1]1. RW,EX,BOP,CP,SA'!$B:$CD,18,0)</f>
        <v>12</v>
      </c>
      <c r="AO32" s="38">
        <f>VLOOKUP(B:B,'[1]1. RW,EX,BOP,CP,SA'!$B:$CD,19,0)</f>
        <v>13</v>
      </c>
      <c r="AP32" s="38">
        <f>VLOOKUP(B:B,'[1]1. RW,EX,BOP,CP,SA'!$B:$CD,20,0)</f>
        <v>14</v>
      </c>
      <c r="AQ32" s="38">
        <f>VLOOKUP(B:B,'[1]1. RW,EX,BOP,CP,SA'!$B:$CD,21,0)</f>
        <v>14</v>
      </c>
      <c r="AR32" s="38">
        <f>VLOOKUP(B:B,'[1]1. RW,EX,BOP,CP,SA'!$B:$CD,22,0)</f>
        <v>15</v>
      </c>
      <c r="AS32" s="38">
        <f>VLOOKUP(B:B,'[1]1. RW,EX,BOP,CP,SA'!$B:$CD,23,0)</f>
        <v>17</v>
      </c>
      <c r="AT32" s="38">
        <f>VLOOKUP(B:B,'[1]1. RW,EX,BOP,CP,SA'!$B:$CD,24,0)</f>
        <v>14</v>
      </c>
      <c r="AU32" s="38">
        <f>VLOOKUP(B:B,'[1]1. RW,EX,BOP,CP,SA'!$B:$CD,25,0)</f>
        <v>15</v>
      </c>
      <c r="AV32" s="38">
        <f>VLOOKUP(B:B,'[1]1. RW,EX,BOP,CP,SA'!$B:$CD,26,0)</f>
        <v>20</v>
      </c>
      <c r="AW32" s="38">
        <f>VLOOKUP(B:B,'[1]1. RW,EX,BOP,CP,SA'!$B:$CD,27,0)</f>
        <v>23</v>
      </c>
      <c r="AX32" s="38">
        <f>VLOOKUP(B:B,'[1]1. RW,EX,BOP,CP,SA'!$B:$CD,28,0)</f>
        <v>22</v>
      </c>
      <c r="AY32" s="38">
        <f>VLOOKUP(B:B,'[1]1. RW,EX,BOP,CP,SA'!$B:$CD,29,0)</f>
        <v>23</v>
      </c>
      <c r="AZ32" s="38">
        <f>VLOOKUP(B:B,'[1]1. RW,EX,BOP,CP,SA'!$B:$CD,30,0)</f>
        <v>20</v>
      </c>
      <c r="BA32" s="38">
        <f>VLOOKUP(B:B,'[1]1. RW,EX,BOP,CP,SA'!$B:$CD,31,0)</f>
        <v>21</v>
      </c>
      <c r="BB32" s="38">
        <f>VLOOKUP(B:B,'[1]1. RW,EX,BOP,CP,SA'!$B:$CD,32,0)</f>
        <v>20</v>
      </c>
      <c r="BC32" s="38">
        <f>VLOOKUP(B:B,'[1]1. RW,EX,BOP,CP,SA'!$B:$CD,33,0)</f>
        <v>23</v>
      </c>
      <c r="BD32" s="38">
        <f>VLOOKUP(B:B,'[1]1. RW,EX,BOP,CP,SA'!$B:$CD,34,0)</f>
        <v>26</v>
      </c>
      <c r="BE32" s="38">
        <f>VLOOKUP(B:B,'[1]1. RW,EX,BOP,CP,SA'!$B:$CD,35,0)</f>
        <v>22</v>
      </c>
      <c r="BF32" s="38">
        <f>VLOOKUP(B:B,'[1]1. RW,EX,BOP,CP,SA'!$B:$CD,36,0)</f>
        <v>27</v>
      </c>
      <c r="BG32" s="38">
        <f>VLOOKUP(B:B,'[1]1. RW,EX,BOP,CP,SA'!$B:$CD,37,0)</f>
        <v>20</v>
      </c>
      <c r="BH32" s="38">
        <f>VLOOKUP(B:B,'[1]1. RW,EX,BOP,CP,SA'!$B:$CD,38,0)</f>
        <v>18</v>
      </c>
      <c r="BI32" s="38">
        <f>VLOOKUP(B:B,'[1]1. RW,EX,BOP,CP,SA'!$B:$CD,39,0)</f>
        <v>19</v>
      </c>
      <c r="BJ32" s="38">
        <f>VLOOKUP(B:B,'[1]1. RW,EX,BOP,CP,SA'!$B:$CD,40,0)</f>
        <v>19</v>
      </c>
      <c r="BK32" s="38">
        <f>VLOOKUP(B:B,'[1]1. RW,EX,BOP,CP,SA'!$B:$CD,41,0)</f>
        <v>18</v>
      </c>
      <c r="BL32" s="38">
        <f>VLOOKUP(B:B,'[1]1. RW,EX,BOP,CP,SA'!$B:$CD,42,0)</f>
        <v>16</v>
      </c>
      <c r="BM32" s="38">
        <f>VLOOKUP(B:B,'[1]1. RW,EX,BOP,CP,SA'!$B:$CD,43,0)</f>
        <v>18</v>
      </c>
      <c r="BN32" s="38">
        <f>VLOOKUP(B:B,'[1]1. RW,EX,BOP,CP,SA'!$B:$CD,44,0)</f>
        <v>26</v>
      </c>
      <c r="BO32" s="38">
        <f>VLOOKUP(B:B,'[1]1. RW,EX,BOP,CP,SA'!$B:$CD,45,0)</f>
        <v>29</v>
      </c>
      <c r="BP32" s="38">
        <f>VLOOKUP(B:B,'[1]1. RW,EX,BOP,CP,SA'!$B:$CD,46,0)</f>
        <v>26</v>
      </c>
      <c r="BQ32" s="38">
        <f>VLOOKUP(B:B,'[1]1. RW,EX,BOP,CP,SA'!$B:$CD,47,0)</f>
        <v>25</v>
      </c>
      <c r="BR32" s="38">
        <f>VLOOKUP(B:B,'[1]1. RW,EX,BOP,CP,SA'!$B:$CD,48,0)</f>
        <v>32</v>
      </c>
      <c r="BS32" s="38">
        <f>VLOOKUP(B:B,'[1]1. RW,EX,BOP,CP,SA'!$B:$CD,49,0)</f>
        <v>36</v>
      </c>
      <c r="BT32" s="38">
        <f>VLOOKUP(B:B,'[1]1. RW,EX,BOP,CP,SA'!$B:$CD,50,0)</f>
        <v>44</v>
      </c>
      <c r="BU32" s="38">
        <f>VLOOKUP(B:B,'[1]1. RW,EX,BOP,CP,SA'!$B:$CD,51,0)</f>
        <v>48</v>
      </c>
      <c r="BV32" s="38">
        <f>VLOOKUP(B:B,'[1]1. RW,EX,BOP,CP,SA'!$B:$CD,52,0)</f>
        <v>48</v>
      </c>
      <c r="BW32" s="38">
        <f>VLOOKUP(B:B,'[1]1. RW,EX,BOP,CP,SA'!$B:$CD,53,0)</f>
        <v>56</v>
      </c>
      <c r="BX32" s="38">
        <f>VLOOKUP(B:B,'[1]1. RW,EX,BOP,CP,SA'!$B:$CD,54,0)</f>
        <v>67</v>
      </c>
      <c r="BY32" s="38">
        <f>VLOOKUP(B:B,'[1]1. RW,EX,BOP,CP,SA'!$B:$CD,55,0)</f>
        <v>77</v>
      </c>
      <c r="BZ32" s="38">
        <f>VLOOKUP(B:B,'[1]1. RW,EX,BOP,CP,SA'!$B:$CD,56,0)</f>
        <v>90</v>
      </c>
      <c r="CA32" s="38">
        <f>VLOOKUP(B:B,'[1]1. RW,EX,BOP,CP,SA'!$B:$CD,57,0)</f>
        <v>93</v>
      </c>
      <c r="CB32" s="38">
        <f>VLOOKUP(B:B,'[1]1. RW,EX,BOP,CP,SA'!$B:$CD,58,0)</f>
        <v>83</v>
      </c>
      <c r="CC32" s="38">
        <f>VLOOKUP(B:B,'[1]1. RW,EX,BOP,CP,SA'!$B:$CD,59,0)</f>
        <v>65</v>
      </c>
      <c r="CD32" s="38">
        <f>VLOOKUP(B:B,'[1]1. RW,EX,BOP,CP,SA'!$B:$CD,60,0)</f>
        <v>65</v>
      </c>
      <c r="CE32" s="38">
        <f>VLOOKUP(B:B,'[1]1. RW,EX,BOP,CP,SA'!$B:$CD,61,0)</f>
        <v>80</v>
      </c>
      <c r="CF32" s="38">
        <f>VLOOKUP(B:B,'[1]1. RW,EX,BOP,CP,SA'!$B:$CD,62,0)</f>
        <v>101</v>
      </c>
      <c r="CG32" s="38">
        <f>VLOOKUP(B:B,'[1]1. RW,EX,BOP,CP,SA'!$B:$CD,63,0)</f>
        <v>108</v>
      </c>
      <c r="CH32" s="38">
        <f>VLOOKUP(B:B,'[1]1. RW,EX,BOP,CP,SA'!$B:$CD,64,0)</f>
        <v>107</v>
      </c>
      <c r="CI32" s="38">
        <f>VLOOKUP(B:B,'[1]1. RW,EX,BOP,CP,SA'!$B:$CD,65,0)</f>
        <v>101</v>
      </c>
      <c r="CJ32" s="38">
        <f>VLOOKUP(B:B,'[1]1. RW,EX,BOP,CP,SA'!$B:$CD,66,0)</f>
        <v>98</v>
      </c>
      <c r="CK32" s="38">
        <f>VLOOKUP(B:B,'[1]1. RW,EX,BOP,CP,SA'!$B:$CD,67,0)</f>
        <v>111</v>
      </c>
      <c r="CL32" s="38">
        <f>VLOOKUP(B:B,'[1]1. RW,EX,BOP,CP,SA'!$B:$CD,68,0)</f>
        <v>111</v>
      </c>
      <c r="CM32" s="38">
        <f>VLOOKUP(B:B,'[1]1. RW,EX,BOP,CP,SA'!$B:$CD,69,0)</f>
        <v>108</v>
      </c>
      <c r="CN32" s="38">
        <f>VLOOKUP(B:B,'[1]1. RW,EX,BOP,CP,SA'!$B:$CD,70,0)</f>
        <v>101</v>
      </c>
      <c r="CO32" s="38">
        <f>VLOOKUP(B:B,'[1]1. RW,EX,BOP,CP,SA'!$B:$CD,71,0)</f>
        <v>92</v>
      </c>
      <c r="CP32" s="38">
        <f>VLOOKUP(B:B,'[1]1. RW,EX,BOP,CP,SA'!$B:$CD,72,0)</f>
        <v>84</v>
      </c>
      <c r="CQ32" s="38">
        <f>VLOOKUP(B:B,'[1]1. RW,EX,BOP,CP,SA'!$B:$CD,73,0)</f>
        <v>84</v>
      </c>
      <c r="CR32" s="38">
        <f>VLOOKUP(B:B,'[1]1. RW,EX,BOP,CP,SA'!$B:$CD,74,0)</f>
        <v>101</v>
      </c>
      <c r="CS32" s="38">
        <f>VLOOKUP(B:B,'[1]1. RW,EX,BOP,CP,SA'!$B:$CD,75,0)</f>
        <v>106</v>
      </c>
      <c r="CT32" s="38">
        <f>VLOOKUP(B:B,'[1]1. RW,EX,BOP,CP,SA'!$B:$CD,76,0)</f>
        <v>103</v>
      </c>
      <c r="CU32" s="38">
        <f>VLOOKUP(B:B,'[1]1. RW,EX,BOP,CP,SA'!$B:$CD,77,0)</f>
        <v>114</v>
      </c>
      <c r="CV32" s="52">
        <f>VLOOKUP(B:B,'[1]1. RW,EX,BOP,CP,SA'!$B:$CD,78,0)</f>
        <v>114</v>
      </c>
      <c r="CW32" s="52">
        <f>VLOOKUP(B:B,'[1]1. RW,EX,BOP,CP,SA'!$B:$CD,79,0)</f>
        <v>121</v>
      </c>
      <c r="CX32" s="52">
        <f>VLOOKUP(B:B,'[1]1. RW,EX,BOP,CP,SA'!$B:$CD,80,0)</f>
        <v>121</v>
      </c>
      <c r="CY32" s="52">
        <f>VLOOKUP(B:B,'[1]1. RW,EX,BOP,CP,SA'!$B:$CD,81,0)</f>
        <v>115</v>
      </c>
    </row>
    <row r="33" spans="1:103">
      <c r="A33" s="9" t="s">
        <v>60</v>
      </c>
      <c r="B33" s="5" t="s">
        <v>1427</v>
      </c>
      <c r="C33" s="24"/>
      <c r="D33" s="38">
        <v>104</v>
      </c>
      <c r="E33" s="38">
        <v>119</v>
      </c>
      <c r="F33" s="38">
        <v>135</v>
      </c>
      <c r="G33" s="38">
        <v>134</v>
      </c>
      <c r="H33" s="38">
        <v>133</v>
      </c>
      <c r="I33" s="38">
        <v>157</v>
      </c>
      <c r="J33" s="38">
        <v>161</v>
      </c>
      <c r="K33" s="38">
        <v>160</v>
      </c>
      <c r="L33" s="38">
        <v>160</v>
      </c>
      <c r="M33" s="38">
        <v>179</v>
      </c>
      <c r="N33" s="38">
        <v>201</v>
      </c>
      <c r="O33" s="38">
        <v>255</v>
      </c>
      <c r="P33" s="38">
        <v>294</v>
      </c>
      <c r="Q33" s="38">
        <v>295</v>
      </c>
      <c r="R33" s="38">
        <v>322</v>
      </c>
      <c r="S33" s="38">
        <v>290</v>
      </c>
      <c r="T33" s="38">
        <v>342</v>
      </c>
      <c r="U33" s="38">
        <v>309</v>
      </c>
      <c r="V33" s="38">
        <v>347</v>
      </c>
      <c r="W33" s="38">
        <v>351</v>
      </c>
      <c r="X33" s="53">
        <f>VLOOKUP(B:B,'[1]1. RW,EX,BOP,CP,SA'!$B:$CD,2,0)</f>
        <v>25</v>
      </c>
      <c r="Y33" s="38">
        <f>VLOOKUP(B:B,'[1]1. RW,EX,BOP,CP,SA'!$B:$CD,3,0)</f>
        <v>29</v>
      </c>
      <c r="Z33" s="38">
        <f>VLOOKUP(B:B,'[1]1. RW,EX,BOP,CP,SA'!$B:$CD,4,0)</f>
        <v>25</v>
      </c>
      <c r="AA33" s="38">
        <f>VLOOKUP(B:B,'[1]1. RW,EX,BOP,CP,SA'!$B:$CD,5,0)</f>
        <v>25</v>
      </c>
      <c r="AB33" s="38">
        <f>VLOOKUP(B:B,'[1]1. RW,EX,BOP,CP,SA'!$B:$CD,6,0)</f>
        <v>28</v>
      </c>
      <c r="AC33" s="38">
        <f>VLOOKUP(B:B,'[1]1. RW,EX,BOP,CP,SA'!$B:$CD,7,0)</f>
        <v>26</v>
      </c>
      <c r="AD33" s="38">
        <f>VLOOKUP(B:B,'[1]1. RW,EX,BOP,CP,SA'!$B:$CD,8,0)</f>
        <v>33</v>
      </c>
      <c r="AE33" s="38">
        <f>VLOOKUP(B:B,'[1]1. RW,EX,BOP,CP,SA'!$B:$CD,9,0)</f>
        <v>32</v>
      </c>
      <c r="AF33" s="38">
        <f>VLOOKUP(B:B,'[1]1. RW,EX,BOP,CP,SA'!$B:$CD,10,0)</f>
        <v>32</v>
      </c>
      <c r="AG33" s="38">
        <f>VLOOKUP(B:B,'[1]1. RW,EX,BOP,CP,SA'!$B:$CD,11,0)</f>
        <v>31</v>
      </c>
      <c r="AH33" s="38">
        <f>VLOOKUP(B:B,'[1]1. RW,EX,BOP,CP,SA'!$B:$CD,12,0)</f>
        <v>33</v>
      </c>
      <c r="AI33" s="38">
        <f>VLOOKUP(B:B,'[1]1. RW,EX,BOP,CP,SA'!$B:$CD,13,0)</f>
        <v>39</v>
      </c>
      <c r="AJ33" s="38">
        <f>VLOOKUP(B:B,'[1]1. RW,EX,BOP,CP,SA'!$B:$CD,14,0)</f>
        <v>31</v>
      </c>
      <c r="AK33" s="38">
        <f>VLOOKUP(B:B,'[1]1. RW,EX,BOP,CP,SA'!$B:$CD,15,0)</f>
        <v>34</v>
      </c>
      <c r="AL33" s="38">
        <f>VLOOKUP(B:B,'[1]1. RW,EX,BOP,CP,SA'!$B:$CD,16,0)</f>
        <v>26</v>
      </c>
      <c r="AM33" s="38">
        <f>VLOOKUP(B:B,'[1]1. RW,EX,BOP,CP,SA'!$B:$CD,17,0)</f>
        <v>43</v>
      </c>
      <c r="AN33" s="38">
        <f>VLOOKUP(B:B,'[1]1. RW,EX,BOP,CP,SA'!$B:$CD,18,0)</f>
        <v>32</v>
      </c>
      <c r="AO33" s="38">
        <f>VLOOKUP(B:B,'[1]1. RW,EX,BOP,CP,SA'!$B:$CD,19,0)</f>
        <v>34</v>
      </c>
      <c r="AP33" s="38">
        <f>VLOOKUP(B:B,'[1]1. RW,EX,BOP,CP,SA'!$B:$CD,20,0)</f>
        <v>34</v>
      </c>
      <c r="AQ33" s="38">
        <f>VLOOKUP(B:B,'[1]1. RW,EX,BOP,CP,SA'!$B:$CD,21,0)</f>
        <v>33</v>
      </c>
      <c r="AR33" s="38">
        <f>VLOOKUP(B:B,'[1]1. RW,EX,BOP,CP,SA'!$B:$CD,22,0)</f>
        <v>43</v>
      </c>
      <c r="AS33" s="38">
        <f>VLOOKUP(B:B,'[1]1. RW,EX,BOP,CP,SA'!$B:$CD,23,0)</f>
        <v>37</v>
      </c>
      <c r="AT33" s="38">
        <f>VLOOKUP(B:B,'[1]1. RW,EX,BOP,CP,SA'!$B:$CD,24,0)</f>
        <v>37</v>
      </c>
      <c r="AU33" s="38">
        <f>VLOOKUP(B:B,'[1]1. RW,EX,BOP,CP,SA'!$B:$CD,25,0)</f>
        <v>40</v>
      </c>
      <c r="AV33" s="38">
        <f>VLOOKUP(B:B,'[1]1. RW,EX,BOP,CP,SA'!$B:$CD,26,0)</f>
        <v>38</v>
      </c>
      <c r="AW33" s="38">
        <f>VLOOKUP(B:B,'[1]1. RW,EX,BOP,CP,SA'!$B:$CD,27,0)</f>
        <v>42</v>
      </c>
      <c r="AX33" s="38">
        <f>VLOOKUP(B:B,'[1]1. RW,EX,BOP,CP,SA'!$B:$CD,28,0)</f>
        <v>44</v>
      </c>
      <c r="AY33" s="38">
        <f>VLOOKUP(B:B,'[1]1. RW,EX,BOP,CP,SA'!$B:$CD,29,0)</f>
        <v>37</v>
      </c>
      <c r="AZ33" s="38">
        <f>VLOOKUP(B:B,'[1]1. RW,EX,BOP,CP,SA'!$B:$CD,30,0)</f>
        <v>39</v>
      </c>
      <c r="BA33" s="38">
        <f>VLOOKUP(B:B,'[1]1. RW,EX,BOP,CP,SA'!$B:$CD,31,0)</f>
        <v>43</v>
      </c>
      <c r="BB33" s="38">
        <f>VLOOKUP(B:B,'[1]1. RW,EX,BOP,CP,SA'!$B:$CD,32,0)</f>
        <v>47</v>
      </c>
      <c r="BC33" s="38">
        <f>VLOOKUP(B:B,'[1]1. RW,EX,BOP,CP,SA'!$B:$CD,33,0)</f>
        <v>31</v>
      </c>
      <c r="BD33" s="38">
        <f>VLOOKUP(B:B,'[1]1. RW,EX,BOP,CP,SA'!$B:$CD,34,0)</f>
        <v>42</v>
      </c>
      <c r="BE33" s="38">
        <f>VLOOKUP(B:B,'[1]1. RW,EX,BOP,CP,SA'!$B:$CD,35,0)</f>
        <v>41</v>
      </c>
      <c r="BF33" s="38">
        <f>VLOOKUP(B:B,'[1]1. RW,EX,BOP,CP,SA'!$B:$CD,36,0)</f>
        <v>38</v>
      </c>
      <c r="BG33" s="38">
        <f>VLOOKUP(B:B,'[1]1. RW,EX,BOP,CP,SA'!$B:$CD,37,0)</f>
        <v>39</v>
      </c>
      <c r="BH33" s="38">
        <f>VLOOKUP(B:B,'[1]1. RW,EX,BOP,CP,SA'!$B:$CD,38,0)</f>
        <v>41</v>
      </c>
      <c r="BI33" s="38">
        <f>VLOOKUP(B:B,'[1]1. RW,EX,BOP,CP,SA'!$B:$CD,39,0)</f>
        <v>39</v>
      </c>
      <c r="BJ33" s="38">
        <f>VLOOKUP(B:B,'[1]1. RW,EX,BOP,CP,SA'!$B:$CD,40,0)</f>
        <v>42</v>
      </c>
      <c r="BK33" s="38">
        <f>VLOOKUP(B:B,'[1]1. RW,EX,BOP,CP,SA'!$B:$CD,41,0)</f>
        <v>57</v>
      </c>
      <c r="BL33" s="38">
        <f>VLOOKUP(B:B,'[1]1. RW,EX,BOP,CP,SA'!$B:$CD,42,0)</f>
        <v>51</v>
      </c>
      <c r="BM33" s="38">
        <f>VLOOKUP(B:B,'[1]1. RW,EX,BOP,CP,SA'!$B:$CD,43,0)</f>
        <v>52</v>
      </c>
      <c r="BN33" s="38">
        <f>VLOOKUP(B:B,'[1]1. RW,EX,BOP,CP,SA'!$B:$CD,44,0)</f>
        <v>46</v>
      </c>
      <c r="BO33" s="38">
        <f>VLOOKUP(B:B,'[1]1. RW,EX,BOP,CP,SA'!$B:$CD,45,0)</f>
        <v>52</v>
      </c>
      <c r="BP33" s="38">
        <f>VLOOKUP(B:B,'[1]1. RW,EX,BOP,CP,SA'!$B:$CD,46,0)</f>
        <v>58</v>
      </c>
      <c r="BQ33" s="38">
        <f>VLOOKUP(B:B,'[1]1. RW,EX,BOP,CP,SA'!$B:$CD,47,0)</f>
        <v>71</v>
      </c>
      <c r="BR33" s="38">
        <f>VLOOKUP(B:B,'[1]1. RW,EX,BOP,CP,SA'!$B:$CD,48,0)</f>
        <v>57</v>
      </c>
      <c r="BS33" s="38">
        <f>VLOOKUP(B:B,'[1]1. RW,EX,BOP,CP,SA'!$B:$CD,49,0)</f>
        <v>69</v>
      </c>
      <c r="BT33" s="38">
        <f>VLOOKUP(B:B,'[1]1. RW,EX,BOP,CP,SA'!$B:$CD,50,0)</f>
        <v>64</v>
      </c>
      <c r="BU33" s="38">
        <f>VLOOKUP(B:B,'[1]1. RW,EX,BOP,CP,SA'!$B:$CD,51,0)</f>
        <v>64</v>
      </c>
      <c r="BV33" s="38">
        <f>VLOOKUP(B:B,'[1]1. RW,EX,BOP,CP,SA'!$B:$CD,52,0)</f>
        <v>82</v>
      </c>
      <c r="BW33" s="38">
        <f>VLOOKUP(B:B,'[1]1. RW,EX,BOP,CP,SA'!$B:$CD,53,0)</f>
        <v>84</v>
      </c>
      <c r="BX33" s="38">
        <f>VLOOKUP(B:B,'[1]1. RW,EX,BOP,CP,SA'!$B:$CD,54,0)</f>
        <v>78</v>
      </c>
      <c r="BY33" s="38">
        <f>VLOOKUP(B:B,'[1]1. RW,EX,BOP,CP,SA'!$B:$CD,55,0)</f>
        <v>71</v>
      </c>
      <c r="BZ33" s="38">
        <f>VLOOKUP(B:B,'[1]1. RW,EX,BOP,CP,SA'!$B:$CD,56,0)</f>
        <v>72</v>
      </c>
      <c r="CA33" s="38">
        <f>VLOOKUP(B:B,'[1]1. RW,EX,BOP,CP,SA'!$B:$CD,57,0)</f>
        <v>74</v>
      </c>
      <c r="CB33" s="38">
        <f>VLOOKUP(B:B,'[1]1. RW,EX,BOP,CP,SA'!$B:$CD,58,0)</f>
        <v>83</v>
      </c>
      <c r="CC33" s="38">
        <f>VLOOKUP(B:B,'[1]1. RW,EX,BOP,CP,SA'!$B:$CD,59,0)</f>
        <v>80</v>
      </c>
      <c r="CD33" s="38">
        <f>VLOOKUP(B:B,'[1]1. RW,EX,BOP,CP,SA'!$B:$CD,60,0)</f>
        <v>84</v>
      </c>
      <c r="CE33" s="38">
        <f>VLOOKUP(B:B,'[1]1. RW,EX,BOP,CP,SA'!$B:$CD,61,0)</f>
        <v>75</v>
      </c>
      <c r="CF33" s="38">
        <f>VLOOKUP(B:B,'[1]1. RW,EX,BOP,CP,SA'!$B:$CD,62,0)</f>
        <v>77</v>
      </c>
      <c r="CG33" s="38">
        <f>VLOOKUP(B:B,'[1]1. RW,EX,BOP,CP,SA'!$B:$CD,63,0)</f>
        <v>71</v>
      </c>
      <c r="CH33" s="38">
        <f>VLOOKUP(B:B,'[1]1. RW,EX,BOP,CP,SA'!$B:$CD,64,0)</f>
        <v>68</v>
      </c>
      <c r="CI33" s="38">
        <f>VLOOKUP(B:B,'[1]1. RW,EX,BOP,CP,SA'!$B:$CD,65,0)</f>
        <v>74</v>
      </c>
      <c r="CJ33" s="38">
        <f>VLOOKUP(B:B,'[1]1. RW,EX,BOP,CP,SA'!$B:$CD,66,0)</f>
        <v>85</v>
      </c>
      <c r="CK33" s="38">
        <f>VLOOKUP(B:B,'[1]1. RW,EX,BOP,CP,SA'!$B:$CD,67,0)</f>
        <v>79</v>
      </c>
      <c r="CL33" s="38">
        <f>VLOOKUP(B:B,'[1]1. RW,EX,BOP,CP,SA'!$B:$CD,68,0)</f>
        <v>82</v>
      </c>
      <c r="CM33" s="38">
        <f>VLOOKUP(B:B,'[1]1. RW,EX,BOP,CP,SA'!$B:$CD,69,0)</f>
        <v>96</v>
      </c>
      <c r="CN33" s="38">
        <f>VLOOKUP(B:B,'[1]1. RW,EX,BOP,CP,SA'!$B:$CD,70,0)</f>
        <v>71</v>
      </c>
      <c r="CO33" s="38">
        <f>VLOOKUP(B:B,'[1]1. RW,EX,BOP,CP,SA'!$B:$CD,71,0)</f>
        <v>85</v>
      </c>
      <c r="CP33" s="38">
        <f>VLOOKUP(B:B,'[1]1. RW,EX,BOP,CP,SA'!$B:$CD,72,0)</f>
        <v>82</v>
      </c>
      <c r="CQ33" s="38">
        <f>VLOOKUP(B:B,'[1]1. RW,EX,BOP,CP,SA'!$B:$CD,73,0)</f>
        <v>71</v>
      </c>
      <c r="CR33" s="38">
        <f>VLOOKUP(B:B,'[1]1. RW,EX,BOP,CP,SA'!$B:$CD,74,0)</f>
        <v>68</v>
      </c>
      <c r="CS33" s="38">
        <f>VLOOKUP(B:B,'[1]1. RW,EX,BOP,CP,SA'!$B:$CD,75,0)</f>
        <v>90</v>
      </c>
      <c r="CT33" s="38">
        <f>VLOOKUP(B:B,'[1]1. RW,EX,BOP,CP,SA'!$B:$CD,76,0)</f>
        <v>92</v>
      </c>
      <c r="CU33" s="38">
        <f>VLOOKUP(B:B,'[1]1. RW,EX,BOP,CP,SA'!$B:$CD,77,0)</f>
        <v>97</v>
      </c>
      <c r="CV33" s="52">
        <f>VLOOKUP(B:B,'[1]1. RW,EX,BOP,CP,SA'!$B:$CD,78,0)</f>
        <v>78</v>
      </c>
      <c r="CW33" s="52">
        <f>VLOOKUP(B:B,'[1]1. RW,EX,BOP,CP,SA'!$B:$CD,79,0)</f>
        <v>93</v>
      </c>
      <c r="CX33" s="52">
        <f>VLOOKUP(B:B,'[1]1. RW,EX,BOP,CP,SA'!$B:$CD,80,0)</f>
        <v>92</v>
      </c>
      <c r="CY33" s="52">
        <f>VLOOKUP(B:B,'[1]1. RW,EX,BOP,CP,SA'!$B:$CD,81,0)</f>
        <v>88</v>
      </c>
    </row>
    <row r="34" spans="1:103">
      <c r="A34" s="13" t="s">
        <v>61</v>
      </c>
      <c r="B34" s="5" t="s">
        <v>1428</v>
      </c>
      <c r="C34" s="24" t="s">
        <v>773</v>
      </c>
      <c r="D34" s="38">
        <v>54</v>
      </c>
      <c r="E34" s="38">
        <v>68</v>
      </c>
      <c r="F34" s="38">
        <v>78</v>
      </c>
      <c r="G34" s="38">
        <v>80</v>
      </c>
      <c r="H34" s="38">
        <v>87</v>
      </c>
      <c r="I34" s="38">
        <v>110</v>
      </c>
      <c r="J34" s="38">
        <v>118</v>
      </c>
      <c r="K34" s="38">
        <v>117</v>
      </c>
      <c r="L34" s="38">
        <v>109</v>
      </c>
      <c r="M34" s="38">
        <v>126</v>
      </c>
      <c r="N34" s="38">
        <v>128</v>
      </c>
      <c r="O34" s="38">
        <v>170</v>
      </c>
      <c r="P34" s="38">
        <v>203</v>
      </c>
      <c r="Q34" s="38">
        <v>187</v>
      </c>
      <c r="R34" s="38">
        <v>207</v>
      </c>
      <c r="S34" s="38">
        <v>173</v>
      </c>
      <c r="T34" s="38">
        <v>222</v>
      </c>
      <c r="U34" s="38">
        <v>187</v>
      </c>
      <c r="V34" s="38">
        <v>207</v>
      </c>
      <c r="W34" s="38">
        <v>197</v>
      </c>
      <c r="X34" s="53">
        <f>VLOOKUP(B:B,'[1]1. RW,EX,BOP,CP,SA'!$B:$CD,2,0)</f>
        <v>13</v>
      </c>
      <c r="Y34" s="38">
        <f>VLOOKUP(B:B,'[1]1. RW,EX,BOP,CP,SA'!$B:$CD,3,0)</f>
        <v>15</v>
      </c>
      <c r="Z34" s="38">
        <f>VLOOKUP(B:B,'[1]1. RW,EX,BOP,CP,SA'!$B:$CD,4,0)</f>
        <v>13</v>
      </c>
      <c r="AA34" s="38">
        <f>VLOOKUP(B:B,'[1]1. RW,EX,BOP,CP,SA'!$B:$CD,5,0)</f>
        <v>13</v>
      </c>
      <c r="AB34" s="38">
        <f>VLOOKUP(B:B,'[1]1. RW,EX,BOP,CP,SA'!$B:$CD,6,0)</f>
        <v>15</v>
      </c>
      <c r="AC34" s="38">
        <f>VLOOKUP(B:B,'[1]1. RW,EX,BOP,CP,SA'!$B:$CD,7,0)</f>
        <v>14</v>
      </c>
      <c r="AD34" s="38">
        <f>VLOOKUP(B:B,'[1]1. RW,EX,BOP,CP,SA'!$B:$CD,8,0)</f>
        <v>19</v>
      </c>
      <c r="AE34" s="38">
        <f>VLOOKUP(B:B,'[1]1. RW,EX,BOP,CP,SA'!$B:$CD,9,0)</f>
        <v>20</v>
      </c>
      <c r="AF34" s="38">
        <f>VLOOKUP(B:B,'[1]1. RW,EX,BOP,CP,SA'!$B:$CD,10,0)</f>
        <v>19</v>
      </c>
      <c r="AG34" s="38">
        <f>VLOOKUP(B:B,'[1]1. RW,EX,BOP,CP,SA'!$B:$CD,11,0)</f>
        <v>17</v>
      </c>
      <c r="AH34" s="38">
        <f>VLOOKUP(B:B,'[1]1. RW,EX,BOP,CP,SA'!$B:$CD,12,0)</f>
        <v>19</v>
      </c>
      <c r="AI34" s="38">
        <f>VLOOKUP(B:B,'[1]1. RW,EX,BOP,CP,SA'!$B:$CD,13,0)</f>
        <v>23</v>
      </c>
      <c r="AJ34" s="38">
        <f>VLOOKUP(B:B,'[1]1. RW,EX,BOP,CP,SA'!$B:$CD,14,0)</f>
        <v>17</v>
      </c>
      <c r="AK34" s="38">
        <f>VLOOKUP(B:B,'[1]1. RW,EX,BOP,CP,SA'!$B:$CD,15,0)</f>
        <v>20</v>
      </c>
      <c r="AL34" s="38">
        <f>VLOOKUP(B:B,'[1]1. RW,EX,BOP,CP,SA'!$B:$CD,16,0)</f>
        <v>14</v>
      </c>
      <c r="AM34" s="38">
        <f>VLOOKUP(B:B,'[1]1. RW,EX,BOP,CP,SA'!$B:$CD,17,0)</f>
        <v>29</v>
      </c>
      <c r="AN34" s="38">
        <f>VLOOKUP(B:B,'[1]1. RW,EX,BOP,CP,SA'!$B:$CD,18,0)</f>
        <v>20</v>
      </c>
      <c r="AO34" s="38">
        <f>VLOOKUP(B:B,'[1]1. RW,EX,BOP,CP,SA'!$B:$CD,19,0)</f>
        <v>23</v>
      </c>
      <c r="AP34" s="38">
        <f>VLOOKUP(B:B,'[1]1. RW,EX,BOP,CP,SA'!$B:$CD,20,0)</f>
        <v>22</v>
      </c>
      <c r="AQ34" s="38">
        <f>VLOOKUP(B:B,'[1]1. RW,EX,BOP,CP,SA'!$B:$CD,21,0)</f>
        <v>22</v>
      </c>
      <c r="AR34" s="38">
        <f>VLOOKUP(B:B,'[1]1. RW,EX,BOP,CP,SA'!$B:$CD,22,0)</f>
        <v>31</v>
      </c>
      <c r="AS34" s="38">
        <f>VLOOKUP(B:B,'[1]1. RW,EX,BOP,CP,SA'!$B:$CD,23,0)</f>
        <v>25</v>
      </c>
      <c r="AT34" s="38">
        <f>VLOOKUP(B:B,'[1]1. RW,EX,BOP,CP,SA'!$B:$CD,24,0)</f>
        <v>25</v>
      </c>
      <c r="AU34" s="38">
        <f>VLOOKUP(B:B,'[1]1. RW,EX,BOP,CP,SA'!$B:$CD,25,0)</f>
        <v>29</v>
      </c>
      <c r="AV34" s="38">
        <f>VLOOKUP(B:B,'[1]1. RW,EX,BOP,CP,SA'!$B:$CD,26,0)</f>
        <v>28</v>
      </c>
      <c r="AW34" s="38">
        <f>VLOOKUP(B:B,'[1]1. RW,EX,BOP,CP,SA'!$B:$CD,27,0)</f>
        <v>32</v>
      </c>
      <c r="AX34" s="38">
        <f>VLOOKUP(B:B,'[1]1. RW,EX,BOP,CP,SA'!$B:$CD,28,0)</f>
        <v>32</v>
      </c>
      <c r="AY34" s="38">
        <f>VLOOKUP(B:B,'[1]1. RW,EX,BOP,CP,SA'!$B:$CD,29,0)</f>
        <v>26</v>
      </c>
      <c r="AZ34" s="38">
        <f>VLOOKUP(B:B,'[1]1. RW,EX,BOP,CP,SA'!$B:$CD,30,0)</f>
        <v>30</v>
      </c>
      <c r="BA34" s="38">
        <f>VLOOKUP(B:B,'[1]1. RW,EX,BOP,CP,SA'!$B:$CD,31,0)</f>
        <v>32</v>
      </c>
      <c r="BB34" s="38">
        <f>VLOOKUP(B:B,'[1]1. RW,EX,BOP,CP,SA'!$B:$CD,32,0)</f>
        <v>36</v>
      </c>
      <c r="BC34" s="38">
        <f>VLOOKUP(B:B,'[1]1. RW,EX,BOP,CP,SA'!$B:$CD,33,0)</f>
        <v>19</v>
      </c>
      <c r="BD34" s="38">
        <f>VLOOKUP(B:B,'[1]1. RW,EX,BOP,CP,SA'!$B:$CD,34,0)</f>
        <v>30</v>
      </c>
      <c r="BE34" s="38">
        <f>VLOOKUP(B:B,'[1]1. RW,EX,BOP,CP,SA'!$B:$CD,35,0)</f>
        <v>29</v>
      </c>
      <c r="BF34" s="38">
        <f>VLOOKUP(B:B,'[1]1. RW,EX,BOP,CP,SA'!$B:$CD,36,0)</f>
        <v>25</v>
      </c>
      <c r="BG34" s="38">
        <f>VLOOKUP(B:B,'[1]1. RW,EX,BOP,CP,SA'!$B:$CD,37,0)</f>
        <v>25</v>
      </c>
      <c r="BH34" s="38">
        <f>VLOOKUP(B:B,'[1]1. RW,EX,BOP,CP,SA'!$B:$CD,38,0)</f>
        <v>27</v>
      </c>
      <c r="BI34" s="38">
        <f>VLOOKUP(B:B,'[1]1. RW,EX,BOP,CP,SA'!$B:$CD,39,0)</f>
        <v>27</v>
      </c>
      <c r="BJ34" s="38">
        <f>VLOOKUP(B:B,'[1]1. RW,EX,BOP,CP,SA'!$B:$CD,40,0)</f>
        <v>29</v>
      </c>
      <c r="BK34" s="38">
        <f>VLOOKUP(B:B,'[1]1. RW,EX,BOP,CP,SA'!$B:$CD,41,0)</f>
        <v>43</v>
      </c>
      <c r="BL34" s="38">
        <f>VLOOKUP(B:B,'[1]1. RW,EX,BOP,CP,SA'!$B:$CD,42,0)</f>
        <v>32</v>
      </c>
      <c r="BM34" s="38">
        <f>VLOOKUP(B:B,'[1]1. RW,EX,BOP,CP,SA'!$B:$CD,43,0)</f>
        <v>33</v>
      </c>
      <c r="BN34" s="38">
        <f>VLOOKUP(B:B,'[1]1. RW,EX,BOP,CP,SA'!$B:$CD,44,0)</f>
        <v>30</v>
      </c>
      <c r="BO34" s="38">
        <f>VLOOKUP(B:B,'[1]1. RW,EX,BOP,CP,SA'!$B:$CD,45,0)</f>
        <v>33</v>
      </c>
      <c r="BP34" s="38">
        <f>VLOOKUP(B:B,'[1]1. RW,EX,BOP,CP,SA'!$B:$CD,46,0)</f>
        <v>39</v>
      </c>
      <c r="BQ34" s="38">
        <f>VLOOKUP(B:B,'[1]1. RW,EX,BOP,CP,SA'!$B:$CD,47,0)</f>
        <v>48</v>
      </c>
      <c r="BR34" s="38">
        <f>VLOOKUP(B:B,'[1]1. RW,EX,BOP,CP,SA'!$B:$CD,48,0)</f>
        <v>36</v>
      </c>
      <c r="BS34" s="38">
        <f>VLOOKUP(B:B,'[1]1. RW,EX,BOP,CP,SA'!$B:$CD,49,0)</f>
        <v>47</v>
      </c>
      <c r="BT34" s="38">
        <f>VLOOKUP(B:B,'[1]1. RW,EX,BOP,CP,SA'!$B:$CD,50,0)</f>
        <v>45</v>
      </c>
      <c r="BU34" s="38">
        <f>VLOOKUP(B:B,'[1]1. RW,EX,BOP,CP,SA'!$B:$CD,51,0)</f>
        <v>42</v>
      </c>
      <c r="BV34" s="38">
        <f>VLOOKUP(B:B,'[1]1. RW,EX,BOP,CP,SA'!$B:$CD,52,0)</f>
        <v>56</v>
      </c>
      <c r="BW34" s="38">
        <f>VLOOKUP(B:B,'[1]1. RW,EX,BOP,CP,SA'!$B:$CD,53,0)</f>
        <v>60</v>
      </c>
      <c r="BX34" s="38">
        <f>VLOOKUP(B:B,'[1]1. RW,EX,BOP,CP,SA'!$B:$CD,54,0)</f>
        <v>51</v>
      </c>
      <c r="BY34" s="38">
        <f>VLOOKUP(B:B,'[1]1. RW,EX,BOP,CP,SA'!$B:$CD,55,0)</f>
        <v>44</v>
      </c>
      <c r="BZ34" s="38">
        <f>VLOOKUP(B:B,'[1]1. RW,EX,BOP,CP,SA'!$B:$CD,56,0)</f>
        <v>45</v>
      </c>
      <c r="CA34" s="38">
        <f>VLOOKUP(B:B,'[1]1. RW,EX,BOP,CP,SA'!$B:$CD,57,0)</f>
        <v>47</v>
      </c>
      <c r="CB34" s="38">
        <f>VLOOKUP(B:B,'[1]1. RW,EX,BOP,CP,SA'!$B:$CD,58,0)</f>
        <v>54</v>
      </c>
      <c r="CC34" s="38">
        <f>VLOOKUP(B:B,'[1]1. RW,EX,BOP,CP,SA'!$B:$CD,59,0)</f>
        <v>53</v>
      </c>
      <c r="CD34" s="38">
        <f>VLOOKUP(B:B,'[1]1. RW,EX,BOP,CP,SA'!$B:$CD,60,0)</f>
        <v>53</v>
      </c>
      <c r="CE34" s="38">
        <f>VLOOKUP(B:B,'[1]1. RW,EX,BOP,CP,SA'!$B:$CD,61,0)</f>
        <v>47</v>
      </c>
      <c r="CF34" s="38">
        <f>VLOOKUP(B:B,'[1]1. RW,EX,BOP,CP,SA'!$B:$CD,62,0)</f>
        <v>50</v>
      </c>
      <c r="CG34" s="38">
        <f>VLOOKUP(B:B,'[1]1. RW,EX,BOP,CP,SA'!$B:$CD,63,0)</f>
        <v>41</v>
      </c>
      <c r="CH34" s="38">
        <f>VLOOKUP(B:B,'[1]1. RW,EX,BOP,CP,SA'!$B:$CD,64,0)</f>
        <v>41</v>
      </c>
      <c r="CI34" s="38">
        <f>VLOOKUP(B:B,'[1]1. RW,EX,BOP,CP,SA'!$B:$CD,65,0)</f>
        <v>41</v>
      </c>
      <c r="CJ34" s="38">
        <f>VLOOKUP(B:B,'[1]1. RW,EX,BOP,CP,SA'!$B:$CD,66,0)</f>
        <v>53</v>
      </c>
      <c r="CK34" s="38">
        <f>VLOOKUP(B:B,'[1]1. RW,EX,BOP,CP,SA'!$B:$CD,67,0)</f>
        <v>48</v>
      </c>
      <c r="CL34" s="38">
        <f>VLOOKUP(B:B,'[1]1. RW,EX,BOP,CP,SA'!$B:$CD,68,0)</f>
        <v>52</v>
      </c>
      <c r="CM34" s="38">
        <f>VLOOKUP(B:B,'[1]1. RW,EX,BOP,CP,SA'!$B:$CD,69,0)</f>
        <v>69</v>
      </c>
      <c r="CN34" s="38">
        <f>VLOOKUP(B:B,'[1]1. RW,EX,BOP,CP,SA'!$B:$CD,70,0)</f>
        <v>42</v>
      </c>
      <c r="CO34" s="38">
        <f>VLOOKUP(B:B,'[1]1. RW,EX,BOP,CP,SA'!$B:$CD,71,0)</f>
        <v>55</v>
      </c>
      <c r="CP34" s="38">
        <f>VLOOKUP(B:B,'[1]1. RW,EX,BOP,CP,SA'!$B:$CD,72,0)</f>
        <v>51</v>
      </c>
      <c r="CQ34" s="38">
        <f>VLOOKUP(B:B,'[1]1. RW,EX,BOP,CP,SA'!$B:$CD,73,0)</f>
        <v>39</v>
      </c>
      <c r="CR34" s="38">
        <f>VLOOKUP(B:B,'[1]1. RW,EX,BOP,CP,SA'!$B:$CD,74,0)</f>
        <v>37</v>
      </c>
      <c r="CS34" s="38">
        <f>VLOOKUP(B:B,'[1]1. RW,EX,BOP,CP,SA'!$B:$CD,75,0)</f>
        <v>54</v>
      </c>
      <c r="CT34" s="38">
        <f>VLOOKUP(B:B,'[1]1. RW,EX,BOP,CP,SA'!$B:$CD,76,0)</f>
        <v>56</v>
      </c>
      <c r="CU34" s="38">
        <f>VLOOKUP(B:B,'[1]1. RW,EX,BOP,CP,SA'!$B:$CD,77,0)</f>
        <v>60</v>
      </c>
      <c r="CV34" s="52">
        <f>VLOOKUP(B:B,'[1]1. RW,EX,BOP,CP,SA'!$B:$CD,78,0)</f>
        <v>43</v>
      </c>
      <c r="CW34" s="52">
        <f>VLOOKUP(B:B,'[1]1. RW,EX,BOP,CP,SA'!$B:$CD,79,0)</f>
        <v>54</v>
      </c>
      <c r="CX34" s="52">
        <f>VLOOKUP(B:B,'[1]1. RW,EX,BOP,CP,SA'!$B:$CD,80,0)</f>
        <v>51</v>
      </c>
      <c r="CY34" s="52">
        <f>VLOOKUP(B:B,'[1]1. RW,EX,BOP,CP,SA'!$B:$CD,81,0)</f>
        <v>49</v>
      </c>
    </row>
    <row r="35" spans="1:103">
      <c r="A35" s="13" t="s">
        <v>1215</v>
      </c>
      <c r="B35" s="5" t="s">
        <v>1429</v>
      </c>
      <c r="C35" s="24" t="s">
        <v>774</v>
      </c>
      <c r="D35" s="38">
        <v>50</v>
      </c>
      <c r="E35" s="38">
        <v>51</v>
      </c>
      <c r="F35" s="38">
        <v>57</v>
      </c>
      <c r="G35" s="38">
        <v>54</v>
      </c>
      <c r="H35" s="38">
        <v>46</v>
      </c>
      <c r="I35" s="38">
        <v>47</v>
      </c>
      <c r="J35" s="38">
        <v>43</v>
      </c>
      <c r="K35" s="38">
        <v>43</v>
      </c>
      <c r="L35" s="38">
        <v>51</v>
      </c>
      <c r="M35" s="38">
        <v>53</v>
      </c>
      <c r="N35" s="38">
        <v>73</v>
      </c>
      <c r="O35" s="38">
        <v>85</v>
      </c>
      <c r="P35" s="38">
        <v>91</v>
      </c>
      <c r="Q35" s="38">
        <v>108</v>
      </c>
      <c r="R35" s="38">
        <v>115</v>
      </c>
      <c r="S35" s="38">
        <v>117</v>
      </c>
      <c r="T35" s="38">
        <v>120</v>
      </c>
      <c r="U35" s="38">
        <v>122</v>
      </c>
      <c r="V35" s="38">
        <v>140</v>
      </c>
      <c r="W35" s="38">
        <v>154</v>
      </c>
      <c r="X35" s="53">
        <f>VLOOKUP(B:B,'[1]1. RW,EX,BOP,CP,SA'!$B:$CD,2,0)</f>
        <v>12</v>
      </c>
      <c r="Y35" s="38">
        <f>VLOOKUP(B:B,'[1]1. RW,EX,BOP,CP,SA'!$B:$CD,3,0)</f>
        <v>14</v>
      </c>
      <c r="Z35" s="38">
        <f>VLOOKUP(B:B,'[1]1. RW,EX,BOP,CP,SA'!$B:$CD,4,0)</f>
        <v>12</v>
      </c>
      <c r="AA35" s="38">
        <f>VLOOKUP(B:B,'[1]1. RW,EX,BOP,CP,SA'!$B:$CD,5,0)</f>
        <v>12</v>
      </c>
      <c r="AB35" s="38">
        <f>VLOOKUP(B:B,'[1]1. RW,EX,BOP,CP,SA'!$B:$CD,6,0)</f>
        <v>13</v>
      </c>
      <c r="AC35" s="38">
        <f>VLOOKUP(B:B,'[1]1. RW,EX,BOP,CP,SA'!$B:$CD,7,0)</f>
        <v>12</v>
      </c>
      <c r="AD35" s="38">
        <f>VLOOKUP(B:B,'[1]1. RW,EX,BOP,CP,SA'!$B:$CD,8,0)</f>
        <v>14</v>
      </c>
      <c r="AE35" s="38">
        <f>VLOOKUP(B:B,'[1]1. RW,EX,BOP,CP,SA'!$B:$CD,9,0)</f>
        <v>12</v>
      </c>
      <c r="AF35" s="38">
        <f>VLOOKUP(B:B,'[1]1. RW,EX,BOP,CP,SA'!$B:$CD,10,0)</f>
        <v>13</v>
      </c>
      <c r="AG35" s="38">
        <f>VLOOKUP(B:B,'[1]1. RW,EX,BOP,CP,SA'!$B:$CD,11,0)</f>
        <v>14</v>
      </c>
      <c r="AH35" s="38">
        <f>VLOOKUP(B:B,'[1]1. RW,EX,BOP,CP,SA'!$B:$CD,12,0)</f>
        <v>14</v>
      </c>
      <c r="AI35" s="38">
        <f>VLOOKUP(B:B,'[1]1. RW,EX,BOP,CP,SA'!$B:$CD,13,0)</f>
        <v>16</v>
      </c>
      <c r="AJ35" s="38">
        <f>VLOOKUP(B:B,'[1]1. RW,EX,BOP,CP,SA'!$B:$CD,14,0)</f>
        <v>14</v>
      </c>
      <c r="AK35" s="38">
        <f>VLOOKUP(B:B,'[1]1. RW,EX,BOP,CP,SA'!$B:$CD,15,0)</f>
        <v>14</v>
      </c>
      <c r="AL35" s="38">
        <f>VLOOKUP(B:B,'[1]1. RW,EX,BOP,CP,SA'!$B:$CD,16,0)</f>
        <v>12</v>
      </c>
      <c r="AM35" s="38">
        <f>VLOOKUP(B:B,'[1]1. RW,EX,BOP,CP,SA'!$B:$CD,17,0)</f>
        <v>14</v>
      </c>
      <c r="AN35" s="38">
        <f>VLOOKUP(B:B,'[1]1. RW,EX,BOP,CP,SA'!$B:$CD,18,0)</f>
        <v>12</v>
      </c>
      <c r="AO35" s="38">
        <f>VLOOKUP(B:B,'[1]1. RW,EX,BOP,CP,SA'!$B:$CD,19,0)</f>
        <v>11</v>
      </c>
      <c r="AP35" s="38">
        <f>VLOOKUP(B:B,'[1]1. RW,EX,BOP,CP,SA'!$B:$CD,20,0)</f>
        <v>12</v>
      </c>
      <c r="AQ35" s="38">
        <f>VLOOKUP(B:B,'[1]1. RW,EX,BOP,CP,SA'!$B:$CD,21,0)</f>
        <v>11</v>
      </c>
      <c r="AR35" s="38">
        <f>VLOOKUP(B:B,'[1]1. RW,EX,BOP,CP,SA'!$B:$CD,22,0)</f>
        <v>12</v>
      </c>
      <c r="AS35" s="38">
        <f>VLOOKUP(B:B,'[1]1. RW,EX,BOP,CP,SA'!$B:$CD,23,0)</f>
        <v>12</v>
      </c>
      <c r="AT35" s="38">
        <f>VLOOKUP(B:B,'[1]1. RW,EX,BOP,CP,SA'!$B:$CD,24,0)</f>
        <v>12</v>
      </c>
      <c r="AU35" s="38">
        <f>VLOOKUP(B:B,'[1]1. RW,EX,BOP,CP,SA'!$B:$CD,25,0)</f>
        <v>11</v>
      </c>
      <c r="AV35" s="38">
        <f>VLOOKUP(B:B,'[1]1. RW,EX,BOP,CP,SA'!$B:$CD,26,0)</f>
        <v>10</v>
      </c>
      <c r="AW35" s="38">
        <f>VLOOKUP(B:B,'[1]1. RW,EX,BOP,CP,SA'!$B:$CD,27,0)</f>
        <v>10</v>
      </c>
      <c r="AX35" s="38">
        <f>VLOOKUP(B:B,'[1]1. RW,EX,BOP,CP,SA'!$B:$CD,28,0)</f>
        <v>12</v>
      </c>
      <c r="AY35" s="38">
        <f>VLOOKUP(B:B,'[1]1. RW,EX,BOP,CP,SA'!$B:$CD,29,0)</f>
        <v>11</v>
      </c>
      <c r="AZ35" s="38">
        <f>VLOOKUP(B:B,'[1]1. RW,EX,BOP,CP,SA'!$B:$CD,30,0)</f>
        <v>9</v>
      </c>
      <c r="BA35" s="38">
        <f>VLOOKUP(B:B,'[1]1. RW,EX,BOP,CP,SA'!$B:$CD,31,0)</f>
        <v>11</v>
      </c>
      <c r="BB35" s="38">
        <f>VLOOKUP(B:B,'[1]1. RW,EX,BOP,CP,SA'!$B:$CD,32,0)</f>
        <v>11</v>
      </c>
      <c r="BC35" s="38">
        <f>VLOOKUP(B:B,'[1]1. RW,EX,BOP,CP,SA'!$B:$CD,33,0)</f>
        <v>12</v>
      </c>
      <c r="BD35" s="38">
        <f>VLOOKUP(B:B,'[1]1. RW,EX,BOP,CP,SA'!$B:$CD,34,0)</f>
        <v>12</v>
      </c>
      <c r="BE35" s="38">
        <f>VLOOKUP(B:B,'[1]1. RW,EX,BOP,CP,SA'!$B:$CD,35,0)</f>
        <v>12</v>
      </c>
      <c r="BF35" s="38">
        <f>VLOOKUP(B:B,'[1]1. RW,EX,BOP,CP,SA'!$B:$CD,36,0)</f>
        <v>13</v>
      </c>
      <c r="BG35" s="38">
        <f>VLOOKUP(B:B,'[1]1. RW,EX,BOP,CP,SA'!$B:$CD,37,0)</f>
        <v>14</v>
      </c>
      <c r="BH35" s="38">
        <f>VLOOKUP(B:B,'[1]1. RW,EX,BOP,CP,SA'!$B:$CD,38,0)</f>
        <v>14</v>
      </c>
      <c r="BI35" s="38">
        <f>VLOOKUP(B:B,'[1]1. RW,EX,BOP,CP,SA'!$B:$CD,39,0)</f>
        <v>12</v>
      </c>
      <c r="BJ35" s="38">
        <f>VLOOKUP(B:B,'[1]1. RW,EX,BOP,CP,SA'!$B:$CD,40,0)</f>
        <v>13</v>
      </c>
      <c r="BK35" s="38">
        <f>VLOOKUP(B:B,'[1]1. RW,EX,BOP,CP,SA'!$B:$CD,41,0)</f>
        <v>14</v>
      </c>
      <c r="BL35" s="38">
        <f>VLOOKUP(B:B,'[1]1. RW,EX,BOP,CP,SA'!$B:$CD,42,0)</f>
        <v>19</v>
      </c>
      <c r="BM35" s="38">
        <f>VLOOKUP(B:B,'[1]1. RW,EX,BOP,CP,SA'!$B:$CD,43,0)</f>
        <v>19</v>
      </c>
      <c r="BN35" s="38">
        <f>VLOOKUP(B:B,'[1]1. RW,EX,BOP,CP,SA'!$B:$CD,44,0)</f>
        <v>16</v>
      </c>
      <c r="BO35" s="38">
        <f>VLOOKUP(B:B,'[1]1. RW,EX,BOP,CP,SA'!$B:$CD,45,0)</f>
        <v>19</v>
      </c>
      <c r="BP35" s="38">
        <f>VLOOKUP(B:B,'[1]1. RW,EX,BOP,CP,SA'!$B:$CD,46,0)</f>
        <v>19</v>
      </c>
      <c r="BQ35" s="38">
        <f>VLOOKUP(B:B,'[1]1. RW,EX,BOP,CP,SA'!$B:$CD,47,0)</f>
        <v>23</v>
      </c>
      <c r="BR35" s="38">
        <f>VLOOKUP(B:B,'[1]1. RW,EX,BOP,CP,SA'!$B:$CD,48,0)</f>
        <v>21</v>
      </c>
      <c r="BS35" s="38">
        <f>VLOOKUP(B:B,'[1]1. RW,EX,BOP,CP,SA'!$B:$CD,49,0)</f>
        <v>22</v>
      </c>
      <c r="BT35" s="38">
        <f>VLOOKUP(B:B,'[1]1. RW,EX,BOP,CP,SA'!$B:$CD,50,0)</f>
        <v>19</v>
      </c>
      <c r="BU35" s="38">
        <f>VLOOKUP(B:B,'[1]1. RW,EX,BOP,CP,SA'!$B:$CD,51,0)</f>
        <v>22</v>
      </c>
      <c r="BV35" s="38">
        <f>VLOOKUP(B:B,'[1]1. RW,EX,BOP,CP,SA'!$B:$CD,52,0)</f>
        <v>26</v>
      </c>
      <c r="BW35" s="38">
        <f>VLOOKUP(B:B,'[1]1. RW,EX,BOP,CP,SA'!$B:$CD,53,0)</f>
        <v>24</v>
      </c>
      <c r="BX35" s="38">
        <f>VLOOKUP(B:B,'[1]1. RW,EX,BOP,CP,SA'!$B:$CD,54,0)</f>
        <v>27</v>
      </c>
      <c r="BY35" s="38">
        <f>VLOOKUP(B:B,'[1]1. RW,EX,BOP,CP,SA'!$B:$CD,55,0)</f>
        <v>27</v>
      </c>
      <c r="BZ35" s="38">
        <f>VLOOKUP(B:B,'[1]1. RW,EX,BOP,CP,SA'!$B:$CD,56,0)</f>
        <v>27</v>
      </c>
      <c r="CA35" s="38">
        <f>VLOOKUP(B:B,'[1]1. RW,EX,BOP,CP,SA'!$B:$CD,57,0)</f>
        <v>27</v>
      </c>
      <c r="CB35" s="38">
        <f>VLOOKUP(B:B,'[1]1. RW,EX,BOP,CP,SA'!$B:$CD,58,0)</f>
        <v>29</v>
      </c>
      <c r="CC35" s="38">
        <f>VLOOKUP(B:B,'[1]1. RW,EX,BOP,CP,SA'!$B:$CD,59,0)</f>
        <v>27</v>
      </c>
      <c r="CD35" s="38">
        <f>VLOOKUP(B:B,'[1]1. RW,EX,BOP,CP,SA'!$B:$CD,60,0)</f>
        <v>31</v>
      </c>
      <c r="CE35" s="38">
        <f>VLOOKUP(B:B,'[1]1. RW,EX,BOP,CP,SA'!$B:$CD,61,0)</f>
        <v>28</v>
      </c>
      <c r="CF35" s="38">
        <f>VLOOKUP(B:B,'[1]1. RW,EX,BOP,CP,SA'!$B:$CD,62,0)</f>
        <v>27</v>
      </c>
      <c r="CG35" s="38">
        <f>VLOOKUP(B:B,'[1]1. RW,EX,BOP,CP,SA'!$B:$CD,63,0)</f>
        <v>30</v>
      </c>
      <c r="CH35" s="38">
        <f>VLOOKUP(B:B,'[1]1. RW,EX,BOP,CP,SA'!$B:$CD,64,0)</f>
        <v>27</v>
      </c>
      <c r="CI35" s="38">
        <f>VLOOKUP(B:B,'[1]1. RW,EX,BOP,CP,SA'!$B:$CD,65,0)</f>
        <v>33</v>
      </c>
      <c r="CJ35" s="38">
        <f>VLOOKUP(B:B,'[1]1. RW,EX,BOP,CP,SA'!$B:$CD,66,0)</f>
        <v>32</v>
      </c>
      <c r="CK35" s="38">
        <f>VLOOKUP(B:B,'[1]1. RW,EX,BOP,CP,SA'!$B:$CD,67,0)</f>
        <v>31</v>
      </c>
      <c r="CL35" s="38">
        <f>VLOOKUP(B:B,'[1]1. RW,EX,BOP,CP,SA'!$B:$CD,68,0)</f>
        <v>30</v>
      </c>
      <c r="CM35" s="38">
        <f>VLOOKUP(B:B,'[1]1. RW,EX,BOP,CP,SA'!$B:$CD,69,0)</f>
        <v>27</v>
      </c>
      <c r="CN35" s="38">
        <f>VLOOKUP(B:B,'[1]1. RW,EX,BOP,CP,SA'!$B:$CD,70,0)</f>
        <v>29</v>
      </c>
      <c r="CO35" s="38">
        <f>VLOOKUP(B:B,'[1]1. RW,EX,BOP,CP,SA'!$B:$CD,71,0)</f>
        <v>30</v>
      </c>
      <c r="CP35" s="38">
        <f>VLOOKUP(B:B,'[1]1. RW,EX,BOP,CP,SA'!$B:$CD,72,0)</f>
        <v>31</v>
      </c>
      <c r="CQ35" s="38">
        <f>VLOOKUP(B:B,'[1]1. RW,EX,BOP,CP,SA'!$B:$CD,73,0)</f>
        <v>32</v>
      </c>
      <c r="CR35" s="38">
        <f>VLOOKUP(B:B,'[1]1. RW,EX,BOP,CP,SA'!$B:$CD,74,0)</f>
        <v>31</v>
      </c>
      <c r="CS35" s="38">
        <f>VLOOKUP(B:B,'[1]1. RW,EX,BOP,CP,SA'!$B:$CD,75,0)</f>
        <v>36</v>
      </c>
      <c r="CT35" s="38">
        <f>VLOOKUP(B:B,'[1]1. RW,EX,BOP,CP,SA'!$B:$CD,76,0)</f>
        <v>36</v>
      </c>
      <c r="CU35" s="38">
        <f>VLOOKUP(B:B,'[1]1. RW,EX,BOP,CP,SA'!$B:$CD,77,0)</f>
        <v>37</v>
      </c>
      <c r="CV35" s="52">
        <f>VLOOKUP(B:B,'[1]1. RW,EX,BOP,CP,SA'!$B:$CD,78,0)</f>
        <v>35</v>
      </c>
      <c r="CW35" s="52">
        <f>VLOOKUP(B:B,'[1]1. RW,EX,BOP,CP,SA'!$B:$CD,79,0)</f>
        <v>39</v>
      </c>
      <c r="CX35" s="52">
        <f>VLOOKUP(B:B,'[1]1. RW,EX,BOP,CP,SA'!$B:$CD,80,0)</f>
        <v>41</v>
      </c>
      <c r="CY35" s="52">
        <f>VLOOKUP(B:B,'[1]1. RW,EX,BOP,CP,SA'!$B:$CD,81,0)</f>
        <v>39</v>
      </c>
    </row>
    <row r="36" spans="1:103">
      <c r="A36" s="9" t="s">
        <v>64</v>
      </c>
      <c r="B36" s="5" t="s">
        <v>1430</v>
      </c>
      <c r="C36" s="24" t="s">
        <v>775</v>
      </c>
      <c r="D36" s="38">
        <v>44</v>
      </c>
      <c r="E36" s="38">
        <v>34</v>
      </c>
      <c r="F36" s="38">
        <v>27</v>
      </c>
      <c r="G36" s="38">
        <v>22</v>
      </c>
      <c r="H36" s="38">
        <v>23</v>
      </c>
      <c r="I36" s="38">
        <v>27</v>
      </c>
      <c r="J36" s="38">
        <v>26</v>
      </c>
      <c r="K36" s="38">
        <v>29</v>
      </c>
      <c r="L36" s="38">
        <v>22</v>
      </c>
      <c r="M36" s="38">
        <v>28</v>
      </c>
      <c r="N36" s="38">
        <v>53</v>
      </c>
      <c r="O36" s="38">
        <v>40</v>
      </c>
      <c r="P36" s="38">
        <v>54</v>
      </c>
      <c r="Q36" s="38">
        <v>83</v>
      </c>
      <c r="R36" s="38">
        <v>67</v>
      </c>
      <c r="S36" s="38">
        <v>81</v>
      </c>
      <c r="T36" s="38">
        <v>55</v>
      </c>
      <c r="U36" s="38">
        <v>61</v>
      </c>
      <c r="V36" s="38">
        <v>89</v>
      </c>
      <c r="W36" s="38">
        <v>80</v>
      </c>
      <c r="X36" s="53">
        <f>VLOOKUP(B:B,'[1]1. RW,EX,BOP,CP,SA'!$B:$CD,2,0)</f>
        <v>7</v>
      </c>
      <c r="Y36" s="38">
        <f>VLOOKUP(B:B,'[1]1. RW,EX,BOP,CP,SA'!$B:$CD,3,0)</f>
        <v>11</v>
      </c>
      <c r="Z36" s="38">
        <f>VLOOKUP(B:B,'[1]1. RW,EX,BOP,CP,SA'!$B:$CD,4,0)</f>
        <v>13</v>
      </c>
      <c r="AA36" s="38">
        <f>VLOOKUP(B:B,'[1]1. RW,EX,BOP,CP,SA'!$B:$CD,5,0)</f>
        <v>13</v>
      </c>
      <c r="AB36" s="38">
        <f>VLOOKUP(B:B,'[1]1. RW,EX,BOP,CP,SA'!$B:$CD,6,0)</f>
        <v>8</v>
      </c>
      <c r="AC36" s="38">
        <f>VLOOKUP(B:B,'[1]1. RW,EX,BOP,CP,SA'!$B:$CD,7,0)</f>
        <v>7</v>
      </c>
      <c r="AD36" s="38">
        <f>VLOOKUP(B:B,'[1]1. RW,EX,BOP,CP,SA'!$B:$CD,8,0)</f>
        <v>11</v>
      </c>
      <c r="AE36" s="38">
        <f>VLOOKUP(B:B,'[1]1. RW,EX,BOP,CP,SA'!$B:$CD,9,0)</f>
        <v>8</v>
      </c>
      <c r="AF36" s="38">
        <f>VLOOKUP(B:B,'[1]1. RW,EX,BOP,CP,SA'!$B:$CD,10,0)</f>
        <v>8</v>
      </c>
      <c r="AG36" s="38">
        <f>VLOOKUP(B:B,'[1]1. RW,EX,BOP,CP,SA'!$B:$CD,11,0)</f>
        <v>8</v>
      </c>
      <c r="AH36" s="38">
        <f>VLOOKUP(B:B,'[1]1. RW,EX,BOP,CP,SA'!$B:$CD,12,0)</f>
        <v>5</v>
      </c>
      <c r="AI36" s="38">
        <f>VLOOKUP(B:B,'[1]1. RW,EX,BOP,CP,SA'!$B:$CD,13,0)</f>
        <v>6</v>
      </c>
      <c r="AJ36" s="38">
        <f>VLOOKUP(B:B,'[1]1. RW,EX,BOP,CP,SA'!$B:$CD,14,0)</f>
        <v>6</v>
      </c>
      <c r="AK36" s="38">
        <f>VLOOKUP(B:B,'[1]1. RW,EX,BOP,CP,SA'!$B:$CD,15,0)</f>
        <v>5</v>
      </c>
      <c r="AL36" s="38">
        <f>VLOOKUP(B:B,'[1]1. RW,EX,BOP,CP,SA'!$B:$CD,16,0)</f>
        <v>5</v>
      </c>
      <c r="AM36" s="38">
        <f>VLOOKUP(B:B,'[1]1. RW,EX,BOP,CP,SA'!$B:$CD,17,0)</f>
        <v>6</v>
      </c>
      <c r="AN36" s="38">
        <f>VLOOKUP(B:B,'[1]1. RW,EX,BOP,CP,SA'!$B:$CD,18,0)</f>
        <v>4</v>
      </c>
      <c r="AO36" s="38">
        <f>VLOOKUP(B:B,'[1]1. RW,EX,BOP,CP,SA'!$B:$CD,19,0)</f>
        <v>6</v>
      </c>
      <c r="AP36" s="38">
        <f>VLOOKUP(B:B,'[1]1. RW,EX,BOP,CP,SA'!$B:$CD,20,0)</f>
        <v>6</v>
      </c>
      <c r="AQ36" s="38">
        <f>VLOOKUP(B:B,'[1]1. RW,EX,BOP,CP,SA'!$B:$CD,21,0)</f>
        <v>7</v>
      </c>
      <c r="AR36" s="38">
        <f>VLOOKUP(B:B,'[1]1. RW,EX,BOP,CP,SA'!$B:$CD,22,0)</f>
        <v>5</v>
      </c>
      <c r="AS36" s="38">
        <f>VLOOKUP(B:B,'[1]1. RW,EX,BOP,CP,SA'!$B:$CD,23,0)</f>
        <v>7</v>
      </c>
      <c r="AT36" s="38">
        <f>VLOOKUP(B:B,'[1]1. RW,EX,BOP,CP,SA'!$B:$CD,24,0)</f>
        <v>8</v>
      </c>
      <c r="AU36" s="38">
        <f>VLOOKUP(B:B,'[1]1. RW,EX,BOP,CP,SA'!$B:$CD,25,0)</f>
        <v>7</v>
      </c>
      <c r="AV36" s="38">
        <f>VLOOKUP(B:B,'[1]1. RW,EX,BOP,CP,SA'!$B:$CD,26,0)</f>
        <v>6</v>
      </c>
      <c r="AW36" s="38">
        <f>VLOOKUP(B:B,'[1]1. RW,EX,BOP,CP,SA'!$B:$CD,27,0)</f>
        <v>5</v>
      </c>
      <c r="AX36" s="38">
        <f>VLOOKUP(B:B,'[1]1. RW,EX,BOP,CP,SA'!$B:$CD,28,0)</f>
        <v>8</v>
      </c>
      <c r="AY36" s="38">
        <f>VLOOKUP(B:B,'[1]1. RW,EX,BOP,CP,SA'!$B:$CD,29,0)</f>
        <v>7</v>
      </c>
      <c r="AZ36" s="38">
        <f>VLOOKUP(B:B,'[1]1. RW,EX,BOP,CP,SA'!$B:$CD,30,0)</f>
        <v>6</v>
      </c>
      <c r="BA36" s="38">
        <f>VLOOKUP(B:B,'[1]1. RW,EX,BOP,CP,SA'!$B:$CD,31,0)</f>
        <v>5</v>
      </c>
      <c r="BB36" s="38">
        <f>VLOOKUP(B:B,'[1]1. RW,EX,BOP,CP,SA'!$B:$CD,32,0)</f>
        <v>11</v>
      </c>
      <c r="BC36" s="38">
        <f>VLOOKUP(B:B,'[1]1. RW,EX,BOP,CP,SA'!$B:$CD,33,0)</f>
        <v>7</v>
      </c>
      <c r="BD36" s="38">
        <f>VLOOKUP(B:B,'[1]1. RW,EX,BOP,CP,SA'!$B:$CD,34,0)</f>
        <v>4</v>
      </c>
      <c r="BE36" s="38">
        <f>VLOOKUP(B:B,'[1]1. RW,EX,BOP,CP,SA'!$B:$CD,35,0)</f>
        <v>6</v>
      </c>
      <c r="BF36" s="38">
        <f>VLOOKUP(B:B,'[1]1. RW,EX,BOP,CP,SA'!$B:$CD,36,0)</f>
        <v>6</v>
      </c>
      <c r="BG36" s="38">
        <f>VLOOKUP(B:B,'[1]1. RW,EX,BOP,CP,SA'!$B:$CD,37,0)</f>
        <v>6</v>
      </c>
      <c r="BH36" s="38">
        <f>VLOOKUP(B:B,'[1]1. RW,EX,BOP,CP,SA'!$B:$CD,38,0)</f>
        <v>5</v>
      </c>
      <c r="BI36" s="38">
        <f>VLOOKUP(B:B,'[1]1. RW,EX,BOP,CP,SA'!$B:$CD,39,0)</f>
        <v>3</v>
      </c>
      <c r="BJ36" s="38">
        <f>VLOOKUP(B:B,'[1]1. RW,EX,BOP,CP,SA'!$B:$CD,40,0)</f>
        <v>11</v>
      </c>
      <c r="BK36" s="38">
        <f>VLOOKUP(B:B,'[1]1. RW,EX,BOP,CP,SA'!$B:$CD,41,0)</f>
        <v>9</v>
      </c>
      <c r="BL36" s="38">
        <f>VLOOKUP(B:B,'[1]1. RW,EX,BOP,CP,SA'!$B:$CD,42,0)</f>
        <v>6</v>
      </c>
      <c r="BM36" s="38">
        <f>VLOOKUP(B:B,'[1]1. RW,EX,BOP,CP,SA'!$B:$CD,43,0)</f>
        <v>12</v>
      </c>
      <c r="BN36" s="38">
        <f>VLOOKUP(B:B,'[1]1. RW,EX,BOP,CP,SA'!$B:$CD,44,0)</f>
        <v>12</v>
      </c>
      <c r="BO36" s="38">
        <f>VLOOKUP(B:B,'[1]1. RW,EX,BOP,CP,SA'!$B:$CD,45,0)</f>
        <v>23</v>
      </c>
      <c r="BP36" s="38">
        <f>VLOOKUP(B:B,'[1]1. RW,EX,BOP,CP,SA'!$B:$CD,46,0)</f>
        <v>14</v>
      </c>
      <c r="BQ36" s="38">
        <f>VLOOKUP(B:B,'[1]1. RW,EX,BOP,CP,SA'!$B:$CD,47,0)</f>
        <v>9</v>
      </c>
      <c r="BR36" s="38">
        <f>VLOOKUP(B:B,'[1]1. RW,EX,BOP,CP,SA'!$B:$CD,48,0)</f>
        <v>8</v>
      </c>
      <c r="BS36" s="38">
        <f>VLOOKUP(B:B,'[1]1. RW,EX,BOP,CP,SA'!$B:$CD,49,0)</f>
        <v>9</v>
      </c>
      <c r="BT36" s="38">
        <f>VLOOKUP(B:B,'[1]1. RW,EX,BOP,CP,SA'!$B:$CD,50,0)</f>
        <v>12</v>
      </c>
      <c r="BU36" s="38">
        <f>VLOOKUP(B:B,'[1]1. RW,EX,BOP,CP,SA'!$B:$CD,51,0)</f>
        <v>10</v>
      </c>
      <c r="BV36" s="38">
        <f>VLOOKUP(B:B,'[1]1. RW,EX,BOP,CP,SA'!$B:$CD,52,0)</f>
        <v>14</v>
      </c>
      <c r="BW36" s="38">
        <f>VLOOKUP(B:B,'[1]1. RW,EX,BOP,CP,SA'!$B:$CD,53,0)</f>
        <v>18</v>
      </c>
      <c r="BX36" s="38">
        <f>VLOOKUP(B:B,'[1]1. RW,EX,BOP,CP,SA'!$B:$CD,54,0)</f>
        <v>17</v>
      </c>
      <c r="BY36" s="38">
        <f>VLOOKUP(B:B,'[1]1. RW,EX,BOP,CP,SA'!$B:$CD,55,0)</f>
        <v>15</v>
      </c>
      <c r="BZ36" s="38">
        <f>VLOOKUP(B:B,'[1]1. RW,EX,BOP,CP,SA'!$B:$CD,56,0)</f>
        <v>23</v>
      </c>
      <c r="CA36" s="38">
        <f>VLOOKUP(B:B,'[1]1. RW,EX,BOP,CP,SA'!$B:$CD,57,0)</f>
        <v>28</v>
      </c>
      <c r="CB36" s="38">
        <f>VLOOKUP(B:B,'[1]1. RW,EX,BOP,CP,SA'!$B:$CD,58,0)</f>
        <v>18</v>
      </c>
      <c r="CC36" s="38">
        <f>VLOOKUP(B:B,'[1]1. RW,EX,BOP,CP,SA'!$B:$CD,59,0)</f>
        <v>19</v>
      </c>
      <c r="CD36" s="38">
        <f>VLOOKUP(B:B,'[1]1. RW,EX,BOP,CP,SA'!$B:$CD,60,0)</f>
        <v>17</v>
      </c>
      <c r="CE36" s="38">
        <f>VLOOKUP(B:B,'[1]1. RW,EX,BOP,CP,SA'!$B:$CD,61,0)</f>
        <v>13</v>
      </c>
      <c r="CF36" s="38">
        <f>VLOOKUP(B:B,'[1]1. RW,EX,BOP,CP,SA'!$B:$CD,62,0)</f>
        <v>29</v>
      </c>
      <c r="CG36" s="38">
        <f>VLOOKUP(B:B,'[1]1. RW,EX,BOP,CP,SA'!$B:$CD,63,0)</f>
        <v>30</v>
      </c>
      <c r="CH36" s="38">
        <f>VLOOKUP(B:B,'[1]1. RW,EX,BOP,CP,SA'!$B:$CD,64,0)</f>
        <v>14</v>
      </c>
      <c r="CI36" s="38">
        <f>VLOOKUP(B:B,'[1]1. RW,EX,BOP,CP,SA'!$B:$CD,65,0)</f>
        <v>8</v>
      </c>
      <c r="CJ36" s="38">
        <f>VLOOKUP(B:B,'[1]1. RW,EX,BOP,CP,SA'!$B:$CD,66,0)</f>
        <v>11</v>
      </c>
      <c r="CK36" s="38">
        <f>VLOOKUP(B:B,'[1]1. RW,EX,BOP,CP,SA'!$B:$CD,67,0)</f>
        <v>11</v>
      </c>
      <c r="CL36" s="38">
        <f>VLOOKUP(B:B,'[1]1. RW,EX,BOP,CP,SA'!$B:$CD,68,0)</f>
        <v>18</v>
      </c>
      <c r="CM36" s="38">
        <f>VLOOKUP(B:B,'[1]1. RW,EX,BOP,CP,SA'!$B:$CD,69,0)</f>
        <v>15</v>
      </c>
      <c r="CN36" s="38">
        <f>VLOOKUP(B:B,'[1]1. RW,EX,BOP,CP,SA'!$B:$CD,70,0)</f>
        <v>13</v>
      </c>
      <c r="CO36" s="38">
        <f>VLOOKUP(B:B,'[1]1. RW,EX,BOP,CP,SA'!$B:$CD,71,0)</f>
        <v>13</v>
      </c>
      <c r="CP36" s="38">
        <f>VLOOKUP(B:B,'[1]1. RW,EX,BOP,CP,SA'!$B:$CD,72,0)</f>
        <v>15</v>
      </c>
      <c r="CQ36" s="38">
        <f>VLOOKUP(B:B,'[1]1. RW,EX,BOP,CP,SA'!$B:$CD,73,0)</f>
        <v>20</v>
      </c>
      <c r="CR36" s="38">
        <f>VLOOKUP(B:B,'[1]1. RW,EX,BOP,CP,SA'!$B:$CD,74,0)</f>
        <v>16</v>
      </c>
      <c r="CS36" s="38">
        <f>VLOOKUP(B:B,'[1]1. RW,EX,BOP,CP,SA'!$B:$CD,75,0)</f>
        <v>18</v>
      </c>
      <c r="CT36" s="38">
        <f>VLOOKUP(B:B,'[1]1. RW,EX,BOP,CP,SA'!$B:$CD,76,0)</f>
        <v>32</v>
      </c>
      <c r="CU36" s="38">
        <f>VLOOKUP(B:B,'[1]1. RW,EX,BOP,CP,SA'!$B:$CD,77,0)</f>
        <v>23</v>
      </c>
      <c r="CV36" s="52">
        <f>VLOOKUP(B:B,'[1]1. RW,EX,BOP,CP,SA'!$B:$CD,78,0)</f>
        <v>21</v>
      </c>
      <c r="CW36" s="52">
        <f>VLOOKUP(B:B,'[1]1. RW,EX,BOP,CP,SA'!$B:$CD,79,0)</f>
        <v>14</v>
      </c>
      <c r="CX36" s="52">
        <f>VLOOKUP(B:B,'[1]1. RW,EX,BOP,CP,SA'!$B:$CD,80,0)</f>
        <v>27</v>
      </c>
      <c r="CY36" s="52">
        <f>VLOOKUP(B:B,'[1]1. RW,EX,BOP,CP,SA'!$B:$CD,81,0)</f>
        <v>18</v>
      </c>
    </row>
    <row r="37" spans="1:103">
      <c r="A37" s="9" t="s">
        <v>66</v>
      </c>
      <c r="B37" s="5" t="s">
        <v>1431</v>
      </c>
      <c r="C37" s="24" t="s">
        <v>776</v>
      </c>
      <c r="D37" s="38">
        <v>211</v>
      </c>
      <c r="E37" s="38">
        <v>168</v>
      </c>
      <c r="F37" s="38">
        <v>176</v>
      </c>
      <c r="G37" s="38">
        <v>153</v>
      </c>
      <c r="H37" s="38">
        <v>138</v>
      </c>
      <c r="I37" s="38">
        <v>182</v>
      </c>
      <c r="J37" s="38">
        <v>180</v>
      </c>
      <c r="K37" s="38">
        <v>154</v>
      </c>
      <c r="L37" s="38">
        <v>100</v>
      </c>
      <c r="M37" s="38">
        <v>125</v>
      </c>
      <c r="N37" s="38">
        <v>186</v>
      </c>
      <c r="O37" s="38">
        <v>117</v>
      </c>
      <c r="P37" s="38">
        <v>189</v>
      </c>
      <c r="Q37" s="38">
        <v>203</v>
      </c>
      <c r="R37" s="38">
        <v>217</v>
      </c>
      <c r="S37" s="38">
        <v>270</v>
      </c>
      <c r="T37" s="38">
        <v>330</v>
      </c>
      <c r="U37" s="38">
        <v>303</v>
      </c>
      <c r="V37" s="38">
        <v>378</v>
      </c>
      <c r="W37" s="38">
        <v>427</v>
      </c>
      <c r="X37" s="53">
        <f>VLOOKUP(B:B,'[1]1. RW,EX,BOP,CP,SA'!$B:$CD,2,0)</f>
        <v>66</v>
      </c>
      <c r="Y37" s="38">
        <f>VLOOKUP(B:B,'[1]1. RW,EX,BOP,CP,SA'!$B:$CD,3,0)</f>
        <v>60</v>
      </c>
      <c r="Z37" s="38">
        <f>VLOOKUP(B:B,'[1]1. RW,EX,BOP,CP,SA'!$B:$CD,4,0)</f>
        <v>45</v>
      </c>
      <c r="AA37" s="38">
        <f>VLOOKUP(B:B,'[1]1. RW,EX,BOP,CP,SA'!$B:$CD,5,0)</f>
        <v>40</v>
      </c>
      <c r="AB37" s="38">
        <f>VLOOKUP(B:B,'[1]1. RW,EX,BOP,CP,SA'!$B:$CD,6,0)</f>
        <v>35</v>
      </c>
      <c r="AC37" s="38">
        <f>VLOOKUP(B:B,'[1]1. RW,EX,BOP,CP,SA'!$B:$CD,7,0)</f>
        <v>42</v>
      </c>
      <c r="AD37" s="38">
        <f>VLOOKUP(B:B,'[1]1. RW,EX,BOP,CP,SA'!$B:$CD,8,0)</f>
        <v>43</v>
      </c>
      <c r="AE37" s="38">
        <f>VLOOKUP(B:B,'[1]1. RW,EX,BOP,CP,SA'!$B:$CD,9,0)</f>
        <v>48</v>
      </c>
      <c r="AF37" s="38">
        <f>VLOOKUP(B:B,'[1]1. RW,EX,BOP,CP,SA'!$B:$CD,10,0)</f>
        <v>45</v>
      </c>
      <c r="AG37" s="38">
        <f>VLOOKUP(B:B,'[1]1. RW,EX,BOP,CP,SA'!$B:$CD,11,0)</f>
        <v>43</v>
      </c>
      <c r="AH37" s="38">
        <f>VLOOKUP(B:B,'[1]1. RW,EX,BOP,CP,SA'!$B:$CD,12,0)</f>
        <v>47</v>
      </c>
      <c r="AI37" s="38">
        <f>VLOOKUP(B:B,'[1]1. RW,EX,BOP,CP,SA'!$B:$CD,13,0)</f>
        <v>41</v>
      </c>
      <c r="AJ37" s="38">
        <f>VLOOKUP(B:B,'[1]1. RW,EX,BOP,CP,SA'!$B:$CD,14,0)</f>
        <v>40</v>
      </c>
      <c r="AK37" s="38">
        <f>VLOOKUP(B:B,'[1]1. RW,EX,BOP,CP,SA'!$B:$CD,15,0)</f>
        <v>32</v>
      </c>
      <c r="AL37" s="38">
        <f>VLOOKUP(B:B,'[1]1. RW,EX,BOP,CP,SA'!$B:$CD,16,0)</f>
        <v>40</v>
      </c>
      <c r="AM37" s="38">
        <f>VLOOKUP(B:B,'[1]1. RW,EX,BOP,CP,SA'!$B:$CD,17,0)</f>
        <v>41</v>
      </c>
      <c r="AN37" s="38">
        <f>VLOOKUP(B:B,'[1]1. RW,EX,BOP,CP,SA'!$B:$CD,18,0)</f>
        <v>38</v>
      </c>
      <c r="AO37" s="38">
        <f>VLOOKUP(B:B,'[1]1. RW,EX,BOP,CP,SA'!$B:$CD,19,0)</f>
        <v>35</v>
      </c>
      <c r="AP37" s="38">
        <f>VLOOKUP(B:B,'[1]1. RW,EX,BOP,CP,SA'!$B:$CD,20,0)</f>
        <v>32</v>
      </c>
      <c r="AQ37" s="38">
        <f>VLOOKUP(B:B,'[1]1. RW,EX,BOP,CP,SA'!$B:$CD,21,0)</f>
        <v>33</v>
      </c>
      <c r="AR37" s="38">
        <f>VLOOKUP(B:B,'[1]1. RW,EX,BOP,CP,SA'!$B:$CD,22,0)</f>
        <v>47</v>
      </c>
      <c r="AS37" s="38">
        <f>VLOOKUP(B:B,'[1]1. RW,EX,BOP,CP,SA'!$B:$CD,23,0)</f>
        <v>37</v>
      </c>
      <c r="AT37" s="38">
        <f>VLOOKUP(B:B,'[1]1. RW,EX,BOP,CP,SA'!$B:$CD,24,0)</f>
        <v>48</v>
      </c>
      <c r="AU37" s="38">
        <f>VLOOKUP(B:B,'[1]1. RW,EX,BOP,CP,SA'!$B:$CD,25,0)</f>
        <v>50</v>
      </c>
      <c r="AV37" s="38">
        <f>VLOOKUP(B:B,'[1]1. RW,EX,BOP,CP,SA'!$B:$CD,26,0)</f>
        <v>47</v>
      </c>
      <c r="AW37" s="38">
        <f>VLOOKUP(B:B,'[1]1. RW,EX,BOP,CP,SA'!$B:$CD,27,0)</f>
        <v>45</v>
      </c>
      <c r="AX37" s="38">
        <f>VLOOKUP(B:B,'[1]1. RW,EX,BOP,CP,SA'!$B:$CD,28,0)</f>
        <v>44</v>
      </c>
      <c r="AY37" s="38">
        <f>VLOOKUP(B:B,'[1]1. RW,EX,BOP,CP,SA'!$B:$CD,29,0)</f>
        <v>44</v>
      </c>
      <c r="AZ37" s="38">
        <f>VLOOKUP(B:B,'[1]1. RW,EX,BOP,CP,SA'!$B:$CD,30,0)</f>
        <v>41</v>
      </c>
      <c r="BA37" s="38">
        <f>VLOOKUP(B:B,'[1]1. RW,EX,BOP,CP,SA'!$B:$CD,31,0)</f>
        <v>46</v>
      </c>
      <c r="BB37" s="38">
        <f>VLOOKUP(B:B,'[1]1. RW,EX,BOP,CP,SA'!$B:$CD,32,0)</f>
        <v>36</v>
      </c>
      <c r="BC37" s="38">
        <f>VLOOKUP(B:B,'[1]1. RW,EX,BOP,CP,SA'!$B:$CD,33,0)</f>
        <v>31</v>
      </c>
      <c r="BD37" s="38">
        <f>VLOOKUP(B:B,'[1]1. RW,EX,BOP,CP,SA'!$B:$CD,34,0)</f>
        <v>30</v>
      </c>
      <c r="BE37" s="38">
        <f>VLOOKUP(B:B,'[1]1. RW,EX,BOP,CP,SA'!$B:$CD,35,0)</f>
        <v>23</v>
      </c>
      <c r="BF37" s="38">
        <f>VLOOKUP(B:B,'[1]1. RW,EX,BOP,CP,SA'!$B:$CD,36,0)</f>
        <v>22</v>
      </c>
      <c r="BG37" s="38">
        <f>VLOOKUP(B:B,'[1]1. RW,EX,BOP,CP,SA'!$B:$CD,37,0)</f>
        <v>25</v>
      </c>
      <c r="BH37" s="38">
        <f>VLOOKUP(B:B,'[1]1. RW,EX,BOP,CP,SA'!$B:$CD,38,0)</f>
        <v>26</v>
      </c>
      <c r="BI37" s="38">
        <f>VLOOKUP(B:B,'[1]1. RW,EX,BOP,CP,SA'!$B:$CD,39,0)</f>
        <v>28</v>
      </c>
      <c r="BJ37" s="38">
        <f>VLOOKUP(B:B,'[1]1. RW,EX,BOP,CP,SA'!$B:$CD,40,0)</f>
        <v>39</v>
      </c>
      <c r="BK37" s="38">
        <f>VLOOKUP(B:B,'[1]1. RW,EX,BOP,CP,SA'!$B:$CD,41,0)</f>
        <v>32</v>
      </c>
      <c r="BL37" s="38">
        <f>VLOOKUP(B:B,'[1]1. RW,EX,BOP,CP,SA'!$B:$CD,42,0)</f>
        <v>40</v>
      </c>
      <c r="BM37" s="38">
        <f>VLOOKUP(B:B,'[1]1. RW,EX,BOP,CP,SA'!$B:$CD,43,0)</f>
        <v>55</v>
      </c>
      <c r="BN37" s="38">
        <f>VLOOKUP(B:B,'[1]1. RW,EX,BOP,CP,SA'!$B:$CD,44,0)</f>
        <v>47</v>
      </c>
      <c r="BO37" s="38">
        <f>VLOOKUP(B:B,'[1]1. RW,EX,BOP,CP,SA'!$B:$CD,45,0)</f>
        <v>44</v>
      </c>
      <c r="BP37" s="38">
        <f>VLOOKUP(B:B,'[1]1. RW,EX,BOP,CP,SA'!$B:$CD,46,0)</f>
        <v>23</v>
      </c>
      <c r="BQ37" s="38">
        <f>VLOOKUP(B:B,'[1]1. RW,EX,BOP,CP,SA'!$B:$CD,47,0)</f>
        <v>31</v>
      </c>
      <c r="BR37" s="38">
        <f>VLOOKUP(B:B,'[1]1. RW,EX,BOP,CP,SA'!$B:$CD,48,0)</f>
        <v>27</v>
      </c>
      <c r="BS37" s="38">
        <f>VLOOKUP(B:B,'[1]1. RW,EX,BOP,CP,SA'!$B:$CD,49,0)</f>
        <v>36</v>
      </c>
      <c r="BT37" s="38">
        <f>VLOOKUP(B:B,'[1]1. RW,EX,BOP,CP,SA'!$B:$CD,50,0)</f>
        <v>43</v>
      </c>
      <c r="BU37" s="38">
        <f>VLOOKUP(B:B,'[1]1. RW,EX,BOP,CP,SA'!$B:$CD,51,0)</f>
        <v>44</v>
      </c>
      <c r="BV37" s="38">
        <f>VLOOKUP(B:B,'[1]1. RW,EX,BOP,CP,SA'!$B:$CD,52,0)</f>
        <v>54</v>
      </c>
      <c r="BW37" s="38">
        <f>VLOOKUP(B:B,'[1]1. RW,EX,BOP,CP,SA'!$B:$CD,53,0)</f>
        <v>48</v>
      </c>
      <c r="BX37" s="38">
        <f>VLOOKUP(B:B,'[1]1. RW,EX,BOP,CP,SA'!$B:$CD,54,0)</f>
        <v>54</v>
      </c>
      <c r="BY37" s="38">
        <f>VLOOKUP(B:B,'[1]1. RW,EX,BOP,CP,SA'!$B:$CD,55,0)</f>
        <v>44</v>
      </c>
      <c r="BZ37" s="38">
        <f>VLOOKUP(B:B,'[1]1. RW,EX,BOP,CP,SA'!$B:$CD,56,0)</f>
        <v>50</v>
      </c>
      <c r="CA37" s="38">
        <f>VLOOKUP(B:B,'[1]1. RW,EX,BOP,CP,SA'!$B:$CD,57,0)</f>
        <v>55</v>
      </c>
      <c r="CB37" s="38">
        <f>VLOOKUP(B:B,'[1]1. RW,EX,BOP,CP,SA'!$B:$CD,58,0)</f>
        <v>60</v>
      </c>
      <c r="CC37" s="38">
        <f>VLOOKUP(B:B,'[1]1. RW,EX,BOP,CP,SA'!$B:$CD,59,0)</f>
        <v>58</v>
      </c>
      <c r="CD37" s="38">
        <f>VLOOKUP(B:B,'[1]1. RW,EX,BOP,CP,SA'!$B:$CD,60,0)</f>
        <v>50</v>
      </c>
      <c r="CE37" s="38">
        <f>VLOOKUP(B:B,'[1]1. RW,EX,BOP,CP,SA'!$B:$CD,61,0)</f>
        <v>49</v>
      </c>
      <c r="CF37" s="38">
        <f>VLOOKUP(B:B,'[1]1. RW,EX,BOP,CP,SA'!$B:$CD,62,0)</f>
        <v>46</v>
      </c>
      <c r="CG37" s="38">
        <f>VLOOKUP(B:B,'[1]1. RW,EX,BOP,CP,SA'!$B:$CD,63,0)</f>
        <v>68</v>
      </c>
      <c r="CH37" s="38">
        <f>VLOOKUP(B:B,'[1]1. RW,EX,BOP,CP,SA'!$B:$CD,64,0)</f>
        <v>77</v>
      </c>
      <c r="CI37" s="38">
        <f>VLOOKUP(B:B,'[1]1. RW,EX,BOP,CP,SA'!$B:$CD,65,0)</f>
        <v>79</v>
      </c>
      <c r="CJ37" s="38">
        <f>VLOOKUP(B:B,'[1]1. RW,EX,BOP,CP,SA'!$B:$CD,66,0)</f>
        <v>81</v>
      </c>
      <c r="CK37" s="38">
        <f>VLOOKUP(B:B,'[1]1. RW,EX,BOP,CP,SA'!$B:$CD,67,0)</f>
        <v>90</v>
      </c>
      <c r="CL37" s="38">
        <f>VLOOKUP(B:B,'[1]1. RW,EX,BOP,CP,SA'!$B:$CD,68,0)</f>
        <v>79</v>
      </c>
      <c r="CM37" s="38">
        <f>VLOOKUP(B:B,'[1]1. RW,EX,BOP,CP,SA'!$B:$CD,69,0)</f>
        <v>80</v>
      </c>
      <c r="CN37" s="38">
        <f>VLOOKUP(B:B,'[1]1. RW,EX,BOP,CP,SA'!$B:$CD,70,0)</f>
        <v>73</v>
      </c>
      <c r="CO37" s="38">
        <f>VLOOKUP(B:B,'[1]1. RW,EX,BOP,CP,SA'!$B:$CD,71,0)</f>
        <v>67</v>
      </c>
      <c r="CP37" s="38">
        <f>VLOOKUP(B:B,'[1]1. RW,EX,BOP,CP,SA'!$B:$CD,72,0)</f>
        <v>76</v>
      </c>
      <c r="CQ37" s="38">
        <f>VLOOKUP(B:B,'[1]1. RW,EX,BOP,CP,SA'!$B:$CD,73,0)</f>
        <v>87</v>
      </c>
      <c r="CR37" s="38">
        <f>VLOOKUP(B:B,'[1]1. RW,EX,BOP,CP,SA'!$B:$CD,74,0)</f>
        <v>102</v>
      </c>
      <c r="CS37" s="38">
        <f>VLOOKUP(B:B,'[1]1. RW,EX,BOP,CP,SA'!$B:$CD,75,0)</f>
        <v>92</v>
      </c>
      <c r="CT37" s="38">
        <f>VLOOKUP(B:B,'[1]1. RW,EX,BOP,CP,SA'!$B:$CD,76,0)</f>
        <v>90</v>
      </c>
      <c r="CU37" s="38">
        <f>VLOOKUP(B:B,'[1]1. RW,EX,BOP,CP,SA'!$B:$CD,77,0)</f>
        <v>94</v>
      </c>
      <c r="CV37" s="52">
        <f>VLOOKUP(B:B,'[1]1. RW,EX,BOP,CP,SA'!$B:$CD,78,0)</f>
        <v>99</v>
      </c>
      <c r="CW37" s="52">
        <f>VLOOKUP(B:B,'[1]1. RW,EX,BOP,CP,SA'!$B:$CD,79,0)</f>
        <v>98</v>
      </c>
      <c r="CX37" s="52">
        <f>VLOOKUP(B:B,'[1]1. RW,EX,BOP,CP,SA'!$B:$CD,80,0)</f>
        <v>115</v>
      </c>
      <c r="CY37" s="52">
        <f>VLOOKUP(B:B,'[1]1. RW,EX,BOP,CP,SA'!$B:$CD,81,0)</f>
        <v>115</v>
      </c>
    </row>
    <row r="38" spans="1:103">
      <c r="A38" s="9" t="s">
        <v>68</v>
      </c>
      <c r="B38" s="5" t="s">
        <v>1432</v>
      </c>
      <c r="C38" s="24" t="s">
        <v>777</v>
      </c>
      <c r="D38" s="38">
        <v>66</v>
      </c>
      <c r="E38" s="38">
        <v>73</v>
      </c>
      <c r="F38" s="38">
        <v>73</v>
      </c>
      <c r="G38" s="38">
        <v>68</v>
      </c>
      <c r="H38" s="38">
        <v>74</v>
      </c>
      <c r="I38" s="38">
        <v>87</v>
      </c>
      <c r="J38" s="38">
        <v>89</v>
      </c>
      <c r="K38" s="38">
        <v>87</v>
      </c>
      <c r="L38" s="38">
        <v>85</v>
      </c>
      <c r="M38" s="38">
        <v>91</v>
      </c>
      <c r="N38" s="38">
        <v>112</v>
      </c>
      <c r="O38" s="38">
        <v>149</v>
      </c>
      <c r="P38" s="38">
        <v>162</v>
      </c>
      <c r="Q38" s="38">
        <v>177</v>
      </c>
      <c r="R38" s="38">
        <v>201</v>
      </c>
      <c r="S38" s="38">
        <v>218</v>
      </c>
      <c r="T38" s="38">
        <v>213</v>
      </c>
      <c r="U38" s="38">
        <v>233</v>
      </c>
      <c r="V38" s="38">
        <v>261</v>
      </c>
      <c r="W38" s="38">
        <v>337</v>
      </c>
      <c r="X38" s="53">
        <f>VLOOKUP(B:B,'[1]1. RW,EX,BOP,CP,SA'!$B:$CD,2,0)</f>
        <v>14</v>
      </c>
      <c r="Y38" s="38">
        <f>VLOOKUP(B:B,'[1]1. RW,EX,BOP,CP,SA'!$B:$CD,3,0)</f>
        <v>17</v>
      </c>
      <c r="Z38" s="38">
        <f>VLOOKUP(B:B,'[1]1. RW,EX,BOP,CP,SA'!$B:$CD,4,0)</f>
        <v>18</v>
      </c>
      <c r="AA38" s="38">
        <f>VLOOKUP(B:B,'[1]1. RW,EX,BOP,CP,SA'!$B:$CD,5,0)</f>
        <v>17</v>
      </c>
      <c r="AB38" s="38">
        <f>VLOOKUP(B:B,'[1]1. RW,EX,BOP,CP,SA'!$B:$CD,6,0)</f>
        <v>17</v>
      </c>
      <c r="AC38" s="38">
        <f>VLOOKUP(B:B,'[1]1. RW,EX,BOP,CP,SA'!$B:$CD,7,0)</f>
        <v>18</v>
      </c>
      <c r="AD38" s="38">
        <f>VLOOKUP(B:B,'[1]1. RW,EX,BOP,CP,SA'!$B:$CD,8,0)</f>
        <v>18</v>
      </c>
      <c r="AE38" s="38">
        <f>VLOOKUP(B:B,'[1]1. RW,EX,BOP,CP,SA'!$B:$CD,9,0)</f>
        <v>20</v>
      </c>
      <c r="AF38" s="38">
        <f>VLOOKUP(B:B,'[1]1. RW,EX,BOP,CP,SA'!$B:$CD,10,0)</f>
        <v>20</v>
      </c>
      <c r="AG38" s="38">
        <f>VLOOKUP(B:B,'[1]1. RW,EX,BOP,CP,SA'!$B:$CD,11,0)</f>
        <v>17</v>
      </c>
      <c r="AH38" s="38">
        <f>VLOOKUP(B:B,'[1]1. RW,EX,BOP,CP,SA'!$B:$CD,12,0)</f>
        <v>17</v>
      </c>
      <c r="AI38" s="38">
        <f>VLOOKUP(B:B,'[1]1. RW,EX,BOP,CP,SA'!$B:$CD,13,0)</f>
        <v>19</v>
      </c>
      <c r="AJ38" s="38">
        <f>VLOOKUP(B:B,'[1]1. RW,EX,BOP,CP,SA'!$B:$CD,14,0)</f>
        <v>18</v>
      </c>
      <c r="AK38" s="38">
        <f>VLOOKUP(B:B,'[1]1. RW,EX,BOP,CP,SA'!$B:$CD,15,0)</f>
        <v>17</v>
      </c>
      <c r="AL38" s="38">
        <f>VLOOKUP(B:B,'[1]1. RW,EX,BOP,CP,SA'!$B:$CD,16,0)</f>
        <v>17</v>
      </c>
      <c r="AM38" s="38">
        <f>VLOOKUP(B:B,'[1]1. RW,EX,BOP,CP,SA'!$B:$CD,17,0)</f>
        <v>16</v>
      </c>
      <c r="AN38" s="38">
        <f>VLOOKUP(B:B,'[1]1. RW,EX,BOP,CP,SA'!$B:$CD,18,0)</f>
        <v>18</v>
      </c>
      <c r="AO38" s="38">
        <f>VLOOKUP(B:B,'[1]1. RW,EX,BOP,CP,SA'!$B:$CD,19,0)</f>
        <v>18</v>
      </c>
      <c r="AP38" s="38">
        <f>VLOOKUP(B:B,'[1]1. RW,EX,BOP,CP,SA'!$B:$CD,20,0)</f>
        <v>20</v>
      </c>
      <c r="AQ38" s="38">
        <f>VLOOKUP(B:B,'[1]1. RW,EX,BOP,CP,SA'!$B:$CD,21,0)</f>
        <v>18</v>
      </c>
      <c r="AR38" s="38">
        <f>VLOOKUP(B:B,'[1]1. RW,EX,BOP,CP,SA'!$B:$CD,22,0)</f>
        <v>21</v>
      </c>
      <c r="AS38" s="38">
        <f>VLOOKUP(B:B,'[1]1. RW,EX,BOP,CP,SA'!$B:$CD,23,0)</f>
        <v>21</v>
      </c>
      <c r="AT38" s="38">
        <f>VLOOKUP(B:B,'[1]1. RW,EX,BOP,CP,SA'!$B:$CD,24,0)</f>
        <v>23</v>
      </c>
      <c r="AU38" s="38">
        <f>VLOOKUP(B:B,'[1]1. RW,EX,BOP,CP,SA'!$B:$CD,25,0)</f>
        <v>22</v>
      </c>
      <c r="AV38" s="38">
        <f>VLOOKUP(B:B,'[1]1. RW,EX,BOP,CP,SA'!$B:$CD,26,0)</f>
        <v>21</v>
      </c>
      <c r="AW38" s="38">
        <f>VLOOKUP(B:B,'[1]1. RW,EX,BOP,CP,SA'!$B:$CD,27,0)</f>
        <v>21</v>
      </c>
      <c r="AX38" s="38">
        <f>VLOOKUP(B:B,'[1]1. RW,EX,BOP,CP,SA'!$B:$CD,28,0)</f>
        <v>21</v>
      </c>
      <c r="AY38" s="38">
        <f>VLOOKUP(B:B,'[1]1. RW,EX,BOP,CP,SA'!$B:$CD,29,0)</f>
        <v>26</v>
      </c>
      <c r="AZ38" s="38">
        <f>VLOOKUP(B:B,'[1]1. RW,EX,BOP,CP,SA'!$B:$CD,30,0)</f>
        <v>20</v>
      </c>
      <c r="BA38" s="38">
        <f>VLOOKUP(B:B,'[1]1. RW,EX,BOP,CP,SA'!$B:$CD,31,0)</f>
        <v>23</v>
      </c>
      <c r="BB38" s="38">
        <f>VLOOKUP(B:B,'[1]1. RW,EX,BOP,CP,SA'!$B:$CD,32,0)</f>
        <v>23</v>
      </c>
      <c r="BC38" s="38">
        <f>VLOOKUP(B:B,'[1]1. RW,EX,BOP,CP,SA'!$B:$CD,33,0)</f>
        <v>21</v>
      </c>
      <c r="BD38" s="38">
        <f>VLOOKUP(B:B,'[1]1. RW,EX,BOP,CP,SA'!$B:$CD,34,0)</f>
        <v>20</v>
      </c>
      <c r="BE38" s="38">
        <f>VLOOKUP(B:B,'[1]1. RW,EX,BOP,CP,SA'!$B:$CD,35,0)</f>
        <v>21</v>
      </c>
      <c r="BF38" s="38">
        <f>VLOOKUP(B:B,'[1]1. RW,EX,BOP,CP,SA'!$B:$CD,36,0)</f>
        <v>20</v>
      </c>
      <c r="BG38" s="38">
        <f>VLOOKUP(B:B,'[1]1. RW,EX,BOP,CP,SA'!$B:$CD,37,0)</f>
        <v>24</v>
      </c>
      <c r="BH38" s="38">
        <f>VLOOKUP(B:B,'[1]1. RW,EX,BOP,CP,SA'!$B:$CD,38,0)</f>
        <v>24</v>
      </c>
      <c r="BI38" s="38">
        <f>VLOOKUP(B:B,'[1]1. RW,EX,BOP,CP,SA'!$B:$CD,39,0)</f>
        <v>21</v>
      </c>
      <c r="BJ38" s="38">
        <f>VLOOKUP(B:B,'[1]1. RW,EX,BOP,CP,SA'!$B:$CD,40,0)</f>
        <v>23</v>
      </c>
      <c r="BK38" s="38">
        <f>VLOOKUP(B:B,'[1]1. RW,EX,BOP,CP,SA'!$B:$CD,41,0)</f>
        <v>23</v>
      </c>
      <c r="BL38" s="38">
        <f>VLOOKUP(B:B,'[1]1. RW,EX,BOP,CP,SA'!$B:$CD,42,0)</f>
        <v>28</v>
      </c>
      <c r="BM38" s="38">
        <f>VLOOKUP(B:B,'[1]1. RW,EX,BOP,CP,SA'!$B:$CD,43,0)</f>
        <v>28</v>
      </c>
      <c r="BN38" s="38">
        <f>VLOOKUP(B:B,'[1]1. RW,EX,BOP,CP,SA'!$B:$CD,44,0)</f>
        <v>27</v>
      </c>
      <c r="BO38" s="38">
        <f>VLOOKUP(B:B,'[1]1. RW,EX,BOP,CP,SA'!$B:$CD,45,0)</f>
        <v>29</v>
      </c>
      <c r="BP38" s="38">
        <f>VLOOKUP(B:B,'[1]1. RW,EX,BOP,CP,SA'!$B:$CD,46,0)</f>
        <v>33</v>
      </c>
      <c r="BQ38" s="38">
        <f>VLOOKUP(B:B,'[1]1. RW,EX,BOP,CP,SA'!$B:$CD,47,0)</f>
        <v>36</v>
      </c>
      <c r="BR38" s="38">
        <f>VLOOKUP(B:B,'[1]1. RW,EX,BOP,CP,SA'!$B:$CD,48,0)</f>
        <v>40</v>
      </c>
      <c r="BS38" s="38">
        <f>VLOOKUP(B:B,'[1]1. RW,EX,BOP,CP,SA'!$B:$CD,49,0)</f>
        <v>40</v>
      </c>
      <c r="BT38" s="38">
        <f>VLOOKUP(B:B,'[1]1. RW,EX,BOP,CP,SA'!$B:$CD,50,0)</f>
        <v>39</v>
      </c>
      <c r="BU38" s="38">
        <f>VLOOKUP(B:B,'[1]1. RW,EX,BOP,CP,SA'!$B:$CD,51,0)</f>
        <v>42</v>
      </c>
      <c r="BV38" s="38">
        <f>VLOOKUP(B:B,'[1]1. RW,EX,BOP,CP,SA'!$B:$CD,52,0)</f>
        <v>40</v>
      </c>
      <c r="BW38" s="38">
        <f>VLOOKUP(B:B,'[1]1. RW,EX,BOP,CP,SA'!$B:$CD,53,0)</f>
        <v>41</v>
      </c>
      <c r="BX38" s="38">
        <f>VLOOKUP(B:B,'[1]1. RW,EX,BOP,CP,SA'!$B:$CD,54,0)</f>
        <v>44</v>
      </c>
      <c r="BY38" s="38">
        <f>VLOOKUP(B:B,'[1]1. RW,EX,BOP,CP,SA'!$B:$CD,55,0)</f>
        <v>44</v>
      </c>
      <c r="BZ38" s="38">
        <f>VLOOKUP(B:B,'[1]1. RW,EX,BOP,CP,SA'!$B:$CD,56,0)</f>
        <v>45</v>
      </c>
      <c r="CA38" s="38">
        <f>VLOOKUP(B:B,'[1]1. RW,EX,BOP,CP,SA'!$B:$CD,57,0)</f>
        <v>44</v>
      </c>
      <c r="CB38" s="38">
        <f>VLOOKUP(B:B,'[1]1. RW,EX,BOP,CP,SA'!$B:$CD,58,0)</f>
        <v>45</v>
      </c>
      <c r="CC38" s="38">
        <f>VLOOKUP(B:B,'[1]1. RW,EX,BOP,CP,SA'!$B:$CD,59,0)</f>
        <v>51</v>
      </c>
      <c r="CD38" s="38">
        <f>VLOOKUP(B:B,'[1]1. RW,EX,BOP,CP,SA'!$B:$CD,60,0)</f>
        <v>51</v>
      </c>
      <c r="CE38" s="38">
        <f>VLOOKUP(B:B,'[1]1. RW,EX,BOP,CP,SA'!$B:$CD,61,0)</f>
        <v>54</v>
      </c>
      <c r="CF38" s="38">
        <f>VLOOKUP(B:B,'[1]1. RW,EX,BOP,CP,SA'!$B:$CD,62,0)</f>
        <v>55</v>
      </c>
      <c r="CG38" s="38">
        <f>VLOOKUP(B:B,'[1]1. RW,EX,BOP,CP,SA'!$B:$CD,63,0)</f>
        <v>53</v>
      </c>
      <c r="CH38" s="38">
        <f>VLOOKUP(B:B,'[1]1. RW,EX,BOP,CP,SA'!$B:$CD,64,0)</f>
        <v>56</v>
      </c>
      <c r="CI38" s="38">
        <f>VLOOKUP(B:B,'[1]1. RW,EX,BOP,CP,SA'!$B:$CD,65,0)</f>
        <v>54</v>
      </c>
      <c r="CJ38" s="38">
        <f>VLOOKUP(B:B,'[1]1. RW,EX,BOP,CP,SA'!$B:$CD,66,0)</f>
        <v>53</v>
      </c>
      <c r="CK38" s="38">
        <f>VLOOKUP(B:B,'[1]1. RW,EX,BOP,CP,SA'!$B:$CD,67,0)</f>
        <v>58</v>
      </c>
      <c r="CL38" s="38">
        <f>VLOOKUP(B:B,'[1]1. RW,EX,BOP,CP,SA'!$B:$CD,68,0)</f>
        <v>51</v>
      </c>
      <c r="CM38" s="38">
        <f>VLOOKUP(B:B,'[1]1. RW,EX,BOP,CP,SA'!$B:$CD,69,0)</f>
        <v>51</v>
      </c>
      <c r="CN38" s="38">
        <f>VLOOKUP(B:B,'[1]1. RW,EX,BOP,CP,SA'!$B:$CD,70,0)</f>
        <v>47</v>
      </c>
      <c r="CO38" s="38">
        <f>VLOOKUP(B:B,'[1]1. RW,EX,BOP,CP,SA'!$B:$CD,71,0)</f>
        <v>60</v>
      </c>
      <c r="CP38" s="38">
        <f>VLOOKUP(B:B,'[1]1. RW,EX,BOP,CP,SA'!$B:$CD,72,0)</f>
        <v>63</v>
      </c>
      <c r="CQ38" s="38">
        <f>VLOOKUP(B:B,'[1]1. RW,EX,BOP,CP,SA'!$B:$CD,73,0)</f>
        <v>63</v>
      </c>
      <c r="CR38" s="38">
        <f>VLOOKUP(B:B,'[1]1. RW,EX,BOP,CP,SA'!$B:$CD,74,0)</f>
        <v>61</v>
      </c>
      <c r="CS38" s="38">
        <f>VLOOKUP(B:B,'[1]1. RW,EX,BOP,CP,SA'!$B:$CD,75,0)</f>
        <v>60</v>
      </c>
      <c r="CT38" s="38">
        <f>VLOOKUP(B:B,'[1]1. RW,EX,BOP,CP,SA'!$B:$CD,76,0)</f>
        <v>67</v>
      </c>
      <c r="CU38" s="38">
        <f>VLOOKUP(B:B,'[1]1. RW,EX,BOP,CP,SA'!$B:$CD,77,0)</f>
        <v>73</v>
      </c>
      <c r="CV38" s="52">
        <f>VLOOKUP(B:B,'[1]1. RW,EX,BOP,CP,SA'!$B:$CD,78,0)</f>
        <v>82</v>
      </c>
      <c r="CW38" s="52">
        <f>VLOOKUP(B:B,'[1]1. RW,EX,BOP,CP,SA'!$B:$CD,79,0)</f>
        <v>79</v>
      </c>
      <c r="CX38" s="52">
        <f>VLOOKUP(B:B,'[1]1. RW,EX,BOP,CP,SA'!$B:$CD,80,0)</f>
        <v>85</v>
      </c>
      <c r="CY38" s="52">
        <f>VLOOKUP(B:B,'[1]1. RW,EX,BOP,CP,SA'!$B:$CD,81,0)</f>
        <v>91</v>
      </c>
    </row>
    <row r="39" spans="1:103">
      <c r="A39" s="9" t="s">
        <v>70</v>
      </c>
      <c r="B39" s="5" t="s">
        <v>1433</v>
      </c>
      <c r="C39" s="24" t="s">
        <v>778</v>
      </c>
      <c r="D39" s="38">
        <v>112</v>
      </c>
      <c r="E39" s="38">
        <v>99</v>
      </c>
      <c r="F39" s="38">
        <v>99</v>
      </c>
      <c r="G39" s="38">
        <v>111</v>
      </c>
      <c r="H39" s="38">
        <v>118</v>
      </c>
      <c r="I39" s="38">
        <v>116</v>
      </c>
      <c r="J39" s="38">
        <v>110</v>
      </c>
      <c r="K39" s="38">
        <v>109</v>
      </c>
      <c r="L39" s="38">
        <v>116</v>
      </c>
      <c r="M39" s="38">
        <v>116</v>
      </c>
      <c r="N39" s="38">
        <v>165</v>
      </c>
      <c r="O39" s="38">
        <v>168</v>
      </c>
      <c r="P39" s="38">
        <v>181</v>
      </c>
      <c r="Q39" s="38">
        <v>211</v>
      </c>
      <c r="R39" s="38">
        <v>249</v>
      </c>
      <c r="S39" s="38">
        <v>254</v>
      </c>
      <c r="T39" s="38">
        <v>263</v>
      </c>
      <c r="U39" s="38">
        <v>279</v>
      </c>
      <c r="V39" s="38">
        <v>274</v>
      </c>
      <c r="W39" s="38">
        <v>324</v>
      </c>
      <c r="X39" s="53">
        <f>VLOOKUP(B:B,'[1]1. RW,EX,BOP,CP,SA'!$B:$CD,2,0)</f>
        <v>31</v>
      </c>
      <c r="Y39" s="38">
        <f>VLOOKUP(B:B,'[1]1. RW,EX,BOP,CP,SA'!$B:$CD,3,0)</f>
        <v>26</v>
      </c>
      <c r="Z39" s="38">
        <f>VLOOKUP(B:B,'[1]1. RW,EX,BOP,CP,SA'!$B:$CD,4,0)</f>
        <v>25</v>
      </c>
      <c r="AA39" s="38">
        <f>VLOOKUP(B:B,'[1]1. RW,EX,BOP,CP,SA'!$B:$CD,5,0)</f>
        <v>30</v>
      </c>
      <c r="AB39" s="38">
        <f>VLOOKUP(B:B,'[1]1. RW,EX,BOP,CP,SA'!$B:$CD,6,0)</f>
        <v>25</v>
      </c>
      <c r="AC39" s="38">
        <f>VLOOKUP(B:B,'[1]1. RW,EX,BOP,CP,SA'!$B:$CD,7,0)</f>
        <v>25</v>
      </c>
      <c r="AD39" s="38">
        <f>VLOOKUP(B:B,'[1]1. RW,EX,BOP,CP,SA'!$B:$CD,8,0)</f>
        <v>24</v>
      </c>
      <c r="AE39" s="38">
        <f>VLOOKUP(B:B,'[1]1. RW,EX,BOP,CP,SA'!$B:$CD,9,0)</f>
        <v>25</v>
      </c>
      <c r="AF39" s="38">
        <f>VLOOKUP(B:B,'[1]1. RW,EX,BOP,CP,SA'!$B:$CD,10,0)</f>
        <v>26</v>
      </c>
      <c r="AG39" s="38">
        <f>VLOOKUP(B:B,'[1]1. RW,EX,BOP,CP,SA'!$B:$CD,11,0)</f>
        <v>23</v>
      </c>
      <c r="AH39" s="38">
        <f>VLOOKUP(B:B,'[1]1. RW,EX,BOP,CP,SA'!$B:$CD,12,0)</f>
        <v>25</v>
      </c>
      <c r="AI39" s="38">
        <f>VLOOKUP(B:B,'[1]1. RW,EX,BOP,CP,SA'!$B:$CD,13,0)</f>
        <v>25</v>
      </c>
      <c r="AJ39" s="38">
        <f>VLOOKUP(B:B,'[1]1. RW,EX,BOP,CP,SA'!$B:$CD,14,0)</f>
        <v>26</v>
      </c>
      <c r="AK39" s="38">
        <f>VLOOKUP(B:B,'[1]1. RW,EX,BOP,CP,SA'!$B:$CD,15,0)</f>
        <v>30</v>
      </c>
      <c r="AL39" s="38">
        <f>VLOOKUP(B:B,'[1]1. RW,EX,BOP,CP,SA'!$B:$CD,16,0)</f>
        <v>28</v>
      </c>
      <c r="AM39" s="38">
        <f>VLOOKUP(B:B,'[1]1. RW,EX,BOP,CP,SA'!$B:$CD,17,0)</f>
        <v>27</v>
      </c>
      <c r="AN39" s="38">
        <f>VLOOKUP(B:B,'[1]1. RW,EX,BOP,CP,SA'!$B:$CD,18,0)</f>
        <v>29</v>
      </c>
      <c r="AO39" s="38">
        <f>VLOOKUP(B:B,'[1]1. RW,EX,BOP,CP,SA'!$B:$CD,19,0)</f>
        <v>30</v>
      </c>
      <c r="AP39" s="38">
        <f>VLOOKUP(B:B,'[1]1. RW,EX,BOP,CP,SA'!$B:$CD,20,0)</f>
        <v>31</v>
      </c>
      <c r="AQ39" s="38">
        <f>VLOOKUP(B:B,'[1]1. RW,EX,BOP,CP,SA'!$B:$CD,21,0)</f>
        <v>28</v>
      </c>
      <c r="AR39" s="38">
        <f>VLOOKUP(B:B,'[1]1. RW,EX,BOP,CP,SA'!$B:$CD,22,0)</f>
        <v>37</v>
      </c>
      <c r="AS39" s="38">
        <f>VLOOKUP(B:B,'[1]1. RW,EX,BOP,CP,SA'!$B:$CD,23,0)</f>
        <v>28</v>
      </c>
      <c r="AT39" s="38">
        <f>VLOOKUP(B:B,'[1]1. RW,EX,BOP,CP,SA'!$B:$CD,24,0)</f>
        <v>25</v>
      </c>
      <c r="AU39" s="38">
        <f>VLOOKUP(B:B,'[1]1. RW,EX,BOP,CP,SA'!$B:$CD,25,0)</f>
        <v>26</v>
      </c>
      <c r="AV39" s="38">
        <f>VLOOKUP(B:B,'[1]1. RW,EX,BOP,CP,SA'!$B:$CD,26,0)</f>
        <v>26</v>
      </c>
      <c r="AW39" s="38">
        <f>VLOOKUP(B:B,'[1]1. RW,EX,BOP,CP,SA'!$B:$CD,27,0)</f>
        <v>28</v>
      </c>
      <c r="AX39" s="38">
        <f>VLOOKUP(B:B,'[1]1. RW,EX,BOP,CP,SA'!$B:$CD,28,0)</f>
        <v>29</v>
      </c>
      <c r="AY39" s="38">
        <f>VLOOKUP(B:B,'[1]1. RW,EX,BOP,CP,SA'!$B:$CD,29,0)</f>
        <v>27</v>
      </c>
      <c r="AZ39" s="38">
        <f>VLOOKUP(B:B,'[1]1. RW,EX,BOP,CP,SA'!$B:$CD,30,0)</f>
        <v>25</v>
      </c>
      <c r="BA39" s="38">
        <f>VLOOKUP(B:B,'[1]1. RW,EX,BOP,CP,SA'!$B:$CD,31,0)</f>
        <v>27</v>
      </c>
      <c r="BB39" s="38">
        <f>VLOOKUP(B:B,'[1]1. RW,EX,BOP,CP,SA'!$B:$CD,32,0)</f>
        <v>28</v>
      </c>
      <c r="BC39" s="38">
        <f>VLOOKUP(B:B,'[1]1. RW,EX,BOP,CP,SA'!$B:$CD,33,0)</f>
        <v>29</v>
      </c>
      <c r="BD39" s="38">
        <f>VLOOKUP(B:B,'[1]1. RW,EX,BOP,CP,SA'!$B:$CD,34,0)</f>
        <v>28</v>
      </c>
      <c r="BE39" s="38">
        <f>VLOOKUP(B:B,'[1]1. RW,EX,BOP,CP,SA'!$B:$CD,35,0)</f>
        <v>29</v>
      </c>
      <c r="BF39" s="38">
        <f>VLOOKUP(B:B,'[1]1. RW,EX,BOP,CP,SA'!$B:$CD,36,0)</f>
        <v>30</v>
      </c>
      <c r="BG39" s="38">
        <f>VLOOKUP(B:B,'[1]1. RW,EX,BOP,CP,SA'!$B:$CD,37,0)</f>
        <v>29</v>
      </c>
      <c r="BH39" s="38">
        <f>VLOOKUP(B:B,'[1]1. RW,EX,BOP,CP,SA'!$B:$CD,38,0)</f>
        <v>29</v>
      </c>
      <c r="BI39" s="38">
        <f>VLOOKUP(B:B,'[1]1. RW,EX,BOP,CP,SA'!$B:$CD,39,0)</f>
        <v>30</v>
      </c>
      <c r="BJ39" s="38">
        <f>VLOOKUP(B:B,'[1]1. RW,EX,BOP,CP,SA'!$B:$CD,40,0)</f>
        <v>28</v>
      </c>
      <c r="BK39" s="38">
        <f>VLOOKUP(B:B,'[1]1. RW,EX,BOP,CP,SA'!$B:$CD,41,0)</f>
        <v>29</v>
      </c>
      <c r="BL39" s="38">
        <f>VLOOKUP(B:B,'[1]1. RW,EX,BOP,CP,SA'!$B:$CD,42,0)</f>
        <v>45</v>
      </c>
      <c r="BM39" s="38">
        <f>VLOOKUP(B:B,'[1]1. RW,EX,BOP,CP,SA'!$B:$CD,43,0)</f>
        <v>40</v>
      </c>
      <c r="BN39" s="38">
        <f>VLOOKUP(B:B,'[1]1. RW,EX,BOP,CP,SA'!$B:$CD,44,0)</f>
        <v>40</v>
      </c>
      <c r="BO39" s="38">
        <f>VLOOKUP(B:B,'[1]1. RW,EX,BOP,CP,SA'!$B:$CD,45,0)</f>
        <v>40</v>
      </c>
      <c r="BP39" s="38">
        <f>VLOOKUP(B:B,'[1]1. RW,EX,BOP,CP,SA'!$B:$CD,46,0)</f>
        <v>40</v>
      </c>
      <c r="BQ39" s="38">
        <f>VLOOKUP(B:B,'[1]1. RW,EX,BOP,CP,SA'!$B:$CD,47,0)</f>
        <v>43</v>
      </c>
      <c r="BR39" s="38">
        <f>VLOOKUP(B:B,'[1]1. RW,EX,BOP,CP,SA'!$B:$CD,48,0)</f>
        <v>40</v>
      </c>
      <c r="BS39" s="38">
        <f>VLOOKUP(B:B,'[1]1. RW,EX,BOP,CP,SA'!$B:$CD,49,0)</f>
        <v>45</v>
      </c>
      <c r="BT39" s="38">
        <f>VLOOKUP(B:B,'[1]1. RW,EX,BOP,CP,SA'!$B:$CD,50,0)</f>
        <v>45</v>
      </c>
      <c r="BU39" s="38">
        <f>VLOOKUP(B:B,'[1]1. RW,EX,BOP,CP,SA'!$B:$CD,51,0)</f>
        <v>46</v>
      </c>
      <c r="BV39" s="38">
        <f>VLOOKUP(B:B,'[1]1. RW,EX,BOP,CP,SA'!$B:$CD,52,0)</f>
        <v>49</v>
      </c>
      <c r="BW39" s="38">
        <f>VLOOKUP(B:B,'[1]1. RW,EX,BOP,CP,SA'!$B:$CD,53,0)</f>
        <v>41</v>
      </c>
      <c r="BX39" s="38">
        <f>VLOOKUP(B:B,'[1]1. RW,EX,BOP,CP,SA'!$B:$CD,54,0)</f>
        <v>50</v>
      </c>
      <c r="BY39" s="38">
        <f>VLOOKUP(B:B,'[1]1. RW,EX,BOP,CP,SA'!$B:$CD,55,0)</f>
        <v>49</v>
      </c>
      <c r="BZ39" s="38">
        <f>VLOOKUP(B:B,'[1]1. RW,EX,BOP,CP,SA'!$B:$CD,56,0)</f>
        <v>54</v>
      </c>
      <c r="CA39" s="38">
        <f>VLOOKUP(B:B,'[1]1. RW,EX,BOP,CP,SA'!$B:$CD,57,0)</f>
        <v>58</v>
      </c>
      <c r="CB39" s="38">
        <f>VLOOKUP(B:B,'[1]1. RW,EX,BOP,CP,SA'!$B:$CD,58,0)</f>
        <v>55</v>
      </c>
      <c r="CC39" s="38">
        <f>VLOOKUP(B:B,'[1]1. RW,EX,BOP,CP,SA'!$B:$CD,59,0)</f>
        <v>62</v>
      </c>
      <c r="CD39" s="38">
        <f>VLOOKUP(B:B,'[1]1. RW,EX,BOP,CP,SA'!$B:$CD,60,0)</f>
        <v>63</v>
      </c>
      <c r="CE39" s="38">
        <f>VLOOKUP(B:B,'[1]1. RW,EX,BOP,CP,SA'!$B:$CD,61,0)</f>
        <v>69</v>
      </c>
      <c r="CF39" s="38">
        <f>VLOOKUP(B:B,'[1]1. RW,EX,BOP,CP,SA'!$B:$CD,62,0)</f>
        <v>67</v>
      </c>
      <c r="CG39" s="38">
        <f>VLOOKUP(B:B,'[1]1. RW,EX,BOP,CP,SA'!$B:$CD,63,0)</f>
        <v>63</v>
      </c>
      <c r="CH39" s="38">
        <f>VLOOKUP(B:B,'[1]1. RW,EX,BOP,CP,SA'!$B:$CD,64,0)</f>
        <v>61</v>
      </c>
      <c r="CI39" s="38">
        <f>VLOOKUP(B:B,'[1]1. RW,EX,BOP,CP,SA'!$B:$CD,65,0)</f>
        <v>63</v>
      </c>
      <c r="CJ39" s="38">
        <f>VLOOKUP(B:B,'[1]1. RW,EX,BOP,CP,SA'!$B:$CD,66,0)</f>
        <v>69</v>
      </c>
      <c r="CK39" s="38">
        <f>VLOOKUP(B:B,'[1]1. RW,EX,BOP,CP,SA'!$B:$CD,67,0)</f>
        <v>68</v>
      </c>
      <c r="CL39" s="38">
        <f>VLOOKUP(B:B,'[1]1. RW,EX,BOP,CP,SA'!$B:$CD,68,0)</f>
        <v>63</v>
      </c>
      <c r="CM39" s="38">
        <f>VLOOKUP(B:B,'[1]1. RW,EX,BOP,CP,SA'!$B:$CD,69,0)</f>
        <v>63</v>
      </c>
      <c r="CN39" s="38">
        <f>VLOOKUP(B:B,'[1]1. RW,EX,BOP,CP,SA'!$B:$CD,70,0)</f>
        <v>71</v>
      </c>
      <c r="CO39" s="38">
        <f>VLOOKUP(B:B,'[1]1. RW,EX,BOP,CP,SA'!$B:$CD,71,0)</f>
        <v>70</v>
      </c>
      <c r="CP39" s="38">
        <f>VLOOKUP(B:B,'[1]1. RW,EX,BOP,CP,SA'!$B:$CD,72,0)</f>
        <v>68</v>
      </c>
      <c r="CQ39" s="38">
        <f>VLOOKUP(B:B,'[1]1. RW,EX,BOP,CP,SA'!$B:$CD,73,0)</f>
        <v>70</v>
      </c>
      <c r="CR39" s="38">
        <f>VLOOKUP(B:B,'[1]1. RW,EX,BOP,CP,SA'!$B:$CD,74,0)</f>
        <v>56</v>
      </c>
      <c r="CS39" s="38">
        <f>VLOOKUP(B:B,'[1]1. RW,EX,BOP,CP,SA'!$B:$CD,75,0)</f>
        <v>65</v>
      </c>
      <c r="CT39" s="38">
        <f>VLOOKUP(B:B,'[1]1. RW,EX,BOP,CP,SA'!$B:$CD,76,0)</f>
        <v>75</v>
      </c>
      <c r="CU39" s="38">
        <f>VLOOKUP(B:B,'[1]1. RW,EX,BOP,CP,SA'!$B:$CD,77,0)</f>
        <v>78</v>
      </c>
      <c r="CV39" s="52">
        <f>VLOOKUP(B:B,'[1]1. RW,EX,BOP,CP,SA'!$B:$CD,78,0)</f>
        <v>82</v>
      </c>
      <c r="CW39" s="52">
        <f>VLOOKUP(B:B,'[1]1. RW,EX,BOP,CP,SA'!$B:$CD,79,0)</f>
        <v>81</v>
      </c>
      <c r="CX39" s="52">
        <f>VLOOKUP(B:B,'[1]1. RW,EX,BOP,CP,SA'!$B:$CD,80,0)</f>
        <v>78</v>
      </c>
      <c r="CY39" s="52">
        <f>VLOOKUP(B:B,'[1]1. RW,EX,BOP,CP,SA'!$B:$CD,81,0)</f>
        <v>83</v>
      </c>
    </row>
    <row r="40" spans="1:103">
      <c r="A40" s="9" t="s">
        <v>72</v>
      </c>
      <c r="B40" s="5" t="s">
        <v>1434</v>
      </c>
      <c r="C40" s="24" t="s">
        <v>779</v>
      </c>
      <c r="D40" s="38">
        <v>743</v>
      </c>
      <c r="E40" s="38">
        <v>668</v>
      </c>
      <c r="F40" s="38">
        <v>642</v>
      </c>
      <c r="G40" s="38">
        <v>659</v>
      </c>
      <c r="H40" s="38">
        <v>581</v>
      </c>
      <c r="I40" s="38">
        <v>648</v>
      </c>
      <c r="J40" s="38">
        <v>668</v>
      </c>
      <c r="K40" s="38">
        <v>687</v>
      </c>
      <c r="L40" s="38">
        <v>687</v>
      </c>
      <c r="M40" s="38">
        <v>651</v>
      </c>
      <c r="N40" s="38">
        <v>750</v>
      </c>
      <c r="O40" s="38">
        <v>775</v>
      </c>
      <c r="P40" s="38">
        <v>1200</v>
      </c>
      <c r="Q40" s="38">
        <v>1536</v>
      </c>
      <c r="R40" s="38">
        <v>1195</v>
      </c>
      <c r="S40" s="38">
        <v>1246</v>
      </c>
      <c r="T40" s="38">
        <v>1093</v>
      </c>
      <c r="U40" s="38">
        <v>1184</v>
      </c>
      <c r="V40" s="38">
        <v>1276</v>
      </c>
      <c r="W40" s="38">
        <v>2102</v>
      </c>
      <c r="X40" s="53">
        <f>VLOOKUP(B:B,'[1]1. RW,EX,BOP,CP,SA'!$B:$CD,2,0)</f>
        <v>207</v>
      </c>
      <c r="Y40" s="38">
        <f>VLOOKUP(B:B,'[1]1. RW,EX,BOP,CP,SA'!$B:$CD,3,0)</f>
        <v>188</v>
      </c>
      <c r="Z40" s="38">
        <f>VLOOKUP(B:B,'[1]1. RW,EX,BOP,CP,SA'!$B:$CD,4,0)</f>
        <v>182</v>
      </c>
      <c r="AA40" s="38">
        <f>VLOOKUP(B:B,'[1]1. RW,EX,BOP,CP,SA'!$B:$CD,5,0)</f>
        <v>166</v>
      </c>
      <c r="AB40" s="38">
        <f>VLOOKUP(B:B,'[1]1. RW,EX,BOP,CP,SA'!$B:$CD,6,0)</f>
        <v>160</v>
      </c>
      <c r="AC40" s="38">
        <f>VLOOKUP(B:B,'[1]1. RW,EX,BOP,CP,SA'!$B:$CD,7,0)</f>
        <v>170</v>
      </c>
      <c r="AD40" s="38">
        <f>VLOOKUP(B:B,'[1]1. RW,EX,BOP,CP,SA'!$B:$CD,8,0)</f>
        <v>167</v>
      </c>
      <c r="AE40" s="38">
        <f>VLOOKUP(B:B,'[1]1. RW,EX,BOP,CP,SA'!$B:$CD,9,0)</f>
        <v>171</v>
      </c>
      <c r="AF40" s="38">
        <f>VLOOKUP(B:B,'[1]1. RW,EX,BOP,CP,SA'!$B:$CD,10,0)</f>
        <v>161</v>
      </c>
      <c r="AG40" s="38">
        <f>VLOOKUP(B:B,'[1]1. RW,EX,BOP,CP,SA'!$B:$CD,11,0)</f>
        <v>143</v>
      </c>
      <c r="AH40" s="38">
        <f>VLOOKUP(B:B,'[1]1. RW,EX,BOP,CP,SA'!$B:$CD,12,0)</f>
        <v>167</v>
      </c>
      <c r="AI40" s="38">
        <f>VLOOKUP(B:B,'[1]1. RW,EX,BOP,CP,SA'!$B:$CD,13,0)</f>
        <v>171</v>
      </c>
      <c r="AJ40" s="38">
        <f>VLOOKUP(B:B,'[1]1. RW,EX,BOP,CP,SA'!$B:$CD,14,0)</f>
        <v>170</v>
      </c>
      <c r="AK40" s="38">
        <f>VLOOKUP(B:B,'[1]1. RW,EX,BOP,CP,SA'!$B:$CD,15,0)</f>
        <v>173</v>
      </c>
      <c r="AL40" s="38">
        <f>VLOOKUP(B:B,'[1]1. RW,EX,BOP,CP,SA'!$B:$CD,16,0)</f>
        <v>158</v>
      </c>
      <c r="AM40" s="38">
        <f>VLOOKUP(B:B,'[1]1. RW,EX,BOP,CP,SA'!$B:$CD,17,0)</f>
        <v>158</v>
      </c>
      <c r="AN40" s="38">
        <f>VLOOKUP(B:B,'[1]1. RW,EX,BOP,CP,SA'!$B:$CD,18,0)</f>
        <v>142</v>
      </c>
      <c r="AO40" s="38">
        <f>VLOOKUP(B:B,'[1]1. RW,EX,BOP,CP,SA'!$B:$CD,19,0)</f>
        <v>148</v>
      </c>
      <c r="AP40" s="38">
        <f>VLOOKUP(B:B,'[1]1. RW,EX,BOP,CP,SA'!$B:$CD,20,0)</f>
        <v>150</v>
      </c>
      <c r="AQ40" s="38">
        <f>VLOOKUP(B:B,'[1]1. RW,EX,BOP,CP,SA'!$B:$CD,21,0)</f>
        <v>141</v>
      </c>
      <c r="AR40" s="38">
        <f>VLOOKUP(B:B,'[1]1. RW,EX,BOP,CP,SA'!$B:$CD,22,0)</f>
        <v>169</v>
      </c>
      <c r="AS40" s="38">
        <f>VLOOKUP(B:B,'[1]1. RW,EX,BOP,CP,SA'!$B:$CD,23,0)</f>
        <v>157</v>
      </c>
      <c r="AT40" s="38">
        <f>VLOOKUP(B:B,'[1]1. RW,EX,BOP,CP,SA'!$B:$CD,24,0)</f>
        <v>157</v>
      </c>
      <c r="AU40" s="38">
        <f>VLOOKUP(B:B,'[1]1. RW,EX,BOP,CP,SA'!$B:$CD,25,0)</f>
        <v>165</v>
      </c>
      <c r="AV40" s="38">
        <f>VLOOKUP(B:B,'[1]1. RW,EX,BOP,CP,SA'!$B:$CD,26,0)</f>
        <v>162</v>
      </c>
      <c r="AW40" s="38">
        <f>VLOOKUP(B:B,'[1]1. RW,EX,BOP,CP,SA'!$B:$CD,27,0)</f>
        <v>166</v>
      </c>
      <c r="AX40" s="38">
        <f>VLOOKUP(B:B,'[1]1. RW,EX,BOP,CP,SA'!$B:$CD,28,0)</f>
        <v>175</v>
      </c>
      <c r="AY40" s="38">
        <f>VLOOKUP(B:B,'[1]1. RW,EX,BOP,CP,SA'!$B:$CD,29,0)</f>
        <v>165</v>
      </c>
      <c r="AZ40" s="38">
        <f>VLOOKUP(B:B,'[1]1. RW,EX,BOP,CP,SA'!$B:$CD,30,0)</f>
        <v>152</v>
      </c>
      <c r="BA40" s="38">
        <f>VLOOKUP(B:B,'[1]1. RW,EX,BOP,CP,SA'!$B:$CD,31,0)</f>
        <v>181</v>
      </c>
      <c r="BB40" s="38">
        <f>VLOOKUP(B:B,'[1]1. RW,EX,BOP,CP,SA'!$B:$CD,32,0)</f>
        <v>174</v>
      </c>
      <c r="BC40" s="38">
        <f>VLOOKUP(B:B,'[1]1. RW,EX,BOP,CP,SA'!$B:$CD,33,0)</f>
        <v>180</v>
      </c>
      <c r="BD40" s="38">
        <f>VLOOKUP(B:B,'[1]1. RW,EX,BOP,CP,SA'!$B:$CD,34,0)</f>
        <v>176</v>
      </c>
      <c r="BE40" s="38">
        <f>VLOOKUP(B:B,'[1]1. RW,EX,BOP,CP,SA'!$B:$CD,35,0)</f>
        <v>173</v>
      </c>
      <c r="BF40" s="38">
        <f>VLOOKUP(B:B,'[1]1. RW,EX,BOP,CP,SA'!$B:$CD,36,0)</f>
        <v>169</v>
      </c>
      <c r="BG40" s="38">
        <f>VLOOKUP(B:B,'[1]1. RW,EX,BOP,CP,SA'!$B:$CD,37,0)</f>
        <v>169</v>
      </c>
      <c r="BH40" s="38">
        <f>VLOOKUP(B:B,'[1]1. RW,EX,BOP,CP,SA'!$B:$CD,38,0)</f>
        <v>168</v>
      </c>
      <c r="BI40" s="38">
        <f>VLOOKUP(B:B,'[1]1. RW,EX,BOP,CP,SA'!$B:$CD,39,0)</f>
        <v>148</v>
      </c>
      <c r="BJ40" s="38">
        <f>VLOOKUP(B:B,'[1]1. RW,EX,BOP,CP,SA'!$B:$CD,40,0)</f>
        <v>167</v>
      </c>
      <c r="BK40" s="38">
        <f>VLOOKUP(B:B,'[1]1. RW,EX,BOP,CP,SA'!$B:$CD,41,0)</f>
        <v>168</v>
      </c>
      <c r="BL40" s="38">
        <f>VLOOKUP(B:B,'[1]1. RW,EX,BOP,CP,SA'!$B:$CD,42,0)</f>
        <v>163</v>
      </c>
      <c r="BM40" s="38">
        <f>VLOOKUP(B:B,'[1]1. RW,EX,BOP,CP,SA'!$B:$CD,43,0)</f>
        <v>183</v>
      </c>
      <c r="BN40" s="38">
        <f>VLOOKUP(B:B,'[1]1. RW,EX,BOP,CP,SA'!$B:$CD,44,0)</f>
        <v>199</v>
      </c>
      <c r="BO40" s="38">
        <f>VLOOKUP(B:B,'[1]1. RW,EX,BOP,CP,SA'!$B:$CD,45,0)</f>
        <v>205</v>
      </c>
      <c r="BP40" s="38">
        <f>VLOOKUP(B:B,'[1]1. RW,EX,BOP,CP,SA'!$B:$CD,46,0)</f>
        <v>182</v>
      </c>
      <c r="BQ40" s="38">
        <f>VLOOKUP(B:B,'[1]1. RW,EX,BOP,CP,SA'!$B:$CD,47,0)</f>
        <v>180</v>
      </c>
      <c r="BR40" s="38">
        <f>VLOOKUP(B:B,'[1]1. RW,EX,BOP,CP,SA'!$B:$CD,48,0)</f>
        <v>187</v>
      </c>
      <c r="BS40" s="38">
        <f>VLOOKUP(B:B,'[1]1. RW,EX,BOP,CP,SA'!$B:$CD,49,0)</f>
        <v>226</v>
      </c>
      <c r="BT40" s="38">
        <f>VLOOKUP(B:B,'[1]1. RW,EX,BOP,CP,SA'!$B:$CD,50,0)</f>
        <v>292</v>
      </c>
      <c r="BU40" s="38">
        <f>VLOOKUP(B:B,'[1]1. RW,EX,BOP,CP,SA'!$B:$CD,51,0)</f>
        <v>314</v>
      </c>
      <c r="BV40" s="38">
        <f>VLOOKUP(B:B,'[1]1. RW,EX,BOP,CP,SA'!$B:$CD,52,0)</f>
        <v>295</v>
      </c>
      <c r="BW40" s="38">
        <f>VLOOKUP(B:B,'[1]1. RW,EX,BOP,CP,SA'!$B:$CD,53,0)</f>
        <v>299</v>
      </c>
      <c r="BX40" s="38">
        <f>VLOOKUP(B:B,'[1]1. RW,EX,BOP,CP,SA'!$B:$CD,54,0)</f>
        <v>409</v>
      </c>
      <c r="BY40" s="38">
        <f>VLOOKUP(B:B,'[1]1. RW,EX,BOP,CP,SA'!$B:$CD,55,0)</f>
        <v>421</v>
      </c>
      <c r="BZ40" s="38">
        <f>VLOOKUP(B:B,'[1]1. RW,EX,BOP,CP,SA'!$B:$CD,56,0)</f>
        <v>368</v>
      </c>
      <c r="CA40" s="38">
        <f>VLOOKUP(B:B,'[1]1. RW,EX,BOP,CP,SA'!$B:$CD,57,0)</f>
        <v>338</v>
      </c>
      <c r="CB40" s="38">
        <f>VLOOKUP(B:B,'[1]1. RW,EX,BOP,CP,SA'!$B:$CD,58,0)</f>
        <v>325</v>
      </c>
      <c r="CC40" s="38">
        <f>VLOOKUP(B:B,'[1]1. RW,EX,BOP,CP,SA'!$B:$CD,59,0)</f>
        <v>287</v>
      </c>
      <c r="CD40" s="38">
        <f>VLOOKUP(B:B,'[1]1. RW,EX,BOP,CP,SA'!$B:$CD,60,0)</f>
        <v>296</v>
      </c>
      <c r="CE40" s="38">
        <f>VLOOKUP(B:B,'[1]1. RW,EX,BOP,CP,SA'!$B:$CD,61,0)</f>
        <v>287</v>
      </c>
      <c r="CF40" s="38">
        <f>VLOOKUP(B:B,'[1]1. RW,EX,BOP,CP,SA'!$B:$CD,62,0)</f>
        <v>277</v>
      </c>
      <c r="CG40" s="38">
        <f>VLOOKUP(B:B,'[1]1. RW,EX,BOP,CP,SA'!$B:$CD,63,0)</f>
        <v>291</v>
      </c>
      <c r="CH40" s="38">
        <f>VLOOKUP(B:B,'[1]1. RW,EX,BOP,CP,SA'!$B:$CD,64,0)</f>
        <v>406</v>
      </c>
      <c r="CI40" s="38">
        <f>VLOOKUP(B:B,'[1]1. RW,EX,BOP,CP,SA'!$B:$CD,65,0)</f>
        <v>272</v>
      </c>
      <c r="CJ40" s="38">
        <f>VLOOKUP(B:B,'[1]1. RW,EX,BOP,CP,SA'!$B:$CD,66,0)</f>
        <v>288</v>
      </c>
      <c r="CK40" s="38">
        <f>VLOOKUP(B:B,'[1]1. RW,EX,BOP,CP,SA'!$B:$CD,67,0)</f>
        <v>244</v>
      </c>
      <c r="CL40" s="38">
        <f>VLOOKUP(B:B,'[1]1. RW,EX,BOP,CP,SA'!$B:$CD,68,0)</f>
        <v>255</v>
      </c>
      <c r="CM40" s="38">
        <f>VLOOKUP(B:B,'[1]1. RW,EX,BOP,CP,SA'!$B:$CD,69,0)</f>
        <v>306</v>
      </c>
      <c r="CN40" s="38">
        <f>VLOOKUP(B:B,'[1]1. RW,EX,BOP,CP,SA'!$B:$CD,70,0)</f>
        <v>268</v>
      </c>
      <c r="CO40" s="38">
        <f>VLOOKUP(B:B,'[1]1. RW,EX,BOP,CP,SA'!$B:$CD,71,0)</f>
        <v>381</v>
      </c>
      <c r="CP40" s="38">
        <f>VLOOKUP(B:B,'[1]1. RW,EX,BOP,CP,SA'!$B:$CD,72,0)</f>
        <v>258</v>
      </c>
      <c r="CQ40" s="38">
        <f>VLOOKUP(B:B,'[1]1. RW,EX,BOP,CP,SA'!$B:$CD,73,0)</f>
        <v>277</v>
      </c>
      <c r="CR40" s="38">
        <f>VLOOKUP(B:B,'[1]1. RW,EX,BOP,CP,SA'!$B:$CD,74,0)</f>
        <v>273</v>
      </c>
      <c r="CS40" s="38">
        <f>VLOOKUP(B:B,'[1]1. RW,EX,BOP,CP,SA'!$B:$CD,75,0)</f>
        <v>259</v>
      </c>
      <c r="CT40" s="38">
        <f>VLOOKUP(B:B,'[1]1. RW,EX,BOP,CP,SA'!$B:$CD,76,0)</f>
        <v>306</v>
      </c>
      <c r="CU40" s="38">
        <f>VLOOKUP(B:B,'[1]1. RW,EX,BOP,CP,SA'!$B:$CD,77,0)</f>
        <v>438</v>
      </c>
      <c r="CV40" s="52">
        <f>VLOOKUP(B:B,'[1]1. RW,EX,BOP,CP,SA'!$B:$CD,78,0)</f>
        <v>502</v>
      </c>
      <c r="CW40" s="52">
        <f>VLOOKUP(B:B,'[1]1. RW,EX,BOP,CP,SA'!$B:$CD,79,0)</f>
        <v>595</v>
      </c>
      <c r="CX40" s="52">
        <f>VLOOKUP(B:B,'[1]1. RW,EX,BOP,CP,SA'!$B:$CD,80,0)</f>
        <v>628</v>
      </c>
      <c r="CY40" s="52">
        <f>VLOOKUP(B:B,'[1]1. RW,EX,BOP,CP,SA'!$B:$CD,81,0)</f>
        <v>377</v>
      </c>
    </row>
    <row r="41" spans="1:103">
      <c r="A41" s="9" t="s">
        <v>74</v>
      </c>
      <c r="B41" s="5" t="s">
        <v>1435</v>
      </c>
      <c r="C41" s="24" t="s">
        <v>780</v>
      </c>
      <c r="D41" s="38">
        <v>53</v>
      </c>
      <c r="E41" s="38">
        <v>61</v>
      </c>
      <c r="F41" s="38">
        <v>65</v>
      </c>
      <c r="G41" s="38">
        <v>54</v>
      </c>
      <c r="H41" s="38">
        <v>58</v>
      </c>
      <c r="I41" s="38">
        <v>52</v>
      </c>
      <c r="J41" s="38">
        <v>50</v>
      </c>
      <c r="K41" s="38">
        <v>58</v>
      </c>
      <c r="L41" s="38">
        <v>78</v>
      </c>
      <c r="M41" s="38">
        <v>90</v>
      </c>
      <c r="N41" s="38">
        <v>81</v>
      </c>
      <c r="O41" s="38">
        <v>106</v>
      </c>
      <c r="P41" s="38">
        <v>120</v>
      </c>
      <c r="Q41" s="38">
        <v>139</v>
      </c>
      <c r="R41" s="38">
        <v>144</v>
      </c>
      <c r="S41" s="38">
        <v>161</v>
      </c>
      <c r="T41" s="38">
        <v>158</v>
      </c>
      <c r="U41" s="38">
        <v>240</v>
      </c>
      <c r="V41" s="38">
        <v>410</v>
      </c>
      <c r="W41" s="38">
        <v>620</v>
      </c>
      <c r="X41" s="53">
        <f>VLOOKUP(B:B,'[1]1. RW,EX,BOP,CP,SA'!$B:$CD,2,0)</f>
        <v>15</v>
      </c>
      <c r="Y41" s="38">
        <f>VLOOKUP(B:B,'[1]1. RW,EX,BOP,CP,SA'!$B:$CD,3,0)</f>
        <v>13</v>
      </c>
      <c r="Z41" s="38">
        <f>VLOOKUP(B:B,'[1]1. RW,EX,BOP,CP,SA'!$B:$CD,4,0)</f>
        <v>13</v>
      </c>
      <c r="AA41" s="38">
        <f>VLOOKUP(B:B,'[1]1. RW,EX,BOP,CP,SA'!$B:$CD,5,0)</f>
        <v>12</v>
      </c>
      <c r="AB41" s="38">
        <f>VLOOKUP(B:B,'[1]1. RW,EX,BOP,CP,SA'!$B:$CD,6,0)</f>
        <v>15</v>
      </c>
      <c r="AC41" s="38">
        <f>VLOOKUP(B:B,'[1]1. RW,EX,BOP,CP,SA'!$B:$CD,7,0)</f>
        <v>15</v>
      </c>
      <c r="AD41" s="38">
        <f>VLOOKUP(B:B,'[1]1. RW,EX,BOP,CP,SA'!$B:$CD,8,0)</f>
        <v>16</v>
      </c>
      <c r="AE41" s="38">
        <f>VLOOKUP(B:B,'[1]1. RW,EX,BOP,CP,SA'!$B:$CD,9,0)</f>
        <v>15</v>
      </c>
      <c r="AF41" s="38">
        <f>VLOOKUP(B:B,'[1]1. RW,EX,BOP,CP,SA'!$B:$CD,10,0)</f>
        <v>17</v>
      </c>
      <c r="AG41" s="38">
        <f>VLOOKUP(B:B,'[1]1. RW,EX,BOP,CP,SA'!$B:$CD,11,0)</f>
        <v>15</v>
      </c>
      <c r="AH41" s="38">
        <f>VLOOKUP(B:B,'[1]1. RW,EX,BOP,CP,SA'!$B:$CD,12,0)</f>
        <v>16</v>
      </c>
      <c r="AI41" s="38">
        <f>VLOOKUP(B:B,'[1]1. RW,EX,BOP,CP,SA'!$B:$CD,13,0)</f>
        <v>17</v>
      </c>
      <c r="AJ41" s="38">
        <f>VLOOKUP(B:B,'[1]1. RW,EX,BOP,CP,SA'!$B:$CD,14,0)</f>
        <v>13</v>
      </c>
      <c r="AK41" s="38">
        <f>VLOOKUP(B:B,'[1]1. RW,EX,BOP,CP,SA'!$B:$CD,15,0)</f>
        <v>17</v>
      </c>
      <c r="AL41" s="38">
        <f>VLOOKUP(B:B,'[1]1. RW,EX,BOP,CP,SA'!$B:$CD,16,0)</f>
        <v>10</v>
      </c>
      <c r="AM41" s="38">
        <f>VLOOKUP(B:B,'[1]1. RW,EX,BOP,CP,SA'!$B:$CD,17,0)</f>
        <v>14</v>
      </c>
      <c r="AN41" s="38">
        <f>VLOOKUP(B:B,'[1]1. RW,EX,BOP,CP,SA'!$B:$CD,18,0)</f>
        <v>14</v>
      </c>
      <c r="AO41" s="38">
        <f>VLOOKUP(B:B,'[1]1. RW,EX,BOP,CP,SA'!$B:$CD,19,0)</f>
        <v>16</v>
      </c>
      <c r="AP41" s="38">
        <f>VLOOKUP(B:B,'[1]1. RW,EX,BOP,CP,SA'!$B:$CD,20,0)</f>
        <v>15</v>
      </c>
      <c r="AQ41" s="38">
        <f>VLOOKUP(B:B,'[1]1. RW,EX,BOP,CP,SA'!$B:$CD,21,0)</f>
        <v>13</v>
      </c>
      <c r="AR41" s="38">
        <f>VLOOKUP(B:B,'[1]1. RW,EX,BOP,CP,SA'!$B:$CD,22,0)</f>
        <v>14</v>
      </c>
      <c r="AS41" s="38">
        <f>VLOOKUP(B:B,'[1]1. RW,EX,BOP,CP,SA'!$B:$CD,23,0)</f>
        <v>13</v>
      </c>
      <c r="AT41" s="38">
        <f>VLOOKUP(B:B,'[1]1. RW,EX,BOP,CP,SA'!$B:$CD,24,0)</f>
        <v>13</v>
      </c>
      <c r="AU41" s="38">
        <f>VLOOKUP(B:B,'[1]1. RW,EX,BOP,CP,SA'!$B:$CD,25,0)</f>
        <v>12</v>
      </c>
      <c r="AV41" s="38">
        <f>VLOOKUP(B:B,'[1]1. RW,EX,BOP,CP,SA'!$B:$CD,26,0)</f>
        <v>12</v>
      </c>
      <c r="AW41" s="38">
        <f>VLOOKUP(B:B,'[1]1. RW,EX,BOP,CP,SA'!$B:$CD,27,0)</f>
        <v>13</v>
      </c>
      <c r="AX41" s="38">
        <f>VLOOKUP(B:B,'[1]1. RW,EX,BOP,CP,SA'!$B:$CD,28,0)</f>
        <v>10</v>
      </c>
      <c r="AY41" s="38">
        <f>VLOOKUP(B:B,'[1]1. RW,EX,BOP,CP,SA'!$B:$CD,29,0)</f>
        <v>15</v>
      </c>
      <c r="AZ41" s="38">
        <f>VLOOKUP(B:B,'[1]1. RW,EX,BOP,CP,SA'!$B:$CD,30,0)</f>
        <v>13</v>
      </c>
      <c r="BA41" s="38">
        <f>VLOOKUP(B:B,'[1]1. RW,EX,BOP,CP,SA'!$B:$CD,31,0)</f>
        <v>15</v>
      </c>
      <c r="BB41" s="38">
        <f>VLOOKUP(B:B,'[1]1. RW,EX,BOP,CP,SA'!$B:$CD,32,0)</f>
        <v>16</v>
      </c>
      <c r="BC41" s="38">
        <f>VLOOKUP(B:B,'[1]1. RW,EX,BOP,CP,SA'!$B:$CD,33,0)</f>
        <v>14</v>
      </c>
      <c r="BD41" s="38">
        <f>VLOOKUP(B:B,'[1]1. RW,EX,BOP,CP,SA'!$B:$CD,34,0)</f>
        <v>17</v>
      </c>
      <c r="BE41" s="38">
        <f>VLOOKUP(B:B,'[1]1. RW,EX,BOP,CP,SA'!$B:$CD,35,0)</f>
        <v>21</v>
      </c>
      <c r="BF41" s="38">
        <f>VLOOKUP(B:B,'[1]1. RW,EX,BOP,CP,SA'!$B:$CD,36,0)</f>
        <v>20</v>
      </c>
      <c r="BG41" s="38">
        <f>VLOOKUP(B:B,'[1]1. RW,EX,BOP,CP,SA'!$B:$CD,37,0)</f>
        <v>20</v>
      </c>
      <c r="BH41" s="38">
        <f>VLOOKUP(B:B,'[1]1. RW,EX,BOP,CP,SA'!$B:$CD,38,0)</f>
        <v>23</v>
      </c>
      <c r="BI41" s="38">
        <f>VLOOKUP(B:B,'[1]1. RW,EX,BOP,CP,SA'!$B:$CD,39,0)</f>
        <v>20</v>
      </c>
      <c r="BJ41" s="38">
        <f>VLOOKUP(B:B,'[1]1. RW,EX,BOP,CP,SA'!$B:$CD,40,0)</f>
        <v>23</v>
      </c>
      <c r="BK41" s="38">
        <f>VLOOKUP(B:B,'[1]1. RW,EX,BOP,CP,SA'!$B:$CD,41,0)</f>
        <v>24</v>
      </c>
      <c r="BL41" s="38">
        <f>VLOOKUP(B:B,'[1]1. RW,EX,BOP,CP,SA'!$B:$CD,42,0)</f>
        <v>21</v>
      </c>
      <c r="BM41" s="38">
        <f>VLOOKUP(B:B,'[1]1. RW,EX,BOP,CP,SA'!$B:$CD,43,0)</f>
        <v>19</v>
      </c>
      <c r="BN41" s="38">
        <f>VLOOKUP(B:B,'[1]1. RW,EX,BOP,CP,SA'!$B:$CD,44,0)</f>
        <v>20</v>
      </c>
      <c r="BO41" s="38">
        <f>VLOOKUP(B:B,'[1]1. RW,EX,BOP,CP,SA'!$B:$CD,45,0)</f>
        <v>21</v>
      </c>
      <c r="BP41" s="38">
        <f>VLOOKUP(B:B,'[1]1. RW,EX,BOP,CP,SA'!$B:$CD,46,0)</f>
        <v>24</v>
      </c>
      <c r="BQ41" s="38">
        <f>VLOOKUP(B:B,'[1]1. RW,EX,BOP,CP,SA'!$B:$CD,47,0)</f>
        <v>27</v>
      </c>
      <c r="BR41" s="38">
        <f>VLOOKUP(B:B,'[1]1. RW,EX,BOP,CP,SA'!$B:$CD,48,0)</f>
        <v>26</v>
      </c>
      <c r="BS41" s="38">
        <f>VLOOKUP(B:B,'[1]1. RW,EX,BOP,CP,SA'!$B:$CD,49,0)</f>
        <v>29</v>
      </c>
      <c r="BT41" s="38">
        <f>VLOOKUP(B:B,'[1]1. RW,EX,BOP,CP,SA'!$B:$CD,50,0)</f>
        <v>28</v>
      </c>
      <c r="BU41" s="38">
        <f>VLOOKUP(B:B,'[1]1. RW,EX,BOP,CP,SA'!$B:$CD,51,0)</f>
        <v>28</v>
      </c>
      <c r="BV41" s="38">
        <f>VLOOKUP(B:B,'[1]1. RW,EX,BOP,CP,SA'!$B:$CD,52,0)</f>
        <v>33</v>
      </c>
      <c r="BW41" s="38">
        <f>VLOOKUP(B:B,'[1]1. RW,EX,BOP,CP,SA'!$B:$CD,53,0)</f>
        <v>31</v>
      </c>
      <c r="BX41" s="38">
        <f>VLOOKUP(B:B,'[1]1. RW,EX,BOP,CP,SA'!$B:$CD,54,0)</f>
        <v>33</v>
      </c>
      <c r="BY41" s="38">
        <f>VLOOKUP(B:B,'[1]1. RW,EX,BOP,CP,SA'!$B:$CD,55,0)</f>
        <v>33</v>
      </c>
      <c r="BZ41" s="38">
        <f>VLOOKUP(B:B,'[1]1. RW,EX,BOP,CP,SA'!$B:$CD,56,0)</f>
        <v>34</v>
      </c>
      <c r="CA41" s="38">
        <f>VLOOKUP(B:B,'[1]1. RW,EX,BOP,CP,SA'!$B:$CD,57,0)</f>
        <v>39</v>
      </c>
      <c r="CB41" s="38">
        <f>VLOOKUP(B:B,'[1]1. RW,EX,BOP,CP,SA'!$B:$CD,58,0)</f>
        <v>32</v>
      </c>
      <c r="CC41" s="38">
        <f>VLOOKUP(B:B,'[1]1. RW,EX,BOP,CP,SA'!$B:$CD,59,0)</f>
        <v>37</v>
      </c>
      <c r="CD41" s="38">
        <f>VLOOKUP(B:B,'[1]1. RW,EX,BOP,CP,SA'!$B:$CD,60,0)</f>
        <v>36</v>
      </c>
      <c r="CE41" s="38">
        <f>VLOOKUP(B:B,'[1]1. RW,EX,BOP,CP,SA'!$B:$CD,61,0)</f>
        <v>39</v>
      </c>
      <c r="CF41" s="38">
        <f>VLOOKUP(B:B,'[1]1. RW,EX,BOP,CP,SA'!$B:$CD,62,0)</f>
        <v>40</v>
      </c>
      <c r="CG41" s="38">
        <f>VLOOKUP(B:B,'[1]1. RW,EX,BOP,CP,SA'!$B:$CD,63,0)</f>
        <v>38</v>
      </c>
      <c r="CH41" s="38">
        <f>VLOOKUP(B:B,'[1]1. RW,EX,BOP,CP,SA'!$B:$CD,64,0)</f>
        <v>46</v>
      </c>
      <c r="CI41" s="38">
        <f>VLOOKUP(B:B,'[1]1. RW,EX,BOP,CP,SA'!$B:$CD,65,0)</f>
        <v>37</v>
      </c>
      <c r="CJ41" s="38">
        <f>VLOOKUP(B:B,'[1]1. RW,EX,BOP,CP,SA'!$B:$CD,66,0)</f>
        <v>37</v>
      </c>
      <c r="CK41" s="38">
        <f>VLOOKUP(B:B,'[1]1. RW,EX,BOP,CP,SA'!$B:$CD,67,0)</f>
        <v>37</v>
      </c>
      <c r="CL41" s="38">
        <f>VLOOKUP(B:B,'[1]1. RW,EX,BOP,CP,SA'!$B:$CD,68,0)</f>
        <v>41</v>
      </c>
      <c r="CM41" s="38">
        <f>VLOOKUP(B:B,'[1]1. RW,EX,BOP,CP,SA'!$B:$CD,69,0)</f>
        <v>43</v>
      </c>
      <c r="CN41" s="38">
        <f>VLOOKUP(B:B,'[1]1. RW,EX,BOP,CP,SA'!$B:$CD,70,0)</f>
        <v>87</v>
      </c>
      <c r="CO41" s="38">
        <f>VLOOKUP(B:B,'[1]1. RW,EX,BOP,CP,SA'!$B:$CD,71,0)</f>
        <v>42</v>
      </c>
      <c r="CP41" s="38">
        <f>VLOOKUP(B:B,'[1]1. RW,EX,BOP,CP,SA'!$B:$CD,72,0)</f>
        <v>47</v>
      </c>
      <c r="CQ41" s="38">
        <f>VLOOKUP(B:B,'[1]1. RW,EX,BOP,CP,SA'!$B:$CD,73,0)</f>
        <v>64</v>
      </c>
      <c r="CR41" s="38">
        <f>VLOOKUP(B:B,'[1]1. RW,EX,BOP,CP,SA'!$B:$CD,74,0)</f>
        <v>83</v>
      </c>
      <c r="CS41" s="38">
        <f>VLOOKUP(B:B,'[1]1. RW,EX,BOP,CP,SA'!$B:$CD,75,0)</f>
        <v>122</v>
      </c>
      <c r="CT41" s="38">
        <f>VLOOKUP(B:B,'[1]1. RW,EX,BOP,CP,SA'!$B:$CD,76,0)</f>
        <v>90</v>
      </c>
      <c r="CU41" s="38">
        <f>VLOOKUP(B:B,'[1]1. RW,EX,BOP,CP,SA'!$B:$CD,77,0)</f>
        <v>115</v>
      </c>
      <c r="CV41" s="52">
        <f>VLOOKUP(B:B,'[1]1. RW,EX,BOP,CP,SA'!$B:$CD,78,0)</f>
        <v>110</v>
      </c>
      <c r="CW41" s="52">
        <f>VLOOKUP(B:B,'[1]1. RW,EX,BOP,CP,SA'!$B:$CD,79,0)</f>
        <v>150</v>
      </c>
      <c r="CX41" s="52">
        <f>VLOOKUP(B:B,'[1]1. RW,EX,BOP,CP,SA'!$B:$CD,80,0)</f>
        <v>196</v>
      </c>
      <c r="CY41" s="52">
        <f>VLOOKUP(B:B,'[1]1. RW,EX,BOP,CP,SA'!$B:$CD,81,0)</f>
        <v>164</v>
      </c>
    </row>
    <row r="42" spans="1:103">
      <c r="A42" s="1" t="s">
        <v>76</v>
      </c>
      <c r="B42" s="5" t="s">
        <v>1436</v>
      </c>
      <c r="C42" s="24" t="s">
        <v>781</v>
      </c>
      <c r="D42" s="38">
        <v>1632</v>
      </c>
      <c r="E42" s="38">
        <v>1712</v>
      </c>
      <c r="F42" s="38">
        <v>1807</v>
      </c>
      <c r="G42" s="38">
        <v>1928</v>
      </c>
      <c r="H42" s="38">
        <v>1958</v>
      </c>
      <c r="I42" s="38">
        <v>1976</v>
      </c>
      <c r="J42" s="38">
        <v>1909</v>
      </c>
      <c r="K42" s="38">
        <v>2068</v>
      </c>
      <c r="L42" s="38">
        <v>2187</v>
      </c>
      <c r="M42" s="38">
        <v>2283</v>
      </c>
      <c r="N42" s="38">
        <v>2507</v>
      </c>
      <c r="O42" s="38">
        <v>2732</v>
      </c>
      <c r="P42" s="38">
        <v>3183</v>
      </c>
      <c r="Q42" s="38">
        <v>4124</v>
      </c>
      <c r="R42" s="38">
        <v>4374</v>
      </c>
      <c r="S42" s="38">
        <v>4423</v>
      </c>
      <c r="T42" s="38">
        <v>4099</v>
      </c>
      <c r="U42" s="38">
        <v>4055</v>
      </c>
      <c r="V42" s="38">
        <v>4470</v>
      </c>
      <c r="W42" s="38">
        <v>4889</v>
      </c>
      <c r="X42" s="53">
        <f>VLOOKUP(B:B,'[1]1. RW,EX,BOP,CP,SA'!$B:$CD,2,0)</f>
        <v>424</v>
      </c>
      <c r="Y42" s="38">
        <f>VLOOKUP(B:B,'[1]1. RW,EX,BOP,CP,SA'!$B:$CD,3,0)</f>
        <v>432</v>
      </c>
      <c r="Z42" s="38">
        <f>VLOOKUP(B:B,'[1]1. RW,EX,BOP,CP,SA'!$B:$CD,4,0)</f>
        <v>405</v>
      </c>
      <c r="AA42" s="38">
        <f>VLOOKUP(B:B,'[1]1. RW,EX,BOP,CP,SA'!$B:$CD,5,0)</f>
        <v>371</v>
      </c>
      <c r="AB42" s="38">
        <f>VLOOKUP(B:B,'[1]1. RW,EX,BOP,CP,SA'!$B:$CD,6,0)</f>
        <v>401</v>
      </c>
      <c r="AC42" s="38">
        <f>VLOOKUP(B:B,'[1]1. RW,EX,BOP,CP,SA'!$B:$CD,7,0)</f>
        <v>415</v>
      </c>
      <c r="AD42" s="38">
        <f>VLOOKUP(B:B,'[1]1. RW,EX,BOP,CP,SA'!$B:$CD,8,0)</f>
        <v>464</v>
      </c>
      <c r="AE42" s="38">
        <f>VLOOKUP(B:B,'[1]1. RW,EX,BOP,CP,SA'!$B:$CD,9,0)</f>
        <v>432</v>
      </c>
      <c r="AF42" s="38">
        <f>VLOOKUP(B:B,'[1]1. RW,EX,BOP,CP,SA'!$B:$CD,10,0)</f>
        <v>446</v>
      </c>
      <c r="AG42" s="38">
        <f>VLOOKUP(B:B,'[1]1. RW,EX,BOP,CP,SA'!$B:$CD,11,0)</f>
        <v>448</v>
      </c>
      <c r="AH42" s="38">
        <f>VLOOKUP(B:B,'[1]1. RW,EX,BOP,CP,SA'!$B:$CD,12,0)</f>
        <v>429</v>
      </c>
      <c r="AI42" s="38">
        <f>VLOOKUP(B:B,'[1]1. RW,EX,BOP,CP,SA'!$B:$CD,13,0)</f>
        <v>484</v>
      </c>
      <c r="AJ42" s="38">
        <f>VLOOKUP(B:B,'[1]1. RW,EX,BOP,CP,SA'!$B:$CD,14,0)</f>
        <v>500</v>
      </c>
      <c r="AK42" s="38">
        <f>VLOOKUP(B:B,'[1]1. RW,EX,BOP,CP,SA'!$B:$CD,15,0)</f>
        <v>477</v>
      </c>
      <c r="AL42" s="38">
        <f>VLOOKUP(B:B,'[1]1. RW,EX,BOP,CP,SA'!$B:$CD,16,0)</f>
        <v>476</v>
      </c>
      <c r="AM42" s="38">
        <f>VLOOKUP(B:B,'[1]1. RW,EX,BOP,CP,SA'!$B:$CD,17,0)</f>
        <v>475</v>
      </c>
      <c r="AN42" s="38">
        <f>VLOOKUP(B:B,'[1]1. RW,EX,BOP,CP,SA'!$B:$CD,18,0)</f>
        <v>469</v>
      </c>
      <c r="AO42" s="38">
        <f>VLOOKUP(B:B,'[1]1. RW,EX,BOP,CP,SA'!$B:$CD,19,0)</f>
        <v>515</v>
      </c>
      <c r="AP42" s="38">
        <f>VLOOKUP(B:B,'[1]1. RW,EX,BOP,CP,SA'!$B:$CD,20,0)</f>
        <v>558</v>
      </c>
      <c r="AQ42" s="38">
        <f>VLOOKUP(B:B,'[1]1. RW,EX,BOP,CP,SA'!$B:$CD,21,0)</f>
        <v>416</v>
      </c>
      <c r="AR42" s="38">
        <f>VLOOKUP(B:B,'[1]1. RW,EX,BOP,CP,SA'!$B:$CD,22,0)</f>
        <v>597</v>
      </c>
      <c r="AS42" s="38">
        <f>VLOOKUP(B:B,'[1]1. RW,EX,BOP,CP,SA'!$B:$CD,23,0)</f>
        <v>392</v>
      </c>
      <c r="AT42" s="38">
        <f>VLOOKUP(B:B,'[1]1. RW,EX,BOP,CP,SA'!$B:$CD,24,0)</f>
        <v>492</v>
      </c>
      <c r="AU42" s="38">
        <f>VLOOKUP(B:B,'[1]1. RW,EX,BOP,CP,SA'!$B:$CD,25,0)</f>
        <v>495</v>
      </c>
      <c r="AV42" s="38">
        <f>VLOOKUP(B:B,'[1]1. RW,EX,BOP,CP,SA'!$B:$CD,26,0)</f>
        <v>456</v>
      </c>
      <c r="AW42" s="38">
        <f>VLOOKUP(B:B,'[1]1. RW,EX,BOP,CP,SA'!$B:$CD,27,0)</f>
        <v>486</v>
      </c>
      <c r="AX42" s="38">
        <f>VLOOKUP(B:B,'[1]1. RW,EX,BOP,CP,SA'!$B:$CD,28,0)</f>
        <v>441</v>
      </c>
      <c r="AY42" s="38">
        <f>VLOOKUP(B:B,'[1]1. RW,EX,BOP,CP,SA'!$B:$CD,29,0)</f>
        <v>526</v>
      </c>
      <c r="AZ42" s="38">
        <f>VLOOKUP(B:B,'[1]1. RW,EX,BOP,CP,SA'!$B:$CD,30,0)</f>
        <v>495</v>
      </c>
      <c r="BA42" s="38">
        <f>VLOOKUP(B:B,'[1]1. RW,EX,BOP,CP,SA'!$B:$CD,31,0)</f>
        <v>519</v>
      </c>
      <c r="BB42" s="38">
        <f>VLOOKUP(B:B,'[1]1. RW,EX,BOP,CP,SA'!$B:$CD,32,0)</f>
        <v>516</v>
      </c>
      <c r="BC42" s="38">
        <f>VLOOKUP(B:B,'[1]1. RW,EX,BOP,CP,SA'!$B:$CD,33,0)</f>
        <v>538</v>
      </c>
      <c r="BD42" s="38">
        <f>VLOOKUP(B:B,'[1]1. RW,EX,BOP,CP,SA'!$B:$CD,34,0)</f>
        <v>529</v>
      </c>
      <c r="BE42" s="38">
        <f>VLOOKUP(B:B,'[1]1. RW,EX,BOP,CP,SA'!$B:$CD,35,0)</f>
        <v>563</v>
      </c>
      <c r="BF42" s="38">
        <f>VLOOKUP(B:B,'[1]1. RW,EX,BOP,CP,SA'!$B:$CD,36,0)</f>
        <v>518</v>
      </c>
      <c r="BG42" s="38">
        <f>VLOOKUP(B:B,'[1]1. RW,EX,BOP,CP,SA'!$B:$CD,37,0)</f>
        <v>577</v>
      </c>
      <c r="BH42" s="38">
        <f>VLOOKUP(B:B,'[1]1. RW,EX,BOP,CP,SA'!$B:$CD,38,0)</f>
        <v>595</v>
      </c>
      <c r="BI42" s="38">
        <f>VLOOKUP(B:B,'[1]1. RW,EX,BOP,CP,SA'!$B:$CD,39,0)</f>
        <v>537</v>
      </c>
      <c r="BJ42" s="38">
        <f>VLOOKUP(B:B,'[1]1. RW,EX,BOP,CP,SA'!$B:$CD,40,0)</f>
        <v>580</v>
      </c>
      <c r="BK42" s="38">
        <f>VLOOKUP(B:B,'[1]1. RW,EX,BOP,CP,SA'!$B:$CD,41,0)</f>
        <v>571</v>
      </c>
      <c r="BL42" s="38">
        <f>VLOOKUP(B:B,'[1]1. RW,EX,BOP,CP,SA'!$B:$CD,42,0)</f>
        <v>619</v>
      </c>
      <c r="BM42" s="38">
        <f>VLOOKUP(B:B,'[1]1. RW,EX,BOP,CP,SA'!$B:$CD,43,0)</f>
        <v>612</v>
      </c>
      <c r="BN42" s="38">
        <f>VLOOKUP(B:B,'[1]1. RW,EX,BOP,CP,SA'!$B:$CD,44,0)</f>
        <v>638</v>
      </c>
      <c r="BO42" s="38">
        <f>VLOOKUP(B:B,'[1]1. RW,EX,BOP,CP,SA'!$B:$CD,45,0)</f>
        <v>638</v>
      </c>
      <c r="BP42" s="38">
        <f>VLOOKUP(B:B,'[1]1. RW,EX,BOP,CP,SA'!$B:$CD,46,0)</f>
        <v>596</v>
      </c>
      <c r="BQ42" s="38">
        <f>VLOOKUP(B:B,'[1]1. RW,EX,BOP,CP,SA'!$B:$CD,47,0)</f>
        <v>714</v>
      </c>
      <c r="BR42" s="38">
        <f>VLOOKUP(B:B,'[1]1. RW,EX,BOP,CP,SA'!$B:$CD,48,0)</f>
        <v>682</v>
      </c>
      <c r="BS42" s="38">
        <f>VLOOKUP(B:B,'[1]1. RW,EX,BOP,CP,SA'!$B:$CD,49,0)</f>
        <v>740</v>
      </c>
      <c r="BT42" s="38">
        <f>VLOOKUP(B:B,'[1]1. RW,EX,BOP,CP,SA'!$B:$CD,50,0)</f>
        <v>724</v>
      </c>
      <c r="BU42" s="38">
        <f>VLOOKUP(B:B,'[1]1. RW,EX,BOP,CP,SA'!$B:$CD,51,0)</f>
        <v>801</v>
      </c>
      <c r="BV42" s="38">
        <f>VLOOKUP(B:B,'[1]1. RW,EX,BOP,CP,SA'!$B:$CD,52,0)</f>
        <v>819</v>
      </c>
      <c r="BW42" s="38">
        <f>VLOOKUP(B:B,'[1]1. RW,EX,BOP,CP,SA'!$B:$CD,53,0)</f>
        <v>839</v>
      </c>
      <c r="BX42" s="38">
        <f>VLOOKUP(B:B,'[1]1. RW,EX,BOP,CP,SA'!$B:$CD,54,0)</f>
        <v>1097</v>
      </c>
      <c r="BY42" s="38">
        <f>VLOOKUP(B:B,'[1]1. RW,EX,BOP,CP,SA'!$B:$CD,55,0)</f>
        <v>941</v>
      </c>
      <c r="BZ42" s="38">
        <f>VLOOKUP(B:B,'[1]1. RW,EX,BOP,CP,SA'!$B:$CD,56,0)</f>
        <v>1045</v>
      </c>
      <c r="CA42" s="38">
        <f>VLOOKUP(B:B,'[1]1. RW,EX,BOP,CP,SA'!$B:$CD,57,0)</f>
        <v>1041</v>
      </c>
      <c r="CB42" s="38">
        <f>VLOOKUP(B:B,'[1]1. RW,EX,BOP,CP,SA'!$B:$CD,58,0)</f>
        <v>1100</v>
      </c>
      <c r="CC42" s="38">
        <f>VLOOKUP(B:B,'[1]1. RW,EX,BOP,CP,SA'!$B:$CD,59,0)</f>
        <v>993</v>
      </c>
      <c r="CD42" s="38">
        <f>VLOOKUP(B:B,'[1]1. RW,EX,BOP,CP,SA'!$B:$CD,60,0)</f>
        <v>1104</v>
      </c>
      <c r="CE42" s="38">
        <f>VLOOKUP(B:B,'[1]1. RW,EX,BOP,CP,SA'!$B:$CD,61,0)</f>
        <v>1177</v>
      </c>
      <c r="CF42" s="38">
        <f>VLOOKUP(B:B,'[1]1. RW,EX,BOP,CP,SA'!$B:$CD,62,0)</f>
        <v>1159</v>
      </c>
      <c r="CG42" s="38">
        <f>VLOOKUP(B:B,'[1]1. RW,EX,BOP,CP,SA'!$B:$CD,63,0)</f>
        <v>1179</v>
      </c>
      <c r="CH42" s="38">
        <f>VLOOKUP(B:B,'[1]1. RW,EX,BOP,CP,SA'!$B:$CD,64,0)</f>
        <v>1044</v>
      </c>
      <c r="CI42" s="38">
        <f>VLOOKUP(B:B,'[1]1. RW,EX,BOP,CP,SA'!$B:$CD,65,0)</f>
        <v>1041</v>
      </c>
      <c r="CJ42" s="38">
        <f>VLOOKUP(B:B,'[1]1. RW,EX,BOP,CP,SA'!$B:$CD,66,0)</f>
        <v>991</v>
      </c>
      <c r="CK42" s="38">
        <f>VLOOKUP(B:B,'[1]1. RW,EX,BOP,CP,SA'!$B:$CD,67,0)</f>
        <v>1035</v>
      </c>
      <c r="CL42" s="38">
        <f>VLOOKUP(B:B,'[1]1. RW,EX,BOP,CP,SA'!$B:$CD,68,0)</f>
        <v>1037</v>
      </c>
      <c r="CM42" s="38">
        <f>VLOOKUP(B:B,'[1]1. RW,EX,BOP,CP,SA'!$B:$CD,69,0)</f>
        <v>1036</v>
      </c>
      <c r="CN42" s="38">
        <f>VLOOKUP(B:B,'[1]1. RW,EX,BOP,CP,SA'!$B:$CD,70,0)</f>
        <v>1030</v>
      </c>
      <c r="CO42" s="38">
        <f>VLOOKUP(B:B,'[1]1. RW,EX,BOP,CP,SA'!$B:$CD,71,0)</f>
        <v>993</v>
      </c>
      <c r="CP42" s="38">
        <f>VLOOKUP(B:B,'[1]1. RW,EX,BOP,CP,SA'!$B:$CD,72,0)</f>
        <v>1000</v>
      </c>
      <c r="CQ42" s="38">
        <f>VLOOKUP(B:B,'[1]1. RW,EX,BOP,CP,SA'!$B:$CD,73,0)</f>
        <v>1032</v>
      </c>
      <c r="CR42" s="38">
        <f>VLOOKUP(B:B,'[1]1. RW,EX,BOP,CP,SA'!$B:$CD,74,0)</f>
        <v>1067</v>
      </c>
      <c r="CS42" s="38">
        <f>VLOOKUP(B:B,'[1]1. RW,EX,BOP,CP,SA'!$B:$CD,75,0)</f>
        <v>1079</v>
      </c>
      <c r="CT42" s="38">
        <f>VLOOKUP(B:B,'[1]1. RW,EX,BOP,CP,SA'!$B:$CD,76,0)</f>
        <v>1107</v>
      </c>
      <c r="CU42" s="38">
        <f>VLOOKUP(B:B,'[1]1. RW,EX,BOP,CP,SA'!$B:$CD,77,0)</f>
        <v>1217</v>
      </c>
      <c r="CV42" s="52">
        <f>VLOOKUP(B:B,'[1]1. RW,EX,BOP,CP,SA'!$B:$CD,78,0)</f>
        <v>1184</v>
      </c>
      <c r="CW42" s="52">
        <f>VLOOKUP(B:B,'[1]1. RW,EX,BOP,CP,SA'!$B:$CD,79,0)</f>
        <v>1123</v>
      </c>
      <c r="CX42" s="52">
        <f>VLOOKUP(B:B,'[1]1. RW,EX,BOP,CP,SA'!$B:$CD,80,0)</f>
        <v>1339</v>
      </c>
      <c r="CY42" s="52">
        <f>VLOOKUP(B:B,'[1]1. RW,EX,BOP,CP,SA'!$B:$CD,81,0)</f>
        <v>1243</v>
      </c>
    </row>
    <row r="43" spans="1:103">
      <c r="A43" s="9" t="s">
        <v>78</v>
      </c>
      <c r="B43" s="5" t="s">
        <v>1437</v>
      </c>
      <c r="C43" s="24"/>
      <c r="D43" s="38">
        <v>1605</v>
      </c>
      <c r="E43" s="38">
        <v>1684</v>
      </c>
      <c r="F43" s="38">
        <v>1785</v>
      </c>
      <c r="G43" s="38">
        <v>1907</v>
      </c>
      <c r="H43" s="38">
        <v>1939</v>
      </c>
      <c r="I43" s="38">
        <v>1947</v>
      </c>
      <c r="J43" s="38">
        <v>1890</v>
      </c>
      <c r="K43" s="38">
        <v>2048</v>
      </c>
      <c r="L43" s="38">
        <v>2160</v>
      </c>
      <c r="M43" s="38">
        <v>2260</v>
      </c>
      <c r="N43" s="38">
        <v>2479</v>
      </c>
      <c r="O43" s="38">
        <v>2698</v>
      </c>
      <c r="P43" s="38">
        <v>3145</v>
      </c>
      <c r="Q43" s="38">
        <v>4073</v>
      </c>
      <c r="R43" s="38">
        <v>4307</v>
      </c>
      <c r="S43" s="38">
        <v>4349</v>
      </c>
      <c r="T43" s="38">
        <v>4020</v>
      </c>
      <c r="U43" s="38">
        <v>3974</v>
      </c>
      <c r="V43" s="38">
        <v>4358</v>
      </c>
      <c r="W43" s="38">
        <v>4766</v>
      </c>
      <c r="X43" s="53">
        <f>VLOOKUP(B:B,'[1]1. RW,EX,BOP,CP,SA'!$B:$CD,2,0)</f>
        <v>418</v>
      </c>
      <c r="Y43" s="38">
        <f>VLOOKUP(B:B,'[1]1. RW,EX,BOP,CP,SA'!$B:$CD,3,0)</f>
        <v>424</v>
      </c>
      <c r="Z43" s="38">
        <f>VLOOKUP(B:B,'[1]1. RW,EX,BOP,CP,SA'!$B:$CD,4,0)</f>
        <v>398</v>
      </c>
      <c r="AA43" s="38">
        <f>VLOOKUP(B:B,'[1]1. RW,EX,BOP,CP,SA'!$B:$CD,5,0)</f>
        <v>365</v>
      </c>
      <c r="AB43" s="38">
        <f>VLOOKUP(B:B,'[1]1. RW,EX,BOP,CP,SA'!$B:$CD,6,0)</f>
        <v>394</v>
      </c>
      <c r="AC43" s="38">
        <f>VLOOKUP(B:B,'[1]1. RW,EX,BOP,CP,SA'!$B:$CD,7,0)</f>
        <v>408</v>
      </c>
      <c r="AD43" s="38">
        <f>VLOOKUP(B:B,'[1]1. RW,EX,BOP,CP,SA'!$B:$CD,8,0)</f>
        <v>455</v>
      </c>
      <c r="AE43" s="38">
        <f>VLOOKUP(B:B,'[1]1. RW,EX,BOP,CP,SA'!$B:$CD,9,0)</f>
        <v>427</v>
      </c>
      <c r="AF43" s="38">
        <f>VLOOKUP(B:B,'[1]1. RW,EX,BOP,CP,SA'!$B:$CD,10,0)</f>
        <v>439</v>
      </c>
      <c r="AG43" s="38">
        <f>VLOOKUP(B:B,'[1]1. RW,EX,BOP,CP,SA'!$B:$CD,11,0)</f>
        <v>443</v>
      </c>
      <c r="AH43" s="38">
        <f>VLOOKUP(B:B,'[1]1. RW,EX,BOP,CP,SA'!$B:$CD,12,0)</f>
        <v>424</v>
      </c>
      <c r="AI43" s="38">
        <f>VLOOKUP(B:B,'[1]1. RW,EX,BOP,CP,SA'!$B:$CD,13,0)</f>
        <v>479</v>
      </c>
      <c r="AJ43" s="38">
        <f>VLOOKUP(B:B,'[1]1. RW,EX,BOP,CP,SA'!$B:$CD,14,0)</f>
        <v>494</v>
      </c>
      <c r="AK43" s="38">
        <f>VLOOKUP(B:B,'[1]1. RW,EX,BOP,CP,SA'!$B:$CD,15,0)</f>
        <v>472</v>
      </c>
      <c r="AL43" s="38">
        <f>VLOOKUP(B:B,'[1]1. RW,EX,BOP,CP,SA'!$B:$CD,16,0)</f>
        <v>471</v>
      </c>
      <c r="AM43" s="38">
        <f>VLOOKUP(B:B,'[1]1. RW,EX,BOP,CP,SA'!$B:$CD,17,0)</f>
        <v>470</v>
      </c>
      <c r="AN43" s="38">
        <f>VLOOKUP(B:B,'[1]1. RW,EX,BOP,CP,SA'!$B:$CD,18,0)</f>
        <v>464</v>
      </c>
      <c r="AO43" s="38">
        <f>VLOOKUP(B:B,'[1]1. RW,EX,BOP,CP,SA'!$B:$CD,19,0)</f>
        <v>510</v>
      </c>
      <c r="AP43" s="38">
        <f>VLOOKUP(B:B,'[1]1. RW,EX,BOP,CP,SA'!$B:$CD,20,0)</f>
        <v>554</v>
      </c>
      <c r="AQ43" s="38">
        <f>VLOOKUP(B:B,'[1]1. RW,EX,BOP,CP,SA'!$B:$CD,21,0)</f>
        <v>411</v>
      </c>
      <c r="AR43" s="38">
        <f>VLOOKUP(B:B,'[1]1. RW,EX,BOP,CP,SA'!$B:$CD,22,0)</f>
        <v>584</v>
      </c>
      <c r="AS43" s="38">
        <f>VLOOKUP(B:B,'[1]1. RW,EX,BOP,CP,SA'!$B:$CD,23,0)</f>
        <v>387</v>
      </c>
      <c r="AT43" s="38">
        <f>VLOOKUP(B:B,'[1]1. RW,EX,BOP,CP,SA'!$B:$CD,24,0)</f>
        <v>486</v>
      </c>
      <c r="AU43" s="38">
        <f>VLOOKUP(B:B,'[1]1. RW,EX,BOP,CP,SA'!$B:$CD,25,0)</f>
        <v>490</v>
      </c>
      <c r="AV43" s="38">
        <f>VLOOKUP(B:B,'[1]1. RW,EX,BOP,CP,SA'!$B:$CD,26,0)</f>
        <v>452</v>
      </c>
      <c r="AW43" s="38">
        <f>VLOOKUP(B:B,'[1]1. RW,EX,BOP,CP,SA'!$B:$CD,27,0)</f>
        <v>482</v>
      </c>
      <c r="AX43" s="38">
        <f>VLOOKUP(B:B,'[1]1. RW,EX,BOP,CP,SA'!$B:$CD,28,0)</f>
        <v>436</v>
      </c>
      <c r="AY43" s="38">
        <f>VLOOKUP(B:B,'[1]1. RW,EX,BOP,CP,SA'!$B:$CD,29,0)</f>
        <v>520</v>
      </c>
      <c r="AZ43" s="38">
        <f>VLOOKUP(B:B,'[1]1. RW,EX,BOP,CP,SA'!$B:$CD,30,0)</f>
        <v>490</v>
      </c>
      <c r="BA43" s="38">
        <f>VLOOKUP(B:B,'[1]1. RW,EX,BOP,CP,SA'!$B:$CD,31,0)</f>
        <v>514</v>
      </c>
      <c r="BB43" s="38">
        <f>VLOOKUP(B:B,'[1]1. RW,EX,BOP,CP,SA'!$B:$CD,32,0)</f>
        <v>511</v>
      </c>
      <c r="BC43" s="38">
        <f>VLOOKUP(B:B,'[1]1. RW,EX,BOP,CP,SA'!$B:$CD,33,0)</f>
        <v>533</v>
      </c>
      <c r="BD43" s="38">
        <f>VLOOKUP(B:B,'[1]1. RW,EX,BOP,CP,SA'!$B:$CD,34,0)</f>
        <v>521</v>
      </c>
      <c r="BE43" s="38">
        <f>VLOOKUP(B:B,'[1]1. RW,EX,BOP,CP,SA'!$B:$CD,35,0)</f>
        <v>556</v>
      </c>
      <c r="BF43" s="38">
        <f>VLOOKUP(B:B,'[1]1. RW,EX,BOP,CP,SA'!$B:$CD,36,0)</f>
        <v>512</v>
      </c>
      <c r="BG43" s="38">
        <f>VLOOKUP(B:B,'[1]1. RW,EX,BOP,CP,SA'!$B:$CD,37,0)</f>
        <v>571</v>
      </c>
      <c r="BH43" s="38">
        <f>VLOOKUP(B:B,'[1]1. RW,EX,BOP,CP,SA'!$B:$CD,38,0)</f>
        <v>590</v>
      </c>
      <c r="BI43" s="38">
        <f>VLOOKUP(B:B,'[1]1. RW,EX,BOP,CP,SA'!$B:$CD,39,0)</f>
        <v>531</v>
      </c>
      <c r="BJ43" s="38">
        <f>VLOOKUP(B:B,'[1]1. RW,EX,BOP,CP,SA'!$B:$CD,40,0)</f>
        <v>574</v>
      </c>
      <c r="BK43" s="38">
        <f>VLOOKUP(B:B,'[1]1. RW,EX,BOP,CP,SA'!$B:$CD,41,0)</f>
        <v>565</v>
      </c>
      <c r="BL43" s="38">
        <f>VLOOKUP(B:B,'[1]1. RW,EX,BOP,CP,SA'!$B:$CD,42,0)</f>
        <v>613</v>
      </c>
      <c r="BM43" s="38">
        <f>VLOOKUP(B:B,'[1]1. RW,EX,BOP,CP,SA'!$B:$CD,43,0)</f>
        <v>605</v>
      </c>
      <c r="BN43" s="38">
        <f>VLOOKUP(B:B,'[1]1. RW,EX,BOP,CP,SA'!$B:$CD,44,0)</f>
        <v>631</v>
      </c>
      <c r="BO43" s="38">
        <f>VLOOKUP(B:B,'[1]1. RW,EX,BOP,CP,SA'!$B:$CD,45,0)</f>
        <v>630</v>
      </c>
      <c r="BP43" s="38">
        <f>VLOOKUP(B:B,'[1]1. RW,EX,BOP,CP,SA'!$B:$CD,46,0)</f>
        <v>588</v>
      </c>
      <c r="BQ43" s="38">
        <f>VLOOKUP(B:B,'[1]1. RW,EX,BOP,CP,SA'!$B:$CD,47,0)</f>
        <v>706</v>
      </c>
      <c r="BR43" s="38">
        <f>VLOOKUP(B:B,'[1]1. RW,EX,BOP,CP,SA'!$B:$CD,48,0)</f>
        <v>673</v>
      </c>
      <c r="BS43" s="38">
        <f>VLOOKUP(B:B,'[1]1. RW,EX,BOP,CP,SA'!$B:$CD,49,0)</f>
        <v>731</v>
      </c>
      <c r="BT43" s="38">
        <f>VLOOKUP(B:B,'[1]1. RW,EX,BOP,CP,SA'!$B:$CD,50,0)</f>
        <v>715</v>
      </c>
      <c r="BU43" s="38">
        <f>VLOOKUP(B:B,'[1]1. RW,EX,BOP,CP,SA'!$B:$CD,51,0)</f>
        <v>792</v>
      </c>
      <c r="BV43" s="38">
        <f>VLOOKUP(B:B,'[1]1. RW,EX,BOP,CP,SA'!$B:$CD,52,0)</f>
        <v>809</v>
      </c>
      <c r="BW43" s="38">
        <f>VLOOKUP(B:B,'[1]1. RW,EX,BOP,CP,SA'!$B:$CD,53,0)</f>
        <v>829</v>
      </c>
      <c r="BX43" s="38">
        <f>VLOOKUP(B:B,'[1]1. RW,EX,BOP,CP,SA'!$B:$CD,54,0)</f>
        <v>1086</v>
      </c>
      <c r="BY43" s="38">
        <f>VLOOKUP(B:B,'[1]1. RW,EX,BOP,CP,SA'!$B:$CD,55,0)</f>
        <v>930</v>
      </c>
      <c r="BZ43" s="38">
        <f>VLOOKUP(B:B,'[1]1. RW,EX,BOP,CP,SA'!$B:$CD,56,0)</f>
        <v>1032</v>
      </c>
      <c r="CA43" s="38">
        <f>VLOOKUP(B:B,'[1]1. RW,EX,BOP,CP,SA'!$B:$CD,57,0)</f>
        <v>1025</v>
      </c>
      <c r="CB43" s="38">
        <f>VLOOKUP(B:B,'[1]1. RW,EX,BOP,CP,SA'!$B:$CD,58,0)</f>
        <v>1082</v>
      </c>
      <c r="CC43" s="38">
        <f>VLOOKUP(B:B,'[1]1. RW,EX,BOP,CP,SA'!$B:$CD,59,0)</f>
        <v>976</v>
      </c>
      <c r="CD43" s="38">
        <f>VLOOKUP(B:B,'[1]1. RW,EX,BOP,CP,SA'!$B:$CD,60,0)</f>
        <v>1087</v>
      </c>
      <c r="CE43" s="38">
        <f>VLOOKUP(B:B,'[1]1. RW,EX,BOP,CP,SA'!$B:$CD,61,0)</f>
        <v>1162</v>
      </c>
      <c r="CF43" s="38">
        <f>VLOOKUP(B:B,'[1]1. RW,EX,BOP,CP,SA'!$B:$CD,62,0)</f>
        <v>1141</v>
      </c>
      <c r="CG43" s="38">
        <f>VLOOKUP(B:B,'[1]1. RW,EX,BOP,CP,SA'!$B:$CD,63,0)</f>
        <v>1158</v>
      </c>
      <c r="CH43" s="38">
        <f>VLOOKUP(B:B,'[1]1. RW,EX,BOP,CP,SA'!$B:$CD,64,0)</f>
        <v>1025</v>
      </c>
      <c r="CI43" s="38">
        <f>VLOOKUP(B:B,'[1]1. RW,EX,BOP,CP,SA'!$B:$CD,65,0)</f>
        <v>1025</v>
      </c>
      <c r="CJ43" s="38">
        <f>VLOOKUP(B:B,'[1]1. RW,EX,BOP,CP,SA'!$B:$CD,66,0)</f>
        <v>975</v>
      </c>
      <c r="CK43" s="38">
        <f>VLOOKUP(B:B,'[1]1. RW,EX,BOP,CP,SA'!$B:$CD,67,0)</f>
        <v>1016</v>
      </c>
      <c r="CL43" s="38">
        <f>VLOOKUP(B:B,'[1]1. RW,EX,BOP,CP,SA'!$B:$CD,68,0)</f>
        <v>1012</v>
      </c>
      <c r="CM43" s="38">
        <f>VLOOKUP(B:B,'[1]1. RW,EX,BOP,CP,SA'!$B:$CD,69,0)</f>
        <v>1017</v>
      </c>
      <c r="CN43" s="38">
        <f>VLOOKUP(B:B,'[1]1. RW,EX,BOP,CP,SA'!$B:$CD,70,0)</f>
        <v>1010</v>
      </c>
      <c r="CO43" s="38">
        <f>VLOOKUP(B:B,'[1]1. RW,EX,BOP,CP,SA'!$B:$CD,71,0)</f>
        <v>974</v>
      </c>
      <c r="CP43" s="38">
        <f>VLOOKUP(B:B,'[1]1. RW,EX,BOP,CP,SA'!$B:$CD,72,0)</f>
        <v>982</v>
      </c>
      <c r="CQ43" s="38">
        <f>VLOOKUP(B:B,'[1]1. RW,EX,BOP,CP,SA'!$B:$CD,73,0)</f>
        <v>1008</v>
      </c>
      <c r="CR43" s="38">
        <f>VLOOKUP(B:B,'[1]1. RW,EX,BOP,CP,SA'!$B:$CD,74,0)</f>
        <v>1043</v>
      </c>
      <c r="CS43" s="38">
        <f>VLOOKUP(B:B,'[1]1. RW,EX,BOP,CP,SA'!$B:$CD,75,0)</f>
        <v>1052</v>
      </c>
      <c r="CT43" s="38">
        <f>VLOOKUP(B:B,'[1]1. RW,EX,BOP,CP,SA'!$B:$CD,76,0)</f>
        <v>1077</v>
      </c>
      <c r="CU43" s="38">
        <f>VLOOKUP(B:B,'[1]1. RW,EX,BOP,CP,SA'!$B:$CD,77,0)</f>
        <v>1186</v>
      </c>
      <c r="CV43" s="52">
        <f>VLOOKUP(B:B,'[1]1. RW,EX,BOP,CP,SA'!$B:$CD,78,0)</f>
        <v>1155</v>
      </c>
      <c r="CW43" s="52">
        <f>VLOOKUP(B:B,'[1]1. RW,EX,BOP,CP,SA'!$B:$CD,79,0)</f>
        <v>1096</v>
      </c>
      <c r="CX43" s="52">
        <f>VLOOKUP(B:B,'[1]1. RW,EX,BOP,CP,SA'!$B:$CD,80,0)</f>
        <v>1302</v>
      </c>
      <c r="CY43" s="52">
        <f>VLOOKUP(B:B,'[1]1. RW,EX,BOP,CP,SA'!$B:$CD,81,0)</f>
        <v>1213</v>
      </c>
    </row>
    <row r="44" spans="1:103">
      <c r="A44" s="13" t="s">
        <v>79</v>
      </c>
      <c r="B44" s="5" t="s">
        <v>1437</v>
      </c>
      <c r="C44" s="24" t="s">
        <v>782</v>
      </c>
      <c r="D44" s="38">
        <v>1358</v>
      </c>
      <c r="E44" s="38">
        <v>1419</v>
      </c>
      <c r="F44" s="38">
        <v>1493</v>
      </c>
      <c r="G44" s="38">
        <v>1622</v>
      </c>
      <c r="H44" s="38">
        <v>1627</v>
      </c>
      <c r="I44" s="38">
        <v>1681</v>
      </c>
      <c r="J44" s="38">
        <v>1595</v>
      </c>
      <c r="K44" s="38">
        <v>1776</v>
      </c>
      <c r="L44" s="38">
        <v>1892</v>
      </c>
      <c r="M44" s="38">
        <v>1972</v>
      </c>
      <c r="N44" s="38">
        <v>2129</v>
      </c>
      <c r="O44" s="38">
        <v>2262</v>
      </c>
      <c r="P44" s="38">
        <v>2654</v>
      </c>
      <c r="Q44" s="38">
        <v>3445</v>
      </c>
      <c r="R44" s="38">
        <v>3727</v>
      </c>
      <c r="S44" s="38">
        <v>3738</v>
      </c>
      <c r="T44" s="38">
        <v>3432</v>
      </c>
      <c r="U44" s="38">
        <v>3300</v>
      </c>
      <c r="V44" s="38">
        <v>3610</v>
      </c>
      <c r="W44" s="38">
        <v>3905</v>
      </c>
      <c r="X44" s="53">
        <f>VLOOKUP(B:B,'[1]1. RW,EX,BOP,CP,SA'!$B:$CD,2,0)</f>
        <v>418</v>
      </c>
      <c r="Y44" s="38">
        <f>VLOOKUP(B:B,'[1]1. RW,EX,BOP,CP,SA'!$B:$CD,3,0)</f>
        <v>424</v>
      </c>
      <c r="Z44" s="38">
        <f>VLOOKUP(B:B,'[1]1. RW,EX,BOP,CP,SA'!$B:$CD,4,0)</f>
        <v>398</v>
      </c>
      <c r="AA44" s="38">
        <f>VLOOKUP(B:B,'[1]1. RW,EX,BOP,CP,SA'!$B:$CD,5,0)</f>
        <v>365</v>
      </c>
      <c r="AB44" s="38">
        <f>VLOOKUP(B:B,'[1]1. RW,EX,BOP,CP,SA'!$B:$CD,6,0)</f>
        <v>394</v>
      </c>
      <c r="AC44" s="38">
        <f>VLOOKUP(B:B,'[1]1. RW,EX,BOP,CP,SA'!$B:$CD,7,0)</f>
        <v>408</v>
      </c>
      <c r="AD44" s="38">
        <f>VLOOKUP(B:B,'[1]1. RW,EX,BOP,CP,SA'!$B:$CD,8,0)</f>
        <v>455</v>
      </c>
      <c r="AE44" s="38">
        <f>VLOOKUP(B:B,'[1]1. RW,EX,BOP,CP,SA'!$B:$CD,9,0)</f>
        <v>427</v>
      </c>
      <c r="AF44" s="38">
        <f>VLOOKUP(B:B,'[1]1. RW,EX,BOP,CP,SA'!$B:$CD,10,0)</f>
        <v>439</v>
      </c>
      <c r="AG44" s="38">
        <f>VLOOKUP(B:B,'[1]1. RW,EX,BOP,CP,SA'!$B:$CD,11,0)</f>
        <v>443</v>
      </c>
      <c r="AH44" s="38">
        <f>VLOOKUP(B:B,'[1]1. RW,EX,BOP,CP,SA'!$B:$CD,12,0)</f>
        <v>424</v>
      </c>
      <c r="AI44" s="38">
        <f>VLOOKUP(B:B,'[1]1. RW,EX,BOP,CP,SA'!$B:$CD,13,0)</f>
        <v>479</v>
      </c>
      <c r="AJ44" s="38">
        <f>VLOOKUP(B:B,'[1]1. RW,EX,BOP,CP,SA'!$B:$CD,14,0)</f>
        <v>494</v>
      </c>
      <c r="AK44" s="38">
        <f>VLOOKUP(B:B,'[1]1. RW,EX,BOP,CP,SA'!$B:$CD,15,0)</f>
        <v>472</v>
      </c>
      <c r="AL44" s="38">
        <f>VLOOKUP(B:B,'[1]1. RW,EX,BOP,CP,SA'!$B:$CD,16,0)</f>
        <v>471</v>
      </c>
      <c r="AM44" s="38">
        <f>VLOOKUP(B:B,'[1]1. RW,EX,BOP,CP,SA'!$B:$CD,17,0)</f>
        <v>470</v>
      </c>
      <c r="AN44" s="38">
        <f>VLOOKUP(B:B,'[1]1. RW,EX,BOP,CP,SA'!$B:$CD,18,0)</f>
        <v>464</v>
      </c>
      <c r="AO44" s="38">
        <f>VLOOKUP(B:B,'[1]1. RW,EX,BOP,CP,SA'!$B:$CD,19,0)</f>
        <v>510</v>
      </c>
      <c r="AP44" s="38">
        <f>VLOOKUP(B:B,'[1]1. RW,EX,BOP,CP,SA'!$B:$CD,20,0)</f>
        <v>554</v>
      </c>
      <c r="AQ44" s="38">
        <f>VLOOKUP(B:B,'[1]1. RW,EX,BOP,CP,SA'!$B:$CD,21,0)</f>
        <v>411</v>
      </c>
      <c r="AR44" s="38">
        <f>VLOOKUP(B:B,'[1]1. RW,EX,BOP,CP,SA'!$B:$CD,22,0)</f>
        <v>584</v>
      </c>
      <c r="AS44" s="38">
        <f>VLOOKUP(B:B,'[1]1. RW,EX,BOP,CP,SA'!$B:$CD,23,0)</f>
        <v>387</v>
      </c>
      <c r="AT44" s="38">
        <f>VLOOKUP(B:B,'[1]1. RW,EX,BOP,CP,SA'!$B:$CD,24,0)</f>
        <v>486</v>
      </c>
      <c r="AU44" s="38">
        <f>VLOOKUP(B:B,'[1]1. RW,EX,BOP,CP,SA'!$B:$CD,25,0)</f>
        <v>490</v>
      </c>
      <c r="AV44" s="38">
        <f>VLOOKUP(B:B,'[1]1. RW,EX,BOP,CP,SA'!$B:$CD,26,0)</f>
        <v>452</v>
      </c>
      <c r="AW44" s="38">
        <f>VLOOKUP(B:B,'[1]1. RW,EX,BOP,CP,SA'!$B:$CD,27,0)</f>
        <v>482</v>
      </c>
      <c r="AX44" s="38">
        <f>VLOOKUP(B:B,'[1]1. RW,EX,BOP,CP,SA'!$B:$CD,28,0)</f>
        <v>436</v>
      </c>
      <c r="AY44" s="38">
        <f>VLOOKUP(B:B,'[1]1. RW,EX,BOP,CP,SA'!$B:$CD,29,0)</f>
        <v>520</v>
      </c>
      <c r="AZ44" s="38">
        <f>VLOOKUP(B:B,'[1]1. RW,EX,BOP,CP,SA'!$B:$CD,30,0)</f>
        <v>490</v>
      </c>
      <c r="BA44" s="38">
        <f>VLOOKUP(B:B,'[1]1. RW,EX,BOP,CP,SA'!$B:$CD,31,0)</f>
        <v>514</v>
      </c>
      <c r="BB44" s="38">
        <f>VLOOKUP(B:B,'[1]1. RW,EX,BOP,CP,SA'!$B:$CD,32,0)</f>
        <v>511</v>
      </c>
      <c r="BC44" s="38">
        <f>VLOOKUP(B:B,'[1]1. RW,EX,BOP,CP,SA'!$B:$CD,33,0)</f>
        <v>533</v>
      </c>
      <c r="BD44" s="38">
        <f>VLOOKUP(B:B,'[1]1. RW,EX,BOP,CP,SA'!$B:$CD,34,0)</f>
        <v>521</v>
      </c>
      <c r="BE44" s="38">
        <f>VLOOKUP(B:B,'[1]1. RW,EX,BOP,CP,SA'!$B:$CD,35,0)</f>
        <v>556</v>
      </c>
      <c r="BF44" s="38">
        <f>VLOOKUP(B:B,'[1]1. RW,EX,BOP,CP,SA'!$B:$CD,36,0)</f>
        <v>512</v>
      </c>
      <c r="BG44" s="38">
        <f>VLOOKUP(B:B,'[1]1. RW,EX,BOP,CP,SA'!$B:$CD,37,0)</f>
        <v>571</v>
      </c>
      <c r="BH44" s="38">
        <f>VLOOKUP(B:B,'[1]1. RW,EX,BOP,CP,SA'!$B:$CD,38,0)</f>
        <v>590</v>
      </c>
      <c r="BI44" s="38">
        <f>VLOOKUP(B:B,'[1]1. RW,EX,BOP,CP,SA'!$B:$CD,39,0)</f>
        <v>531</v>
      </c>
      <c r="BJ44" s="38">
        <f>VLOOKUP(B:B,'[1]1. RW,EX,BOP,CP,SA'!$B:$CD,40,0)</f>
        <v>574</v>
      </c>
      <c r="BK44" s="38">
        <f>VLOOKUP(B:B,'[1]1. RW,EX,BOP,CP,SA'!$B:$CD,41,0)</f>
        <v>565</v>
      </c>
      <c r="BL44" s="38">
        <f>VLOOKUP(B:B,'[1]1. RW,EX,BOP,CP,SA'!$B:$CD,42,0)</f>
        <v>613</v>
      </c>
      <c r="BM44" s="38">
        <f>VLOOKUP(B:B,'[1]1. RW,EX,BOP,CP,SA'!$B:$CD,43,0)</f>
        <v>605</v>
      </c>
      <c r="BN44" s="38">
        <f>VLOOKUP(B:B,'[1]1. RW,EX,BOP,CP,SA'!$B:$CD,44,0)</f>
        <v>631</v>
      </c>
      <c r="BO44" s="38">
        <f>VLOOKUP(B:B,'[1]1. RW,EX,BOP,CP,SA'!$B:$CD,45,0)</f>
        <v>630</v>
      </c>
      <c r="BP44" s="38">
        <f>VLOOKUP(B:B,'[1]1. RW,EX,BOP,CP,SA'!$B:$CD,46,0)</f>
        <v>588</v>
      </c>
      <c r="BQ44" s="38">
        <f>VLOOKUP(B:B,'[1]1. RW,EX,BOP,CP,SA'!$B:$CD,47,0)</f>
        <v>706</v>
      </c>
      <c r="BR44" s="38">
        <f>VLOOKUP(B:B,'[1]1. RW,EX,BOP,CP,SA'!$B:$CD,48,0)</f>
        <v>673</v>
      </c>
      <c r="BS44" s="38">
        <f>VLOOKUP(B:B,'[1]1. RW,EX,BOP,CP,SA'!$B:$CD,49,0)</f>
        <v>731</v>
      </c>
      <c r="BT44" s="38">
        <f>VLOOKUP(B:B,'[1]1. RW,EX,BOP,CP,SA'!$B:$CD,50,0)</f>
        <v>715</v>
      </c>
      <c r="BU44" s="38">
        <f>VLOOKUP(B:B,'[1]1. RW,EX,BOP,CP,SA'!$B:$CD,51,0)</f>
        <v>792</v>
      </c>
      <c r="BV44" s="38">
        <f>VLOOKUP(B:B,'[1]1. RW,EX,BOP,CP,SA'!$B:$CD,52,0)</f>
        <v>809</v>
      </c>
      <c r="BW44" s="38">
        <f>VLOOKUP(B:B,'[1]1. RW,EX,BOP,CP,SA'!$B:$CD,53,0)</f>
        <v>829</v>
      </c>
      <c r="BX44" s="38">
        <f>VLOOKUP(B:B,'[1]1. RW,EX,BOP,CP,SA'!$B:$CD,54,0)</f>
        <v>1086</v>
      </c>
      <c r="BY44" s="38">
        <f>VLOOKUP(B:B,'[1]1. RW,EX,BOP,CP,SA'!$B:$CD,55,0)</f>
        <v>930</v>
      </c>
      <c r="BZ44" s="38">
        <f>VLOOKUP(B:B,'[1]1. RW,EX,BOP,CP,SA'!$B:$CD,56,0)</f>
        <v>1032</v>
      </c>
      <c r="CA44" s="38">
        <f>VLOOKUP(B:B,'[1]1. RW,EX,BOP,CP,SA'!$B:$CD,57,0)</f>
        <v>1025</v>
      </c>
      <c r="CB44" s="38">
        <f>VLOOKUP(B:B,'[1]1. RW,EX,BOP,CP,SA'!$B:$CD,58,0)</f>
        <v>1082</v>
      </c>
      <c r="CC44" s="38">
        <f>VLOOKUP(B:B,'[1]1. RW,EX,BOP,CP,SA'!$B:$CD,59,0)</f>
        <v>976</v>
      </c>
      <c r="CD44" s="38">
        <f>VLOOKUP(B:B,'[1]1. RW,EX,BOP,CP,SA'!$B:$CD,60,0)</f>
        <v>1087</v>
      </c>
      <c r="CE44" s="38">
        <f>VLOOKUP(B:B,'[1]1. RW,EX,BOP,CP,SA'!$B:$CD,61,0)</f>
        <v>1162</v>
      </c>
      <c r="CF44" s="38">
        <f>VLOOKUP(B:B,'[1]1. RW,EX,BOP,CP,SA'!$B:$CD,62,0)</f>
        <v>1141</v>
      </c>
      <c r="CG44" s="38">
        <f>VLOOKUP(B:B,'[1]1. RW,EX,BOP,CP,SA'!$B:$CD,63,0)</f>
        <v>1158</v>
      </c>
      <c r="CH44" s="38">
        <f>VLOOKUP(B:B,'[1]1. RW,EX,BOP,CP,SA'!$B:$CD,64,0)</f>
        <v>1025</v>
      </c>
      <c r="CI44" s="38">
        <f>VLOOKUP(B:B,'[1]1. RW,EX,BOP,CP,SA'!$B:$CD,65,0)</f>
        <v>1025</v>
      </c>
      <c r="CJ44" s="38">
        <f>VLOOKUP(B:B,'[1]1. RW,EX,BOP,CP,SA'!$B:$CD,66,0)</f>
        <v>975</v>
      </c>
      <c r="CK44" s="38">
        <f>VLOOKUP(B:B,'[1]1. RW,EX,BOP,CP,SA'!$B:$CD,67,0)</f>
        <v>1016</v>
      </c>
      <c r="CL44" s="38">
        <f>VLOOKUP(B:B,'[1]1. RW,EX,BOP,CP,SA'!$B:$CD,68,0)</f>
        <v>1012</v>
      </c>
      <c r="CM44" s="38">
        <f>VLOOKUP(B:B,'[1]1. RW,EX,BOP,CP,SA'!$B:$CD,69,0)</f>
        <v>1017</v>
      </c>
      <c r="CN44" s="38">
        <f>VLOOKUP(B:B,'[1]1. RW,EX,BOP,CP,SA'!$B:$CD,70,0)</f>
        <v>1010</v>
      </c>
      <c r="CO44" s="38">
        <f>VLOOKUP(B:B,'[1]1. RW,EX,BOP,CP,SA'!$B:$CD,71,0)</f>
        <v>974</v>
      </c>
      <c r="CP44" s="38">
        <f>VLOOKUP(B:B,'[1]1. RW,EX,BOP,CP,SA'!$B:$CD,72,0)</f>
        <v>982</v>
      </c>
      <c r="CQ44" s="38">
        <f>VLOOKUP(B:B,'[1]1. RW,EX,BOP,CP,SA'!$B:$CD,73,0)</f>
        <v>1008</v>
      </c>
      <c r="CR44" s="38">
        <f>VLOOKUP(B:B,'[1]1. RW,EX,BOP,CP,SA'!$B:$CD,74,0)</f>
        <v>1043</v>
      </c>
      <c r="CS44" s="38">
        <f>VLOOKUP(B:B,'[1]1. RW,EX,BOP,CP,SA'!$B:$CD,75,0)</f>
        <v>1052</v>
      </c>
      <c r="CT44" s="38">
        <f>VLOOKUP(B:B,'[1]1. RW,EX,BOP,CP,SA'!$B:$CD,76,0)</f>
        <v>1077</v>
      </c>
      <c r="CU44" s="38">
        <f>VLOOKUP(B:B,'[1]1. RW,EX,BOP,CP,SA'!$B:$CD,77,0)</f>
        <v>1186</v>
      </c>
      <c r="CV44" s="52">
        <f>VLOOKUP(B:B,'[1]1. RW,EX,BOP,CP,SA'!$B:$CD,78,0)</f>
        <v>1155</v>
      </c>
      <c r="CW44" s="52">
        <f>VLOOKUP(B:B,'[1]1. RW,EX,BOP,CP,SA'!$B:$CD,79,0)</f>
        <v>1096</v>
      </c>
      <c r="CX44" s="52">
        <f>VLOOKUP(B:B,'[1]1. RW,EX,BOP,CP,SA'!$B:$CD,80,0)</f>
        <v>1302</v>
      </c>
      <c r="CY44" s="52">
        <f>VLOOKUP(B:B,'[1]1. RW,EX,BOP,CP,SA'!$B:$CD,81,0)</f>
        <v>1213</v>
      </c>
    </row>
    <row r="45" spans="1:103">
      <c r="A45" s="13" t="s">
        <v>81</v>
      </c>
      <c r="B45" s="5" t="s">
        <v>1438</v>
      </c>
      <c r="C45" s="24" t="s">
        <v>783</v>
      </c>
      <c r="D45" s="38">
        <v>58</v>
      </c>
      <c r="E45" s="38">
        <v>75</v>
      </c>
      <c r="F45" s="38">
        <v>76</v>
      </c>
      <c r="G45" s="38">
        <v>70</v>
      </c>
      <c r="H45" s="38">
        <v>77</v>
      </c>
      <c r="I45" s="38">
        <v>85</v>
      </c>
      <c r="J45" s="38">
        <v>64</v>
      </c>
      <c r="K45" s="38">
        <v>65</v>
      </c>
      <c r="L45" s="38">
        <v>89</v>
      </c>
      <c r="M45" s="38">
        <v>102</v>
      </c>
      <c r="N45" s="38">
        <v>135</v>
      </c>
      <c r="O45" s="38">
        <v>196</v>
      </c>
      <c r="P45" s="38">
        <v>251</v>
      </c>
      <c r="Q45" s="38">
        <v>334</v>
      </c>
      <c r="R45" s="38">
        <v>275</v>
      </c>
      <c r="S45" s="38">
        <v>258</v>
      </c>
      <c r="T45" s="38">
        <v>255</v>
      </c>
      <c r="U45" s="38">
        <v>268</v>
      </c>
      <c r="V45" s="38">
        <v>306</v>
      </c>
      <c r="W45" s="38">
        <v>343</v>
      </c>
      <c r="X45" s="53">
        <f>VLOOKUP(B:B,'[1]1. RW,EX,BOP,CP,SA'!$B:$CD,2,0)</f>
        <v>15</v>
      </c>
      <c r="Y45" s="38">
        <f>VLOOKUP(B:B,'[1]1. RW,EX,BOP,CP,SA'!$B:$CD,3,0)</f>
        <v>15</v>
      </c>
      <c r="Z45" s="38">
        <f>VLOOKUP(B:B,'[1]1. RW,EX,BOP,CP,SA'!$B:$CD,4,0)</f>
        <v>13</v>
      </c>
      <c r="AA45" s="38">
        <f>VLOOKUP(B:B,'[1]1. RW,EX,BOP,CP,SA'!$B:$CD,5,0)</f>
        <v>15</v>
      </c>
      <c r="AB45" s="38">
        <f>VLOOKUP(B:B,'[1]1. RW,EX,BOP,CP,SA'!$B:$CD,6,0)</f>
        <v>15</v>
      </c>
      <c r="AC45" s="38">
        <f>VLOOKUP(B:B,'[1]1. RW,EX,BOP,CP,SA'!$B:$CD,7,0)</f>
        <v>18</v>
      </c>
      <c r="AD45" s="38">
        <f>VLOOKUP(B:B,'[1]1. RW,EX,BOP,CP,SA'!$B:$CD,8,0)</f>
        <v>22</v>
      </c>
      <c r="AE45" s="38">
        <f>VLOOKUP(B:B,'[1]1. RW,EX,BOP,CP,SA'!$B:$CD,9,0)</f>
        <v>20</v>
      </c>
      <c r="AF45" s="38">
        <f>VLOOKUP(B:B,'[1]1. RW,EX,BOP,CP,SA'!$B:$CD,10,0)</f>
        <v>19</v>
      </c>
      <c r="AG45" s="38">
        <f>VLOOKUP(B:B,'[1]1. RW,EX,BOP,CP,SA'!$B:$CD,11,0)</f>
        <v>23</v>
      </c>
      <c r="AH45" s="38">
        <f>VLOOKUP(B:B,'[1]1. RW,EX,BOP,CP,SA'!$B:$CD,12,0)</f>
        <v>16</v>
      </c>
      <c r="AI45" s="38">
        <f>VLOOKUP(B:B,'[1]1. RW,EX,BOP,CP,SA'!$B:$CD,13,0)</f>
        <v>18</v>
      </c>
      <c r="AJ45" s="38">
        <f>VLOOKUP(B:B,'[1]1. RW,EX,BOP,CP,SA'!$B:$CD,14,0)</f>
        <v>22</v>
      </c>
      <c r="AK45" s="38">
        <f>VLOOKUP(B:B,'[1]1. RW,EX,BOP,CP,SA'!$B:$CD,15,0)</f>
        <v>16</v>
      </c>
      <c r="AL45" s="38">
        <f>VLOOKUP(B:B,'[1]1. RW,EX,BOP,CP,SA'!$B:$CD,16,0)</f>
        <v>16</v>
      </c>
      <c r="AM45" s="38">
        <f>VLOOKUP(B:B,'[1]1. RW,EX,BOP,CP,SA'!$B:$CD,17,0)</f>
        <v>16</v>
      </c>
      <c r="AN45" s="38">
        <f>VLOOKUP(B:B,'[1]1. RW,EX,BOP,CP,SA'!$B:$CD,18,0)</f>
        <v>17</v>
      </c>
      <c r="AO45" s="38">
        <f>VLOOKUP(B:B,'[1]1. RW,EX,BOP,CP,SA'!$B:$CD,19,0)</f>
        <v>21</v>
      </c>
      <c r="AP45" s="38">
        <f>VLOOKUP(B:B,'[1]1. RW,EX,BOP,CP,SA'!$B:$CD,20,0)</f>
        <v>23</v>
      </c>
      <c r="AQ45" s="38">
        <f>VLOOKUP(B:B,'[1]1. RW,EX,BOP,CP,SA'!$B:$CD,21,0)</f>
        <v>16</v>
      </c>
      <c r="AR45" s="38">
        <f>VLOOKUP(B:B,'[1]1. RW,EX,BOP,CP,SA'!$B:$CD,22,0)</f>
        <v>19</v>
      </c>
      <c r="AS45" s="38">
        <f>VLOOKUP(B:B,'[1]1. RW,EX,BOP,CP,SA'!$B:$CD,23,0)</f>
        <v>18</v>
      </c>
      <c r="AT45" s="38">
        <f>VLOOKUP(B:B,'[1]1. RW,EX,BOP,CP,SA'!$B:$CD,24,0)</f>
        <v>23</v>
      </c>
      <c r="AU45" s="38">
        <f>VLOOKUP(B:B,'[1]1. RW,EX,BOP,CP,SA'!$B:$CD,25,0)</f>
        <v>25</v>
      </c>
      <c r="AV45" s="38">
        <f>VLOOKUP(B:B,'[1]1. RW,EX,BOP,CP,SA'!$B:$CD,26,0)</f>
        <v>17</v>
      </c>
      <c r="AW45" s="38">
        <f>VLOOKUP(B:B,'[1]1. RW,EX,BOP,CP,SA'!$B:$CD,27,0)</f>
        <v>15</v>
      </c>
      <c r="AX45" s="38">
        <f>VLOOKUP(B:B,'[1]1. RW,EX,BOP,CP,SA'!$B:$CD,28,0)</f>
        <v>19</v>
      </c>
      <c r="AY45" s="38">
        <f>VLOOKUP(B:B,'[1]1. RW,EX,BOP,CP,SA'!$B:$CD,29,0)</f>
        <v>13</v>
      </c>
      <c r="AZ45" s="38">
        <f>VLOOKUP(B:B,'[1]1. RW,EX,BOP,CP,SA'!$B:$CD,30,0)</f>
        <v>13</v>
      </c>
      <c r="BA45" s="38">
        <f>VLOOKUP(B:B,'[1]1. RW,EX,BOP,CP,SA'!$B:$CD,31,0)</f>
        <v>16</v>
      </c>
      <c r="BB45" s="38">
        <f>VLOOKUP(B:B,'[1]1. RW,EX,BOP,CP,SA'!$B:$CD,32,0)</f>
        <v>16</v>
      </c>
      <c r="BC45" s="38">
        <f>VLOOKUP(B:B,'[1]1. RW,EX,BOP,CP,SA'!$B:$CD,33,0)</f>
        <v>20</v>
      </c>
      <c r="BD45" s="38">
        <f>VLOOKUP(B:B,'[1]1. RW,EX,BOP,CP,SA'!$B:$CD,34,0)</f>
        <v>23</v>
      </c>
      <c r="BE45" s="38">
        <f>VLOOKUP(B:B,'[1]1. RW,EX,BOP,CP,SA'!$B:$CD,35,0)</f>
        <v>23</v>
      </c>
      <c r="BF45" s="38">
        <f>VLOOKUP(B:B,'[1]1. RW,EX,BOP,CP,SA'!$B:$CD,36,0)</f>
        <v>21</v>
      </c>
      <c r="BG45" s="38">
        <f>VLOOKUP(B:B,'[1]1. RW,EX,BOP,CP,SA'!$B:$CD,37,0)</f>
        <v>22</v>
      </c>
      <c r="BH45" s="38">
        <f>VLOOKUP(B:B,'[1]1. RW,EX,BOP,CP,SA'!$B:$CD,38,0)</f>
        <v>25</v>
      </c>
      <c r="BI45" s="38">
        <f>VLOOKUP(B:B,'[1]1. RW,EX,BOP,CP,SA'!$B:$CD,39,0)</f>
        <v>22</v>
      </c>
      <c r="BJ45" s="38">
        <f>VLOOKUP(B:B,'[1]1. RW,EX,BOP,CP,SA'!$B:$CD,40,0)</f>
        <v>27</v>
      </c>
      <c r="BK45" s="38">
        <f>VLOOKUP(B:B,'[1]1. RW,EX,BOP,CP,SA'!$B:$CD,41,0)</f>
        <v>28</v>
      </c>
      <c r="BL45" s="38">
        <f>VLOOKUP(B:B,'[1]1. RW,EX,BOP,CP,SA'!$B:$CD,42,0)</f>
        <v>28</v>
      </c>
      <c r="BM45" s="38">
        <f>VLOOKUP(B:B,'[1]1. RW,EX,BOP,CP,SA'!$B:$CD,43,0)</f>
        <v>30</v>
      </c>
      <c r="BN45" s="38">
        <f>VLOOKUP(B:B,'[1]1. RW,EX,BOP,CP,SA'!$B:$CD,44,0)</f>
        <v>31</v>
      </c>
      <c r="BO45" s="38">
        <f>VLOOKUP(B:B,'[1]1. RW,EX,BOP,CP,SA'!$B:$CD,45,0)</f>
        <v>46</v>
      </c>
      <c r="BP45" s="38">
        <f>VLOOKUP(B:B,'[1]1. RW,EX,BOP,CP,SA'!$B:$CD,46,0)</f>
        <v>45</v>
      </c>
      <c r="BQ45" s="38">
        <f>VLOOKUP(B:B,'[1]1. RW,EX,BOP,CP,SA'!$B:$CD,47,0)</f>
        <v>60</v>
      </c>
      <c r="BR45" s="38">
        <f>VLOOKUP(B:B,'[1]1. RW,EX,BOP,CP,SA'!$B:$CD,48,0)</f>
        <v>41</v>
      </c>
      <c r="BS45" s="38">
        <f>VLOOKUP(B:B,'[1]1. RW,EX,BOP,CP,SA'!$B:$CD,49,0)</f>
        <v>50</v>
      </c>
      <c r="BT45" s="38">
        <f>VLOOKUP(B:B,'[1]1. RW,EX,BOP,CP,SA'!$B:$CD,50,0)</f>
        <v>55</v>
      </c>
      <c r="BU45" s="38">
        <f>VLOOKUP(B:B,'[1]1. RW,EX,BOP,CP,SA'!$B:$CD,51,0)</f>
        <v>58</v>
      </c>
      <c r="BV45" s="38">
        <f>VLOOKUP(B:B,'[1]1. RW,EX,BOP,CP,SA'!$B:$CD,52,0)</f>
        <v>69</v>
      </c>
      <c r="BW45" s="38">
        <f>VLOOKUP(B:B,'[1]1. RW,EX,BOP,CP,SA'!$B:$CD,53,0)</f>
        <v>69</v>
      </c>
      <c r="BX45" s="38">
        <f>VLOOKUP(B:B,'[1]1. RW,EX,BOP,CP,SA'!$B:$CD,54,0)</f>
        <v>104</v>
      </c>
      <c r="BY45" s="38">
        <f>VLOOKUP(B:B,'[1]1. RW,EX,BOP,CP,SA'!$B:$CD,55,0)</f>
        <v>79</v>
      </c>
      <c r="BZ45" s="38">
        <f>VLOOKUP(B:B,'[1]1. RW,EX,BOP,CP,SA'!$B:$CD,56,0)</f>
        <v>80</v>
      </c>
      <c r="CA45" s="38">
        <f>VLOOKUP(B:B,'[1]1. RW,EX,BOP,CP,SA'!$B:$CD,57,0)</f>
        <v>71</v>
      </c>
      <c r="CB45" s="38">
        <f>VLOOKUP(B:B,'[1]1. RW,EX,BOP,CP,SA'!$B:$CD,58,0)</f>
        <v>66</v>
      </c>
      <c r="CC45" s="38">
        <f>VLOOKUP(B:B,'[1]1. RW,EX,BOP,CP,SA'!$B:$CD,59,0)</f>
        <v>60</v>
      </c>
      <c r="CD45" s="38">
        <f>VLOOKUP(B:B,'[1]1. RW,EX,BOP,CP,SA'!$B:$CD,60,0)</f>
        <v>78</v>
      </c>
      <c r="CE45" s="38">
        <f>VLOOKUP(B:B,'[1]1. RW,EX,BOP,CP,SA'!$B:$CD,61,0)</f>
        <v>71</v>
      </c>
      <c r="CF45" s="38">
        <f>VLOOKUP(B:B,'[1]1. RW,EX,BOP,CP,SA'!$B:$CD,62,0)</f>
        <v>62</v>
      </c>
      <c r="CG45" s="38">
        <f>VLOOKUP(B:B,'[1]1. RW,EX,BOP,CP,SA'!$B:$CD,63,0)</f>
        <v>67</v>
      </c>
      <c r="CH45" s="38">
        <f>VLOOKUP(B:B,'[1]1. RW,EX,BOP,CP,SA'!$B:$CD,64,0)</f>
        <v>63</v>
      </c>
      <c r="CI45" s="38">
        <f>VLOOKUP(B:B,'[1]1. RW,EX,BOP,CP,SA'!$B:$CD,65,0)</f>
        <v>66</v>
      </c>
      <c r="CJ45" s="38">
        <f>VLOOKUP(B:B,'[1]1. RW,EX,BOP,CP,SA'!$B:$CD,66,0)</f>
        <v>60</v>
      </c>
      <c r="CK45" s="38">
        <f>VLOOKUP(B:B,'[1]1. RW,EX,BOP,CP,SA'!$B:$CD,67,0)</f>
        <v>68</v>
      </c>
      <c r="CL45" s="38">
        <f>VLOOKUP(B:B,'[1]1. RW,EX,BOP,CP,SA'!$B:$CD,68,0)</f>
        <v>63</v>
      </c>
      <c r="CM45" s="38">
        <f>VLOOKUP(B:B,'[1]1. RW,EX,BOP,CP,SA'!$B:$CD,69,0)</f>
        <v>64</v>
      </c>
      <c r="CN45" s="38">
        <f>VLOOKUP(B:B,'[1]1. RW,EX,BOP,CP,SA'!$B:$CD,70,0)</f>
        <v>71</v>
      </c>
      <c r="CO45" s="38">
        <f>VLOOKUP(B:B,'[1]1. RW,EX,BOP,CP,SA'!$B:$CD,71,0)</f>
        <v>66</v>
      </c>
      <c r="CP45" s="38">
        <f>VLOOKUP(B:B,'[1]1. RW,EX,BOP,CP,SA'!$B:$CD,72,0)</f>
        <v>63</v>
      </c>
      <c r="CQ45" s="38">
        <f>VLOOKUP(B:B,'[1]1. RW,EX,BOP,CP,SA'!$B:$CD,73,0)</f>
        <v>68</v>
      </c>
      <c r="CR45" s="38">
        <f>VLOOKUP(B:B,'[1]1. RW,EX,BOP,CP,SA'!$B:$CD,74,0)</f>
        <v>77</v>
      </c>
      <c r="CS45" s="38">
        <f>VLOOKUP(B:B,'[1]1. RW,EX,BOP,CP,SA'!$B:$CD,75,0)</f>
        <v>70</v>
      </c>
      <c r="CT45" s="38">
        <f>VLOOKUP(B:B,'[1]1. RW,EX,BOP,CP,SA'!$B:$CD,76,0)</f>
        <v>78</v>
      </c>
      <c r="CU45" s="38">
        <f>VLOOKUP(B:B,'[1]1. RW,EX,BOP,CP,SA'!$B:$CD,77,0)</f>
        <v>81</v>
      </c>
      <c r="CV45" s="52">
        <f>VLOOKUP(B:B,'[1]1. RW,EX,BOP,CP,SA'!$B:$CD,78,0)</f>
        <v>86</v>
      </c>
      <c r="CW45" s="52">
        <f>VLOOKUP(B:B,'[1]1. RW,EX,BOP,CP,SA'!$B:$CD,79,0)</f>
        <v>86</v>
      </c>
      <c r="CX45" s="52">
        <f>VLOOKUP(B:B,'[1]1. RW,EX,BOP,CP,SA'!$B:$CD,80,0)</f>
        <v>81</v>
      </c>
      <c r="CY45" s="52">
        <f>VLOOKUP(B:B,'[1]1. RW,EX,BOP,CP,SA'!$B:$CD,81,0)</f>
        <v>90</v>
      </c>
    </row>
    <row r="46" spans="1:103">
      <c r="A46" s="13" t="s">
        <v>83</v>
      </c>
      <c r="B46" s="5" t="s">
        <v>1439</v>
      </c>
      <c r="C46" s="24" t="s">
        <v>784</v>
      </c>
      <c r="D46" s="38">
        <v>7</v>
      </c>
      <c r="E46" s="38">
        <v>7</v>
      </c>
      <c r="F46" s="38">
        <v>8</v>
      </c>
      <c r="G46" s="38">
        <v>10</v>
      </c>
      <c r="H46" s="38">
        <v>8</v>
      </c>
      <c r="I46" s="38">
        <v>6</v>
      </c>
      <c r="J46" s="38">
        <v>4</v>
      </c>
      <c r="K46" s="38">
        <v>4</v>
      </c>
      <c r="L46" s="38">
        <v>5</v>
      </c>
      <c r="M46" s="38">
        <v>7</v>
      </c>
      <c r="N46" s="38">
        <v>9</v>
      </c>
      <c r="O46" s="38">
        <v>9</v>
      </c>
      <c r="P46" s="38">
        <v>11</v>
      </c>
      <c r="Q46" s="38">
        <v>15</v>
      </c>
      <c r="R46" s="38">
        <v>17</v>
      </c>
      <c r="S46" s="38">
        <v>24</v>
      </c>
      <c r="T46" s="38">
        <v>20</v>
      </c>
      <c r="U46" s="38">
        <v>30</v>
      </c>
      <c r="V46" s="38">
        <v>30</v>
      </c>
      <c r="W46" s="38">
        <v>34</v>
      </c>
      <c r="X46" s="53">
        <f>VLOOKUP(B:B,'[1]1. RW,EX,BOP,CP,SA'!$B:$CD,2,0)</f>
        <v>2</v>
      </c>
      <c r="Y46" s="38">
        <f>VLOOKUP(B:B,'[1]1. RW,EX,BOP,CP,SA'!$B:$CD,3,0)</f>
        <v>2</v>
      </c>
      <c r="Z46" s="38">
        <f>VLOOKUP(B:B,'[1]1. RW,EX,BOP,CP,SA'!$B:$CD,4,0)</f>
        <v>2</v>
      </c>
      <c r="AA46" s="38">
        <f>VLOOKUP(B:B,'[1]1. RW,EX,BOP,CP,SA'!$B:$CD,5,0)</f>
        <v>1</v>
      </c>
      <c r="AB46" s="38">
        <f>VLOOKUP(B:B,'[1]1. RW,EX,BOP,CP,SA'!$B:$CD,6,0)</f>
        <v>2</v>
      </c>
      <c r="AC46" s="38">
        <f>VLOOKUP(B:B,'[1]1. RW,EX,BOP,CP,SA'!$B:$CD,7,0)</f>
        <v>2</v>
      </c>
      <c r="AD46" s="38">
        <f>VLOOKUP(B:B,'[1]1. RW,EX,BOP,CP,SA'!$B:$CD,8,0)</f>
        <v>2</v>
      </c>
      <c r="AE46" s="38">
        <f>VLOOKUP(B:B,'[1]1. RW,EX,BOP,CP,SA'!$B:$CD,9,0)</f>
        <v>1</v>
      </c>
      <c r="AF46" s="38">
        <f>VLOOKUP(B:B,'[1]1. RW,EX,BOP,CP,SA'!$B:$CD,10,0)</f>
        <v>2</v>
      </c>
      <c r="AG46" s="38">
        <f>VLOOKUP(B:B,'[1]1. RW,EX,BOP,CP,SA'!$B:$CD,11,0)</f>
        <v>2</v>
      </c>
      <c r="AH46" s="38">
        <f>VLOOKUP(B:B,'[1]1. RW,EX,BOP,CP,SA'!$B:$CD,12,0)</f>
        <v>2</v>
      </c>
      <c r="AI46" s="38">
        <f>VLOOKUP(B:B,'[1]1. RW,EX,BOP,CP,SA'!$B:$CD,13,0)</f>
        <v>2</v>
      </c>
      <c r="AJ46" s="38">
        <f>VLOOKUP(B:B,'[1]1. RW,EX,BOP,CP,SA'!$B:$CD,14,0)</f>
        <v>3</v>
      </c>
      <c r="AK46" s="38">
        <f>VLOOKUP(B:B,'[1]1. RW,EX,BOP,CP,SA'!$B:$CD,15,0)</f>
        <v>2</v>
      </c>
      <c r="AL46" s="38">
        <f>VLOOKUP(B:B,'[1]1. RW,EX,BOP,CP,SA'!$B:$CD,16,0)</f>
        <v>3</v>
      </c>
      <c r="AM46" s="38">
        <f>VLOOKUP(B:B,'[1]1. RW,EX,BOP,CP,SA'!$B:$CD,17,0)</f>
        <v>2</v>
      </c>
      <c r="AN46" s="38">
        <f>VLOOKUP(B:B,'[1]1. RW,EX,BOP,CP,SA'!$B:$CD,18,0)</f>
        <v>2</v>
      </c>
      <c r="AO46" s="38">
        <f>VLOOKUP(B:B,'[1]1. RW,EX,BOP,CP,SA'!$B:$CD,19,0)</f>
        <v>2</v>
      </c>
      <c r="AP46" s="38">
        <f>VLOOKUP(B:B,'[1]1. RW,EX,BOP,CP,SA'!$B:$CD,20,0)</f>
        <v>3</v>
      </c>
      <c r="AQ46" s="38">
        <f>VLOOKUP(B:B,'[1]1. RW,EX,BOP,CP,SA'!$B:$CD,21,0)</f>
        <v>1</v>
      </c>
      <c r="AR46" s="38">
        <f>VLOOKUP(B:B,'[1]1. RW,EX,BOP,CP,SA'!$B:$CD,22,0)</f>
        <v>1</v>
      </c>
      <c r="AS46" s="38">
        <f>VLOOKUP(B:B,'[1]1. RW,EX,BOP,CP,SA'!$B:$CD,23,0)</f>
        <v>1</v>
      </c>
      <c r="AT46" s="38">
        <f>VLOOKUP(B:B,'[1]1. RW,EX,BOP,CP,SA'!$B:$CD,24,0)</f>
        <v>1</v>
      </c>
      <c r="AU46" s="38">
        <f>VLOOKUP(B:B,'[1]1. RW,EX,BOP,CP,SA'!$B:$CD,25,0)</f>
        <v>3</v>
      </c>
      <c r="AV46" s="38">
        <f>VLOOKUP(B:B,'[1]1. RW,EX,BOP,CP,SA'!$B:$CD,26,0)</f>
        <v>1</v>
      </c>
      <c r="AW46" s="38">
        <f>VLOOKUP(B:B,'[1]1. RW,EX,BOP,CP,SA'!$B:$CD,27,0)</f>
        <v>1</v>
      </c>
      <c r="AX46" s="38">
        <f>VLOOKUP(B:B,'[1]1. RW,EX,BOP,CP,SA'!$B:$CD,28,0)</f>
        <v>1</v>
      </c>
      <c r="AY46" s="38">
        <f>VLOOKUP(B:B,'[1]1. RW,EX,BOP,CP,SA'!$B:$CD,29,0)</f>
        <v>1</v>
      </c>
      <c r="AZ46" s="38">
        <f>VLOOKUP(B:B,'[1]1. RW,EX,BOP,CP,SA'!$B:$CD,30,0)</f>
        <v>1</v>
      </c>
      <c r="BA46" s="38">
        <f>VLOOKUP(B:B,'[1]1. RW,EX,BOP,CP,SA'!$B:$CD,31,0)</f>
        <v>1</v>
      </c>
      <c r="BB46" s="38">
        <f>VLOOKUP(B:B,'[1]1. RW,EX,BOP,CP,SA'!$B:$CD,32,0)</f>
        <v>1</v>
      </c>
      <c r="BC46" s="38">
        <f>VLOOKUP(B:B,'[1]1. RW,EX,BOP,CP,SA'!$B:$CD,33,0)</f>
        <v>1</v>
      </c>
      <c r="BD46" s="38">
        <f>VLOOKUP(B:B,'[1]1. RW,EX,BOP,CP,SA'!$B:$CD,34,0)</f>
        <v>1</v>
      </c>
      <c r="BE46" s="38">
        <f>VLOOKUP(B:B,'[1]1. RW,EX,BOP,CP,SA'!$B:$CD,35,0)</f>
        <v>1</v>
      </c>
      <c r="BF46" s="38">
        <f>VLOOKUP(B:B,'[1]1. RW,EX,BOP,CP,SA'!$B:$CD,36,0)</f>
        <v>1</v>
      </c>
      <c r="BG46" s="38">
        <f>VLOOKUP(B:B,'[1]1. RW,EX,BOP,CP,SA'!$B:$CD,37,0)</f>
        <v>2</v>
      </c>
      <c r="BH46" s="38">
        <f>VLOOKUP(B:B,'[1]1. RW,EX,BOP,CP,SA'!$B:$CD,38,0)</f>
        <v>1</v>
      </c>
      <c r="BI46" s="38">
        <f>VLOOKUP(B:B,'[1]1. RW,EX,BOP,CP,SA'!$B:$CD,39,0)</f>
        <v>2</v>
      </c>
      <c r="BJ46" s="38">
        <f>VLOOKUP(B:B,'[1]1. RW,EX,BOP,CP,SA'!$B:$CD,40,0)</f>
        <v>2</v>
      </c>
      <c r="BK46" s="38">
        <f>VLOOKUP(B:B,'[1]1. RW,EX,BOP,CP,SA'!$B:$CD,41,0)</f>
        <v>2</v>
      </c>
      <c r="BL46" s="38">
        <f>VLOOKUP(B:B,'[1]1. RW,EX,BOP,CP,SA'!$B:$CD,42,0)</f>
        <v>2</v>
      </c>
      <c r="BM46" s="38">
        <f>VLOOKUP(B:B,'[1]1. RW,EX,BOP,CP,SA'!$B:$CD,43,0)</f>
        <v>3</v>
      </c>
      <c r="BN46" s="38">
        <f>VLOOKUP(B:B,'[1]1. RW,EX,BOP,CP,SA'!$B:$CD,44,0)</f>
        <v>2</v>
      </c>
      <c r="BO46" s="38">
        <f>VLOOKUP(B:B,'[1]1. RW,EX,BOP,CP,SA'!$B:$CD,45,0)</f>
        <v>2</v>
      </c>
      <c r="BP46" s="38">
        <f>VLOOKUP(B:B,'[1]1. RW,EX,BOP,CP,SA'!$B:$CD,46,0)</f>
        <v>2</v>
      </c>
      <c r="BQ46" s="38">
        <f>VLOOKUP(B:B,'[1]1. RW,EX,BOP,CP,SA'!$B:$CD,47,0)</f>
        <v>2</v>
      </c>
      <c r="BR46" s="38">
        <f>VLOOKUP(B:B,'[1]1. RW,EX,BOP,CP,SA'!$B:$CD,48,0)</f>
        <v>2</v>
      </c>
      <c r="BS46" s="38">
        <f>VLOOKUP(B:B,'[1]1. RW,EX,BOP,CP,SA'!$B:$CD,49,0)</f>
        <v>3</v>
      </c>
      <c r="BT46" s="38">
        <f>VLOOKUP(B:B,'[1]1. RW,EX,BOP,CP,SA'!$B:$CD,50,0)</f>
        <v>2</v>
      </c>
      <c r="BU46" s="38">
        <f>VLOOKUP(B:B,'[1]1. RW,EX,BOP,CP,SA'!$B:$CD,51,0)</f>
        <v>3</v>
      </c>
      <c r="BV46" s="38">
        <f>VLOOKUP(B:B,'[1]1. RW,EX,BOP,CP,SA'!$B:$CD,52,0)</f>
        <v>3</v>
      </c>
      <c r="BW46" s="38">
        <f>VLOOKUP(B:B,'[1]1. RW,EX,BOP,CP,SA'!$B:$CD,53,0)</f>
        <v>3</v>
      </c>
      <c r="BX46" s="38">
        <f>VLOOKUP(B:B,'[1]1. RW,EX,BOP,CP,SA'!$B:$CD,54,0)</f>
        <v>3</v>
      </c>
      <c r="BY46" s="38">
        <f>VLOOKUP(B:B,'[1]1. RW,EX,BOP,CP,SA'!$B:$CD,55,0)</f>
        <v>3</v>
      </c>
      <c r="BZ46" s="38">
        <f>VLOOKUP(B:B,'[1]1. RW,EX,BOP,CP,SA'!$B:$CD,56,0)</f>
        <v>5</v>
      </c>
      <c r="CA46" s="38">
        <f>VLOOKUP(B:B,'[1]1. RW,EX,BOP,CP,SA'!$B:$CD,57,0)</f>
        <v>4</v>
      </c>
      <c r="CB46" s="38">
        <f>VLOOKUP(B:B,'[1]1. RW,EX,BOP,CP,SA'!$B:$CD,58,0)</f>
        <v>4</v>
      </c>
      <c r="CC46" s="38">
        <f>VLOOKUP(B:B,'[1]1. RW,EX,BOP,CP,SA'!$B:$CD,59,0)</f>
        <v>4</v>
      </c>
      <c r="CD46" s="38">
        <f>VLOOKUP(B:B,'[1]1. RW,EX,BOP,CP,SA'!$B:$CD,60,0)</f>
        <v>5</v>
      </c>
      <c r="CE46" s="38">
        <f>VLOOKUP(B:B,'[1]1. RW,EX,BOP,CP,SA'!$B:$CD,61,0)</f>
        <v>4</v>
      </c>
      <c r="CF46" s="38">
        <f>VLOOKUP(B:B,'[1]1. RW,EX,BOP,CP,SA'!$B:$CD,62,0)</f>
        <v>5</v>
      </c>
      <c r="CG46" s="38">
        <f>VLOOKUP(B:B,'[1]1. RW,EX,BOP,CP,SA'!$B:$CD,63,0)</f>
        <v>7</v>
      </c>
      <c r="CH46" s="38">
        <f>VLOOKUP(B:B,'[1]1. RW,EX,BOP,CP,SA'!$B:$CD,64,0)</f>
        <v>6</v>
      </c>
      <c r="CI46" s="38">
        <f>VLOOKUP(B:B,'[1]1. RW,EX,BOP,CP,SA'!$B:$CD,65,0)</f>
        <v>6</v>
      </c>
      <c r="CJ46" s="38">
        <f>VLOOKUP(B:B,'[1]1. RW,EX,BOP,CP,SA'!$B:$CD,66,0)</f>
        <v>5</v>
      </c>
      <c r="CK46" s="38">
        <f>VLOOKUP(B:B,'[1]1. RW,EX,BOP,CP,SA'!$B:$CD,67,0)</f>
        <v>5</v>
      </c>
      <c r="CL46" s="38">
        <f>VLOOKUP(B:B,'[1]1. RW,EX,BOP,CP,SA'!$B:$CD,68,0)</f>
        <v>5</v>
      </c>
      <c r="CM46" s="38">
        <f>VLOOKUP(B:B,'[1]1. RW,EX,BOP,CP,SA'!$B:$CD,69,0)</f>
        <v>5</v>
      </c>
      <c r="CN46" s="38">
        <f>VLOOKUP(B:B,'[1]1. RW,EX,BOP,CP,SA'!$B:$CD,70,0)</f>
        <v>5</v>
      </c>
      <c r="CO46" s="38">
        <f>VLOOKUP(B:B,'[1]1. RW,EX,BOP,CP,SA'!$B:$CD,71,0)</f>
        <v>10</v>
      </c>
      <c r="CP46" s="38">
        <f>VLOOKUP(B:B,'[1]1. RW,EX,BOP,CP,SA'!$B:$CD,72,0)</f>
        <v>8</v>
      </c>
      <c r="CQ46" s="38">
        <f>VLOOKUP(B:B,'[1]1. RW,EX,BOP,CP,SA'!$B:$CD,73,0)</f>
        <v>7</v>
      </c>
      <c r="CR46" s="38">
        <f>VLOOKUP(B:B,'[1]1. RW,EX,BOP,CP,SA'!$B:$CD,74,0)</f>
        <v>7</v>
      </c>
      <c r="CS46" s="38">
        <f>VLOOKUP(B:B,'[1]1. RW,EX,BOP,CP,SA'!$B:$CD,75,0)</f>
        <v>9</v>
      </c>
      <c r="CT46" s="38">
        <f>VLOOKUP(B:B,'[1]1. RW,EX,BOP,CP,SA'!$B:$CD,76,0)</f>
        <v>7</v>
      </c>
      <c r="CU46" s="38">
        <f>VLOOKUP(B:B,'[1]1. RW,EX,BOP,CP,SA'!$B:$CD,77,0)</f>
        <v>7</v>
      </c>
      <c r="CV46" s="52">
        <f>VLOOKUP(B:B,'[1]1. RW,EX,BOP,CP,SA'!$B:$CD,78,0)</f>
        <v>8</v>
      </c>
      <c r="CW46" s="52">
        <f>VLOOKUP(B:B,'[1]1. RW,EX,BOP,CP,SA'!$B:$CD,79,0)</f>
        <v>10</v>
      </c>
      <c r="CX46" s="52">
        <f>VLOOKUP(B:B,'[1]1. RW,EX,BOP,CP,SA'!$B:$CD,80,0)</f>
        <v>9</v>
      </c>
      <c r="CY46" s="52">
        <f>VLOOKUP(B:B,'[1]1. RW,EX,BOP,CP,SA'!$B:$CD,81,0)</f>
        <v>7</v>
      </c>
    </row>
    <row r="47" spans="1:103">
      <c r="A47" s="13" t="s">
        <v>85</v>
      </c>
      <c r="B47" s="5" t="s">
        <v>1440</v>
      </c>
      <c r="C47" s="24" t="s">
        <v>785</v>
      </c>
      <c r="D47" s="38">
        <v>0</v>
      </c>
      <c r="E47" s="38">
        <v>1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4</v>
      </c>
      <c r="X47" s="53">
        <f>VLOOKUP(B:B,'[1]1. RW,EX,BOP,CP,SA'!$B:$CD,2,0)</f>
        <v>0</v>
      </c>
      <c r="Y47" s="38">
        <f>VLOOKUP(B:B,'[1]1. RW,EX,BOP,CP,SA'!$B:$CD,3,0)</f>
        <v>0</v>
      </c>
      <c r="Z47" s="38">
        <f>VLOOKUP(B:B,'[1]1. RW,EX,BOP,CP,SA'!$B:$CD,4,0)</f>
        <v>0</v>
      </c>
      <c r="AA47" s="38">
        <f>VLOOKUP(B:B,'[1]1. RW,EX,BOP,CP,SA'!$B:$CD,5,0)</f>
        <v>0</v>
      </c>
      <c r="AB47" s="38">
        <f>VLOOKUP(B:B,'[1]1. RW,EX,BOP,CP,SA'!$B:$CD,6,0)</f>
        <v>0</v>
      </c>
      <c r="AC47" s="38">
        <f>VLOOKUP(B:B,'[1]1. RW,EX,BOP,CP,SA'!$B:$CD,7,0)</f>
        <v>0</v>
      </c>
      <c r="AD47" s="38">
        <f>VLOOKUP(B:B,'[1]1. RW,EX,BOP,CP,SA'!$B:$CD,8,0)</f>
        <v>1</v>
      </c>
      <c r="AE47" s="38">
        <f>VLOOKUP(B:B,'[1]1. RW,EX,BOP,CP,SA'!$B:$CD,9,0)</f>
        <v>0</v>
      </c>
      <c r="AF47" s="38">
        <f>VLOOKUP(B:B,'[1]1. RW,EX,BOP,CP,SA'!$B:$CD,10,0)</f>
        <v>0</v>
      </c>
      <c r="AG47" s="38">
        <f>VLOOKUP(B:B,'[1]1. RW,EX,BOP,CP,SA'!$B:$CD,11,0)</f>
        <v>0</v>
      </c>
      <c r="AH47" s="38">
        <f>VLOOKUP(B:B,'[1]1. RW,EX,BOP,CP,SA'!$B:$CD,12,0)</f>
        <v>0</v>
      </c>
      <c r="AI47" s="38">
        <f>VLOOKUP(B:B,'[1]1. RW,EX,BOP,CP,SA'!$B:$CD,13,0)</f>
        <v>0</v>
      </c>
      <c r="AJ47" s="38">
        <f>VLOOKUP(B:B,'[1]1. RW,EX,BOP,CP,SA'!$B:$CD,14,0)</f>
        <v>0</v>
      </c>
      <c r="AK47" s="38">
        <f>VLOOKUP(B:B,'[1]1. RW,EX,BOP,CP,SA'!$B:$CD,15,0)</f>
        <v>0</v>
      </c>
      <c r="AL47" s="38">
        <f>VLOOKUP(B:B,'[1]1. RW,EX,BOP,CP,SA'!$B:$CD,16,0)</f>
        <v>0</v>
      </c>
      <c r="AM47" s="38">
        <f>VLOOKUP(B:B,'[1]1. RW,EX,BOP,CP,SA'!$B:$CD,17,0)</f>
        <v>0</v>
      </c>
      <c r="AN47" s="38">
        <f>VLOOKUP(B:B,'[1]1. RW,EX,BOP,CP,SA'!$B:$CD,18,0)</f>
        <v>0</v>
      </c>
      <c r="AO47" s="38">
        <f>VLOOKUP(B:B,'[1]1. RW,EX,BOP,CP,SA'!$B:$CD,19,0)</f>
        <v>0</v>
      </c>
      <c r="AP47" s="38">
        <f>VLOOKUP(B:B,'[1]1. RW,EX,BOP,CP,SA'!$B:$CD,20,0)</f>
        <v>0</v>
      </c>
      <c r="AQ47" s="38">
        <f>VLOOKUP(B:B,'[1]1. RW,EX,BOP,CP,SA'!$B:$CD,21,0)</f>
        <v>0</v>
      </c>
      <c r="AR47" s="38">
        <f>VLOOKUP(B:B,'[1]1. RW,EX,BOP,CP,SA'!$B:$CD,22,0)</f>
        <v>0</v>
      </c>
      <c r="AS47" s="38">
        <f>VLOOKUP(B:B,'[1]1. RW,EX,BOP,CP,SA'!$B:$CD,23,0)</f>
        <v>0</v>
      </c>
      <c r="AT47" s="38">
        <f>VLOOKUP(B:B,'[1]1. RW,EX,BOP,CP,SA'!$B:$CD,24,0)</f>
        <v>0</v>
      </c>
      <c r="AU47" s="38">
        <f>VLOOKUP(B:B,'[1]1. RW,EX,BOP,CP,SA'!$B:$CD,25,0)</f>
        <v>0</v>
      </c>
      <c r="AV47" s="38">
        <f>VLOOKUP(B:B,'[1]1. RW,EX,BOP,CP,SA'!$B:$CD,26,0)</f>
        <v>0</v>
      </c>
      <c r="AW47" s="38">
        <f>VLOOKUP(B:B,'[1]1. RW,EX,BOP,CP,SA'!$B:$CD,27,0)</f>
        <v>0</v>
      </c>
      <c r="AX47" s="38">
        <f>VLOOKUP(B:B,'[1]1. RW,EX,BOP,CP,SA'!$B:$CD,28,0)</f>
        <v>0</v>
      </c>
      <c r="AY47" s="38">
        <f>VLOOKUP(B:B,'[1]1. RW,EX,BOP,CP,SA'!$B:$CD,29,0)</f>
        <v>0</v>
      </c>
      <c r="AZ47" s="38">
        <f>VLOOKUP(B:B,'[1]1. RW,EX,BOP,CP,SA'!$B:$CD,30,0)</f>
        <v>0</v>
      </c>
      <c r="BA47" s="38">
        <f>VLOOKUP(B:B,'[1]1. RW,EX,BOP,CP,SA'!$B:$CD,31,0)</f>
        <v>0</v>
      </c>
      <c r="BB47" s="38">
        <f>VLOOKUP(B:B,'[1]1. RW,EX,BOP,CP,SA'!$B:$CD,32,0)</f>
        <v>0</v>
      </c>
      <c r="BC47" s="38">
        <f>VLOOKUP(B:B,'[1]1. RW,EX,BOP,CP,SA'!$B:$CD,33,0)</f>
        <v>0</v>
      </c>
      <c r="BD47" s="38">
        <f>VLOOKUP(B:B,'[1]1. RW,EX,BOP,CP,SA'!$B:$CD,34,0)</f>
        <v>0</v>
      </c>
      <c r="BE47" s="38">
        <f>VLOOKUP(B:B,'[1]1. RW,EX,BOP,CP,SA'!$B:$CD,35,0)</f>
        <v>0</v>
      </c>
      <c r="BF47" s="38">
        <f>VLOOKUP(B:B,'[1]1. RW,EX,BOP,CP,SA'!$B:$CD,36,0)</f>
        <v>0</v>
      </c>
      <c r="BG47" s="38">
        <f>VLOOKUP(B:B,'[1]1. RW,EX,BOP,CP,SA'!$B:$CD,37,0)</f>
        <v>0</v>
      </c>
      <c r="BH47" s="38">
        <f>VLOOKUP(B:B,'[1]1. RW,EX,BOP,CP,SA'!$B:$CD,38,0)</f>
        <v>0</v>
      </c>
      <c r="BI47" s="38">
        <f>VLOOKUP(B:B,'[1]1. RW,EX,BOP,CP,SA'!$B:$CD,39,0)</f>
        <v>0</v>
      </c>
      <c r="BJ47" s="38">
        <f>VLOOKUP(B:B,'[1]1. RW,EX,BOP,CP,SA'!$B:$CD,40,0)</f>
        <v>0</v>
      </c>
      <c r="BK47" s="38">
        <f>VLOOKUP(B:B,'[1]1. RW,EX,BOP,CP,SA'!$B:$CD,41,0)</f>
        <v>0</v>
      </c>
      <c r="BL47" s="38">
        <f>VLOOKUP(B:B,'[1]1. RW,EX,BOP,CP,SA'!$B:$CD,42,0)</f>
        <v>0</v>
      </c>
      <c r="BM47" s="38">
        <f>VLOOKUP(B:B,'[1]1. RW,EX,BOP,CP,SA'!$B:$CD,43,0)</f>
        <v>0</v>
      </c>
      <c r="BN47" s="38">
        <f>VLOOKUP(B:B,'[1]1. RW,EX,BOP,CP,SA'!$B:$CD,44,0)</f>
        <v>0</v>
      </c>
      <c r="BO47" s="38">
        <f>VLOOKUP(B:B,'[1]1. RW,EX,BOP,CP,SA'!$B:$CD,45,0)</f>
        <v>0</v>
      </c>
      <c r="BP47" s="38">
        <f>VLOOKUP(B:B,'[1]1. RW,EX,BOP,CP,SA'!$B:$CD,46,0)</f>
        <v>0</v>
      </c>
      <c r="BQ47" s="38">
        <f>VLOOKUP(B:B,'[1]1. RW,EX,BOP,CP,SA'!$B:$CD,47,0)</f>
        <v>0</v>
      </c>
      <c r="BR47" s="38">
        <f>VLOOKUP(B:B,'[1]1. RW,EX,BOP,CP,SA'!$B:$CD,48,0)</f>
        <v>0</v>
      </c>
      <c r="BS47" s="38">
        <f>VLOOKUP(B:B,'[1]1. RW,EX,BOP,CP,SA'!$B:$CD,49,0)</f>
        <v>0</v>
      </c>
      <c r="BT47" s="38">
        <f>VLOOKUP(B:B,'[1]1. RW,EX,BOP,CP,SA'!$B:$CD,50,0)</f>
        <v>0</v>
      </c>
      <c r="BU47" s="38">
        <f>VLOOKUP(B:B,'[1]1. RW,EX,BOP,CP,SA'!$B:$CD,51,0)</f>
        <v>0</v>
      </c>
      <c r="BV47" s="38">
        <f>VLOOKUP(B:B,'[1]1. RW,EX,BOP,CP,SA'!$B:$CD,52,0)</f>
        <v>0</v>
      </c>
      <c r="BW47" s="38">
        <f>VLOOKUP(B:B,'[1]1. RW,EX,BOP,CP,SA'!$B:$CD,53,0)</f>
        <v>0</v>
      </c>
      <c r="BX47" s="38">
        <f>VLOOKUP(B:B,'[1]1. RW,EX,BOP,CP,SA'!$B:$CD,54,0)</f>
        <v>0</v>
      </c>
      <c r="BY47" s="38">
        <f>VLOOKUP(B:B,'[1]1. RW,EX,BOP,CP,SA'!$B:$CD,55,0)</f>
        <v>0</v>
      </c>
      <c r="BZ47" s="38">
        <f>VLOOKUP(B:B,'[1]1. RW,EX,BOP,CP,SA'!$B:$CD,56,0)</f>
        <v>0</v>
      </c>
      <c r="CA47" s="38">
        <f>VLOOKUP(B:B,'[1]1. RW,EX,BOP,CP,SA'!$B:$CD,57,0)</f>
        <v>0</v>
      </c>
      <c r="CB47" s="38">
        <f>VLOOKUP(B:B,'[1]1. RW,EX,BOP,CP,SA'!$B:$CD,58,0)</f>
        <v>0</v>
      </c>
      <c r="CC47" s="38">
        <f>VLOOKUP(B:B,'[1]1. RW,EX,BOP,CP,SA'!$B:$CD,59,0)</f>
        <v>0</v>
      </c>
      <c r="CD47" s="38">
        <f>VLOOKUP(B:B,'[1]1. RW,EX,BOP,CP,SA'!$B:$CD,60,0)</f>
        <v>0</v>
      </c>
      <c r="CE47" s="38">
        <f>VLOOKUP(B:B,'[1]1. RW,EX,BOP,CP,SA'!$B:$CD,61,0)</f>
        <v>0</v>
      </c>
      <c r="CF47" s="38">
        <f>VLOOKUP(B:B,'[1]1. RW,EX,BOP,CP,SA'!$B:$CD,62,0)</f>
        <v>0</v>
      </c>
      <c r="CG47" s="38">
        <f>VLOOKUP(B:B,'[1]1. RW,EX,BOP,CP,SA'!$B:$CD,63,0)</f>
        <v>0</v>
      </c>
      <c r="CH47" s="38">
        <f>VLOOKUP(B:B,'[1]1. RW,EX,BOP,CP,SA'!$B:$CD,64,0)</f>
        <v>0</v>
      </c>
      <c r="CI47" s="38">
        <f>VLOOKUP(B:B,'[1]1. RW,EX,BOP,CP,SA'!$B:$CD,65,0)</f>
        <v>0</v>
      </c>
      <c r="CJ47" s="38">
        <f>VLOOKUP(B:B,'[1]1. RW,EX,BOP,CP,SA'!$B:$CD,66,0)</f>
        <v>0</v>
      </c>
      <c r="CK47" s="38">
        <f>VLOOKUP(B:B,'[1]1. RW,EX,BOP,CP,SA'!$B:$CD,67,0)</f>
        <v>0</v>
      </c>
      <c r="CL47" s="38">
        <f>VLOOKUP(B:B,'[1]1. RW,EX,BOP,CP,SA'!$B:$CD,68,0)</f>
        <v>0</v>
      </c>
      <c r="CM47" s="38">
        <f>VLOOKUP(B:B,'[1]1. RW,EX,BOP,CP,SA'!$B:$CD,69,0)</f>
        <v>0</v>
      </c>
      <c r="CN47" s="38">
        <f>VLOOKUP(B:B,'[1]1. RW,EX,BOP,CP,SA'!$B:$CD,70,0)</f>
        <v>0</v>
      </c>
      <c r="CO47" s="38">
        <f>VLOOKUP(B:B,'[1]1. RW,EX,BOP,CP,SA'!$B:$CD,71,0)</f>
        <v>0</v>
      </c>
      <c r="CP47" s="38">
        <f>VLOOKUP(B:B,'[1]1. RW,EX,BOP,CP,SA'!$B:$CD,72,0)</f>
        <v>0</v>
      </c>
      <c r="CQ47" s="38">
        <f>VLOOKUP(B:B,'[1]1. RW,EX,BOP,CP,SA'!$B:$CD,73,0)</f>
        <v>0</v>
      </c>
      <c r="CR47" s="38">
        <f>VLOOKUP(B:B,'[1]1. RW,EX,BOP,CP,SA'!$B:$CD,74,0)</f>
        <v>0</v>
      </c>
      <c r="CS47" s="38">
        <f>VLOOKUP(B:B,'[1]1. RW,EX,BOP,CP,SA'!$B:$CD,75,0)</f>
        <v>0</v>
      </c>
      <c r="CT47" s="38">
        <f>VLOOKUP(B:B,'[1]1. RW,EX,BOP,CP,SA'!$B:$CD,76,0)</f>
        <v>0</v>
      </c>
      <c r="CU47" s="38">
        <f>VLOOKUP(B:B,'[1]1. RW,EX,BOP,CP,SA'!$B:$CD,77,0)</f>
        <v>0</v>
      </c>
      <c r="CV47" s="52">
        <f>VLOOKUP(B:B,'[1]1. RW,EX,BOP,CP,SA'!$B:$CD,78,0)</f>
        <v>1</v>
      </c>
      <c r="CW47" s="52">
        <f>VLOOKUP(B:B,'[1]1. RW,EX,BOP,CP,SA'!$B:$CD,79,0)</f>
        <v>1</v>
      </c>
      <c r="CX47" s="52">
        <f>VLOOKUP(B:B,'[1]1. RW,EX,BOP,CP,SA'!$B:$CD,80,0)</f>
        <v>1</v>
      </c>
      <c r="CY47" s="52">
        <f>VLOOKUP(B:B,'[1]1. RW,EX,BOP,CP,SA'!$B:$CD,81,0)</f>
        <v>1</v>
      </c>
    </row>
    <row r="48" spans="1:103">
      <c r="A48" s="13" t="s">
        <v>87</v>
      </c>
      <c r="B48" s="5" t="s">
        <v>1441</v>
      </c>
      <c r="C48" s="24" t="s">
        <v>786</v>
      </c>
      <c r="D48" s="38">
        <v>128</v>
      </c>
      <c r="E48" s="38">
        <v>131</v>
      </c>
      <c r="F48" s="38">
        <v>148</v>
      </c>
      <c r="G48" s="38">
        <v>134</v>
      </c>
      <c r="H48" s="38">
        <v>146</v>
      </c>
      <c r="I48" s="38">
        <v>99</v>
      </c>
      <c r="J48" s="38">
        <v>148</v>
      </c>
      <c r="K48" s="38">
        <v>150</v>
      </c>
      <c r="L48" s="38">
        <v>136</v>
      </c>
      <c r="M48" s="38">
        <v>134</v>
      </c>
      <c r="N48" s="38">
        <v>150</v>
      </c>
      <c r="O48" s="38">
        <v>162</v>
      </c>
      <c r="P48" s="38">
        <v>162</v>
      </c>
      <c r="Q48" s="38">
        <v>204</v>
      </c>
      <c r="R48" s="38">
        <v>208</v>
      </c>
      <c r="S48" s="38">
        <v>257</v>
      </c>
      <c r="T48" s="38">
        <v>234</v>
      </c>
      <c r="U48" s="38">
        <v>302</v>
      </c>
      <c r="V48" s="38">
        <v>334</v>
      </c>
      <c r="W48" s="38">
        <v>387</v>
      </c>
      <c r="X48" s="53">
        <f>VLOOKUP(B:B,'[1]1. RW,EX,BOP,CP,SA'!$B:$CD,2,0)</f>
        <v>31</v>
      </c>
      <c r="Y48" s="38">
        <f>VLOOKUP(B:B,'[1]1. RW,EX,BOP,CP,SA'!$B:$CD,3,0)</f>
        <v>33</v>
      </c>
      <c r="Z48" s="38">
        <f>VLOOKUP(B:B,'[1]1. RW,EX,BOP,CP,SA'!$B:$CD,4,0)</f>
        <v>34</v>
      </c>
      <c r="AA48" s="38">
        <f>VLOOKUP(B:B,'[1]1. RW,EX,BOP,CP,SA'!$B:$CD,5,0)</f>
        <v>30</v>
      </c>
      <c r="AB48" s="38">
        <f>VLOOKUP(B:B,'[1]1. RW,EX,BOP,CP,SA'!$B:$CD,6,0)</f>
        <v>33</v>
      </c>
      <c r="AC48" s="38">
        <f>VLOOKUP(B:B,'[1]1. RW,EX,BOP,CP,SA'!$B:$CD,7,0)</f>
        <v>33</v>
      </c>
      <c r="AD48" s="38">
        <f>VLOOKUP(B:B,'[1]1. RW,EX,BOP,CP,SA'!$B:$CD,8,0)</f>
        <v>30</v>
      </c>
      <c r="AE48" s="38">
        <f>VLOOKUP(B:B,'[1]1. RW,EX,BOP,CP,SA'!$B:$CD,9,0)</f>
        <v>35</v>
      </c>
      <c r="AF48" s="38">
        <f>VLOOKUP(B:B,'[1]1. RW,EX,BOP,CP,SA'!$B:$CD,10,0)</f>
        <v>44</v>
      </c>
      <c r="AG48" s="38">
        <f>VLOOKUP(B:B,'[1]1. RW,EX,BOP,CP,SA'!$B:$CD,11,0)</f>
        <v>36</v>
      </c>
      <c r="AH48" s="38">
        <f>VLOOKUP(B:B,'[1]1. RW,EX,BOP,CP,SA'!$B:$CD,12,0)</f>
        <v>32</v>
      </c>
      <c r="AI48" s="38">
        <f>VLOOKUP(B:B,'[1]1. RW,EX,BOP,CP,SA'!$B:$CD,13,0)</f>
        <v>36</v>
      </c>
      <c r="AJ48" s="38">
        <f>VLOOKUP(B:B,'[1]1. RW,EX,BOP,CP,SA'!$B:$CD,14,0)</f>
        <v>33</v>
      </c>
      <c r="AK48" s="38">
        <f>VLOOKUP(B:B,'[1]1. RW,EX,BOP,CP,SA'!$B:$CD,15,0)</f>
        <v>30</v>
      </c>
      <c r="AL48" s="38">
        <f>VLOOKUP(B:B,'[1]1. RW,EX,BOP,CP,SA'!$B:$CD,16,0)</f>
        <v>34</v>
      </c>
      <c r="AM48" s="38">
        <f>VLOOKUP(B:B,'[1]1. RW,EX,BOP,CP,SA'!$B:$CD,17,0)</f>
        <v>37</v>
      </c>
      <c r="AN48" s="38">
        <f>VLOOKUP(B:B,'[1]1. RW,EX,BOP,CP,SA'!$B:$CD,18,0)</f>
        <v>38</v>
      </c>
      <c r="AO48" s="38">
        <f>VLOOKUP(B:B,'[1]1. RW,EX,BOP,CP,SA'!$B:$CD,19,0)</f>
        <v>46</v>
      </c>
      <c r="AP48" s="38">
        <f>VLOOKUP(B:B,'[1]1. RW,EX,BOP,CP,SA'!$B:$CD,20,0)</f>
        <v>35</v>
      </c>
      <c r="AQ48" s="38">
        <f>VLOOKUP(B:B,'[1]1. RW,EX,BOP,CP,SA'!$B:$CD,21,0)</f>
        <v>27</v>
      </c>
      <c r="AR48" s="38">
        <f>VLOOKUP(B:B,'[1]1. RW,EX,BOP,CP,SA'!$B:$CD,22,0)</f>
        <v>28</v>
      </c>
      <c r="AS48" s="38">
        <f>VLOOKUP(B:B,'[1]1. RW,EX,BOP,CP,SA'!$B:$CD,23,0)</f>
        <v>21</v>
      </c>
      <c r="AT48" s="38">
        <f>VLOOKUP(B:B,'[1]1. RW,EX,BOP,CP,SA'!$B:$CD,24,0)</f>
        <v>18</v>
      </c>
      <c r="AU48" s="38">
        <f>VLOOKUP(B:B,'[1]1. RW,EX,BOP,CP,SA'!$B:$CD,25,0)</f>
        <v>32</v>
      </c>
      <c r="AV48" s="38">
        <f>VLOOKUP(B:B,'[1]1. RW,EX,BOP,CP,SA'!$B:$CD,26,0)</f>
        <v>30</v>
      </c>
      <c r="AW48" s="38">
        <f>VLOOKUP(B:B,'[1]1. RW,EX,BOP,CP,SA'!$B:$CD,27,0)</f>
        <v>39</v>
      </c>
      <c r="AX48" s="38">
        <f>VLOOKUP(B:B,'[1]1. RW,EX,BOP,CP,SA'!$B:$CD,28,0)</f>
        <v>34</v>
      </c>
      <c r="AY48" s="38">
        <f>VLOOKUP(B:B,'[1]1. RW,EX,BOP,CP,SA'!$B:$CD,29,0)</f>
        <v>45</v>
      </c>
      <c r="AZ48" s="38">
        <f>VLOOKUP(B:B,'[1]1. RW,EX,BOP,CP,SA'!$B:$CD,30,0)</f>
        <v>39</v>
      </c>
      <c r="BA48" s="38">
        <f>VLOOKUP(B:B,'[1]1. RW,EX,BOP,CP,SA'!$B:$CD,31,0)</f>
        <v>41</v>
      </c>
      <c r="BB48" s="38">
        <f>VLOOKUP(B:B,'[1]1. RW,EX,BOP,CP,SA'!$B:$CD,32,0)</f>
        <v>32</v>
      </c>
      <c r="BC48" s="38">
        <f>VLOOKUP(B:B,'[1]1. RW,EX,BOP,CP,SA'!$B:$CD,33,0)</f>
        <v>38</v>
      </c>
      <c r="BD48" s="38">
        <f>VLOOKUP(B:B,'[1]1. RW,EX,BOP,CP,SA'!$B:$CD,34,0)</f>
        <v>34</v>
      </c>
      <c r="BE48" s="38">
        <f>VLOOKUP(B:B,'[1]1. RW,EX,BOP,CP,SA'!$B:$CD,35,0)</f>
        <v>34</v>
      </c>
      <c r="BF48" s="38">
        <f>VLOOKUP(B:B,'[1]1. RW,EX,BOP,CP,SA'!$B:$CD,36,0)</f>
        <v>32</v>
      </c>
      <c r="BG48" s="38">
        <f>VLOOKUP(B:B,'[1]1. RW,EX,BOP,CP,SA'!$B:$CD,37,0)</f>
        <v>36</v>
      </c>
      <c r="BH48" s="38">
        <f>VLOOKUP(B:B,'[1]1. RW,EX,BOP,CP,SA'!$B:$CD,38,0)</f>
        <v>30</v>
      </c>
      <c r="BI48" s="38">
        <f>VLOOKUP(B:B,'[1]1. RW,EX,BOP,CP,SA'!$B:$CD,39,0)</f>
        <v>36</v>
      </c>
      <c r="BJ48" s="38">
        <f>VLOOKUP(B:B,'[1]1. RW,EX,BOP,CP,SA'!$B:$CD,40,0)</f>
        <v>30</v>
      </c>
      <c r="BK48" s="38">
        <f>VLOOKUP(B:B,'[1]1. RW,EX,BOP,CP,SA'!$B:$CD,41,0)</f>
        <v>38</v>
      </c>
      <c r="BL48" s="38">
        <f>VLOOKUP(B:B,'[1]1. RW,EX,BOP,CP,SA'!$B:$CD,42,0)</f>
        <v>38</v>
      </c>
      <c r="BM48" s="38">
        <f>VLOOKUP(B:B,'[1]1. RW,EX,BOP,CP,SA'!$B:$CD,43,0)</f>
        <v>34</v>
      </c>
      <c r="BN48" s="38">
        <f>VLOOKUP(B:B,'[1]1. RW,EX,BOP,CP,SA'!$B:$CD,44,0)</f>
        <v>36</v>
      </c>
      <c r="BO48" s="38">
        <f>VLOOKUP(B:B,'[1]1. RW,EX,BOP,CP,SA'!$B:$CD,45,0)</f>
        <v>42</v>
      </c>
      <c r="BP48" s="38">
        <f>VLOOKUP(B:B,'[1]1. RW,EX,BOP,CP,SA'!$B:$CD,46,0)</f>
        <v>36</v>
      </c>
      <c r="BQ48" s="38">
        <f>VLOOKUP(B:B,'[1]1. RW,EX,BOP,CP,SA'!$B:$CD,47,0)</f>
        <v>38</v>
      </c>
      <c r="BR48" s="38">
        <f>VLOOKUP(B:B,'[1]1. RW,EX,BOP,CP,SA'!$B:$CD,48,0)</f>
        <v>45</v>
      </c>
      <c r="BS48" s="38">
        <f>VLOOKUP(B:B,'[1]1. RW,EX,BOP,CP,SA'!$B:$CD,49,0)</f>
        <v>43</v>
      </c>
      <c r="BT48" s="38">
        <f>VLOOKUP(B:B,'[1]1. RW,EX,BOP,CP,SA'!$B:$CD,50,0)</f>
        <v>37</v>
      </c>
      <c r="BU48" s="38">
        <f>VLOOKUP(B:B,'[1]1. RW,EX,BOP,CP,SA'!$B:$CD,51,0)</f>
        <v>46</v>
      </c>
      <c r="BV48" s="38">
        <f>VLOOKUP(B:B,'[1]1. RW,EX,BOP,CP,SA'!$B:$CD,52,0)</f>
        <v>37</v>
      </c>
      <c r="BW48" s="38">
        <f>VLOOKUP(B:B,'[1]1. RW,EX,BOP,CP,SA'!$B:$CD,53,0)</f>
        <v>42</v>
      </c>
      <c r="BX48" s="38">
        <f>VLOOKUP(B:B,'[1]1. RW,EX,BOP,CP,SA'!$B:$CD,54,0)</f>
        <v>60</v>
      </c>
      <c r="BY48" s="38">
        <f>VLOOKUP(B:B,'[1]1. RW,EX,BOP,CP,SA'!$B:$CD,55,0)</f>
        <v>41</v>
      </c>
      <c r="BZ48" s="38">
        <f>VLOOKUP(B:B,'[1]1. RW,EX,BOP,CP,SA'!$B:$CD,56,0)</f>
        <v>48</v>
      </c>
      <c r="CA48" s="38">
        <f>VLOOKUP(B:B,'[1]1. RW,EX,BOP,CP,SA'!$B:$CD,57,0)</f>
        <v>55</v>
      </c>
      <c r="CB48" s="38">
        <f>VLOOKUP(B:B,'[1]1. RW,EX,BOP,CP,SA'!$B:$CD,58,0)</f>
        <v>54</v>
      </c>
      <c r="CC48" s="38">
        <f>VLOOKUP(B:B,'[1]1. RW,EX,BOP,CP,SA'!$B:$CD,59,0)</f>
        <v>47</v>
      </c>
      <c r="CD48" s="38">
        <f>VLOOKUP(B:B,'[1]1. RW,EX,BOP,CP,SA'!$B:$CD,60,0)</f>
        <v>54</v>
      </c>
      <c r="CE48" s="38">
        <f>VLOOKUP(B:B,'[1]1. RW,EX,BOP,CP,SA'!$B:$CD,61,0)</f>
        <v>53</v>
      </c>
      <c r="CF48" s="38">
        <f>VLOOKUP(B:B,'[1]1. RW,EX,BOP,CP,SA'!$B:$CD,62,0)</f>
        <v>61</v>
      </c>
      <c r="CG48" s="38">
        <f>VLOOKUP(B:B,'[1]1. RW,EX,BOP,CP,SA'!$B:$CD,63,0)</f>
        <v>55</v>
      </c>
      <c r="CH48" s="38">
        <f>VLOOKUP(B:B,'[1]1. RW,EX,BOP,CP,SA'!$B:$CD,64,0)</f>
        <v>64</v>
      </c>
      <c r="CI48" s="38">
        <f>VLOOKUP(B:B,'[1]1. RW,EX,BOP,CP,SA'!$B:$CD,65,0)</f>
        <v>77</v>
      </c>
      <c r="CJ48" s="38">
        <f>VLOOKUP(B:B,'[1]1. RW,EX,BOP,CP,SA'!$B:$CD,66,0)</f>
        <v>64</v>
      </c>
      <c r="CK48" s="38">
        <f>VLOOKUP(B:B,'[1]1. RW,EX,BOP,CP,SA'!$B:$CD,67,0)</f>
        <v>54</v>
      </c>
      <c r="CL48" s="38">
        <f>VLOOKUP(B:B,'[1]1. RW,EX,BOP,CP,SA'!$B:$CD,68,0)</f>
        <v>57</v>
      </c>
      <c r="CM48" s="38">
        <f>VLOOKUP(B:B,'[1]1. RW,EX,BOP,CP,SA'!$B:$CD,69,0)</f>
        <v>59</v>
      </c>
      <c r="CN48" s="38">
        <f>VLOOKUP(B:B,'[1]1. RW,EX,BOP,CP,SA'!$B:$CD,70,0)</f>
        <v>68</v>
      </c>
      <c r="CO48" s="38">
        <f>VLOOKUP(B:B,'[1]1. RW,EX,BOP,CP,SA'!$B:$CD,71,0)</f>
        <v>58</v>
      </c>
      <c r="CP48" s="38">
        <f>VLOOKUP(B:B,'[1]1. RW,EX,BOP,CP,SA'!$B:$CD,72,0)</f>
        <v>72</v>
      </c>
      <c r="CQ48" s="38">
        <f>VLOOKUP(B:B,'[1]1. RW,EX,BOP,CP,SA'!$B:$CD,73,0)</f>
        <v>104</v>
      </c>
      <c r="CR48" s="38">
        <f>VLOOKUP(B:B,'[1]1. RW,EX,BOP,CP,SA'!$B:$CD,74,0)</f>
        <v>69</v>
      </c>
      <c r="CS48" s="38">
        <f>VLOOKUP(B:B,'[1]1. RW,EX,BOP,CP,SA'!$B:$CD,75,0)</f>
        <v>61</v>
      </c>
      <c r="CT48" s="38">
        <f>VLOOKUP(B:B,'[1]1. RW,EX,BOP,CP,SA'!$B:$CD,76,0)</f>
        <v>85</v>
      </c>
      <c r="CU48" s="38">
        <f>VLOOKUP(B:B,'[1]1. RW,EX,BOP,CP,SA'!$B:$CD,77,0)</f>
        <v>119</v>
      </c>
      <c r="CV48" s="52">
        <f>VLOOKUP(B:B,'[1]1. RW,EX,BOP,CP,SA'!$B:$CD,78,0)</f>
        <v>88</v>
      </c>
      <c r="CW48" s="52">
        <f>VLOOKUP(B:B,'[1]1. RW,EX,BOP,CP,SA'!$B:$CD,79,0)</f>
        <v>113</v>
      </c>
      <c r="CX48" s="52">
        <f>VLOOKUP(B:B,'[1]1. RW,EX,BOP,CP,SA'!$B:$CD,80,0)</f>
        <v>102</v>
      </c>
      <c r="CY48" s="52">
        <f>VLOOKUP(B:B,'[1]1. RW,EX,BOP,CP,SA'!$B:$CD,81,0)</f>
        <v>84</v>
      </c>
    </row>
    <row r="49" spans="1:103">
      <c r="A49" s="13" t="s">
        <v>89</v>
      </c>
      <c r="B49" s="5" t="s">
        <v>1442</v>
      </c>
      <c r="C49" s="24" t="s">
        <v>787</v>
      </c>
      <c r="D49" s="38">
        <v>54</v>
      </c>
      <c r="E49" s="38">
        <v>51</v>
      </c>
      <c r="F49" s="38">
        <v>60</v>
      </c>
      <c r="G49" s="38">
        <v>71</v>
      </c>
      <c r="H49" s="38">
        <v>81</v>
      </c>
      <c r="I49" s="38">
        <v>76</v>
      </c>
      <c r="J49" s="38">
        <v>79</v>
      </c>
      <c r="K49" s="38">
        <v>53</v>
      </c>
      <c r="L49" s="38">
        <v>38</v>
      </c>
      <c r="M49" s="38">
        <v>45</v>
      </c>
      <c r="N49" s="38">
        <v>56</v>
      </c>
      <c r="O49" s="38">
        <v>69</v>
      </c>
      <c r="P49" s="38">
        <v>67</v>
      </c>
      <c r="Q49" s="38">
        <v>75</v>
      </c>
      <c r="R49" s="38">
        <v>80</v>
      </c>
      <c r="S49" s="38">
        <v>72</v>
      </c>
      <c r="T49" s="38">
        <v>79</v>
      </c>
      <c r="U49" s="38">
        <v>74</v>
      </c>
      <c r="V49" s="38">
        <v>78</v>
      </c>
      <c r="W49" s="38">
        <v>93</v>
      </c>
      <c r="X49" s="53">
        <f>VLOOKUP(B:B,'[1]1. RW,EX,BOP,CP,SA'!$B:$CD,2,0)</f>
        <v>16</v>
      </c>
      <c r="Y49" s="38">
        <f>VLOOKUP(B:B,'[1]1. RW,EX,BOP,CP,SA'!$B:$CD,3,0)</f>
        <v>13</v>
      </c>
      <c r="Z49" s="38">
        <f>VLOOKUP(B:B,'[1]1. RW,EX,BOP,CP,SA'!$B:$CD,4,0)</f>
        <v>13</v>
      </c>
      <c r="AA49" s="38">
        <f>VLOOKUP(B:B,'[1]1. RW,EX,BOP,CP,SA'!$B:$CD,5,0)</f>
        <v>12</v>
      </c>
      <c r="AB49" s="38">
        <f>VLOOKUP(B:B,'[1]1. RW,EX,BOP,CP,SA'!$B:$CD,6,0)</f>
        <v>11</v>
      </c>
      <c r="AC49" s="38">
        <f>VLOOKUP(B:B,'[1]1. RW,EX,BOP,CP,SA'!$B:$CD,7,0)</f>
        <v>13</v>
      </c>
      <c r="AD49" s="38">
        <f>VLOOKUP(B:B,'[1]1. RW,EX,BOP,CP,SA'!$B:$CD,8,0)</f>
        <v>14</v>
      </c>
      <c r="AE49" s="38">
        <f>VLOOKUP(B:B,'[1]1. RW,EX,BOP,CP,SA'!$B:$CD,9,0)</f>
        <v>13</v>
      </c>
      <c r="AF49" s="38">
        <f>VLOOKUP(B:B,'[1]1. RW,EX,BOP,CP,SA'!$B:$CD,10,0)</f>
        <v>13</v>
      </c>
      <c r="AG49" s="38">
        <f>VLOOKUP(B:B,'[1]1. RW,EX,BOP,CP,SA'!$B:$CD,11,0)</f>
        <v>15</v>
      </c>
      <c r="AH49" s="38">
        <f>VLOOKUP(B:B,'[1]1. RW,EX,BOP,CP,SA'!$B:$CD,12,0)</f>
        <v>14</v>
      </c>
      <c r="AI49" s="38">
        <f>VLOOKUP(B:B,'[1]1. RW,EX,BOP,CP,SA'!$B:$CD,13,0)</f>
        <v>18</v>
      </c>
      <c r="AJ49" s="38">
        <f>VLOOKUP(B:B,'[1]1. RW,EX,BOP,CP,SA'!$B:$CD,14,0)</f>
        <v>18</v>
      </c>
      <c r="AK49" s="38">
        <f>VLOOKUP(B:B,'[1]1. RW,EX,BOP,CP,SA'!$B:$CD,15,0)</f>
        <v>18</v>
      </c>
      <c r="AL49" s="38">
        <f>VLOOKUP(B:B,'[1]1. RW,EX,BOP,CP,SA'!$B:$CD,16,0)</f>
        <v>18</v>
      </c>
      <c r="AM49" s="38">
        <f>VLOOKUP(B:B,'[1]1. RW,EX,BOP,CP,SA'!$B:$CD,17,0)</f>
        <v>17</v>
      </c>
      <c r="AN49" s="38">
        <f>VLOOKUP(B:B,'[1]1. RW,EX,BOP,CP,SA'!$B:$CD,18,0)</f>
        <v>21</v>
      </c>
      <c r="AO49" s="38">
        <f>VLOOKUP(B:B,'[1]1. RW,EX,BOP,CP,SA'!$B:$CD,19,0)</f>
        <v>25</v>
      </c>
      <c r="AP49" s="38">
        <f>VLOOKUP(B:B,'[1]1. RW,EX,BOP,CP,SA'!$B:$CD,20,0)</f>
        <v>18</v>
      </c>
      <c r="AQ49" s="38">
        <f>VLOOKUP(B:B,'[1]1. RW,EX,BOP,CP,SA'!$B:$CD,21,0)</f>
        <v>17</v>
      </c>
      <c r="AR49" s="38">
        <f>VLOOKUP(B:B,'[1]1. RW,EX,BOP,CP,SA'!$B:$CD,22,0)</f>
        <v>18</v>
      </c>
      <c r="AS49" s="38">
        <f>VLOOKUP(B:B,'[1]1. RW,EX,BOP,CP,SA'!$B:$CD,23,0)</f>
        <v>15</v>
      </c>
      <c r="AT49" s="38">
        <f>VLOOKUP(B:B,'[1]1. RW,EX,BOP,CP,SA'!$B:$CD,24,0)</f>
        <v>21</v>
      </c>
      <c r="AU49" s="38">
        <f>VLOOKUP(B:B,'[1]1. RW,EX,BOP,CP,SA'!$B:$CD,25,0)</f>
        <v>22</v>
      </c>
      <c r="AV49" s="38">
        <f>VLOOKUP(B:B,'[1]1. RW,EX,BOP,CP,SA'!$B:$CD,26,0)</f>
        <v>21</v>
      </c>
      <c r="AW49" s="38">
        <f>VLOOKUP(B:B,'[1]1. RW,EX,BOP,CP,SA'!$B:$CD,27,0)</f>
        <v>20</v>
      </c>
      <c r="AX49" s="38">
        <f>VLOOKUP(B:B,'[1]1. RW,EX,BOP,CP,SA'!$B:$CD,28,0)</f>
        <v>20</v>
      </c>
      <c r="AY49" s="38">
        <f>VLOOKUP(B:B,'[1]1. RW,EX,BOP,CP,SA'!$B:$CD,29,0)</f>
        <v>18</v>
      </c>
      <c r="AZ49" s="38">
        <f>VLOOKUP(B:B,'[1]1. RW,EX,BOP,CP,SA'!$B:$CD,30,0)</f>
        <v>11</v>
      </c>
      <c r="BA49" s="38">
        <f>VLOOKUP(B:B,'[1]1. RW,EX,BOP,CP,SA'!$B:$CD,31,0)</f>
        <v>14</v>
      </c>
      <c r="BB49" s="38">
        <f>VLOOKUP(B:B,'[1]1. RW,EX,BOP,CP,SA'!$B:$CD,32,0)</f>
        <v>12</v>
      </c>
      <c r="BC49" s="38">
        <f>VLOOKUP(B:B,'[1]1. RW,EX,BOP,CP,SA'!$B:$CD,33,0)</f>
        <v>16</v>
      </c>
      <c r="BD49" s="38">
        <f>VLOOKUP(B:B,'[1]1. RW,EX,BOP,CP,SA'!$B:$CD,34,0)</f>
        <v>10</v>
      </c>
      <c r="BE49" s="38">
        <f>VLOOKUP(B:B,'[1]1. RW,EX,BOP,CP,SA'!$B:$CD,35,0)</f>
        <v>10</v>
      </c>
      <c r="BF49" s="38">
        <f>VLOOKUP(B:B,'[1]1. RW,EX,BOP,CP,SA'!$B:$CD,36,0)</f>
        <v>9</v>
      </c>
      <c r="BG49" s="38">
        <f>VLOOKUP(B:B,'[1]1. RW,EX,BOP,CP,SA'!$B:$CD,37,0)</f>
        <v>9</v>
      </c>
      <c r="BH49" s="38">
        <f>VLOOKUP(B:B,'[1]1. RW,EX,BOP,CP,SA'!$B:$CD,38,0)</f>
        <v>12</v>
      </c>
      <c r="BI49" s="38">
        <f>VLOOKUP(B:B,'[1]1. RW,EX,BOP,CP,SA'!$B:$CD,39,0)</f>
        <v>11</v>
      </c>
      <c r="BJ49" s="38">
        <f>VLOOKUP(B:B,'[1]1. RW,EX,BOP,CP,SA'!$B:$CD,40,0)</f>
        <v>11</v>
      </c>
      <c r="BK49" s="38">
        <f>VLOOKUP(B:B,'[1]1. RW,EX,BOP,CP,SA'!$B:$CD,41,0)</f>
        <v>11</v>
      </c>
      <c r="BL49" s="38">
        <f>VLOOKUP(B:B,'[1]1. RW,EX,BOP,CP,SA'!$B:$CD,42,0)</f>
        <v>14</v>
      </c>
      <c r="BM49" s="38">
        <f>VLOOKUP(B:B,'[1]1. RW,EX,BOP,CP,SA'!$B:$CD,43,0)</f>
        <v>14</v>
      </c>
      <c r="BN49" s="38">
        <f>VLOOKUP(B:B,'[1]1. RW,EX,BOP,CP,SA'!$B:$CD,44,0)</f>
        <v>15</v>
      </c>
      <c r="BO49" s="38">
        <f>VLOOKUP(B:B,'[1]1. RW,EX,BOP,CP,SA'!$B:$CD,45,0)</f>
        <v>13</v>
      </c>
      <c r="BP49" s="38">
        <f>VLOOKUP(B:B,'[1]1. RW,EX,BOP,CP,SA'!$B:$CD,46,0)</f>
        <v>14</v>
      </c>
      <c r="BQ49" s="38">
        <f>VLOOKUP(B:B,'[1]1. RW,EX,BOP,CP,SA'!$B:$CD,47,0)</f>
        <v>16</v>
      </c>
      <c r="BR49" s="38">
        <f>VLOOKUP(B:B,'[1]1. RW,EX,BOP,CP,SA'!$B:$CD,48,0)</f>
        <v>15</v>
      </c>
      <c r="BS49" s="38">
        <f>VLOOKUP(B:B,'[1]1. RW,EX,BOP,CP,SA'!$B:$CD,49,0)</f>
        <v>24</v>
      </c>
      <c r="BT49" s="38">
        <f>VLOOKUP(B:B,'[1]1. RW,EX,BOP,CP,SA'!$B:$CD,50,0)</f>
        <v>15</v>
      </c>
      <c r="BU49" s="38">
        <f>VLOOKUP(B:B,'[1]1. RW,EX,BOP,CP,SA'!$B:$CD,51,0)</f>
        <v>16</v>
      </c>
      <c r="BV49" s="38">
        <f>VLOOKUP(B:B,'[1]1. RW,EX,BOP,CP,SA'!$B:$CD,52,0)</f>
        <v>17</v>
      </c>
      <c r="BW49" s="38">
        <f>VLOOKUP(B:B,'[1]1. RW,EX,BOP,CP,SA'!$B:$CD,53,0)</f>
        <v>19</v>
      </c>
      <c r="BX49" s="38">
        <f>VLOOKUP(B:B,'[1]1. RW,EX,BOP,CP,SA'!$B:$CD,54,0)</f>
        <v>19</v>
      </c>
      <c r="BY49" s="38">
        <f>VLOOKUP(B:B,'[1]1. RW,EX,BOP,CP,SA'!$B:$CD,55,0)</f>
        <v>20</v>
      </c>
      <c r="BZ49" s="38">
        <f>VLOOKUP(B:B,'[1]1. RW,EX,BOP,CP,SA'!$B:$CD,56,0)</f>
        <v>18</v>
      </c>
      <c r="CA49" s="38">
        <f>VLOOKUP(B:B,'[1]1. RW,EX,BOP,CP,SA'!$B:$CD,57,0)</f>
        <v>18</v>
      </c>
      <c r="CB49" s="38">
        <f>VLOOKUP(B:B,'[1]1. RW,EX,BOP,CP,SA'!$B:$CD,58,0)</f>
        <v>19</v>
      </c>
      <c r="CC49" s="38">
        <f>VLOOKUP(B:B,'[1]1. RW,EX,BOP,CP,SA'!$B:$CD,59,0)</f>
        <v>18</v>
      </c>
      <c r="CD49" s="38">
        <f>VLOOKUP(B:B,'[1]1. RW,EX,BOP,CP,SA'!$B:$CD,60,0)</f>
        <v>22</v>
      </c>
      <c r="CE49" s="38">
        <f>VLOOKUP(B:B,'[1]1. RW,EX,BOP,CP,SA'!$B:$CD,61,0)</f>
        <v>21</v>
      </c>
      <c r="CF49" s="38">
        <f>VLOOKUP(B:B,'[1]1. RW,EX,BOP,CP,SA'!$B:$CD,62,0)</f>
        <v>17</v>
      </c>
      <c r="CG49" s="38">
        <f>VLOOKUP(B:B,'[1]1. RW,EX,BOP,CP,SA'!$B:$CD,63,0)</f>
        <v>23</v>
      </c>
      <c r="CH49" s="38">
        <f>VLOOKUP(B:B,'[1]1. RW,EX,BOP,CP,SA'!$B:$CD,64,0)</f>
        <v>15</v>
      </c>
      <c r="CI49" s="38">
        <f>VLOOKUP(B:B,'[1]1. RW,EX,BOP,CP,SA'!$B:$CD,65,0)</f>
        <v>17</v>
      </c>
      <c r="CJ49" s="38">
        <f>VLOOKUP(B:B,'[1]1. RW,EX,BOP,CP,SA'!$B:$CD,66,0)</f>
        <v>20</v>
      </c>
      <c r="CK49" s="38">
        <f>VLOOKUP(B:B,'[1]1. RW,EX,BOP,CP,SA'!$B:$CD,67,0)</f>
        <v>18</v>
      </c>
      <c r="CL49" s="38">
        <f>VLOOKUP(B:B,'[1]1. RW,EX,BOP,CP,SA'!$B:$CD,68,0)</f>
        <v>21</v>
      </c>
      <c r="CM49" s="38">
        <f>VLOOKUP(B:B,'[1]1. RW,EX,BOP,CP,SA'!$B:$CD,69,0)</f>
        <v>20</v>
      </c>
      <c r="CN49" s="38">
        <f>VLOOKUP(B:B,'[1]1. RW,EX,BOP,CP,SA'!$B:$CD,70,0)</f>
        <v>18</v>
      </c>
      <c r="CO49" s="38">
        <f>VLOOKUP(B:B,'[1]1. RW,EX,BOP,CP,SA'!$B:$CD,71,0)</f>
        <v>21</v>
      </c>
      <c r="CP49" s="38">
        <f>VLOOKUP(B:B,'[1]1. RW,EX,BOP,CP,SA'!$B:$CD,72,0)</f>
        <v>18</v>
      </c>
      <c r="CQ49" s="38">
        <f>VLOOKUP(B:B,'[1]1. RW,EX,BOP,CP,SA'!$B:$CD,73,0)</f>
        <v>17</v>
      </c>
      <c r="CR49" s="38">
        <f>VLOOKUP(B:B,'[1]1. RW,EX,BOP,CP,SA'!$B:$CD,74,0)</f>
        <v>19</v>
      </c>
      <c r="CS49" s="38">
        <f>VLOOKUP(B:B,'[1]1. RW,EX,BOP,CP,SA'!$B:$CD,75,0)</f>
        <v>19</v>
      </c>
      <c r="CT49" s="38">
        <f>VLOOKUP(B:B,'[1]1. RW,EX,BOP,CP,SA'!$B:$CD,76,0)</f>
        <v>19</v>
      </c>
      <c r="CU49" s="38">
        <f>VLOOKUP(B:B,'[1]1. RW,EX,BOP,CP,SA'!$B:$CD,77,0)</f>
        <v>21</v>
      </c>
      <c r="CV49" s="52">
        <f>VLOOKUP(B:B,'[1]1. RW,EX,BOP,CP,SA'!$B:$CD,78,0)</f>
        <v>23</v>
      </c>
      <c r="CW49" s="52">
        <f>VLOOKUP(B:B,'[1]1. RW,EX,BOP,CP,SA'!$B:$CD,79,0)</f>
        <v>22</v>
      </c>
      <c r="CX49" s="52">
        <f>VLOOKUP(B:B,'[1]1. RW,EX,BOP,CP,SA'!$B:$CD,80,0)</f>
        <v>23</v>
      </c>
      <c r="CY49" s="52">
        <f>VLOOKUP(B:B,'[1]1. RW,EX,BOP,CP,SA'!$B:$CD,81,0)</f>
        <v>25</v>
      </c>
    </row>
    <row r="50" spans="1:103">
      <c r="A50" s="13" t="s">
        <v>91</v>
      </c>
      <c r="B50" s="5" t="s">
        <v>1443</v>
      </c>
      <c r="C50" s="24" t="s">
        <v>788</v>
      </c>
      <c r="D50" s="38">
        <v>27</v>
      </c>
      <c r="E50" s="38">
        <v>28</v>
      </c>
      <c r="F50" s="38">
        <v>22</v>
      </c>
      <c r="G50" s="38">
        <v>21</v>
      </c>
      <c r="H50" s="38">
        <v>19</v>
      </c>
      <c r="I50" s="38">
        <v>29</v>
      </c>
      <c r="J50" s="38">
        <v>19</v>
      </c>
      <c r="K50" s="38">
        <v>20</v>
      </c>
      <c r="L50" s="38">
        <v>27</v>
      </c>
      <c r="M50" s="38">
        <v>23</v>
      </c>
      <c r="N50" s="38">
        <v>28</v>
      </c>
      <c r="O50" s="38">
        <v>34</v>
      </c>
      <c r="P50" s="38">
        <v>38</v>
      </c>
      <c r="Q50" s="38">
        <v>51</v>
      </c>
      <c r="R50" s="38">
        <v>67</v>
      </c>
      <c r="S50" s="38">
        <v>74</v>
      </c>
      <c r="T50" s="38">
        <v>79</v>
      </c>
      <c r="U50" s="38">
        <v>81</v>
      </c>
      <c r="V50" s="38">
        <v>112</v>
      </c>
      <c r="W50" s="38">
        <v>123</v>
      </c>
      <c r="X50" s="53">
        <f>VLOOKUP(B:B,'[1]1. RW,EX,BOP,CP,SA'!$B:$CD,2,0)</f>
        <v>6</v>
      </c>
      <c r="Y50" s="38">
        <f>VLOOKUP(B:B,'[1]1. RW,EX,BOP,CP,SA'!$B:$CD,3,0)</f>
        <v>8</v>
      </c>
      <c r="Z50" s="38">
        <f>VLOOKUP(B:B,'[1]1. RW,EX,BOP,CP,SA'!$B:$CD,4,0)</f>
        <v>7</v>
      </c>
      <c r="AA50" s="38">
        <f>VLOOKUP(B:B,'[1]1. RW,EX,BOP,CP,SA'!$B:$CD,5,0)</f>
        <v>6</v>
      </c>
      <c r="AB50" s="38">
        <f>VLOOKUP(B:B,'[1]1. RW,EX,BOP,CP,SA'!$B:$CD,6,0)</f>
        <v>7</v>
      </c>
      <c r="AC50" s="38">
        <f>VLOOKUP(B:B,'[1]1. RW,EX,BOP,CP,SA'!$B:$CD,7,0)</f>
        <v>7</v>
      </c>
      <c r="AD50" s="38">
        <f>VLOOKUP(B:B,'[1]1. RW,EX,BOP,CP,SA'!$B:$CD,8,0)</f>
        <v>9</v>
      </c>
      <c r="AE50" s="38">
        <f>VLOOKUP(B:B,'[1]1. RW,EX,BOP,CP,SA'!$B:$CD,9,0)</f>
        <v>5</v>
      </c>
      <c r="AF50" s="38">
        <f>VLOOKUP(B:B,'[1]1. RW,EX,BOP,CP,SA'!$B:$CD,10,0)</f>
        <v>7</v>
      </c>
      <c r="AG50" s="38">
        <f>VLOOKUP(B:B,'[1]1. RW,EX,BOP,CP,SA'!$B:$CD,11,0)</f>
        <v>5</v>
      </c>
      <c r="AH50" s="38">
        <f>VLOOKUP(B:B,'[1]1. RW,EX,BOP,CP,SA'!$B:$CD,12,0)</f>
        <v>5</v>
      </c>
      <c r="AI50" s="38">
        <f>VLOOKUP(B:B,'[1]1. RW,EX,BOP,CP,SA'!$B:$CD,13,0)</f>
        <v>5</v>
      </c>
      <c r="AJ50" s="38">
        <f>VLOOKUP(B:B,'[1]1. RW,EX,BOP,CP,SA'!$B:$CD,14,0)</f>
        <v>6</v>
      </c>
      <c r="AK50" s="38">
        <f>VLOOKUP(B:B,'[1]1. RW,EX,BOP,CP,SA'!$B:$CD,15,0)</f>
        <v>5</v>
      </c>
      <c r="AL50" s="38">
        <f>VLOOKUP(B:B,'[1]1. RW,EX,BOP,CP,SA'!$B:$CD,16,0)</f>
        <v>5</v>
      </c>
      <c r="AM50" s="38">
        <f>VLOOKUP(B:B,'[1]1. RW,EX,BOP,CP,SA'!$B:$CD,17,0)</f>
        <v>5</v>
      </c>
      <c r="AN50" s="38">
        <f>VLOOKUP(B:B,'[1]1. RW,EX,BOP,CP,SA'!$B:$CD,18,0)</f>
        <v>5</v>
      </c>
      <c r="AO50" s="38">
        <f>VLOOKUP(B:B,'[1]1. RW,EX,BOP,CP,SA'!$B:$CD,19,0)</f>
        <v>5</v>
      </c>
      <c r="AP50" s="38">
        <f>VLOOKUP(B:B,'[1]1. RW,EX,BOP,CP,SA'!$B:$CD,20,0)</f>
        <v>4</v>
      </c>
      <c r="AQ50" s="38">
        <f>VLOOKUP(B:B,'[1]1. RW,EX,BOP,CP,SA'!$B:$CD,21,0)</f>
        <v>5</v>
      </c>
      <c r="AR50" s="38">
        <f>VLOOKUP(B:B,'[1]1. RW,EX,BOP,CP,SA'!$B:$CD,22,0)</f>
        <v>13</v>
      </c>
      <c r="AS50" s="38">
        <f>VLOOKUP(B:B,'[1]1. RW,EX,BOP,CP,SA'!$B:$CD,23,0)</f>
        <v>5</v>
      </c>
      <c r="AT50" s="38">
        <f>VLOOKUP(B:B,'[1]1. RW,EX,BOP,CP,SA'!$B:$CD,24,0)</f>
        <v>6</v>
      </c>
      <c r="AU50" s="38">
        <f>VLOOKUP(B:B,'[1]1. RW,EX,BOP,CP,SA'!$B:$CD,25,0)</f>
        <v>5</v>
      </c>
      <c r="AV50" s="38">
        <f>VLOOKUP(B:B,'[1]1. RW,EX,BOP,CP,SA'!$B:$CD,26,0)</f>
        <v>4</v>
      </c>
      <c r="AW50" s="38">
        <f>VLOOKUP(B:B,'[1]1. RW,EX,BOP,CP,SA'!$B:$CD,27,0)</f>
        <v>4</v>
      </c>
      <c r="AX50" s="38">
        <f>VLOOKUP(B:B,'[1]1. RW,EX,BOP,CP,SA'!$B:$CD,28,0)</f>
        <v>5</v>
      </c>
      <c r="AY50" s="38">
        <f>VLOOKUP(B:B,'[1]1. RW,EX,BOP,CP,SA'!$B:$CD,29,0)</f>
        <v>6</v>
      </c>
      <c r="AZ50" s="38">
        <f>VLOOKUP(B:B,'[1]1. RW,EX,BOP,CP,SA'!$B:$CD,30,0)</f>
        <v>5</v>
      </c>
      <c r="BA50" s="38">
        <f>VLOOKUP(B:B,'[1]1. RW,EX,BOP,CP,SA'!$B:$CD,31,0)</f>
        <v>5</v>
      </c>
      <c r="BB50" s="38">
        <f>VLOOKUP(B:B,'[1]1. RW,EX,BOP,CP,SA'!$B:$CD,32,0)</f>
        <v>5</v>
      </c>
      <c r="BC50" s="38">
        <f>VLOOKUP(B:B,'[1]1. RW,EX,BOP,CP,SA'!$B:$CD,33,0)</f>
        <v>5</v>
      </c>
      <c r="BD50" s="38">
        <f>VLOOKUP(B:B,'[1]1. RW,EX,BOP,CP,SA'!$B:$CD,34,0)</f>
        <v>8</v>
      </c>
      <c r="BE50" s="38">
        <f>VLOOKUP(B:B,'[1]1. RW,EX,BOP,CP,SA'!$B:$CD,35,0)</f>
        <v>7</v>
      </c>
      <c r="BF50" s="38">
        <f>VLOOKUP(B:B,'[1]1. RW,EX,BOP,CP,SA'!$B:$CD,36,0)</f>
        <v>6</v>
      </c>
      <c r="BG50" s="38">
        <f>VLOOKUP(B:B,'[1]1. RW,EX,BOP,CP,SA'!$B:$CD,37,0)</f>
        <v>6</v>
      </c>
      <c r="BH50" s="38">
        <f>VLOOKUP(B:B,'[1]1. RW,EX,BOP,CP,SA'!$B:$CD,38,0)</f>
        <v>5</v>
      </c>
      <c r="BI50" s="38">
        <f>VLOOKUP(B:B,'[1]1. RW,EX,BOP,CP,SA'!$B:$CD,39,0)</f>
        <v>6</v>
      </c>
      <c r="BJ50" s="38">
        <f>VLOOKUP(B:B,'[1]1. RW,EX,BOP,CP,SA'!$B:$CD,40,0)</f>
        <v>6</v>
      </c>
      <c r="BK50" s="38">
        <f>VLOOKUP(B:B,'[1]1. RW,EX,BOP,CP,SA'!$B:$CD,41,0)</f>
        <v>6</v>
      </c>
      <c r="BL50" s="38">
        <f>VLOOKUP(B:B,'[1]1. RW,EX,BOP,CP,SA'!$B:$CD,42,0)</f>
        <v>6</v>
      </c>
      <c r="BM50" s="38">
        <f>VLOOKUP(B:B,'[1]1. RW,EX,BOP,CP,SA'!$B:$CD,43,0)</f>
        <v>7</v>
      </c>
      <c r="BN50" s="38">
        <f>VLOOKUP(B:B,'[1]1. RW,EX,BOP,CP,SA'!$B:$CD,44,0)</f>
        <v>7</v>
      </c>
      <c r="BO50" s="38">
        <f>VLOOKUP(B:B,'[1]1. RW,EX,BOP,CP,SA'!$B:$CD,45,0)</f>
        <v>8</v>
      </c>
      <c r="BP50" s="38">
        <f>VLOOKUP(B:B,'[1]1. RW,EX,BOP,CP,SA'!$B:$CD,46,0)</f>
        <v>8</v>
      </c>
      <c r="BQ50" s="38">
        <f>VLOOKUP(B:B,'[1]1. RW,EX,BOP,CP,SA'!$B:$CD,47,0)</f>
        <v>8</v>
      </c>
      <c r="BR50" s="38">
        <f>VLOOKUP(B:B,'[1]1. RW,EX,BOP,CP,SA'!$B:$CD,48,0)</f>
        <v>9</v>
      </c>
      <c r="BS50" s="38">
        <f>VLOOKUP(B:B,'[1]1. RW,EX,BOP,CP,SA'!$B:$CD,49,0)</f>
        <v>9</v>
      </c>
      <c r="BT50" s="38">
        <f>VLOOKUP(B:B,'[1]1. RW,EX,BOP,CP,SA'!$B:$CD,50,0)</f>
        <v>9</v>
      </c>
      <c r="BU50" s="38">
        <f>VLOOKUP(B:B,'[1]1. RW,EX,BOP,CP,SA'!$B:$CD,51,0)</f>
        <v>9</v>
      </c>
      <c r="BV50" s="38">
        <f>VLOOKUP(B:B,'[1]1. RW,EX,BOP,CP,SA'!$B:$CD,52,0)</f>
        <v>10</v>
      </c>
      <c r="BW50" s="38">
        <f>VLOOKUP(B:B,'[1]1. RW,EX,BOP,CP,SA'!$B:$CD,53,0)</f>
        <v>10</v>
      </c>
      <c r="BX50" s="38">
        <f>VLOOKUP(B:B,'[1]1. RW,EX,BOP,CP,SA'!$B:$CD,54,0)</f>
        <v>11</v>
      </c>
      <c r="BY50" s="38">
        <f>VLOOKUP(B:B,'[1]1. RW,EX,BOP,CP,SA'!$B:$CD,55,0)</f>
        <v>11</v>
      </c>
      <c r="BZ50" s="38">
        <f>VLOOKUP(B:B,'[1]1. RW,EX,BOP,CP,SA'!$B:$CD,56,0)</f>
        <v>13</v>
      </c>
      <c r="CA50" s="38">
        <f>VLOOKUP(B:B,'[1]1. RW,EX,BOP,CP,SA'!$B:$CD,57,0)</f>
        <v>16</v>
      </c>
      <c r="CB50" s="38">
        <f>VLOOKUP(B:B,'[1]1. RW,EX,BOP,CP,SA'!$B:$CD,58,0)</f>
        <v>18</v>
      </c>
      <c r="CC50" s="38">
        <f>VLOOKUP(B:B,'[1]1. RW,EX,BOP,CP,SA'!$B:$CD,59,0)</f>
        <v>17</v>
      </c>
      <c r="CD50" s="38">
        <f>VLOOKUP(B:B,'[1]1. RW,EX,BOP,CP,SA'!$B:$CD,60,0)</f>
        <v>17</v>
      </c>
      <c r="CE50" s="38">
        <f>VLOOKUP(B:B,'[1]1. RW,EX,BOP,CP,SA'!$B:$CD,61,0)</f>
        <v>15</v>
      </c>
      <c r="CF50" s="38">
        <f>VLOOKUP(B:B,'[1]1. RW,EX,BOP,CP,SA'!$B:$CD,62,0)</f>
        <v>18</v>
      </c>
      <c r="CG50" s="38">
        <f>VLOOKUP(B:B,'[1]1. RW,EX,BOP,CP,SA'!$B:$CD,63,0)</f>
        <v>21</v>
      </c>
      <c r="CH50" s="38">
        <f>VLOOKUP(B:B,'[1]1. RW,EX,BOP,CP,SA'!$B:$CD,64,0)</f>
        <v>19</v>
      </c>
      <c r="CI50" s="38">
        <f>VLOOKUP(B:B,'[1]1. RW,EX,BOP,CP,SA'!$B:$CD,65,0)</f>
        <v>16</v>
      </c>
      <c r="CJ50" s="38">
        <f>VLOOKUP(B:B,'[1]1. RW,EX,BOP,CP,SA'!$B:$CD,66,0)</f>
        <v>16</v>
      </c>
      <c r="CK50" s="38">
        <f>VLOOKUP(B:B,'[1]1. RW,EX,BOP,CP,SA'!$B:$CD,67,0)</f>
        <v>19</v>
      </c>
      <c r="CL50" s="38">
        <f>VLOOKUP(B:B,'[1]1. RW,EX,BOP,CP,SA'!$B:$CD,68,0)</f>
        <v>25</v>
      </c>
      <c r="CM50" s="38">
        <f>VLOOKUP(B:B,'[1]1. RW,EX,BOP,CP,SA'!$B:$CD,69,0)</f>
        <v>19</v>
      </c>
      <c r="CN50" s="38">
        <f>VLOOKUP(B:B,'[1]1. RW,EX,BOP,CP,SA'!$B:$CD,70,0)</f>
        <v>20</v>
      </c>
      <c r="CO50" s="38">
        <f>VLOOKUP(B:B,'[1]1. RW,EX,BOP,CP,SA'!$B:$CD,71,0)</f>
        <v>19</v>
      </c>
      <c r="CP50" s="38">
        <f>VLOOKUP(B:B,'[1]1. RW,EX,BOP,CP,SA'!$B:$CD,72,0)</f>
        <v>18</v>
      </c>
      <c r="CQ50" s="38">
        <f>VLOOKUP(B:B,'[1]1. RW,EX,BOP,CP,SA'!$B:$CD,73,0)</f>
        <v>24</v>
      </c>
      <c r="CR50" s="38">
        <f>VLOOKUP(B:B,'[1]1. RW,EX,BOP,CP,SA'!$B:$CD,74,0)</f>
        <v>24</v>
      </c>
      <c r="CS50" s="38">
        <f>VLOOKUP(B:B,'[1]1. RW,EX,BOP,CP,SA'!$B:$CD,75,0)</f>
        <v>27</v>
      </c>
      <c r="CT50" s="38">
        <f>VLOOKUP(B:B,'[1]1. RW,EX,BOP,CP,SA'!$B:$CD,76,0)</f>
        <v>30</v>
      </c>
      <c r="CU50" s="38">
        <f>VLOOKUP(B:B,'[1]1. RW,EX,BOP,CP,SA'!$B:$CD,77,0)</f>
        <v>31</v>
      </c>
      <c r="CV50" s="52">
        <f>VLOOKUP(B:B,'[1]1. RW,EX,BOP,CP,SA'!$B:$CD,78,0)</f>
        <v>29</v>
      </c>
      <c r="CW50" s="52">
        <f>VLOOKUP(B:B,'[1]1. RW,EX,BOP,CP,SA'!$B:$CD,79,0)</f>
        <v>27</v>
      </c>
      <c r="CX50" s="52">
        <f>VLOOKUP(B:B,'[1]1. RW,EX,BOP,CP,SA'!$B:$CD,80,0)</f>
        <v>37</v>
      </c>
      <c r="CY50" s="52">
        <f>VLOOKUP(B:B,'[1]1. RW,EX,BOP,CP,SA'!$B:$CD,81,0)</f>
        <v>30</v>
      </c>
    </row>
    <row r="51" spans="1:103">
      <c r="A51" s="1" t="s">
        <v>93</v>
      </c>
      <c r="B51" s="5" t="s">
        <v>1444</v>
      </c>
      <c r="C51" s="24" t="s">
        <v>789</v>
      </c>
      <c r="D51" s="38">
        <v>555</v>
      </c>
      <c r="E51" s="38">
        <v>534</v>
      </c>
      <c r="F51" s="38">
        <v>501</v>
      </c>
      <c r="G51" s="38">
        <v>488</v>
      </c>
      <c r="H51" s="38">
        <v>474</v>
      </c>
      <c r="I51" s="38">
        <v>410</v>
      </c>
      <c r="J51" s="38">
        <v>260</v>
      </c>
      <c r="K51" s="38">
        <v>206</v>
      </c>
      <c r="L51" s="38">
        <v>169</v>
      </c>
      <c r="M51" s="38">
        <v>53</v>
      </c>
      <c r="N51" s="38">
        <v>50</v>
      </c>
      <c r="O51" s="38">
        <v>56</v>
      </c>
      <c r="P51" s="38">
        <v>50</v>
      </c>
      <c r="Q51" s="38">
        <v>35</v>
      </c>
      <c r="R51" s="38">
        <v>3</v>
      </c>
      <c r="S51" s="38">
        <v>68</v>
      </c>
      <c r="T51" s="38">
        <v>64</v>
      </c>
      <c r="U51" s="38">
        <v>73</v>
      </c>
      <c r="V51" s="38">
        <v>90</v>
      </c>
      <c r="W51" s="38">
        <v>77</v>
      </c>
      <c r="X51" s="53">
        <f>VLOOKUP(B:B,'[1]1. RW,EX,BOP,CP,SA'!$B:$CD,2,0)</f>
        <v>145</v>
      </c>
      <c r="Y51" s="38">
        <f>VLOOKUP(B:B,'[1]1. RW,EX,BOP,CP,SA'!$B:$CD,3,0)</f>
        <v>141</v>
      </c>
      <c r="Z51" s="38">
        <f>VLOOKUP(B:B,'[1]1. RW,EX,BOP,CP,SA'!$B:$CD,4,0)</f>
        <v>149</v>
      </c>
      <c r="AA51" s="38">
        <f>VLOOKUP(B:B,'[1]1. RW,EX,BOP,CP,SA'!$B:$CD,5,0)</f>
        <v>120</v>
      </c>
      <c r="AB51" s="38">
        <f>VLOOKUP(B:B,'[1]1. RW,EX,BOP,CP,SA'!$B:$CD,6,0)</f>
        <v>131</v>
      </c>
      <c r="AC51" s="38">
        <f>VLOOKUP(B:B,'[1]1. RW,EX,BOP,CP,SA'!$B:$CD,7,0)</f>
        <v>141</v>
      </c>
      <c r="AD51" s="38">
        <f>VLOOKUP(B:B,'[1]1. RW,EX,BOP,CP,SA'!$B:$CD,8,0)</f>
        <v>129</v>
      </c>
      <c r="AE51" s="38">
        <f>VLOOKUP(B:B,'[1]1. RW,EX,BOP,CP,SA'!$B:$CD,9,0)</f>
        <v>133</v>
      </c>
      <c r="AF51" s="38">
        <f>VLOOKUP(B:B,'[1]1. RW,EX,BOP,CP,SA'!$B:$CD,10,0)</f>
        <v>116</v>
      </c>
      <c r="AG51" s="38">
        <f>VLOOKUP(B:B,'[1]1. RW,EX,BOP,CP,SA'!$B:$CD,11,0)</f>
        <v>122</v>
      </c>
      <c r="AH51" s="38">
        <f>VLOOKUP(B:B,'[1]1. RW,EX,BOP,CP,SA'!$B:$CD,12,0)</f>
        <v>124</v>
      </c>
      <c r="AI51" s="38">
        <f>VLOOKUP(B:B,'[1]1. RW,EX,BOP,CP,SA'!$B:$CD,13,0)</f>
        <v>139</v>
      </c>
      <c r="AJ51" s="38">
        <f>VLOOKUP(B:B,'[1]1. RW,EX,BOP,CP,SA'!$B:$CD,14,0)</f>
        <v>128</v>
      </c>
      <c r="AK51" s="38">
        <f>VLOOKUP(B:B,'[1]1. RW,EX,BOP,CP,SA'!$B:$CD,15,0)</f>
        <v>118</v>
      </c>
      <c r="AL51" s="38">
        <f>VLOOKUP(B:B,'[1]1. RW,EX,BOP,CP,SA'!$B:$CD,16,0)</f>
        <v>116</v>
      </c>
      <c r="AM51" s="38">
        <f>VLOOKUP(B:B,'[1]1. RW,EX,BOP,CP,SA'!$B:$CD,17,0)</f>
        <v>126</v>
      </c>
      <c r="AN51" s="38">
        <f>VLOOKUP(B:B,'[1]1. RW,EX,BOP,CP,SA'!$B:$CD,18,0)</f>
        <v>91</v>
      </c>
      <c r="AO51" s="38">
        <f>VLOOKUP(B:B,'[1]1. RW,EX,BOP,CP,SA'!$B:$CD,19,0)</f>
        <v>123</v>
      </c>
      <c r="AP51" s="38">
        <f>VLOOKUP(B:B,'[1]1. RW,EX,BOP,CP,SA'!$B:$CD,20,0)</f>
        <v>132</v>
      </c>
      <c r="AQ51" s="38">
        <f>VLOOKUP(B:B,'[1]1. RW,EX,BOP,CP,SA'!$B:$CD,21,0)</f>
        <v>128</v>
      </c>
      <c r="AR51" s="38">
        <f>VLOOKUP(B:B,'[1]1. RW,EX,BOP,CP,SA'!$B:$CD,22,0)</f>
        <v>131</v>
      </c>
      <c r="AS51" s="38">
        <f>VLOOKUP(B:B,'[1]1. RW,EX,BOP,CP,SA'!$B:$CD,23,0)</f>
        <v>98</v>
      </c>
      <c r="AT51" s="38">
        <f>VLOOKUP(B:B,'[1]1. RW,EX,BOP,CP,SA'!$B:$CD,24,0)</f>
        <v>94</v>
      </c>
      <c r="AU51" s="38">
        <f>VLOOKUP(B:B,'[1]1. RW,EX,BOP,CP,SA'!$B:$CD,25,0)</f>
        <v>87</v>
      </c>
      <c r="AV51" s="38">
        <f>VLOOKUP(B:B,'[1]1. RW,EX,BOP,CP,SA'!$B:$CD,26,0)</f>
        <v>61</v>
      </c>
      <c r="AW51" s="38">
        <f>VLOOKUP(B:B,'[1]1. RW,EX,BOP,CP,SA'!$B:$CD,27,0)</f>
        <v>79</v>
      </c>
      <c r="AX51" s="38">
        <f>VLOOKUP(B:B,'[1]1. RW,EX,BOP,CP,SA'!$B:$CD,28,0)</f>
        <v>60</v>
      </c>
      <c r="AY51" s="38">
        <f>VLOOKUP(B:B,'[1]1. RW,EX,BOP,CP,SA'!$B:$CD,29,0)</f>
        <v>60</v>
      </c>
      <c r="AZ51" s="38">
        <f>VLOOKUP(B:B,'[1]1. RW,EX,BOP,CP,SA'!$B:$CD,30,0)</f>
        <v>49</v>
      </c>
      <c r="BA51" s="38">
        <f>VLOOKUP(B:B,'[1]1. RW,EX,BOP,CP,SA'!$B:$CD,31,0)</f>
        <v>51</v>
      </c>
      <c r="BB51" s="38">
        <f>VLOOKUP(B:B,'[1]1. RW,EX,BOP,CP,SA'!$B:$CD,32,0)</f>
        <v>48</v>
      </c>
      <c r="BC51" s="38">
        <f>VLOOKUP(B:B,'[1]1. RW,EX,BOP,CP,SA'!$B:$CD,33,0)</f>
        <v>58</v>
      </c>
      <c r="BD51" s="38">
        <f>VLOOKUP(B:B,'[1]1. RW,EX,BOP,CP,SA'!$B:$CD,34,0)</f>
        <v>47</v>
      </c>
      <c r="BE51" s="38">
        <f>VLOOKUP(B:B,'[1]1. RW,EX,BOP,CP,SA'!$B:$CD,35,0)</f>
        <v>54</v>
      </c>
      <c r="BF51" s="38">
        <f>VLOOKUP(B:B,'[1]1. RW,EX,BOP,CP,SA'!$B:$CD,36,0)</f>
        <v>36</v>
      </c>
      <c r="BG51" s="38">
        <f>VLOOKUP(B:B,'[1]1. RW,EX,BOP,CP,SA'!$B:$CD,37,0)</f>
        <v>32</v>
      </c>
      <c r="BH51" s="38">
        <f>VLOOKUP(B:B,'[1]1. RW,EX,BOP,CP,SA'!$B:$CD,38,0)</f>
        <v>15</v>
      </c>
      <c r="BI51" s="38">
        <f>VLOOKUP(B:B,'[1]1. RW,EX,BOP,CP,SA'!$B:$CD,39,0)</f>
        <v>14</v>
      </c>
      <c r="BJ51" s="38">
        <f>VLOOKUP(B:B,'[1]1. RW,EX,BOP,CP,SA'!$B:$CD,40,0)</f>
        <v>11</v>
      </c>
      <c r="BK51" s="38">
        <f>VLOOKUP(B:B,'[1]1. RW,EX,BOP,CP,SA'!$B:$CD,41,0)</f>
        <v>13</v>
      </c>
      <c r="BL51" s="38">
        <f>VLOOKUP(B:B,'[1]1. RW,EX,BOP,CP,SA'!$B:$CD,42,0)</f>
        <v>10</v>
      </c>
      <c r="BM51" s="38">
        <f>VLOOKUP(B:B,'[1]1. RW,EX,BOP,CP,SA'!$B:$CD,43,0)</f>
        <v>13</v>
      </c>
      <c r="BN51" s="38">
        <f>VLOOKUP(B:B,'[1]1. RW,EX,BOP,CP,SA'!$B:$CD,44,0)</f>
        <v>13</v>
      </c>
      <c r="BO51" s="38">
        <f>VLOOKUP(B:B,'[1]1. RW,EX,BOP,CP,SA'!$B:$CD,45,0)</f>
        <v>14</v>
      </c>
      <c r="BP51" s="38">
        <f>VLOOKUP(B:B,'[1]1. RW,EX,BOP,CP,SA'!$B:$CD,46,0)</f>
        <v>17</v>
      </c>
      <c r="BQ51" s="38">
        <f>VLOOKUP(B:B,'[1]1. RW,EX,BOP,CP,SA'!$B:$CD,47,0)</f>
        <v>14</v>
      </c>
      <c r="BR51" s="38">
        <f>VLOOKUP(B:B,'[1]1. RW,EX,BOP,CP,SA'!$B:$CD,48,0)</f>
        <v>13</v>
      </c>
      <c r="BS51" s="38">
        <f>VLOOKUP(B:B,'[1]1. RW,EX,BOP,CP,SA'!$B:$CD,49,0)</f>
        <v>12</v>
      </c>
      <c r="BT51" s="38">
        <f>VLOOKUP(B:B,'[1]1. RW,EX,BOP,CP,SA'!$B:$CD,50,0)</f>
        <v>15</v>
      </c>
      <c r="BU51" s="38">
        <f>VLOOKUP(B:B,'[1]1. RW,EX,BOP,CP,SA'!$B:$CD,51,0)</f>
        <v>13</v>
      </c>
      <c r="BV51" s="38">
        <f>VLOOKUP(B:B,'[1]1. RW,EX,BOP,CP,SA'!$B:$CD,52,0)</f>
        <v>12</v>
      </c>
      <c r="BW51" s="38">
        <f>VLOOKUP(B:B,'[1]1. RW,EX,BOP,CP,SA'!$B:$CD,53,0)</f>
        <v>10</v>
      </c>
      <c r="BX51" s="38">
        <f>VLOOKUP(B:B,'[1]1. RW,EX,BOP,CP,SA'!$B:$CD,54,0)</f>
        <v>20</v>
      </c>
      <c r="BY51" s="38">
        <f>VLOOKUP(B:B,'[1]1. RW,EX,BOP,CP,SA'!$B:$CD,55,0)</f>
        <v>15</v>
      </c>
      <c r="BZ51" s="38">
        <f>VLOOKUP(B:B,'[1]1. RW,EX,BOP,CP,SA'!$B:$CD,56,0)</f>
        <v>0</v>
      </c>
      <c r="CA51" s="38">
        <f>VLOOKUP(B:B,'[1]1. RW,EX,BOP,CP,SA'!$B:$CD,57,0)</f>
        <v>0</v>
      </c>
      <c r="CB51" s="38">
        <f>VLOOKUP(B:B,'[1]1. RW,EX,BOP,CP,SA'!$B:$CD,58,0)</f>
        <v>1</v>
      </c>
      <c r="CC51" s="38">
        <f>VLOOKUP(B:B,'[1]1. RW,EX,BOP,CP,SA'!$B:$CD,59,0)</f>
        <v>0</v>
      </c>
      <c r="CD51" s="38">
        <f>VLOOKUP(B:B,'[1]1. RW,EX,BOP,CP,SA'!$B:$CD,60,0)</f>
        <v>1</v>
      </c>
      <c r="CE51" s="38">
        <f>VLOOKUP(B:B,'[1]1. RW,EX,BOP,CP,SA'!$B:$CD,61,0)</f>
        <v>1</v>
      </c>
      <c r="CF51" s="38">
        <f>VLOOKUP(B:B,'[1]1. RW,EX,BOP,CP,SA'!$B:$CD,62,0)</f>
        <v>21</v>
      </c>
      <c r="CG51" s="38">
        <f>VLOOKUP(B:B,'[1]1. RW,EX,BOP,CP,SA'!$B:$CD,63,0)</f>
        <v>16</v>
      </c>
      <c r="CH51" s="38">
        <f>VLOOKUP(B:B,'[1]1. RW,EX,BOP,CP,SA'!$B:$CD,64,0)</f>
        <v>15</v>
      </c>
      <c r="CI51" s="38">
        <f>VLOOKUP(B:B,'[1]1. RW,EX,BOP,CP,SA'!$B:$CD,65,0)</f>
        <v>16</v>
      </c>
      <c r="CJ51" s="38">
        <f>VLOOKUP(B:B,'[1]1. RW,EX,BOP,CP,SA'!$B:$CD,66,0)</f>
        <v>11</v>
      </c>
      <c r="CK51" s="38">
        <f>VLOOKUP(B:B,'[1]1. RW,EX,BOP,CP,SA'!$B:$CD,67,0)</f>
        <v>15</v>
      </c>
      <c r="CL51" s="38">
        <f>VLOOKUP(B:B,'[1]1. RW,EX,BOP,CP,SA'!$B:$CD,68,0)</f>
        <v>19</v>
      </c>
      <c r="CM51" s="38">
        <f>VLOOKUP(B:B,'[1]1. RW,EX,BOP,CP,SA'!$B:$CD,69,0)</f>
        <v>19</v>
      </c>
      <c r="CN51" s="38">
        <f>VLOOKUP(B:B,'[1]1. RW,EX,BOP,CP,SA'!$B:$CD,70,0)</f>
        <v>17</v>
      </c>
      <c r="CO51" s="38">
        <f>VLOOKUP(B:B,'[1]1. RW,EX,BOP,CP,SA'!$B:$CD,71,0)</f>
        <v>15</v>
      </c>
      <c r="CP51" s="38">
        <f>VLOOKUP(B:B,'[1]1. RW,EX,BOP,CP,SA'!$B:$CD,72,0)</f>
        <v>18</v>
      </c>
      <c r="CQ51" s="38">
        <f>VLOOKUP(B:B,'[1]1. RW,EX,BOP,CP,SA'!$B:$CD,73,0)</f>
        <v>23</v>
      </c>
      <c r="CR51" s="38">
        <f>VLOOKUP(B:B,'[1]1. RW,EX,BOP,CP,SA'!$B:$CD,74,0)</f>
        <v>21</v>
      </c>
      <c r="CS51" s="38">
        <f>VLOOKUP(B:B,'[1]1. RW,EX,BOP,CP,SA'!$B:$CD,75,0)</f>
        <v>20</v>
      </c>
      <c r="CT51" s="38">
        <f>VLOOKUP(B:B,'[1]1. RW,EX,BOP,CP,SA'!$B:$CD,76,0)</f>
        <v>26</v>
      </c>
      <c r="CU51" s="38">
        <f>VLOOKUP(B:B,'[1]1. RW,EX,BOP,CP,SA'!$B:$CD,77,0)</f>
        <v>23</v>
      </c>
      <c r="CV51" s="52">
        <f>VLOOKUP(B:B,'[1]1. RW,EX,BOP,CP,SA'!$B:$CD,78,0)</f>
        <v>19</v>
      </c>
      <c r="CW51" s="52">
        <f>VLOOKUP(B:B,'[1]1. RW,EX,BOP,CP,SA'!$B:$CD,79,0)</f>
        <v>20</v>
      </c>
      <c r="CX51" s="52">
        <f>VLOOKUP(B:B,'[1]1. RW,EX,BOP,CP,SA'!$B:$CD,80,0)</f>
        <v>19</v>
      </c>
      <c r="CY51" s="52">
        <f>VLOOKUP(B:B,'[1]1. RW,EX,BOP,CP,SA'!$B:$CD,81,0)</f>
        <v>19</v>
      </c>
    </row>
    <row r="52" spans="1:103">
      <c r="A52" s="9" t="s">
        <v>95</v>
      </c>
      <c r="B52" s="5" t="s">
        <v>1445</v>
      </c>
      <c r="C52" s="24" t="s">
        <v>790</v>
      </c>
      <c r="D52" s="38">
        <v>555</v>
      </c>
      <c r="E52" s="38">
        <v>534</v>
      </c>
      <c r="F52" s="38">
        <v>501</v>
      </c>
      <c r="G52" s="38">
        <v>488</v>
      </c>
      <c r="H52" s="38">
        <v>474</v>
      </c>
      <c r="I52" s="38">
        <v>410</v>
      </c>
      <c r="J52" s="38">
        <v>260</v>
      </c>
      <c r="K52" s="38">
        <v>206</v>
      </c>
      <c r="L52" s="38">
        <v>169</v>
      </c>
      <c r="M52" s="38">
        <v>53</v>
      </c>
      <c r="N52" s="38">
        <v>50</v>
      </c>
      <c r="O52" s="38">
        <v>56</v>
      </c>
      <c r="P52" s="38">
        <v>50</v>
      </c>
      <c r="Q52" s="38">
        <v>35</v>
      </c>
      <c r="R52" s="38">
        <v>3</v>
      </c>
      <c r="S52" s="38">
        <v>68</v>
      </c>
      <c r="T52" s="38">
        <v>64</v>
      </c>
      <c r="U52" s="38">
        <v>73</v>
      </c>
      <c r="V52" s="38">
        <v>90</v>
      </c>
      <c r="W52" s="38">
        <v>77</v>
      </c>
      <c r="X52" s="53">
        <f>VLOOKUP(B:B,'[1]1. RW,EX,BOP,CP,SA'!$B:$CD,2,0)</f>
        <v>145</v>
      </c>
      <c r="Y52" s="38">
        <f>VLOOKUP(B:B,'[1]1. RW,EX,BOP,CP,SA'!$B:$CD,3,0)</f>
        <v>141</v>
      </c>
      <c r="Z52" s="38">
        <f>VLOOKUP(B:B,'[1]1. RW,EX,BOP,CP,SA'!$B:$CD,4,0)</f>
        <v>149</v>
      </c>
      <c r="AA52" s="38">
        <f>VLOOKUP(B:B,'[1]1. RW,EX,BOP,CP,SA'!$B:$CD,5,0)</f>
        <v>120</v>
      </c>
      <c r="AB52" s="38">
        <f>VLOOKUP(B:B,'[1]1. RW,EX,BOP,CP,SA'!$B:$CD,6,0)</f>
        <v>131</v>
      </c>
      <c r="AC52" s="38">
        <f>VLOOKUP(B:B,'[1]1. RW,EX,BOP,CP,SA'!$B:$CD,7,0)</f>
        <v>141</v>
      </c>
      <c r="AD52" s="38">
        <f>VLOOKUP(B:B,'[1]1. RW,EX,BOP,CP,SA'!$B:$CD,8,0)</f>
        <v>129</v>
      </c>
      <c r="AE52" s="38">
        <f>VLOOKUP(B:B,'[1]1. RW,EX,BOP,CP,SA'!$B:$CD,9,0)</f>
        <v>133</v>
      </c>
      <c r="AF52" s="38">
        <f>VLOOKUP(B:B,'[1]1. RW,EX,BOP,CP,SA'!$B:$CD,10,0)</f>
        <v>116</v>
      </c>
      <c r="AG52" s="38">
        <f>VLOOKUP(B:B,'[1]1. RW,EX,BOP,CP,SA'!$B:$CD,11,0)</f>
        <v>122</v>
      </c>
      <c r="AH52" s="38">
        <f>VLOOKUP(B:B,'[1]1. RW,EX,BOP,CP,SA'!$B:$CD,12,0)</f>
        <v>124</v>
      </c>
      <c r="AI52" s="38">
        <f>VLOOKUP(B:B,'[1]1. RW,EX,BOP,CP,SA'!$B:$CD,13,0)</f>
        <v>139</v>
      </c>
      <c r="AJ52" s="38">
        <f>VLOOKUP(B:B,'[1]1. RW,EX,BOP,CP,SA'!$B:$CD,14,0)</f>
        <v>128</v>
      </c>
      <c r="AK52" s="38">
        <f>VLOOKUP(B:B,'[1]1. RW,EX,BOP,CP,SA'!$B:$CD,15,0)</f>
        <v>118</v>
      </c>
      <c r="AL52" s="38">
        <f>VLOOKUP(B:B,'[1]1. RW,EX,BOP,CP,SA'!$B:$CD,16,0)</f>
        <v>116</v>
      </c>
      <c r="AM52" s="38">
        <f>VLOOKUP(B:B,'[1]1. RW,EX,BOP,CP,SA'!$B:$CD,17,0)</f>
        <v>126</v>
      </c>
      <c r="AN52" s="38">
        <f>VLOOKUP(B:B,'[1]1. RW,EX,BOP,CP,SA'!$B:$CD,18,0)</f>
        <v>91</v>
      </c>
      <c r="AO52" s="38">
        <f>VLOOKUP(B:B,'[1]1. RW,EX,BOP,CP,SA'!$B:$CD,19,0)</f>
        <v>123</v>
      </c>
      <c r="AP52" s="38">
        <f>VLOOKUP(B:B,'[1]1. RW,EX,BOP,CP,SA'!$B:$CD,20,0)</f>
        <v>132</v>
      </c>
      <c r="AQ52" s="38">
        <f>VLOOKUP(B:B,'[1]1. RW,EX,BOP,CP,SA'!$B:$CD,21,0)</f>
        <v>128</v>
      </c>
      <c r="AR52" s="38">
        <f>VLOOKUP(B:B,'[1]1. RW,EX,BOP,CP,SA'!$B:$CD,22,0)</f>
        <v>131</v>
      </c>
      <c r="AS52" s="38">
        <f>VLOOKUP(B:B,'[1]1. RW,EX,BOP,CP,SA'!$B:$CD,23,0)</f>
        <v>98</v>
      </c>
      <c r="AT52" s="38">
        <f>VLOOKUP(B:B,'[1]1. RW,EX,BOP,CP,SA'!$B:$CD,24,0)</f>
        <v>94</v>
      </c>
      <c r="AU52" s="38">
        <f>VLOOKUP(B:B,'[1]1. RW,EX,BOP,CP,SA'!$B:$CD,25,0)</f>
        <v>87</v>
      </c>
      <c r="AV52" s="38">
        <f>VLOOKUP(B:B,'[1]1. RW,EX,BOP,CP,SA'!$B:$CD,26,0)</f>
        <v>61</v>
      </c>
      <c r="AW52" s="38">
        <f>VLOOKUP(B:B,'[1]1. RW,EX,BOP,CP,SA'!$B:$CD,27,0)</f>
        <v>79</v>
      </c>
      <c r="AX52" s="38">
        <f>VLOOKUP(B:B,'[1]1. RW,EX,BOP,CP,SA'!$B:$CD,28,0)</f>
        <v>60</v>
      </c>
      <c r="AY52" s="38">
        <f>VLOOKUP(B:B,'[1]1. RW,EX,BOP,CP,SA'!$B:$CD,29,0)</f>
        <v>60</v>
      </c>
      <c r="AZ52" s="38">
        <f>VLOOKUP(B:B,'[1]1. RW,EX,BOP,CP,SA'!$B:$CD,30,0)</f>
        <v>49</v>
      </c>
      <c r="BA52" s="38">
        <f>VLOOKUP(B:B,'[1]1. RW,EX,BOP,CP,SA'!$B:$CD,31,0)</f>
        <v>51</v>
      </c>
      <c r="BB52" s="38">
        <f>VLOOKUP(B:B,'[1]1. RW,EX,BOP,CP,SA'!$B:$CD,32,0)</f>
        <v>48</v>
      </c>
      <c r="BC52" s="38">
        <f>VLOOKUP(B:B,'[1]1. RW,EX,BOP,CP,SA'!$B:$CD,33,0)</f>
        <v>58</v>
      </c>
      <c r="BD52" s="38">
        <f>VLOOKUP(B:B,'[1]1. RW,EX,BOP,CP,SA'!$B:$CD,34,0)</f>
        <v>47</v>
      </c>
      <c r="BE52" s="38">
        <f>VLOOKUP(B:B,'[1]1. RW,EX,BOP,CP,SA'!$B:$CD,35,0)</f>
        <v>54</v>
      </c>
      <c r="BF52" s="38">
        <f>VLOOKUP(B:B,'[1]1. RW,EX,BOP,CP,SA'!$B:$CD,36,0)</f>
        <v>36</v>
      </c>
      <c r="BG52" s="38">
        <f>VLOOKUP(B:B,'[1]1. RW,EX,BOP,CP,SA'!$B:$CD,37,0)</f>
        <v>32</v>
      </c>
      <c r="BH52" s="38">
        <f>VLOOKUP(B:B,'[1]1. RW,EX,BOP,CP,SA'!$B:$CD,38,0)</f>
        <v>15</v>
      </c>
      <c r="BI52" s="38">
        <f>VLOOKUP(B:B,'[1]1. RW,EX,BOP,CP,SA'!$B:$CD,39,0)</f>
        <v>14</v>
      </c>
      <c r="BJ52" s="38">
        <f>VLOOKUP(B:B,'[1]1. RW,EX,BOP,CP,SA'!$B:$CD,40,0)</f>
        <v>11</v>
      </c>
      <c r="BK52" s="38">
        <f>VLOOKUP(B:B,'[1]1. RW,EX,BOP,CP,SA'!$B:$CD,41,0)</f>
        <v>13</v>
      </c>
      <c r="BL52" s="38">
        <f>VLOOKUP(B:B,'[1]1. RW,EX,BOP,CP,SA'!$B:$CD,42,0)</f>
        <v>10</v>
      </c>
      <c r="BM52" s="38">
        <f>VLOOKUP(B:B,'[1]1. RW,EX,BOP,CP,SA'!$B:$CD,43,0)</f>
        <v>13</v>
      </c>
      <c r="BN52" s="38">
        <f>VLOOKUP(B:B,'[1]1. RW,EX,BOP,CP,SA'!$B:$CD,44,0)</f>
        <v>13</v>
      </c>
      <c r="BO52" s="38">
        <f>VLOOKUP(B:B,'[1]1. RW,EX,BOP,CP,SA'!$B:$CD,45,0)</f>
        <v>14</v>
      </c>
      <c r="BP52" s="38">
        <f>VLOOKUP(B:B,'[1]1. RW,EX,BOP,CP,SA'!$B:$CD,46,0)</f>
        <v>17</v>
      </c>
      <c r="BQ52" s="38">
        <f>VLOOKUP(B:B,'[1]1. RW,EX,BOP,CP,SA'!$B:$CD,47,0)</f>
        <v>14</v>
      </c>
      <c r="BR52" s="38">
        <f>VLOOKUP(B:B,'[1]1. RW,EX,BOP,CP,SA'!$B:$CD,48,0)</f>
        <v>13</v>
      </c>
      <c r="BS52" s="38">
        <f>VLOOKUP(B:B,'[1]1. RW,EX,BOP,CP,SA'!$B:$CD,49,0)</f>
        <v>12</v>
      </c>
      <c r="BT52" s="38">
        <f>VLOOKUP(B:B,'[1]1. RW,EX,BOP,CP,SA'!$B:$CD,50,0)</f>
        <v>15</v>
      </c>
      <c r="BU52" s="38">
        <f>VLOOKUP(B:B,'[1]1. RW,EX,BOP,CP,SA'!$B:$CD,51,0)</f>
        <v>13</v>
      </c>
      <c r="BV52" s="38">
        <f>VLOOKUP(B:B,'[1]1. RW,EX,BOP,CP,SA'!$B:$CD,52,0)</f>
        <v>12</v>
      </c>
      <c r="BW52" s="38">
        <f>VLOOKUP(B:B,'[1]1. RW,EX,BOP,CP,SA'!$B:$CD,53,0)</f>
        <v>10</v>
      </c>
      <c r="BX52" s="38">
        <f>VLOOKUP(B:B,'[1]1. RW,EX,BOP,CP,SA'!$B:$CD,54,0)</f>
        <v>20</v>
      </c>
      <c r="BY52" s="38">
        <f>VLOOKUP(B:B,'[1]1. RW,EX,BOP,CP,SA'!$B:$CD,55,0)</f>
        <v>15</v>
      </c>
      <c r="BZ52" s="38">
        <f>VLOOKUP(B:B,'[1]1. RW,EX,BOP,CP,SA'!$B:$CD,56,0)</f>
        <v>0</v>
      </c>
      <c r="CA52" s="38">
        <f>VLOOKUP(B:B,'[1]1. RW,EX,BOP,CP,SA'!$B:$CD,57,0)</f>
        <v>0</v>
      </c>
      <c r="CB52" s="38">
        <f>VLOOKUP(B:B,'[1]1. RW,EX,BOP,CP,SA'!$B:$CD,58,0)</f>
        <v>1</v>
      </c>
      <c r="CC52" s="38">
        <f>VLOOKUP(B:B,'[1]1. RW,EX,BOP,CP,SA'!$B:$CD,59,0)</f>
        <v>0</v>
      </c>
      <c r="CD52" s="38">
        <f>VLOOKUP(B:B,'[1]1. RW,EX,BOP,CP,SA'!$B:$CD,60,0)</f>
        <v>1</v>
      </c>
      <c r="CE52" s="38">
        <f>VLOOKUP(B:B,'[1]1. RW,EX,BOP,CP,SA'!$B:$CD,61,0)</f>
        <v>1</v>
      </c>
      <c r="CF52" s="38">
        <f>VLOOKUP(B:B,'[1]1. RW,EX,BOP,CP,SA'!$B:$CD,62,0)</f>
        <v>21</v>
      </c>
      <c r="CG52" s="38">
        <f>VLOOKUP(B:B,'[1]1. RW,EX,BOP,CP,SA'!$B:$CD,63,0)</f>
        <v>16</v>
      </c>
      <c r="CH52" s="38">
        <f>VLOOKUP(B:B,'[1]1. RW,EX,BOP,CP,SA'!$B:$CD,64,0)</f>
        <v>15</v>
      </c>
      <c r="CI52" s="38">
        <f>VLOOKUP(B:B,'[1]1. RW,EX,BOP,CP,SA'!$B:$CD,65,0)</f>
        <v>16</v>
      </c>
      <c r="CJ52" s="38">
        <f>VLOOKUP(B:B,'[1]1. RW,EX,BOP,CP,SA'!$B:$CD,66,0)</f>
        <v>11</v>
      </c>
      <c r="CK52" s="38">
        <f>VLOOKUP(B:B,'[1]1. RW,EX,BOP,CP,SA'!$B:$CD,67,0)</f>
        <v>15</v>
      </c>
      <c r="CL52" s="38">
        <f>VLOOKUP(B:B,'[1]1. RW,EX,BOP,CP,SA'!$B:$CD,68,0)</f>
        <v>19</v>
      </c>
      <c r="CM52" s="38">
        <f>VLOOKUP(B:B,'[1]1. RW,EX,BOP,CP,SA'!$B:$CD,69,0)</f>
        <v>19</v>
      </c>
      <c r="CN52" s="38">
        <f>VLOOKUP(B:B,'[1]1. RW,EX,BOP,CP,SA'!$B:$CD,70,0)</f>
        <v>17</v>
      </c>
      <c r="CO52" s="38">
        <f>VLOOKUP(B:B,'[1]1. RW,EX,BOP,CP,SA'!$B:$CD,71,0)</f>
        <v>15</v>
      </c>
      <c r="CP52" s="38">
        <f>VLOOKUP(B:B,'[1]1. RW,EX,BOP,CP,SA'!$B:$CD,72,0)</f>
        <v>18</v>
      </c>
      <c r="CQ52" s="38">
        <f>VLOOKUP(B:B,'[1]1. RW,EX,BOP,CP,SA'!$B:$CD,73,0)</f>
        <v>23</v>
      </c>
      <c r="CR52" s="38">
        <f>VLOOKUP(B:B,'[1]1. RW,EX,BOP,CP,SA'!$B:$CD,74,0)</f>
        <v>21</v>
      </c>
      <c r="CS52" s="38">
        <f>VLOOKUP(B:B,'[1]1. RW,EX,BOP,CP,SA'!$B:$CD,75,0)</f>
        <v>20</v>
      </c>
      <c r="CT52" s="38">
        <f>VLOOKUP(B:B,'[1]1. RW,EX,BOP,CP,SA'!$B:$CD,76,0)</f>
        <v>26</v>
      </c>
      <c r="CU52" s="38">
        <f>VLOOKUP(B:B,'[1]1. RW,EX,BOP,CP,SA'!$B:$CD,77,0)</f>
        <v>23</v>
      </c>
      <c r="CV52" s="52">
        <f>VLOOKUP(B:B,'[1]1. RW,EX,BOP,CP,SA'!$B:$CD,78,0)</f>
        <v>19</v>
      </c>
      <c r="CW52" s="52">
        <f>VLOOKUP(B:B,'[1]1. RW,EX,BOP,CP,SA'!$B:$CD,79,0)</f>
        <v>20</v>
      </c>
      <c r="CX52" s="52">
        <f>VLOOKUP(B:B,'[1]1. RW,EX,BOP,CP,SA'!$B:$CD,80,0)</f>
        <v>19</v>
      </c>
      <c r="CY52" s="52">
        <f>VLOOKUP(B:B,'[1]1. RW,EX,BOP,CP,SA'!$B:$CD,81,0)</f>
        <v>19</v>
      </c>
    </row>
    <row r="53" spans="1:103">
      <c r="A53" s="1" t="s">
        <v>97</v>
      </c>
      <c r="B53" s="5" t="s">
        <v>1446</v>
      </c>
      <c r="C53" s="24" t="s">
        <v>791</v>
      </c>
      <c r="D53" s="38">
        <v>948</v>
      </c>
      <c r="E53" s="38">
        <v>931</v>
      </c>
      <c r="F53" s="38">
        <v>958</v>
      </c>
      <c r="G53" s="38">
        <v>908</v>
      </c>
      <c r="H53" s="38">
        <v>847</v>
      </c>
      <c r="I53" s="38">
        <v>872</v>
      </c>
      <c r="J53" s="38">
        <v>898</v>
      </c>
      <c r="K53" s="38">
        <v>842</v>
      </c>
      <c r="L53" s="38">
        <v>977</v>
      </c>
      <c r="M53" s="38">
        <v>779</v>
      </c>
      <c r="N53" s="38">
        <v>850</v>
      </c>
      <c r="O53" s="38">
        <v>754</v>
      </c>
      <c r="P53" s="38">
        <v>855</v>
      </c>
      <c r="Q53" s="38">
        <v>949</v>
      </c>
      <c r="R53" s="38">
        <v>988</v>
      </c>
      <c r="S53" s="38">
        <v>997</v>
      </c>
      <c r="T53" s="38">
        <v>971</v>
      </c>
      <c r="U53" s="38">
        <v>918</v>
      </c>
      <c r="V53" s="38">
        <v>952</v>
      </c>
      <c r="W53" s="38">
        <v>972</v>
      </c>
      <c r="X53" s="53">
        <f>VLOOKUP(B:B,'[1]1. RW,EX,BOP,CP,SA'!$B:$CD,2,0)</f>
        <v>250</v>
      </c>
      <c r="Y53" s="38">
        <f>VLOOKUP(B:B,'[1]1. RW,EX,BOP,CP,SA'!$B:$CD,3,0)</f>
        <v>235</v>
      </c>
      <c r="Z53" s="38">
        <f>VLOOKUP(B:B,'[1]1. RW,EX,BOP,CP,SA'!$B:$CD,4,0)</f>
        <v>222</v>
      </c>
      <c r="AA53" s="38">
        <f>VLOOKUP(B:B,'[1]1. RW,EX,BOP,CP,SA'!$B:$CD,5,0)</f>
        <v>241</v>
      </c>
      <c r="AB53" s="38">
        <f>VLOOKUP(B:B,'[1]1. RW,EX,BOP,CP,SA'!$B:$CD,6,0)</f>
        <v>230</v>
      </c>
      <c r="AC53" s="38">
        <f>VLOOKUP(B:B,'[1]1. RW,EX,BOP,CP,SA'!$B:$CD,7,0)</f>
        <v>223</v>
      </c>
      <c r="AD53" s="38">
        <f>VLOOKUP(B:B,'[1]1. RW,EX,BOP,CP,SA'!$B:$CD,8,0)</f>
        <v>240</v>
      </c>
      <c r="AE53" s="38">
        <f>VLOOKUP(B:B,'[1]1. RW,EX,BOP,CP,SA'!$B:$CD,9,0)</f>
        <v>238</v>
      </c>
      <c r="AF53" s="38">
        <f>VLOOKUP(B:B,'[1]1. RW,EX,BOP,CP,SA'!$B:$CD,10,0)</f>
        <v>237</v>
      </c>
      <c r="AG53" s="38">
        <f>VLOOKUP(B:B,'[1]1. RW,EX,BOP,CP,SA'!$B:$CD,11,0)</f>
        <v>240</v>
      </c>
      <c r="AH53" s="38">
        <f>VLOOKUP(B:B,'[1]1. RW,EX,BOP,CP,SA'!$B:$CD,12,0)</f>
        <v>242</v>
      </c>
      <c r="AI53" s="38">
        <f>VLOOKUP(B:B,'[1]1. RW,EX,BOP,CP,SA'!$B:$CD,13,0)</f>
        <v>239</v>
      </c>
      <c r="AJ53" s="38">
        <f>VLOOKUP(B:B,'[1]1. RW,EX,BOP,CP,SA'!$B:$CD,14,0)</f>
        <v>238</v>
      </c>
      <c r="AK53" s="38">
        <f>VLOOKUP(B:B,'[1]1. RW,EX,BOP,CP,SA'!$B:$CD,15,0)</f>
        <v>230</v>
      </c>
      <c r="AL53" s="38">
        <f>VLOOKUP(B:B,'[1]1. RW,EX,BOP,CP,SA'!$B:$CD,16,0)</f>
        <v>223</v>
      </c>
      <c r="AM53" s="38">
        <f>VLOOKUP(B:B,'[1]1. RW,EX,BOP,CP,SA'!$B:$CD,17,0)</f>
        <v>217</v>
      </c>
      <c r="AN53" s="38">
        <f>VLOOKUP(B:B,'[1]1. RW,EX,BOP,CP,SA'!$B:$CD,18,0)</f>
        <v>219</v>
      </c>
      <c r="AO53" s="38">
        <f>VLOOKUP(B:B,'[1]1. RW,EX,BOP,CP,SA'!$B:$CD,19,0)</f>
        <v>218</v>
      </c>
      <c r="AP53" s="38">
        <f>VLOOKUP(B:B,'[1]1. RW,EX,BOP,CP,SA'!$B:$CD,20,0)</f>
        <v>208</v>
      </c>
      <c r="AQ53" s="38">
        <f>VLOOKUP(B:B,'[1]1. RW,EX,BOP,CP,SA'!$B:$CD,21,0)</f>
        <v>202</v>
      </c>
      <c r="AR53" s="38">
        <f>VLOOKUP(B:B,'[1]1. RW,EX,BOP,CP,SA'!$B:$CD,22,0)</f>
        <v>205</v>
      </c>
      <c r="AS53" s="38">
        <f>VLOOKUP(B:B,'[1]1. RW,EX,BOP,CP,SA'!$B:$CD,23,0)</f>
        <v>215</v>
      </c>
      <c r="AT53" s="38">
        <f>VLOOKUP(B:B,'[1]1. RW,EX,BOP,CP,SA'!$B:$CD,24,0)</f>
        <v>226</v>
      </c>
      <c r="AU53" s="38">
        <f>VLOOKUP(B:B,'[1]1. RW,EX,BOP,CP,SA'!$B:$CD,25,0)</f>
        <v>226</v>
      </c>
      <c r="AV53" s="38">
        <f>VLOOKUP(B:B,'[1]1. RW,EX,BOP,CP,SA'!$B:$CD,26,0)</f>
        <v>211</v>
      </c>
      <c r="AW53" s="38">
        <f>VLOOKUP(B:B,'[1]1. RW,EX,BOP,CP,SA'!$B:$CD,27,0)</f>
        <v>220</v>
      </c>
      <c r="AX53" s="38">
        <f>VLOOKUP(B:B,'[1]1. RW,EX,BOP,CP,SA'!$B:$CD,28,0)</f>
        <v>241</v>
      </c>
      <c r="AY53" s="38">
        <f>VLOOKUP(B:B,'[1]1. RW,EX,BOP,CP,SA'!$B:$CD,29,0)</f>
        <v>226</v>
      </c>
      <c r="AZ53" s="38">
        <f>VLOOKUP(B:B,'[1]1. RW,EX,BOP,CP,SA'!$B:$CD,30,0)</f>
        <v>179</v>
      </c>
      <c r="BA53" s="38">
        <f>VLOOKUP(B:B,'[1]1. RW,EX,BOP,CP,SA'!$B:$CD,31,0)</f>
        <v>199</v>
      </c>
      <c r="BB53" s="38">
        <f>VLOOKUP(B:B,'[1]1. RW,EX,BOP,CP,SA'!$B:$CD,32,0)</f>
        <v>192</v>
      </c>
      <c r="BC53" s="38">
        <f>VLOOKUP(B:B,'[1]1. RW,EX,BOP,CP,SA'!$B:$CD,33,0)</f>
        <v>272</v>
      </c>
      <c r="BD53" s="38">
        <f>VLOOKUP(B:B,'[1]1. RW,EX,BOP,CP,SA'!$B:$CD,34,0)</f>
        <v>292</v>
      </c>
      <c r="BE53" s="38">
        <f>VLOOKUP(B:B,'[1]1. RW,EX,BOP,CP,SA'!$B:$CD,35,0)</f>
        <v>236</v>
      </c>
      <c r="BF53" s="38">
        <f>VLOOKUP(B:B,'[1]1. RW,EX,BOP,CP,SA'!$B:$CD,36,0)</f>
        <v>229</v>
      </c>
      <c r="BG53" s="38">
        <f>VLOOKUP(B:B,'[1]1. RW,EX,BOP,CP,SA'!$B:$CD,37,0)</f>
        <v>220</v>
      </c>
      <c r="BH53" s="38">
        <f>VLOOKUP(B:B,'[1]1. RW,EX,BOP,CP,SA'!$B:$CD,38,0)</f>
        <v>197</v>
      </c>
      <c r="BI53" s="38">
        <f>VLOOKUP(B:B,'[1]1. RW,EX,BOP,CP,SA'!$B:$CD,39,0)</f>
        <v>197</v>
      </c>
      <c r="BJ53" s="38">
        <f>VLOOKUP(B:B,'[1]1. RW,EX,BOP,CP,SA'!$B:$CD,40,0)</f>
        <v>192</v>
      </c>
      <c r="BK53" s="38">
        <f>VLOOKUP(B:B,'[1]1. RW,EX,BOP,CP,SA'!$B:$CD,41,0)</f>
        <v>193</v>
      </c>
      <c r="BL53" s="38">
        <f>VLOOKUP(B:B,'[1]1. RW,EX,BOP,CP,SA'!$B:$CD,42,0)</f>
        <v>213</v>
      </c>
      <c r="BM53" s="38">
        <f>VLOOKUP(B:B,'[1]1. RW,EX,BOP,CP,SA'!$B:$CD,43,0)</f>
        <v>215</v>
      </c>
      <c r="BN53" s="38">
        <f>VLOOKUP(B:B,'[1]1. RW,EX,BOP,CP,SA'!$B:$CD,44,0)</f>
        <v>209</v>
      </c>
      <c r="BO53" s="38">
        <f>VLOOKUP(B:B,'[1]1. RW,EX,BOP,CP,SA'!$B:$CD,45,0)</f>
        <v>213</v>
      </c>
      <c r="BP53" s="38">
        <f>VLOOKUP(B:B,'[1]1. RW,EX,BOP,CP,SA'!$B:$CD,46,0)</f>
        <v>186</v>
      </c>
      <c r="BQ53" s="38">
        <f>VLOOKUP(B:B,'[1]1. RW,EX,BOP,CP,SA'!$B:$CD,47,0)</f>
        <v>183</v>
      </c>
      <c r="BR53" s="38">
        <f>VLOOKUP(B:B,'[1]1. RW,EX,BOP,CP,SA'!$B:$CD,48,0)</f>
        <v>184</v>
      </c>
      <c r="BS53" s="38">
        <f>VLOOKUP(B:B,'[1]1. RW,EX,BOP,CP,SA'!$B:$CD,49,0)</f>
        <v>201</v>
      </c>
      <c r="BT53" s="38">
        <f>VLOOKUP(B:B,'[1]1. RW,EX,BOP,CP,SA'!$B:$CD,50,0)</f>
        <v>203</v>
      </c>
      <c r="BU53" s="38">
        <f>VLOOKUP(B:B,'[1]1. RW,EX,BOP,CP,SA'!$B:$CD,51,0)</f>
        <v>210</v>
      </c>
      <c r="BV53" s="38">
        <f>VLOOKUP(B:B,'[1]1. RW,EX,BOP,CP,SA'!$B:$CD,52,0)</f>
        <v>227</v>
      </c>
      <c r="BW53" s="38">
        <f>VLOOKUP(B:B,'[1]1. RW,EX,BOP,CP,SA'!$B:$CD,53,0)</f>
        <v>215</v>
      </c>
      <c r="BX53" s="38">
        <f>VLOOKUP(B:B,'[1]1. RW,EX,BOP,CP,SA'!$B:$CD,54,0)</f>
        <v>240</v>
      </c>
      <c r="BY53" s="38">
        <f>VLOOKUP(B:B,'[1]1. RW,EX,BOP,CP,SA'!$B:$CD,55,0)</f>
        <v>239</v>
      </c>
      <c r="BZ53" s="38">
        <f>VLOOKUP(B:B,'[1]1. RW,EX,BOP,CP,SA'!$B:$CD,56,0)</f>
        <v>233</v>
      </c>
      <c r="CA53" s="38">
        <f>VLOOKUP(B:B,'[1]1. RW,EX,BOP,CP,SA'!$B:$CD,57,0)</f>
        <v>237</v>
      </c>
      <c r="CB53" s="38">
        <f>VLOOKUP(B:B,'[1]1. RW,EX,BOP,CP,SA'!$B:$CD,58,0)</f>
        <v>247</v>
      </c>
      <c r="CC53" s="38">
        <f>VLOOKUP(B:B,'[1]1. RW,EX,BOP,CP,SA'!$B:$CD,59,0)</f>
        <v>258</v>
      </c>
      <c r="CD53" s="38">
        <f>VLOOKUP(B:B,'[1]1. RW,EX,BOP,CP,SA'!$B:$CD,60,0)</f>
        <v>235</v>
      </c>
      <c r="CE53" s="38">
        <f>VLOOKUP(B:B,'[1]1. RW,EX,BOP,CP,SA'!$B:$CD,61,0)</f>
        <v>248</v>
      </c>
      <c r="CF53" s="38">
        <f>VLOOKUP(B:B,'[1]1. RW,EX,BOP,CP,SA'!$B:$CD,62,0)</f>
        <v>238</v>
      </c>
      <c r="CG53" s="38">
        <f>VLOOKUP(B:B,'[1]1. RW,EX,BOP,CP,SA'!$B:$CD,63,0)</f>
        <v>255</v>
      </c>
      <c r="CH53" s="38">
        <f>VLOOKUP(B:B,'[1]1. RW,EX,BOP,CP,SA'!$B:$CD,64,0)</f>
        <v>258</v>
      </c>
      <c r="CI53" s="38">
        <f>VLOOKUP(B:B,'[1]1. RW,EX,BOP,CP,SA'!$B:$CD,65,0)</f>
        <v>246</v>
      </c>
      <c r="CJ53" s="38">
        <f>VLOOKUP(B:B,'[1]1. RW,EX,BOP,CP,SA'!$B:$CD,66,0)</f>
        <v>252</v>
      </c>
      <c r="CK53" s="38">
        <f>VLOOKUP(B:B,'[1]1. RW,EX,BOP,CP,SA'!$B:$CD,67,0)</f>
        <v>244</v>
      </c>
      <c r="CL53" s="38">
        <f>VLOOKUP(B:B,'[1]1. RW,EX,BOP,CP,SA'!$B:$CD,68,0)</f>
        <v>226</v>
      </c>
      <c r="CM53" s="38">
        <f>VLOOKUP(B:B,'[1]1. RW,EX,BOP,CP,SA'!$B:$CD,69,0)</f>
        <v>249</v>
      </c>
      <c r="CN53" s="38">
        <f>VLOOKUP(B:B,'[1]1. RW,EX,BOP,CP,SA'!$B:$CD,70,0)</f>
        <v>237</v>
      </c>
      <c r="CO53" s="38">
        <f>VLOOKUP(B:B,'[1]1. RW,EX,BOP,CP,SA'!$B:$CD,71,0)</f>
        <v>233</v>
      </c>
      <c r="CP53" s="38">
        <f>VLOOKUP(B:B,'[1]1. RW,EX,BOP,CP,SA'!$B:$CD,72,0)</f>
        <v>226</v>
      </c>
      <c r="CQ53" s="38">
        <f>VLOOKUP(B:B,'[1]1. RW,EX,BOP,CP,SA'!$B:$CD,73,0)</f>
        <v>222</v>
      </c>
      <c r="CR53" s="38">
        <f>VLOOKUP(B:B,'[1]1. RW,EX,BOP,CP,SA'!$B:$CD,74,0)</f>
        <v>239</v>
      </c>
      <c r="CS53" s="38">
        <f>VLOOKUP(B:B,'[1]1. RW,EX,BOP,CP,SA'!$B:$CD,75,0)</f>
        <v>231</v>
      </c>
      <c r="CT53" s="38">
        <f>VLOOKUP(B:B,'[1]1. RW,EX,BOP,CP,SA'!$B:$CD,76,0)</f>
        <v>235</v>
      </c>
      <c r="CU53" s="38">
        <f>VLOOKUP(B:B,'[1]1. RW,EX,BOP,CP,SA'!$B:$CD,77,0)</f>
        <v>247</v>
      </c>
      <c r="CV53" s="52">
        <f>VLOOKUP(B:B,'[1]1. RW,EX,BOP,CP,SA'!$B:$CD,78,0)</f>
        <v>243</v>
      </c>
      <c r="CW53" s="52">
        <f>VLOOKUP(B:B,'[1]1. RW,EX,BOP,CP,SA'!$B:$CD,79,0)</f>
        <v>240</v>
      </c>
      <c r="CX53" s="52">
        <f>VLOOKUP(B:B,'[1]1. RW,EX,BOP,CP,SA'!$B:$CD,80,0)</f>
        <v>245</v>
      </c>
      <c r="CY53" s="52">
        <f>VLOOKUP(B:B,'[1]1. RW,EX,BOP,CP,SA'!$B:$CD,81,0)</f>
        <v>244</v>
      </c>
    </row>
    <row r="54" spans="1:103">
      <c r="A54" s="9" t="s">
        <v>99</v>
      </c>
      <c r="B54" s="5" t="s">
        <v>1447</v>
      </c>
      <c r="C54" s="24" t="s">
        <v>792</v>
      </c>
      <c r="D54" s="38">
        <v>134</v>
      </c>
      <c r="E54" s="38">
        <v>123</v>
      </c>
      <c r="F54" s="38">
        <v>125</v>
      </c>
      <c r="G54" s="38">
        <v>103</v>
      </c>
      <c r="H54" s="38">
        <v>95</v>
      </c>
      <c r="I54" s="38">
        <v>91</v>
      </c>
      <c r="J54" s="38">
        <v>126</v>
      </c>
      <c r="K54" s="38">
        <v>139</v>
      </c>
      <c r="L54" s="38">
        <v>114</v>
      </c>
      <c r="M54" s="38">
        <v>79</v>
      </c>
      <c r="N54" s="38">
        <v>75</v>
      </c>
      <c r="O54" s="38">
        <v>71</v>
      </c>
      <c r="P54" s="38">
        <v>77</v>
      </c>
      <c r="Q54" s="38">
        <v>99</v>
      </c>
      <c r="R54" s="38">
        <v>105</v>
      </c>
      <c r="S54" s="38">
        <v>100</v>
      </c>
      <c r="T54" s="38">
        <v>96</v>
      </c>
      <c r="U54" s="38">
        <v>103</v>
      </c>
      <c r="V54" s="38">
        <v>107</v>
      </c>
      <c r="W54" s="38">
        <v>103</v>
      </c>
      <c r="X54" s="53">
        <f>VLOOKUP(B:B,'[1]1. RW,EX,BOP,CP,SA'!$B:$CD,2,0)</f>
        <v>38</v>
      </c>
      <c r="Y54" s="38">
        <f>VLOOKUP(B:B,'[1]1. RW,EX,BOP,CP,SA'!$B:$CD,3,0)</f>
        <v>35</v>
      </c>
      <c r="Z54" s="38">
        <f>VLOOKUP(B:B,'[1]1. RW,EX,BOP,CP,SA'!$B:$CD,4,0)</f>
        <v>28</v>
      </c>
      <c r="AA54" s="38">
        <f>VLOOKUP(B:B,'[1]1. RW,EX,BOP,CP,SA'!$B:$CD,5,0)</f>
        <v>33</v>
      </c>
      <c r="AB54" s="38">
        <f>VLOOKUP(B:B,'[1]1. RW,EX,BOP,CP,SA'!$B:$CD,6,0)</f>
        <v>28</v>
      </c>
      <c r="AC54" s="38">
        <f>VLOOKUP(B:B,'[1]1. RW,EX,BOP,CP,SA'!$B:$CD,7,0)</f>
        <v>32</v>
      </c>
      <c r="AD54" s="38">
        <f>VLOOKUP(B:B,'[1]1. RW,EX,BOP,CP,SA'!$B:$CD,8,0)</f>
        <v>31</v>
      </c>
      <c r="AE54" s="38">
        <f>VLOOKUP(B:B,'[1]1. RW,EX,BOP,CP,SA'!$B:$CD,9,0)</f>
        <v>32</v>
      </c>
      <c r="AF54" s="38">
        <f>VLOOKUP(B:B,'[1]1. RW,EX,BOP,CP,SA'!$B:$CD,10,0)</f>
        <v>32</v>
      </c>
      <c r="AG54" s="38">
        <f>VLOOKUP(B:B,'[1]1. RW,EX,BOP,CP,SA'!$B:$CD,11,0)</f>
        <v>30</v>
      </c>
      <c r="AH54" s="38">
        <f>VLOOKUP(B:B,'[1]1. RW,EX,BOP,CP,SA'!$B:$CD,12,0)</f>
        <v>32</v>
      </c>
      <c r="AI54" s="38">
        <f>VLOOKUP(B:B,'[1]1. RW,EX,BOP,CP,SA'!$B:$CD,13,0)</f>
        <v>31</v>
      </c>
      <c r="AJ54" s="38">
        <f>VLOOKUP(B:B,'[1]1. RW,EX,BOP,CP,SA'!$B:$CD,14,0)</f>
        <v>29</v>
      </c>
      <c r="AK54" s="38">
        <f>VLOOKUP(B:B,'[1]1. RW,EX,BOP,CP,SA'!$B:$CD,15,0)</f>
        <v>27</v>
      </c>
      <c r="AL54" s="38">
        <f>VLOOKUP(B:B,'[1]1. RW,EX,BOP,CP,SA'!$B:$CD,16,0)</f>
        <v>24</v>
      </c>
      <c r="AM54" s="38">
        <f>VLOOKUP(B:B,'[1]1. RW,EX,BOP,CP,SA'!$B:$CD,17,0)</f>
        <v>23</v>
      </c>
      <c r="AN54" s="38">
        <f>VLOOKUP(B:B,'[1]1. RW,EX,BOP,CP,SA'!$B:$CD,18,0)</f>
        <v>23</v>
      </c>
      <c r="AO54" s="38">
        <f>VLOOKUP(B:B,'[1]1. RW,EX,BOP,CP,SA'!$B:$CD,19,0)</f>
        <v>23</v>
      </c>
      <c r="AP54" s="38">
        <f>VLOOKUP(B:B,'[1]1. RW,EX,BOP,CP,SA'!$B:$CD,20,0)</f>
        <v>25</v>
      </c>
      <c r="AQ54" s="38">
        <f>VLOOKUP(B:B,'[1]1. RW,EX,BOP,CP,SA'!$B:$CD,21,0)</f>
        <v>24</v>
      </c>
      <c r="AR54" s="38">
        <f>VLOOKUP(B:B,'[1]1. RW,EX,BOP,CP,SA'!$B:$CD,22,0)</f>
        <v>22</v>
      </c>
      <c r="AS54" s="38">
        <f>VLOOKUP(B:B,'[1]1. RW,EX,BOP,CP,SA'!$B:$CD,23,0)</f>
        <v>23</v>
      </c>
      <c r="AT54" s="38">
        <f>VLOOKUP(B:B,'[1]1. RW,EX,BOP,CP,SA'!$B:$CD,24,0)</f>
        <v>23</v>
      </c>
      <c r="AU54" s="38">
        <f>VLOOKUP(B:B,'[1]1. RW,EX,BOP,CP,SA'!$B:$CD,25,0)</f>
        <v>23</v>
      </c>
      <c r="AV54" s="38">
        <f>VLOOKUP(B:B,'[1]1. RW,EX,BOP,CP,SA'!$B:$CD,26,0)</f>
        <v>22</v>
      </c>
      <c r="AW54" s="38">
        <f>VLOOKUP(B:B,'[1]1. RW,EX,BOP,CP,SA'!$B:$CD,27,0)</f>
        <v>20</v>
      </c>
      <c r="AX54" s="38">
        <f>VLOOKUP(B:B,'[1]1. RW,EX,BOP,CP,SA'!$B:$CD,28,0)</f>
        <v>48</v>
      </c>
      <c r="AY54" s="38">
        <f>VLOOKUP(B:B,'[1]1. RW,EX,BOP,CP,SA'!$B:$CD,29,0)</f>
        <v>36</v>
      </c>
      <c r="AZ54" s="38">
        <f>VLOOKUP(B:B,'[1]1. RW,EX,BOP,CP,SA'!$B:$CD,30,0)</f>
        <v>18</v>
      </c>
      <c r="BA54" s="38">
        <f>VLOOKUP(B:B,'[1]1. RW,EX,BOP,CP,SA'!$B:$CD,31,0)</f>
        <v>22</v>
      </c>
      <c r="BB54" s="38">
        <f>VLOOKUP(B:B,'[1]1. RW,EX,BOP,CP,SA'!$B:$CD,32,0)</f>
        <v>20</v>
      </c>
      <c r="BC54" s="38">
        <f>VLOOKUP(B:B,'[1]1. RW,EX,BOP,CP,SA'!$B:$CD,33,0)</f>
        <v>79</v>
      </c>
      <c r="BD54" s="38">
        <f>VLOOKUP(B:B,'[1]1. RW,EX,BOP,CP,SA'!$B:$CD,34,0)</f>
        <v>54</v>
      </c>
      <c r="BE54" s="38">
        <f>VLOOKUP(B:B,'[1]1. RW,EX,BOP,CP,SA'!$B:$CD,35,0)</f>
        <v>21</v>
      </c>
      <c r="BF54" s="38">
        <f>VLOOKUP(B:B,'[1]1. RW,EX,BOP,CP,SA'!$B:$CD,36,0)</f>
        <v>19</v>
      </c>
      <c r="BG54" s="38">
        <f>VLOOKUP(B:B,'[1]1. RW,EX,BOP,CP,SA'!$B:$CD,37,0)</f>
        <v>20</v>
      </c>
      <c r="BH54" s="38">
        <f>VLOOKUP(B:B,'[1]1. RW,EX,BOP,CP,SA'!$B:$CD,38,0)</f>
        <v>21</v>
      </c>
      <c r="BI54" s="38">
        <f>VLOOKUP(B:B,'[1]1. RW,EX,BOP,CP,SA'!$B:$CD,39,0)</f>
        <v>19</v>
      </c>
      <c r="BJ54" s="38">
        <f>VLOOKUP(B:B,'[1]1. RW,EX,BOP,CP,SA'!$B:$CD,40,0)</f>
        <v>20</v>
      </c>
      <c r="BK54" s="38">
        <f>VLOOKUP(B:B,'[1]1. RW,EX,BOP,CP,SA'!$B:$CD,41,0)</f>
        <v>19</v>
      </c>
      <c r="BL54" s="38">
        <f>VLOOKUP(B:B,'[1]1. RW,EX,BOP,CP,SA'!$B:$CD,42,0)</f>
        <v>21</v>
      </c>
      <c r="BM54" s="38">
        <f>VLOOKUP(B:B,'[1]1. RW,EX,BOP,CP,SA'!$B:$CD,43,0)</f>
        <v>18</v>
      </c>
      <c r="BN54" s="38">
        <f>VLOOKUP(B:B,'[1]1. RW,EX,BOP,CP,SA'!$B:$CD,44,0)</f>
        <v>17</v>
      </c>
      <c r="BO54" s="38">
        <f>VLOOKUP(B:B,'[1]1. RW,EX,BOP,CP,SA'!$B:$CD,45,0)</f>
        <v>19</v>
      </c>
      <c r="BP54" s="38">
        <f>VLOOKUP(B:B,'[1]1. RW,EX,BOP,CP,SA'!$B:$CD,46,0)</f>
        <v>17</v>
      </c>
      <c r="BQ54" s="38">
        <f>VLOOKUP(B:B,'[1]1. RW,EX,BOP,CP,SA'!$B:$CD,47,0)</f>
        <v>17</v>
      </c>
      <c r="BR54" s="38">
        <f>VLOOKUP(B:B,'[1]1. RW,EX,BOP,CP,SA'!$B:$CD,48,0)</f>
        <v>18</v>
      </c>
      <c r="BS54" s="38">
        <f>VLOOKUP(B:B,'[1]1. RW,EX,BOP,CP,SA'!$B:$CD,49,0)</f>
        <v>19</v>
      </c>
      <c r="BT54" s="38">
        <f>VLOOKUP(B:B,'[1]1. RW,EX,BOP,CP,SA'!$B:$CD,50,0)</f>
        <v>18</v>
      </c>
      <c r="BU54" s="38">
        <f>VLOOKUP(B:B,'[1]1. RW,EX,BOP,CP,SA'!$B:$CD,51,0)</f>
        <v>18</v>
      </c>
      <c r="BV54" s="38">
        <f>VLOOKUP(B:B,'[1]1. RW,EX,BOP,CP,SA'!$B:$CD,52,0)</f>
        <v>22</v>
      </c>
      <c r="BW54" s="38">
        <f>VLOOKUP(B:B,'[1]1. RW,EX,BOP,CP,SA'!$B:$CD,53,0)</f>
        <v>19</v>
      </c>
      <c r="BX54" s="38">
        <f>VLOOKUP(B:B,'[1]1. RW,EX,BOP,CP,SA'!$B:$CD,54,0)</f>
        <v>25</v>
      </c>
      <c r="BY54" s="38">
        <f>VLOOKUP(B:B,'[1]1. RW,EX,BOP,CP,SA'!$B:$CD,55,0)</f>
        <v>25</v>
      </c>
      <c r="BZ54" s="38">
        <f>VLOOKUP(B:B,'[1]1. RW,EX,BOP,CP,SA'!$B:$CD,56,0)</f>
        <v>24</v>
      </c>
      <c r="CA54" s="38">
        <f>VLOOKUP(B:B,'[1]1. RW,EX,BOP,CP,SA'!$B:$CD,57,0)</f>
        <v>25</v>
      </c>
      <c r="CB54" s="38">
        <f>VLOOKUP(B:B,'[1]1. RW,EX,BOP,CP,SA'!$B:$CD,58,0)</f>
        <v>26</v>
      </c>
      <c r="CC54" s="38">
        <f>VLOOKUP(B:B,'[1]1. RW,EX,BOP,CP,SA'!$B:$CD,59,0)</f>
        <v>25</v>
      </c>
      <c r="CD54" s="38">
        <f>VLOOKUP(B:B,'[1]1. RW,EX,BOP,CP,SA'!$B:$CD,60,0)</f>
        <v>23</v>
      </c>
      <c r="CE54" s="38">
        <f>VLOOKUP(B:B,'[1]1. RW,EX,BOP,CP,SA'!$B:$CD,61,0)</f>
        <v>31</v>
      </c>
      <c r="CF54" s="38">
        <f>VLOOKUP(B:B,'[1]1. RW,EX,BOP,CP,SA'!$B:$CD,62,0)</f>
        <v>23</v>
      </c>
      <c r="CG54" s="38">
        <f>VLOOKUP(B:B,'[1]1. RW,EX,BOP,CP,SA'!$B:$CD,63,0)</f>
        <v>25</v>
      </c>
      <c r="CH54" s="38">
        <f>VLOOKUP(B:B,'[1]1. RW,EX,BOP,CP,SA'!$B:$CD,64,0)</f>
        <v>27</v>
      </c>
      <c r="CI54" s="38">
        <f>VLOOKUP(B:B,'[1]1. RW,EX,BOP,CP,SA'!$B:$CD,65,0)</f>
        <v>25</v>
      </c>
      <c r="CJ54" s="38">
        <f>VLOOKUP(B:B,'[1]1. RW,EX,BOP,CP,SA'!$B:$CD,66,0)</f>
        <v>25</v>
      </c>
      <c r="CK54" s="38">
        <f>VLOOKUP(B:B,'[1]1. RW,EX,BOP,CP,SA'!$B:$CD,67,0)</f>
        <v>24</v>
      </c>
      <c r="CL54" s="38">
        <f>VLOOKUP(B:B,'[1]1. RW,EX,BOP,CP,SA'!$B:$CD,68,0)</f>
        <v>23</v>
      </c>
      <c r="CM54" s="38">
        <f>VLOOKUP(B:B,'[1]1. RW,EX,BOP,CP,SA'!$B:$CD,69,0)</f>
        <v>24</v>
      </c>
      <c r="CN54" s="38">
        <f>VLOOKUP(B:B,'[1]1. RW,EX,BOP,CP,SA'!$B:$CD,70,0)</f>
        <v>23</v>
      </c>
      <c r="CO54" s="38">
        <f>VLOOKUP(B:B,'[1]1. RW,EX,BOP,CP,SA'!$B:$CD,71,0)</f>
        <v>27</v>
      </c>
      <c r="CP54" s="38">
        <f>VLOOKUP(B:B,'[1]1. RW,EX,BOP,CP,SA'!$B:$CD,72,0)</f>
        <v>27</v>
      </c>
      <c r="CQ54" s="38">
        <f>VLOOKUP(B:B,'[1]1. RW,EX,BOP,CP,SA'!$B:$CD,73,0)</f>
        <v>26</v>
      </c>
      <c r="CR54" s="38">
        <f>VLOOKUP(B:B,'[1]1. RW,EX,BOP,CP,SA'!$B:$CD,74,0)</f>
        <v>27</v>
      </c>
      <c r="CS54" s="38">
        <f>VLOOKUP(B:B,'[1]1. RW,EX,BOP,CP,SA'!$B:$CD,75,0)</f>
        <v>27</v>
      </c>
      <c r="CT54" s="38">
        <f>VLOOKUP(B:B,'[1]1. RW,EX,BOP,CP,SA'!$B:$CD,76,0)</f>
        <v>26</v>
      </c>
      <c r="CU54" s="38">
        <f>VLOOKUP(B:B,'[1]1. RW,EX,BOP,CP,SA'!$B:$CD,77,0)</f>
        <v>27</v>
      </c>
      <c r="CV54" s="52">
        <f>VLOOKUP(B:B,'[1]1. RW,EX,BOP,CP,SA'!$B:$CD,78,0)</f>
        <v>25</v>
      </c>
      <c r="CW54" s="52">
        <f>VLOOKUP(B:B,'[1]1. RW,EX,BOP,CP,SA'!$B:$CD,79,0)</f>
        <v>25</v>
      </c>
      <c r="CX54" s="52">
        <f>VLOOKUP(B:B,'[1]1. RW,EX,BOP,CP,SA'!$B:$CD,80,0)</f>
        <v>27</v>
      </c>
      <c r="CY54" s="52">
        <f>VLOOKUP(B:B,'[1]1. RW,EX,BOP,CP,SA'!$B:$CD,81,0)</f>
        <v>26</v>
      </c>
    </row>
    <row r="55" spans="1:103">
      <c r="A55" s="9" t="s">
        <v>101</v>
      </c>
      <c r="B55" s="5" t="s">
        <v>1448</v>
      </c>
      <c r="C55" s="24" t="s">
        <v>793</v>
      </c>
      <c r="D55" s="38">
        <v>386</v>
      </c>
      <c r="E55" s="38">
        <v>381</v>
      </c>
      <c r="F55" s="38">
        <v>394</v>
      </c>
      <c r="G55" s="38">
        <v>368</v>
      </c>
      <c r="H55" s="38">
        <v>365</v>
      </c>
      <c r="I55" s="38">
        <v>351</v>
      </c>
      <c r="J55" s="38">
        <v>340</v>
      </c>
      <c r="K55" s="38">
        <v>285</v>
      </c>
      <c r="L55" s="38">
        <v>400</v>
      </c>
      <c r="M55" s="38">
        <v>277</v>
      </c>
      <c r="N55" s="38">
        <v>315</v>
      </c>
      <c r="O55" s="38">
        <v>261</v>
      </c>
      <c r="P55" s="38">
        <v>295</v>
      </c>
      <c r="Q55" s="38">
        <v>337</v>
      </c>
      <c r="R55" s="38">
        <v>381</v>
      </c>
      <c r="S55" s="38">
        <v>362</v>
      </c>
      <c r="T55" s="38">
        <v>360</v>
      </c>
      <c r="U55" s="38">
        <v>323</v>
      </c>
      <c r="V55" s="38">
        <v>318</v>
      </c>
      <c r="W55" s="38">
        <v>333</v>
      </c>
      <c r="X55" s="53">
        <f>VLOOKUP(B:B,'[1]1. RW,EX,BOP,CP,SA'!$B:$CD,2,0)</f>
        <v>103</v>
      </c>
      <c r="Y55" s="38">
        <f>VLOOKUP(B:B,'[1]1. RW,EX,BOP,CP,SA'!$B:$CD,3,0)</f>
        <v>97</v>
      </c>
      <c r="Z55" s="38">
        <f>VLOOKUP(B:B,'[1]1. RW,EX,BOP,CP,SA'!$B:$CD,4,0)</f>
        <v>87</v>
      </c>
      <c r="AA55" s="38">
        <f>VLOOKUP(B:B,'[1]1. RW,EX,BOP,CP,SA'!$B:$CD,5,0)</f>
        <v>99</v>
      </c>
      <c r="AB55" s="38">
        <f>VLOOKUP(B:B,'[1]1. RW,EX,BOP,CP,SA'!$B:$CD,6,0)</f>
        <v>93</v>
      </c>
      <c r="AC55" s="38">
        <f>VLOOKUP(B:B,'[1]1. RW,EX,BOP,CP,SA'!$B:$CD,7,0)</f>
        <v>93</v>
      </c>
      <c r="AD55" s="38">
        <f>VLOOKUP(B:B,'[1]1. RW,EX,BOP,CP,SA'!$B:$CD,8,0)</f>
        <v>102</v>
      </c>
      <c r="AE55" s="38">
        <f>VLOOKUP(B:B,'[1]1. RW,EX,BOP,CP,SA'!$B:$CD,9,0)</f>
        <v>93</v>
      </c>
      <c r="AF55" s="38">
        <f>VLOOKUP(B:B,'[1]1. RW,EX,BOP,CP,SA'!$B:$CD,10,0)</f>
        <v>94</v>
      </c>
      <c r="AG55" s="38">
        <f>VLOOKUP(B:B,'[1]1. RW,EX,BOP,CP,SA'!$B:$CD,11,0)</f>
        <v>96</v>
      </c>
      <c r="AH55" s="38">
        <f>VLOOKUP(B:B,'[1]1. RW,EX,BOP,CP,SA'!$B:$CD,12,0)</f>
        <v>102</v>
      </c>
      <c r="AI55" s="38">
        <f>VLOOKUP(B:B,'[1]1. RW,EX,BOP,CP,SA'!$B:$CD,13,0)</f>
        <v>102</v>
      </c>
      <c r="AJ55" s="38">
        <f>VLOOKUP(B:B,'[1]1. RW,EX,BOP,CP,SA'!$B:$CD,14,0)</f>
        <v>94</v>
      </c>
      <c r="AK55" s="38">
        <f>VLOOKUP(B:B,'[1]1. RW,EX,BOP,CP,SA'!$B:$CD,15,0)</f>
        <v>91</v>
      </c>
      <c r="AL55" s="38">
        <f>VLOOKUP(B:B,'[1]1. RW,EX,BOP,CP,SA'!$B:$CD,16,0)</f>
        <v>89</v>
      </c>
      <c r="AM55" s="38">
        <f>VLOOKUP(B:B,'[1]1. RW,EX,BOP,CP,SA'!$B:$CD,17,0)</f>
        <v>94</v>
      </c>
      <c r="AN55" s="38">
        <f>VLOOKUP(B:B,'[1]1. RW,EX,BOP,CP,SA'!$B:$CD,18,0)</f>
        <v>102</v>
      </c>
      <c r="AO55" s="38">
        <f>VLOOKUP(B:B,'[1]1. RW,EX,BOP,CP,SA'!$B:$CD,19,0)</f>
        <v>97</v>
      </c>
      <c r="AP55" s="38">
        <f>VLOOKUP(B:B,'[1]1. RW,EX,BOP,CP,SA'!$B:$CD,20,0)</f>
        <v>88</v>
      </c>
      <c r="AQ55" s="38">
        <f>VLOOKUP(B:B,'[1]1. RW,EX,BOP,CP,SA'!$B:$CD,21,0)</f>
        <v>78</v>
      </c>
      <c r="AR55" s="38">
        <f>VLOOKUP(B:B,'[1]1. RW,EX,BOP,CP,SA'!$B:$CD,22,0)</f>
        <v>83</v>
      </c>
      <c r="AS55" s="38">
        <f>VLOOKUP(B:B,'[1]1. RW,EX,BOP,CP,SA'!$B:$CD,23,0)</f>
        <v>89</v>
      </c>
      <c r="AT55" s="38">
        <f>VLOOKUP(B:B,'[1]1. RW,EX,BOP,CP,SA'!$B:$CD,24,0)</f>
        <v>90</v>
      </c>
      <c r="AU55" s="38">
        <f>VLOOKUP(B:B,'[1]1. RW,EX,BOP,CP,SA'!$B:$CD,25,0)</f>
        <v>89</v>
      </c>
      <c r="AV55" s="38">
        <f>VLOOKUP(B:B,'[1]1. RW,EX,BOP,CP,SA'!$B:$CD,26,0)</f>
        <v>85</v>
      </c>
      <c r="AW55" s="38">
        <f>VLOOKUP(B:B,'[1]1. RW,EX,BOP,CP,SA'!$B:$CD,27,0)</f>
        <v>88</v>
      </c>
      <c r="AX55" s="38">
        <f>VLOOKUP(B:B,'[1]1. RW,EX,BOP,CP,SA'!$B:$CD,28,0)</f>
        <v>83</v>
      </c>
      <c r="AY55" s="38">
        <f>VLOOKUP(B:B,'[1]1. RW,EX,BOP,CP,SA'!$B:$CD,29,0)</f>
        <v>84</v>
      </c>
      <c r="AZ55" s="38">
        <f>VLOOKUP(B:B,'[1]1. RW,EX,BOP,CP,SA'!$B:$CD,30,0)</f>
        <v>70</v>
      </c>
      <c r="BA55" s="38">
        <f>VLOOKUP(B:B,'[1]1. RW,EX,BOP,CP,SA'!$B:$CD,31,0)</f>
        <v>68</v>
      </c>
      <c r="BB55" s="38">
        <f>VLOOKUP(B:B,'[1]1. RW,EX,BOP,CP,SA'!$B:$CD,32,0)</f>
        <v>71</v>
      </c>
      <c r="BC55" s="38">
        <f>VLOOKUP(B:B,'[1]1. RW,EX,BOP,CP,SA'!$B:$CD,33,0)</f>
        <v>76</v>
      </c>
      <c r="BD55" s="38">
        <f>VLOOKUP(B:B,'[1]1. RW,EX,BOP,CP,SA'!$B:$CD,34,0)</f>
        <v>112</v>
      </c>
      <c r="BE55" s="38">
        <f>VLOOKUP(B:B,'[1]1. RW,EX,BOP,CP,SA'!$B:$CD,35,0)</f>
        <v>100</v>
      </c>
      <c r="BF55" s="38">
        <f>VLOOKUP(B:B,'[1]1. RW,EX,BOP,CP,SA'!$B:$CD,36,0)</f>
        <v>96</v>
      </c>
      <c r="BG55" s="38">
        <f>VLOOKUP(B:B,'[1]1. RW,EX,BOP,CP,SA'!$B:$CD,37,0)</f>
        <v>92</v>
      </c>
      <c r="BH55" s="38">
        <f>VLOOKUP(B:B,'[1]1. RW,EX,BOP,CP,SA'!$B:$CD,38,0)</f>
        <v>69</v>
      </c>
      <c r="BI55" s="38">
        <f>VLOOKUP(B:B,'[1]1. RW,EX,BOP,CP,SA'!$B:$CD,39,0)</f>
        <v>71</v>
      </c>
      <c r="BJ55" s="38">
        <f>VLOOKUP(B:B,'[1]1. RW,EX,BOP,CP,SA'!$B:$CD,40,0)</f>
        <v>69</v>
      </c>
      <c r="BK55" s="38">
        <f>VLOOKUP(B:B,'[1]1. RW,EX,BOP,CP,SA'!$B:$CD,41,0)</f>
        <v>68</v>
      </c>
      <c r="BL55" s="38">
        <f>VLOOKUP(B:B,'[1]1. RW,EX,BOP,CP,SA'!$B:$CD,42,0)</f>
        <v>79</v>
      </c>
      <c r="BM55" s="38">
        <f>VLOOKUP(B:B,'[1]1. RW,EX,BOP,CP,SA'!$B:$CD,43,0)</f>
        <v>82</v>
      </c>
      <c r="BN55" s="38">
        <f>VLOOKUP(B:B,'[1]1. RW,EX,BOP,CP,SA'!$B:$CD,44,0)</f>
        <v>77</v>
      </c>
      <c r="BO55" s="38">
        <f>VLOOKUP(B:B,'[1]1. RW,EX,BOP,CP,SA'!$B:$CD,45,0)</f>
        <v>77</v>
      </c>
      <c r="BP55" s="38">
        <f>VLOOKUP(B:B,'[1]1. RW,EX,BOP,CP,SA'!$B:$CD,46,0)</f>
        <v>66</v>
      </c>
      <c r="BQ55" s="38">
        <f>VLOOKUP(B:B,'[1]1. RW,EX,BOP,CP,SA'!$B:$CD,47,0)</f>
        <v>64</v>
      </c>
      <c r="BR55" s="38">
        <f>VLOOKUP(B:B,'[1]1. RW,EX,BOP,CP,SA'!$B:$CD,48,0)</f>
        <v>64</v>
      </c>
      <c r="BS55" s="38">
        <f>VLOOKUP(B:B,'[1]1. RW,EX,BOP,CP,SA'!$B:$CD,49,0)</f>
        <v>67</v>
      </c>
      <c r="BT55" s="38">
        <f>VLOOKUP(B:B,'[1]1. RW,EX,BOP,CP,SA'!$B:$CD,50,0)</f>
        <v>70</v>
      </c>
      <c r="BU55" s="38">
        <f>VLOOKUP(B:B,'[1]1. RW,EX,BOP,CP,SA'!$B:$CD,51,0)</f>
        <v>71</v>
      </c>
      <c r="BV55" s="38">
        <f>VLOOKUP(B:B,'[1]1. RW,EX,BOP,CP,SA'!$B:$CD,52,0)</f>
        <v>75</v>
      </c>
      <c r="BW55" s="38">
        <f>VLOOKUP(B:B,'[1]1. RW,EX,BOP,CP,SA'!$B:$CD,53,0)</f>
        <v>79</v>
      </c>
      <c r="BX55" s="38">
        <f>VLOOKUP(B:B,'[1]1. RW,EX,BOP,CP,SA'!$B:$CD,54,0)</f>
        <v>88</v>
      </c>
      <c r="BY55" s="38">
        <f>VLOOKUP(B:B,'[1]1. RW,EX,BOP,CP,SA'!$B:$CD,55,0)</f>
        <v>82</v>
      </c>
      <c r="BZ55" s="38">
        <f>VLOOKUP(B:B,'[1]1. RW,EX,BOP,CP,SA'!$B:$CD,56,0)</f>
        <v>83</v>
      </c>
      <c r="CA55" s="38">
        <f>VLOOKUP(B:B,'[1]1. RW,EX,BOP,CP,SA'!$B:$CD,57,0)</f>
        <v>84</v>
      </c>
      <c r="CB55" s="38">
        <f>VLOOKUP(B:B,'[1]1. RW,EX,BOP,CP,SA'!$B:$CD,58,0)</f>
        <v>93</v>
      </c>
      <c r="CC55" s="38">
        <f>VLOOKUP(B:B,'[1]1. RW,EX,BOP,CP,SA'!$B:$CD,59,0)</f>
        <v>113</v>
      </c>
      <c r="CD55" s="38">
        <f>VLOOKUP(B:B,'[1]1. RW,EX,BOP,CP,SA'!$B:$CD,60,0)</f>
        <v>85</v>
      </c>
      <c r="CE55" s="38">
        <f>VLOOKUP(B:B,'[1]1. RW,EX,BOP,CP,SA'!$B:$CD,61,0)</f>
        <v>90</v>
      </c>
      <c r="CF55" s="38">
        <f>VLOOKUP(B:B,'[1]1. RW,EX,BOP,CP,SA'!$B:$CD,62,0)</f>
        <v>88</v>
      </c>
      <c r="CG55" s="38">
        <f>VLOOKUP(B:B,'[1]1. RW,EX,BOP,CP,SA'!$B:$CD,63,0)</f>
        <v>88</v>
      </c>
      <c r="CH55" s="38">
        <f>VLOOKUP(B:B,'[1]1. RW,EX,BOP,CP,SA'!$B:$CD,64,0)</f>
        <v>93</v>
      </c>
      <c r="CI55" s="38">
        <f>VLOOKUP(B:B,'[1]1. RW,EX,BOP,CP,SA'!$B:$CD,65,0)</f>
        <v>93</v>
      </c>
      <c r="CJ55" s="38">
        <f>VLOOKUP(B:B,'[1]1. RW,EX,BOP,CP,SA'!$B:$CD,66,0)</f>
        <v>94</v>
      </c>
      <c r="CK55" s="38">
        <f>VLOOKUP(B:B,'[1]1. RW,EX,BOP,CP,SA'!$B:$CD,67,0)</f>
        <v>94</v>
      </c>
      <c r="CL55" s="38">
        <f>VLOOKUP(B:B,'[1]1. RW,EX,BOP,CP,SA'!$B:$CD,68,0)</f>
        <v>86</v>
      </c>
      <c r="CM55" s="38">
        <f>VLOOKUP(B:B,'[1]1. RW,EX,BOP,CP,SA'!$B:$CD,69,0)</f>
        <v>86</v>
      </c>
      <c r="CN55" s="38">
        <f>VLOOKUP(B:B,'[1]1. RW,EX,BOP,CP,SA'!$B:$CD,70,0)</f>
        <v>85</v>
      </c>
      <c r="CO55" s="38">
        <f>VLOOKUP(B:B,'[1]1. RW,EX,BOP,CP,SA'!$B:$CD,71,0)</f>
        <v>81</v>
      </c>
      <c r="CP55" s="38">
        <f>VLOOKUP(B:B,'[1]1. RW,EX,BOP,CP,SA'!$B:$CD,72,0)</f>
        <v>80</v>
      </c>
      <c r="CQ55" s="38">
        <f>VLOOKUP(B:B,'[1]1. RW,EX,BOP,CP,SA'!$B:$CD,73,0)</f>
        <v>77</v>
      </c>
      <c r="CR55" s="38">
        <f>VLOOKUP(B:B,'[1]1. RW,EX,BOP,CP,SA'!$B:$CD,74,0)</f>
        <v>83</v>
      </c>
      <c r="CS55" s="38">
        <f>VLOOKUP(B:B,'[1]1. RW,EX,BOP,CP,SA'!$B:$CD,75,0)</f>
        <v>76</v>
      </c>
      <c r="CT55" s="38">
        <f>VLOOKUP(B:B,'[1]1. RW,EX,BOP,CP,SA'!$B:$CD,76,0)</f>
        <v>77</v>
      </c>
      <c r="CU55" s="38">
        <f>VLOOKUP(B:B,'[1]1. RW,EX,BOP,CP,SA'!$B:$CD,77,0)</f>
        <v>82</v>
      </c>
      <c r="CV55" s="52">
        <f>VLOOKUP(B:B,'[1]1. RW,EX,BOP,CP,SA'!$B:$CD,78,0)</f>
        <v>83</v>
      </c>
      <c r="CW55" s="52">
        <f>VLOOKUP(B:B,'[1]1. RW,EX,BOP,CP,SA'!$B:$CD,79,0)</f>
        <v>82</v>
      </c>
      <c r="CX55" s="52">
        <f>VLOOKUP(B:B,'[1]1. RW,EX,BOP,CP,SA'!$B:$CD,80,0)</f>
        <v>82</v>
      </c>
      <c r="CY55" s="52">
        <f>VLOOKUP(B:B,'[1]1. RW,EX,BOP,CP,SA'!$B:$CD,81,0)</f>
        <v>86</v>
      </c>
    </row>
    <row r="56" spans="1:103">
      <c r="A56" s="9" t="s">
        <v>103</v>
      </c>
      <c r="B56" s="5" t="s">
        <v>1449</v>
      </c>
      <c r="C56" s="24" t="s">
        <v>794</v>
      </c>
      <c r="D56" s="38">
        <v>428</v>
      </c>
      <c r="E56" s="38">
        <v>427</v>
      </c>
      <c r="F56" s="38">
        <v>439</v>
      </c>
      <c r="G56" s="38">
        <v>437</v>
      </c>
      <c r="H56" s="38">
        <v>387</v>
      </c>
      <c r="I56" s="38">
        <v>430</v>
      </c>
      <c r="J56" s="38">
        <v>432</v>
      </c>
      <c r="K56" s="38">
        <v>418</v>
      </c>
      <c r="L56" s="38">
        <v>463</v>
      </c>
      <c r="M56" s="38">
        <v>423</v>
      </c>
      <c r="N56" s="38">
        <v>460</v>
      </c>
      <c r="O56" s="38">
        <v>422</v>
      </c>
      <c r="P56" s="38">
        <v>483</v>
      </c>
      <c r="Q56" s="38">
        <v>513</v>
      </c>
      <c r="R56" s="38">
        <v>502</v>
      </c>
      <c r="S56" s="38">
        <v>535</v>
      </c>
      <c r="T56" s="38">
        <v>515</v>
      </c>
      <c r="U56" s="38">
        <v>492</v>
      </c>
      <c r="V56" s="38">
        <v>527</v>
      </c>
      <c r="W56" s="38">
        <v>536</v>
      </c>
      <c r="X56" s="53">
        <f>VLOOKUP(B:B,'[1]1. RW,EX,BOP,CP,SA'!$B:$CD,2,0)</f>
        <v>109</v>
      </c>
      <c r="Y56" s="38">
        <f>VLOOKUP(B:B,'[1]1. RW,EX,BOP,CP,SA'!$B:$CD,3,0)</f>
        <v>103</v>
      </c>
      <c r="Z56" s="38">
        <f>VLOOKUP(B:B,'[1]1. RW,EX,BOP,CP,SA'!$B:$CD,4,0)</f>
        <v>107</v>
      </c>
      <c r="AA56" s="38">
        <f>VLOOKUP(B:B,'[1]1. RW,EX,BOP,CP,SA'!$B:$CD,5,0)</f>
        <v>109</v>
      </c>
      <c r="AB56" s="38">
        <f>VLOOKUP(B:B,'[1]1. RW,EX,BOP,CP,SA'!$B:$CD,6,0)</f>
        <v>109</v>
      </c>
      <c r="AC56" s="38">
        <f>VLOOKUP(B:B,'[1]1. RW,EX,BOP,CP,SA'!$B:$CD,7,0)</f>
        <v>98</v>
      </c>
      <c r="AD56" s="38">
        <f>VLOOKUP(B:B,'[1]1. RW,EX,BOP,CP,SA'!$B:$CD,8,0)</f>
        <v>107</v>
      </c>
      <c r="AE56" s="38">
        <f>VLOOKUP(B:B,'[1]1. RW,EX,BOP,CP,SA'!$B:$CD,9,0)</f>
        <v>113</v>
      </c>
      <c r="AF56" s="38">
        <f>VLOOKUP(B:B,'[1]1. RW,EX,BOP,CP,SA'!$B:$CD,10,0)</f>
        <v>111</v>
      </c>
      <c r="AG56" s="38">
        <f>VLOOKUP(B:B,'[1]1. RW,EX,BOP,CP,SA'!$B:$CD,11,0)</f>
        <v>114</v>
      </c>
      <c r="AH56" s="38">
        <f>VLOOKUP(B:B,'[1]1. RW,EX,BOP,CP,SA'!$B:$CD,12,0)</f>
        <v>108</v>
      </c>
      <c r="AI56" s="38">
        <f>VLOOKUP(B:B,'[1]1. RW,EX,BOP,CP,SA'!$B:$CD,13,0)</f>
        <v>106</v>
      </c>
      <c r="AJ56" s="38">
        <f>VLOOKUP(B:B,'[1]1. RW,EX,BOP,CP,SA'!$B:$CD,14,0)</f>
        <v>115</v>
      </c>
      <c r="AK56" s="38">
        <f>VLOOKUP(B:B,'[1]1. RW,EX,BOP,CP,SA'!$B:$CD,15,0)</f>
        <v>112</v>
      </c>
      <c r="AL56" s="38">
        <f>VLOOKUP(B:B,'[1]1. RW,EX,BOP,CP,SA'!$B:$CD,16,0)</f>
        <v>110</v>
      </c>
      <c r="AM56" s="38">
        <f>VLOOKUP(B:B,'[1]1. RW,EX,BOP,CP,SA'!$B:$CD,17,0)</f>
        <v>100</v>
      </c>
      <c r="AN56" s="38">
        <f>VLOOKUP(B:B,'[1]1. RW,EX,BOP,CP,SA'!$B:$CD,18,0)</f>
        <v>94</v>
      </c>
      <c r="AO56" s="38">
        <f>VLOOKUP(B:B,'[1]1. RW,EX,BOP,CP,SA'!$B:$CD,19,0)</f>
        <v>98</v>
      </c>
      <c r="AP56" s="38">
        <f>VLOOKUP(B:B,'[1]1. RW,EX,BOP,CP,SA'!$B:$CD,20,0)</f>
        <v>95</v>
      </c>
      <c r="AQ56" s="38">
        <f>VLOOKUP(B:B,'[1]1. RW,EX,BOP,CP,SA'!$B:$CD,21,0)</f>
        <v>100</v>
      </c>
      <c r="AR56" s="38">
        <f>VLOOKUP(B:B,'[1]1. RW,EX,BOP,CP,SA'!$B:$CD,22,0)</f>
        <v>100</v>
      </c>
      <c r="AS56" s="38">
        <f>VLOOKUP(B:B,'[1]1. RW,EX,BOP,CP,SA'!$B:$CD,23,0)</f>
        <v>103</v>
      </c>
      <c r="AT56" s="38">
        <f>VLOOKUP(B:B,'[1]1. RW,EX,BOP,CP,SA'!$B:$CD,24,0)</f>
        <v>113</v>
      </c>
      <c r="AU56" s="38">
        <f>VLOOKUP(B:B,'[1]1. RW,EX,BOP,CP,SA'!$B:$CD,25,0)</f>
        <v>114</v>
      </c>
      <c r="AV56" s="38">
        <f>VLOOKUP(B:B,'[1]1. RW,EX,BOP,CP,SA'!$B:$CD,26,0)</f>
        <v>104</v>
      </c>
      <c r="AW56" s="38">
        <f>VLOOKUP(B:B,'[1]1. RW,EX,BOP,CP,SA'!$B:$CD,27,0)</f>
        <v>112</v>
      </c>
      <c r="AX56" s="38">
        <f>VLOOKUP(B:B,'[1]1. RW,EX,BOP,CP,SA'!$B:$CD,28,0)</f>
        <v>109</v>
      </c>
      <c r="AY56" s="38">
        <f>VLOOKUP(B:B,'[1]1. RW,EX,BOP,CP,SA'!$B:$CD,29,0)</f>
        <v>107</v>
      </c>
      <c r="AZ56" s="38">
        <f>VLOOKUP(B:B,'[1]1. RW,EX,BOP,CP,SA'!$B:$CD,30,0)</f>
        <v>92</v>
      </c>
      <c r="BA56" s="38">
        <f>VLOOKUP(B:B,'[1]1. RW,EX,BOP,CP,SA'!$B:$CD,31,0)</f>
        <v>109</v>
      </c>
      <c r="BB56" s="38">
        <f>VLOOKUP(B:B,'[1]1. RW,EX,BOP,CP,SA'!$B:$CD,32,0)</f>
        <v>101</v>
      </c>
      <c r="BC56" s="38">
        <f>VLOOKUP(B:B,'[1]1. RW,EX,BOP,CP,SA'!$B:$CD,33,0)</f>
        <v>116</v>
      </c>
      <c r="BD56" s="38">
        <f>VLOOKUP(B:B,'[1]1. RW,EX,BOP,CP,SA'!$B:$CD,34,0)</f>
        <v>126</v>
      </c>
      <c r="BE56" s="38">
        <f>VLOOKUP(B:B,'[1]1. RW,EX,BOP,CP,SA'!$B:$CD,35,0)</f>
        <v>115</v>
      </c>
      <c r="BF56" s="38">
        <f>VLOOKUP(B:B,'[1]1. RW,EX,BOP,CP,SA'!$B:$CD,36,0)</f>
        <v>114</v>
      </c>
      <c r="BG56" s="38">
        <f>VLOOKUP(B:B,'[1]1. RW,EX,BOP,CP,SA'!$B:$CD,37,0)</f>
        <v>108</v>
      </c>
      <c r="BH56" s="38">
        <f>VLOOKUP(B:B,'[1]1. RW,EX,BOP,CP,SA'!$B:$CD,38,0)</f>
        <v>107</v>
      </c>
      <c r="BI56" s="38">
        <f>VLOOKUP(B:B,'[1]1. RW,EX,BOP,CP,SA'!$B:$CD,39,0)</f>
        <v>107</v>
      </c>
      <c r="BJ56" s="38">
        <f>VLOOKUP(B:B,'[1]1. RW,EX,BOP,CP,SA'!$B:$CD,40,0)</f>
        <v>103</v>
      </c>
      <c r="BK56" s="38">
        <f>VLOOKUP(B:B,'[1]1. RW,EX,BOP,CP,SA'!$B:$CD,41,0)</f>
        <v>106</v>
      </c>
      <c r="BL56" s="38">
        <f>VLOOKUP(B:B,'[1]1. RW,EX,BOP,CP,SA'!$B:$CD,42,0)</f>
        <v>113</v>
      </c>
      <c r="BM56" s="38">
        <f>VLOOKUP(B:B,'[1]1. RW,EX,BOP,CP,SA'!$B:$CD,43,0)</f>
        <v>115</v>
      </c>
      <c r="BN56" s="38">
        <f>VLOOKUP(B:B,'[1]1. RW,EX,BOP,CP,SA'!$B:$CD,44,0)</f>
        <v>115</v>
      </c>
      <c r="BO56" s="38">
        <f>VLOOKUP(B:B,'[1]1. RW,EX,BOP,CP,SA'!$B:$CD,45,0)</f>
        <v>117</v>
      </c>
      <c r="BP56" s="38">
        <f>VLOOKUP(B:B,'[1]1. RW,EX,BOP,CP,SA'!$B:$CD,46,0)</f>
        <v>103</v>
      </c>
      <c r="BQ56" s="38">
        <f>VLOOKUP(B:B,'[1]1. RW,EX,BOP,CP,SA'!$B:$CD,47,0)</f>
        <v>103</v>
      </c>
      <c r="BR56" s="38">
        <f>VLOOKUP(B:B,'[1]1. RW,EX,BOP,CP,SA'!$B:$CD,48,0)</f>
        <v>101</v>
      </c>
      <c r="BS56" s="38">
        <f>VLOOKUP(B:B,'[1]1. RW,EX,BOP,CP,SA'!$B:$CD,49,0)</f>
        <v>115</v>
      </c>
      <c r="BT56" s="38">
        <f>VLOOKUP(B:B,'[1]1. RW,EX,BOP,CP,SA'!$B:$CD,50,0)</f>
        <v>115</v>
      </c>
      <c r="BU56" s="38">
        <f>VLOOKUP(B:B,'[1]1. RW,EX,BOP,CP,SA'!$B:$CD,51,0)</f>
        <v>121</v>
      </c>
      <c r="BV56" s="38">
        <f>VLOOKUP(B:B,'[1]1. RW,EX,BOP,CP,SA'!$B:$CD,52,0)</f>
        <v>130</v>
      </c>
      <c r="BW56" s="38">
        <f>VLOOKUP(B:B,'[1]1. RW,EX,BOP,CP,SA'!$B:$CD,53,0)</f>
        <v>117</v>
      </c>
      <c r="BX56" s="38">
        <f>VLOOKUP(B:B,'[1]1. RW,EX,BOP,CP,SA'!$B:$CD,54,0)</f>
        <v>127</v>
      </c>
      <c r="BY56" s="38">
        <f>VLOOKUP(B:B,'[1]1. RW,EX,BOP,CP,SA'!$B:$CD,55,0)</f>
        <v>132</v>
      </c>
      <c r="BZ56" s="38">
        <f>VLOOKUP(B:B,'[1]1. RW,EX,BOP,CP,SA'!$B:$CD,56,0)</f>
        <v>126</v>
      </c>
      <c r="CA56" s="38">
        <f>VLOOKUP(B:B,'[1]1. RW,EX,BOP,CP,SA'!$B:$CD,57,0)</f>
        <v>128</v>
      </c>
      <c r="CB56" s="38">
        <f>VLOOKUP(B:B,'[1]1. RW,EX,BOP,CP,SA'!$B:$CD,58,0)</f>
        <v>128</v>
      </c>
      <c r="CC56" s="38">
        <f>VLOOKUP(B:B,'[1]1. RW,EX,BOP,CP,SA'!$B:$CD,59,0)</f>
        <v>120</v>
      </c>
      <c r="CD56" s="38">
        <f>VLOOKUP(B:B,'[1]1. RW,EX,BOP,CP,SA'!$B:$CD,60,0)</f>
        <v>127</v>
      </c>
      <c r="CE56" s="38">
        <f>VLOOKUP(B:B,'[1]1. RW,EX,BOP,CP,SA'!$B:$CD,61,0)</f>
        <v>127</v>
      </c>
      <c r="CF56" s="38">
        <f>VLOOKUP(B:B,'[1]1. RW,EX,BOP,CP,SA'!$B:$CD,62,0)</f>
        <v>127</v>
      </c>
      <c r="CG56" s="38">
        <f>VLOOKUP(B:B,'[1]1. RW,EX,BOP,CP,SA'!$B:$CD,63,0)</f>
        <v>142</v>
      </c>
      <c r="CH56" s="38">
        <f>VLOOKUP(B:B,'[1]1. RW,EX,BOP,CP,SA'!$B:$CD,64,0)</f>
        <v>138</v>
      </c>
      <c r="CI56" s="38">
        <f>VLOOKUP(B:B,'[1]1. RW,EX,BOP,CP,SA'!$B:$CD,65,0)</f>
        <v>128</v>
      </c>
      <c r="CJ56" s="38">
        <f>VLOOKUP(B:B,'[1]1. RW,EX,BOP,CP,SA'!$B:$CD,66,0)</f>
        <v>133</v>
      </c>
      <c r="CK56" s="38">
        <f>VLOOKUP(B:B,'[1]1. RW,EX,BOP,CP,SA'!$B:$CD,67,0)</f>
        <v>126</v>
      </c>
      <c r="CL56" s="38">
        <f>VLOOKUP(B:B,'[1]1. RW,EX,BOP,CP,SA'!$B:$CD,68,0)</f>
        <v>117</v>
      </c>
      <c r="CM56" s="38">
        <f>VLOOKUP(B:B,'[1]1. RW,EX,BOP,CP,SA'!$B:$CD,69,0)</f>
        <v>139</v>
      </c>
      <c r="CN56" s="38">
        <f>VLOOKUP(B:B,'[1]1. RW,EX,BOP,CP,SA'!$B:$CD,70,0)</f>
        <v>129</v>
      </c>
      <c r="CO56" s="38">
        <f>VLOOKUP(B:B,'[1]1. RW,EX,BOP,CP,SA'!$B:$CD,71,0)</f>
        <v>125</v>
      </c>
      <c r="CP56" s="38">
        <f>VLOOKUP(B:B,'[1]1. RW,EX,BOP,CP,SA'!$B:$CD,72,0)</f>
        <v>119</v>
      </c>
      <c r="CQ56" s="38">
        <f>VLOOKUP(B:B,'[1]1. RW,EX,BOP,CP,SA'!$B:$CD,73,0)</f>
        <v>119</v>
      </c>
      <c r="CR56" s="38">
        <f>VLOOKUP(B:B,'[1]1. RW,EX,BOP,CP,SA'!$B:$CD,74,0)</f>
        <v>129</v>
      </c>
      <c r="CS56" s="38">
        <f>VLOOKUP(B:B,'[1]1. RW,EX,BOP,CP,SA'!$B:$CD,75,0)</f>
        <v>128</v>
      </c>
      <c r="CT56" s="38">
        <f>VLOOKUP(B:B,'[1]1. RW,EX,BOP,CP,SA'!$B:$CD,76,0)</f>
        <v>132</v>
      </c>
      <c r="CU56" s="38">
        <f>VLOOKUP(B:B,'[1]1. RW,EX,BOP,CP,SA'!$B:$CD,77,0)</f>
        <v>138</v>
      </c>
      <c r="CV56" s="52">
        <f>VLOOKUP(B:B,'[1]1. RW,EX,BOP,CP,SA'!$B:$CD,78,0)</f>
        <v>135</v>
      </c>
      <c r="CW56" s="52">
        <f>VLOOKUP(B:B,'[1]1. RW,EX,BOP,CP,SA'!$B:$CD,79,0)</f>
        <v>133</v>
      </c>
      <c r="CX56" s="52">
        <f>VLOOKUP(B:B,'[1]1. RW,EX,BOP,CP,SA'!$B:$CD,80,0)</f>
        <v>136</v>
      </c>
      <c r="CY56" s="52">
        <f>VLOOKUP(B:B,'[1]1. RW,EX,BOP,CP,SA'!$B:$CD,81,0)</f>
        <v>132</v>
      </c>
    </row>
    <row r="57" spans="1:103">
      <c r="A57" s="1" t="s">
        <v>105</v>
      </c>
      <c r="B57" s="5" t="s">
        <v>1450</v>
      </c>
      <c r="C57" s="24" t="s">
        <v>795</v>
      </c>
      <c r="D57" s="38">
        <v>906</v>
      </c>
      <c r="E57" s="38">
        <v>775</v>
      </c>
      <c r="F57" s="38">
        <v>809</v>
      </c>
      <c r="G57" s="38">
        <v>782</v>
      </c>
      <c r="H57" s="38">
        <v>761</v>
      </c>
      <c r="I57" s="38">
        <v>785</v>
      </c>
      <c r="J57" s="38">
        <v>806</v>
      </c>
      <c r="K57" s="38">
        <v>746</v>
      </c>
      <c r="L57" s="38">
        <v>839</v>
      </c>
      <c r="M57" s="38">
        <v>858</v>
      </c>
      <c r="N57" s="38">
        <v>1027</v>
      </c>
      <c r="O57" s="38">
        <v>954</v>
      </c>
      <c r="P57" s="38">
        <v>1079</v>
      </c>
      <c r="Q57" s="38">
        <v>1251</v>
      </c>
      <c r="R57" s="38">
        <v>1476</v>
      </c>
      <c r="S57" s="38">
        <v>1713</v>
      </c>
      <c r="T57" s="38">
        <v>1721</v>
      </c>
      <c r="U57" s="38">
        <v>1828</v>
      </c>
      <c r="V57" s="38">
        <v>1744</v>
      </c>
      <c r="W57" s="38">
        <v>1691</v>
      </c>
      <c r="X57" s="53">
        <f>VLOOKUP(B:B,'[1]1. RW,EX,BOP,CP,SA'!$B:$CD,2,0)</f>
        <v>226</v>
      </c>
      <c r="Y57" s="38">
        <f>VLOOKUP(B:B,'[1]1. RW,EX,BOP,CP,SA'!$B:$CD,3,0)</f>
        <v>227</v>
      </c>
      <c r="Z57" s="38">
        <f>VLOOKUP(B:B,'[1]1. RW,EX,BOP,CP,SA'!$B:$CD,4,0)</f>
        <v>229</v>
      </c>
      <c r="AA57" s="38">
        <f>VLOOKUP(B:B,'[1]1. RW,EX,BOP,CP,SA'!$B:$CD,5,0)</f>
        <v>224</v>
      </c>
      <c r="AB57" s="38">
        <f>VLOOKUP(B:B,'[1]1. RW,EX,BOP,CP,SA'!$B:$CD,6,0)</f>
        <v>205</v>
      </c>
      <c r="AC57" s="38">
        <f>VLOOKUP(B:B,'[1]1. RW,EX,BOP,CP,SA'!$B:$CD,7,0)</f>
        <v>174</v>
      </c>
      <c r="AD57" s="38">
        <f>VLOOKUP(B:B,'[1]1. RW,EX,BOP,CP,SA'!$B:$CD,8,0)</f>
        <v>197</v>
      </c>
      <c r="AE57" s="38">
        <f>VLOOKUP(B:B,'[1]1. RW,EX,BOP,CP,SA'!$B:$CD,9,0)</f>
        <v>199</v>
      </c>
      <c r="AF57" s="38">
        <f>VLOOKUP(B:B,'[1]1. RW,EX,BOP,CP,SA'!$B:$CD,10,0)</f>
        <v>203</v>
      </c>
      <c r="AG57" s="38">
        <f>VLOOKUP(B:B,'[1]1. RW,EX,BOP,CP,SA'!$B:$CD,11,0)</f>
        <v>209</v>
      </c>
      <c r="AH57" s="38">
        <f>VLOOKUP(B:B,'[1]1. RW,EX,BOP,CP,SA'!$B:$CD,12,0)</f>
        <v>196</v>
      </c>
      <c r="AI57" s="38">
        <f>VLOOKUP(B:B,'[1]1. RW,EX,BOP,CP,SA'!$B:$CD,13,0)</f>
        <v>201</v>
      </c>
      <c r="AJ57" s="38">
        <f>VLOOKUP(B:B,'[1]1. RW,EX,BOP,CP,SA'!$B:$CD,14,0)</f>
        <v>196</v>
      </c>
      <c r="AK57" s="38">
        <f>VLOOKUP(B:B,'[1]1. RW,EX,BOP,CP,SA'!$B:$CD,15,0)</f>
        <v>194</v>
      </c>
      <c r="AL57" s="38">
        <f>VLOOKUP(B:B,'[1]1. RW,EX,BOP,CP,SA'!$B:$CD,16,0)</f>
        <v>188</v>
      </c>
      <c r="AM57" s="38">
        <f>VLOOKUP(B:B,'[1]1. RW,EX,BOP,CP,SA'!$B:$CD,17,0)</f>
        <v>204</v>
      </c>
      <c r="AN57" s="38">
        <f>VLOOKUP(B:B,'[1]1. RW,EX,BOP,CP,SA'!$B:$CD,18,0)</f>
        <v>201</v>
      </c>
      <c r="AO57" s="38">
        <f>VLOOKUP(B:B,'[1]1. RW,EX,BOP,CP,SA'!$B:$CD,19,0)</f>
        <v>202</v>
      </c>
      <c r="AP57" s="38">
        <f>VLOOKUP(B:B,'[1]1. RW,EX,BOP,CP,SA'!$B:$CD,20,0)</f>
        <v>193</v>
      </c>
      <c r="AQ57" s="38">
        <f>VLOOKUP(B:B,'[1]1. RW,EX,BOP,CP,SA'!$B:$CD,21,0)</f>
        <v>165</v>
      </c>
      <c r="AR57" s="38">
        <f>VLOOKUP(B:B,'[1]1. RW,EX,BOP,CP,SA'!$B:$CD,22,0)</f>
        <v>189</v>
      </c>
      <c r="AS57" s="38">
        <f>VLOOKUP(B:B,'[1]1. RW,EX,BOP,CP,SA'!$B:$CD,23,0)</f>
        <v>196</v>
      </c>
      <c r="AT57" s="38">
        <f>VLOOKUP(B:B,'[1]1. RW,EX,BOP,CP,SA'!$B:$CD,24,0)</f>
        <v>200</v>
      </c>
      <c r="AU57" s="38">
        <f>VLOOKUP(B:B,'[1]1. RW,EX,BOP,CP,SA'!$B:$CD,25,0)</f>
        <v>200</v>
      </c>
      <c r="AV57" s="38">
        <f>VLOOKUP(B:B,'[1]1. RW,EX,BOP,CP,SA'!$B:$CD,26,0)</f>
        <v>182</v>
      </c>
      <c r="AW57" s="38">
        <f>VLOOKUP(B:B,'[1]1. RW,EX,BOP,CP,SA'!$B:$CD,27,0)</f>
        <v>182</v>
      </c>
      <c r="AX57" s="38">
        <f>VLOOKUP(B:B,'[1]1. RW,EX,BOP,CP,SA'!$B:$CD,28,0)</f>
        <v>231</v>
      </c>
      <c r="AY57" s="38">
        <f>VLOOKUP(B:B,'[1]1. RW,EX,BOP,CP,SA'!$B:$CD,29,0)</f>
        <v>211</v>
      </c>
      <c r="AZ57" s="38">
        <f>VLOOKUP(B:B,'[1]1. RW,EX,BOP,CP,SA'!$B:$CD,30,0)</f>
        <v>176</v>
      </c>
      <c r="BA57" s="38">
        <f>VLOOKUP(B:B,'[1]1. RW,EX,BOP,CP,SA'!$B:$CD,31,0)</f>
        <v>202</v>
      </c>
      <c r="BB57" s="38">
        <f>VLOOKUP(B:B,'[1]1. RW,EX,BOP,CP,SA'!$B:$CD,32,0)</f>
        <v>186</v>
      </c>
      <c r="BC57" s="38">
        <f>VLOOKUP(B:B,'[1]1. RW,EX,BOP,CP,SA'!$B:$CD,33,0)</f>
        <v>182</v>
      </c>
      <c r="BD57" s="38">
        <f>VLOOKUP(B:B,'[1]1. RW,EX,BOP,CP,SA'!$B:$CD,34,0)</f>
        <v>215</v>
      </c>
      <c r="BE57" s="38">
        <f>VLOOKUP(B:B,'[1]1. RW,EX,BOP,CP,SA'!$B:$CD,35,0)</f>
        <v>198</v>
      </c>
      <c r="BF57" s="38">
        <f>VLOOKUP(B:B,'[1]1. RW,EX,BOP,CP,SA'!$B:$CD,36,0)</f>
        <v>204</v>
      </c>
      <c r="BG57" s="38">
        <f>VLOOKUP(B:B,'[1]1. RW,EX,BOP,CP,SA'!$B:$CD,37,0)</f>
        <v>222</v>
      </c>
      <c r="BH57" s="38">
        <f>VLOOKUP(B:B,'[1]1. RW,EX,BOP,CP,SA'!$B:$CD,38,0)</f>
        <v>210</v>
      </c>
      <c r="BI57" s="38">
        <f>VLOOKUP(B:B,'[1]1. RW,EX,BOP,CP,SA'!$B:$CD,39,0)</f>
        <v>229</v>
      </c>
      <c r="BJ57" s="38">
        <f>VLOOKUP(B:B,'[1]1. RW,EX,BOP,CP,SA'!$B:$CD,40,0)</f>
        <v>207</v>
      </c>
      <c r="BK57" s="38">
        <f>VLOOKUP(B:B,'[1]1. RW,EX,BOP,CP,SA'!$B:$CD,41,0)</f>
        <v>212</v>
      </c>
      <c r="BL57" s="38">
        <f>VLOOKUP(B:B,'[1]1. RW,EX,BOP,CP,SA'!$B:$CD,42,0)</f>
        <v>242</v>
      </c>
      <c r="BM57" s="38">
        <f>VLOOKUP(B:B,'[1]1. RW,EX,BOP,CP,SA'!$B:$CD,43,0)</f>
        <v>256</v>
      </c>
      <c r="BN57" s="38">
        <f>VLOOKUP(B:B,'[1]1. RW,EX,BOP,CP,SA'!$B:$CD,44,0)</f>
        <v>256</v>
      </c>
      <c r="BO57" s="38">
        <f>VLOOKUP(B:B,'[1]1. RW,EX,BOP,CP,SA'!$B:$CD,45,0)</f>
        <v>273</v>
      </c>
      <c r="BP57" s="38">
        <f>VLOOKUP(B:B,'[1]1. RW,EX,BOP,CP,SA'!$B:$CD,46,0)</f>
        <v>238</v>
      </c>
      <c r="BQ57" s="38">
        <f>VLOOKUP(B:B,'[1]1. RW,EX,BOP,CP,SA'!$B:$CD,47,0)</f>
        <v>227</v>
      </c>
      <c r="BR57" s="38">
        <f>VLOOKUP(B:B,'[1]1. RW,EX,BOP,CP,SA'!$B:$CD,48,0)</f>
        <v>238</v>
      </c>
      <c r="BS57" s="38">
        <f>VLOOKUP(B:B,'[1]1. RW,EX,BOP,CP,SA'!$B:$CD,49,0)</f>
        <v>251</v>
      </c>
      <c r="BT57" s="38">
        <f>VLOOKUP(B:B,'[1]1. RW,EX,BOP,CP,SA'!$B:$CD,50,0)</f>
        <v>250</v>
      </c>
      <c r="BU57" s="38">
        <f>VLOOKUP(B:B,'[1]1. RW,EX,BOP,CP,SA'!$B:$CD,51,0)</f>
        <v>260</v>
      </c>
      <c r="BV57" s="38">
        <f>VLOOKUP(B:B,'[1]1. RW,EX,BOP,CP,SA'!$B:$CD,52,0)</f>
        <v>281</v>
      </c>
      <c r="BW57" s="38">
        <f>VLOOKUP(B:B,'[1]1. RW,EX,BOP,CP,SA'!$B:$CD,53,0)</f>
        <v>288</v>
      </c>
      <c r="BX57" s="38">
        <f>VLOOKUP(B:B,'[1]1. RW,EX,BOP,CP,SA'!$B:$CD,54,0)</f>
        <v>287</v>
      </c>
      <c r="BY57" s="38">
        <f>VLOOKUP(B:B,'[1]1. RW,EX,BOP,CP,SA'!$B:$CD,55,0)</f>
        <v>306</v>
      </c>
      <c r="BZ57" s="38">
        <f>VLOOKUP(B:B,'[1]1. RW,EX,BOP,CP,SA'!$B:$CD,56,0)</f>
        <v>323</v>
      </c>
      <c r="CA57" s="38">
        <f>VLOOKUP(B:B,'[1]1. RW,EX,BOP,CP,SA'!$B:$CD,57,0)</f>
        <v>335</v>
      </c>
      <c r="CB57" s="38">
        <f>VLOOKUP(B:B,'[1]1. RW,EX,BOP,CP,SA'!$B:$CD,58,0)</f>
        <v>362</v>
      </c>
      <c r="CC57" s="38">
        <f>VLOOKUP(B:B,'[1]1. RW,EX,BOP,CP,SA'!$B:$CD,59,0)</f>
        <v>334</v>
      </c>
      <c r="CD57" s="38">
        <f>VLOOKUP(B:B,'[1]1. RW,EX,BOP,CP,SA'!$B:$CD,60,0)</f>
        <v>381</v>
      </c>
      <c r="CE57" s="38">
        <f>VLOOKUP(B:B,'[1]1. RW,EX,BOP,CP,SA'!$B:$CD,61,0)</f>
        <v>399</v>
      </c>
      <c r="CF57" s="38">
        <f>VLOOKUP(B:B,'[1]1. RW,EX,BOP,CP,SA'!$B:$CD,62,0)</f>
        <v>409</v>
      </c>
      <c r="CG57" s="38">
        <f>VLOOKUP(B:B,'[1]1. RW,EX,BOP,CP,SA'!$B:$CD,63,0)</f>
        <v>443</v>
      </c>
      <c r="CH57" s="38">
        <f>VLOOKUP(B:B,'[1]1. RW,EX,BOP,CP,SA'!$B:$CD,64,0)</f>
        <v>427</v>
      </c>
      <c r="CI57" s="38">
        <f>VLOOKUP(B:B,'[1]1. RW,EX,BOP,CP,SA'!$B:$CD,65,0)</f>
        <v>434</v>
      </c>
      <c r="CJ57" s="38">
        <f>VLOOKUP(B:B,'[1]1. RW,EX,BOP,CP,SA'!$B:$CD,66,0)</f>
        <v>436</v>
      </c>
      <c r="CK57" s="38">
        <f>VLOOKUP(B:B,'[1]1. RW,EX,BOP,CP,SA'!$B:$CD,67,0)</f>
        <v>411</v>
      </c>
      <c r="CL57" s="38">
        <f>VLOOKUP(B:B,'[1]1. RW,EX,BOP,CP,SA'!$B:$CD,68,0)</f>
        <v>428</v>
      </c>
      <c r="CM57" s="38">
        <f>VLOOKUP(B:B,'[1]1. RW,EX,BOP,CP,SA'!$B:$CD,69,0)</f>
        <v>446</v>
      </c>
      <c r="CN57" s="38">
        <f>VLOOKUP(B:B,'[1]1. RW,EX,BOP,CP,SA'!$B:$CD,70,0)</f>
        <v>461</v>
      </c>
      <c r="CO57" s="38">
        <f>VLOOKUP(B:B,'[1]1. RW,EX,BOP,CP,SA'!$B:$CD,71,0)</f>
        <v>470</v>
      </c>
      <c r="CP57" s="38">
        <f>VLOOKUP(B:B,'[1]1. RW,EX,BOP,CP,SA'!$B:$CD,72,0)</f>
        <v>447</v>
      </c>
      <c r="CQ57" s="38">
        <f>VLOOKUP(B:B,'[1]1. RW,EX,BOP,CP,SA'!$B:$CD,73,0)</f>
        <v>450</v>
      </c>
      <c r="CR57" s="38">
        <f>VLOOKUP(B:B,'[1]1. RW,EX,BOP,CP,SA'!$B:$CD,74,0)</f>
        <v>464</v>
      </c>
      <c r="CS57" s="38">
        <f>VLOOKUP(B:B,'[1]1. RW,EX,BOP,CP,SA'!$B:$CD,75,0)</f>
        <v>446</v>
      </c>
      <c r="CT57" s="38">
        <f>VLOOKUP(B:B,'[1]1. RW,EX,BOP,CP,SA'!$B:$CD,76,0)</f>
        <v>395</v>
      </c>
      <c r="CU57" s="38">
        <f>VLOOKUP(B:B,'[1]1. RW,EX,BOP,CP,SA'!$B:$CD,77,0)</f>
        <v>439</v>
      </c>
      <c r="CV57" s="52">
        <f>VLOOKUP(B:B,'[1]1. RW,EX,BOP,CP,SA'!$B:$CD,78,0)</f>
        <v>419</v>
      </c>
      <c r="CW57" s="52">
        <f>VLOOKUP(B:B,'[1]1. RW,EX,BOP,CP,SA'!$B:$CD,79,0)</f>
        <v>406</v>
      </c>
      <c r="CX57" s="52">
        <f>VLOOKUP(B:B,'[1]1. RW,EX,BOP,CP,SA'!$B:$CD,80,0)</f>
        <v>430</v>
      </c>
      <c r="CY57" s="52">
        <f>VLOOKUP(B:B,'[1]1. RW,EX,BOP,CP,SA'!$B:$CD,81,0)</f>
        <v>436</v>
      </c>
    </row>
    <row r="58" spans="1:103">
      <c r="A58" s="9" t="s">
        <v>107</v>
      </c>
      <c r="B58" s="5" t="s">
        <v>1451</v>
      </c>
      <c r="C58" s="24" t="s">
        <v>796</v>
      </c>
      <c r="D58" s="38">
        <v>793</v>
      </c>
      <c r="E58" s="38">
        <v>675</v>
      </c>
      <c r="F58" s="38">
        <v>711</v>
      </c>
      <c r="G58" s="38">
        <v>680</v>
      </c>
      <c r="H58" s="38">
        <v>674</v>
      </c>
      <c r="I58" s="38">
        <v>701</v>
      </c>
      <c r="J58" s="38">
        <v>712</v>
      </c>
      <c r="K58" s="38">
        <v>674</v>
      </c>
      <c r="L58" s="38">
        <v>763</v>
      </c>
      <c r="M58" s="38">
        <v>767</v>
      </c>
      <c r="N58" s="38">
        <v>915</v>
      </c>
      <c r="O58" s="38">
        <v>856</v>
      </c>
      <c r="P58" s="38">
        <v>961</v>
      </c>
      <c r="Q58" s="38">
        <v>1128</v>
      </c>
      <c r="R58" s="38">
        <v>1354</v>
      </c>
      <c r="S58" s="38">
        <v>1564</v>
      </c>
      <c r="T58" s="38">
        <v>1582</v>
      </c>
      <c r="U58" s="38">
        <v>1692</v>
      </c>
      <c r="V58" s="38">
        <v>1625</v>
      </c>
      <c r="W58" s="38">
        <v>1565</v>
      </c>
      <c r="X58" s="53">
        <f>VLOOKUP(B:B,'[1]1. RW,EX,BOP,CP,SA'!$B:$CD,2,0)</f>
        <v>201</v>
      </c>
      <c r="Y58" s="38">
        <f>VLOOKUP(B:B,'[1]1. RW,EX,BOP,CP,SA'!$B:$CD,3,0)</f>
        <v>198</v>
      </c>
      <c r="Z58" s="38">
        <f>VLOOKUP(B:B,'[1]1. RW,EX,BOP,CP,SA'!$B:$CD,4,0)</f>
        <v>198</v>
      </c>
      <c r="AA58" s="38">
        <f>VLOOKUP(B:B,'[1]1. RW,EX,BOP,CP,SA'!$B:$CD,5,0)</f>
        <v>196</v>
      </c>
      <c r="AB58" s="38">
        <f>VLOOKUP(B:B,'[1]1. RW,EX,BOP,CP,SA'!$B:$CD,6,0)</f>
        <v>178</v>
      </c>
      <c r="AC58" s="38">
        <f>VLOOKUP(B:B,'[1]1. RW,EX,BOP,CP,SA'!$B:$CD,7,0)</f>
        <v>152</v>
      </c>
      <c r="AD58" s="38">
        <f>VLOOKUP(B:B,'[1]1. RW,EX,BOP,CP,SA'!$B:$CD,8,0)</f>
        <v>172</v>
      </c>
      <c r="AE58" s="38">
        <f>VLOOKUP(B:B,'[1]1. RW,EX,BOP,CP,SA'!$B:$CD,9,0)</f>
        <v>173</v>
      </c>
      <c r="AF58" s="38">
        <f>VLOOKUP(B:B,'[1]1. RW,EX,BOP,CP,SA'!$B:$CD,10,0)</f>
        <v>178</v>
      </c>
      <c r="AG58" s="38">
        <f>VLOOKUP(B:B,'[1]1. RW,EX,BOP,CP,SA'!$B:$CD,11,0)</f>
        <v>185</v>
      </c>
      <c r="AH58" s="38">
        <f>VLOOKUP(B:B,'[1]1. RW,EX,BOP,CP,SA'!$B:$CD,12,0)</f>
        <v>173</v>
      </c>
      <c r="AI58" s="38">
        <f>VLOOKUP(B:B,'[1]1. RW,EX,BOP,CP,SA'!$B:$CD,13,0)</f>
        <v>175</v>
      </c>
      <c r="AJ58" s="38">
        <f>VLOOKUP(B:B,'[1]1. RW,EX,BOP,CP,SA'!$B:$CD,14,0)</f>
        <v>170</v>
      </c>
      <c r="AK58" s="38">
        <f>VLOOKUP(B:B,'[1]1. RW,EX,BOP,CP,SA'!$B:$CD,15,0)</f>
        <v>168</v>
      </c>
      <c r="AL58" s="38">
        <f>VLOOKUP(B:B,'[1]1. RW,EX,BOP,CP,SA'!$B:$CD,16,0)</f>
        <v>165</v>
      </c>
      <c r="AM58" s="38">
        <f>VLOOKUP(B:B,'[1]1. RW,EX,BOP,CP,SA'!$B:$CD,17,0)</f>
        <v>177</v>
      </c>
      <c r="AN58" s="38">
        <f>VLOOKUP(B:B,'[1]1. RW,EX,BOP,CP,SA'!$B:$CD,18,0)</f>
        <v>176</v>
      </c>
      <c r="AO58" s="38">
        <f>VLOOKUP(B:B,'[1]1. RW,EX,BOP,CP,SA'!$B:$CD,19,0)</f>
        <v>180</v>
      </c>
      <c r="AP58" s="38">
        <f>VLOOKUP(B:B,'[1]1. RW,EX,BOP,CP,SA'!$B:$CD,20,0)</f>
        <v>172</v>
      </c>
      <c r="AQ58" s="38">
        <f>VLOOKUP(B:B,'[1]1. RW,EX,BOP,CP,SA'!$B:$CD,21,0)</f>
        <v>146</v>
      </c>
      <c r="AR58" s="38">
        <f>VLOOKUP(B:B,'[1]1. RW,EX,BOP,CP,SA'!$B:$CD,22,0)</f>
        <v>170</v>
      </c>
      <c r="AS58" s="38">
        <f>VLOOKUP(B:B,'[1]1. RW,EX,BOP,CP,SA'!$B:$CD,23,0)</f>
        <v>175</v>
      </c>
      <c r="AT58" s="38">
        <f>VLOOKUP(B:B,'[1]1. RW,EX,BOP,CP,SA'!$B:$CD,24,0)</f>
        <v>177</v>
      </c>
      <c r="AU58" s="38">
        <f>VLOOKUP(B:B,'[1]1. RW,EX,BOP,CP,SA'!$B:$CD,25,0)</f>
        <v>179</v>
      </c>
      <c r="AV58" s="38">
        <f>VLOOKUP(B:B,'[1]1. RW,EX,BOP,CP,SA'!$B:$CD,26,0)</f>
        <v>161</v>
      </c>
      <c r="AW58" s="38">
        <f>VLOOKUP(B:B,'[1]1. RW,EX,BOP,CP,SA'!$B:$CD,27,0)</f>
        <v>159</v>
      </c>
      <c r="AX58" s="38">
        <f>VLOOKUP(B:B,'[1]1. RW,EX,BOP,CP,SA'!$B:$CD,28,0)</f>
        <v>203</v>
      </c>
      <c r="AY58" s="38">
        <f>VLOOKUP(B:B,'[1]1. RW,EX,BOP,CP,SA'!$B:$CD,29,0)</f>
        <v>189</v>
      </c>
      <c r="AZ58" s="38">
        <f>VLOOKUP(B:B,'[1]1. RW,EX,BOP,CP,SA'!$B:$CD,30,0)</f>
        <v>158</v>
      </c>
      <c r="BA58" s="38">
        <f>VLOOKUP(B:B,'[1]1. RW,EX,BOP,CP,SA'!$B:$CD,31,0)</f>
        <v>182</v>
      </c>
      <c r="BB58" s="38">
        <f>VLOOKUP(B:B,'[1]1. RW,EX,BOP,CP,SA'!$B:$CD,32,0)</f>
        <v>168</v>
      </c>
      <c r="BC58" s="38">
        <f>VLOOKUP(B:B,'[1]1. RW,EX,BOP,CP,SA'!$B:$CD,33,0)</f>
        <v>166</v>
      </c>
      <c r="BD58" s="38">
        <f>VLOOKUP(B:B,'[1]1. RW,EX,BOP,CP,SA'!$B:$CD,34,0)</f>
        <v>193</v>
      </c>
      <c r="BE58" s="38">
        <f>VLOOKUP(B:B,'[1]1. RW,EX,BOP,CP,SA'!$B:$CD,35,0)</f>
        <v>180</v>
      </c>
      <c r="BF58" s="38">
        <f>VLOOKUP(B:B,'[1]1. RW,EX,BOP,CP,SA'!$B:$CD,36,0)</f>
        <v>186</v>
      </c>
      <c r="BG58" s="38">
        <f>VLOOKUP(B:B,'[1]1. RW,EX,BOP,CP,SA'!$B:$CD,37,0)</f>
        <v>204</v>
      </c>
      <c r="BH58" s="38">
        <f>VLOOKUP(B:B,'[1]1. RW,EX,BOP,CP,SA'!$B:$CD,38,0)</f>
        <v>190</v>
      </c>
      <c r="BI58" s="38">
        <f>VLOOKUP(B:B,'[1]1. RW,EX,BOP,CP,SA'!$B:$CD,39,0)</f>
        <v>205</v>
      </c>
      <c r="BJ58" s="38">
        <f>VLOOKUP(B:B,'[1]1. RW,EX,BOP,CP,SA'!$B:$CD,40,0)</f>
        <v>187</v>
      </c>
      <c r="BK58" s="38">
        <f>VLOOKUP(B:B,'[1]1. RW,EX,BOP,CP,SA'!$B:$CD,41,0)</f>
        <v>185</v>
      </c>
      <c r="BL58" s="38">
        <f>VLOOKUP(B:B,'[1]1. RW,EX,BOP,CP,SA'!$B:$CD,42,0)</f>
        <v>216</v>
      </c>
      <c r="BM58" s="38">
        <f>VLOOKUP(B:B,'[1]1. RW,EX,BOP,CP,SA'!$B:$CD,43,0)</f>
        <v>228</v>
      </c>
      <c r="BN58" s="38">
        <f>VLOOKUP(B:B,'[1]1. RW,EX,BOP,CP,SA'!$B:$CD,44,0)</f>
        <v>231</v>
      </c>
      <c r="BO58" s="38">
        <f>VLOOKUP(B:B,'[1]1. RW,EX,BOP,CP,SA'!$B:$CD,45,0)</f>
        <v>240</v>
      </c>
      <c r="BP58" s="38">
        <f>VLOOKUP(B:B,'[1]1. RW,EX,BOP,CP,SA'!$B:$CD,46,0)</f>
        <v>214</v>
      </c>
      <c r="BQ58" s="38">
        <f>VLOOKUP(B:B,'[1]1. RW,EX,BOP,CP,SA'!$B:$CD,47,0)</f>
        <v>205</v>
      </c>
      <c r="BR58" s="38">
        <f>VLOOKUP(B:B,'[1]1. RW,EX,BOP,CP,SA'!$B:$CD,48,0)</f>
        <v>212</v>
      </c>
      <c r="BS58" s="38">
        <f>VLOOKUP(B:B,'[1]1. RW,EX,BOP,CP,SA'!$B:$CD,49,0)</f>
        <v>225</v>
      </c>
      <c r="BT58" s="38">
        <f>VLOOKUP(B:B,'[1]1. RW,EX,BOP,CP,SA'!$B:$CD,50,0)</f>
        <v>222</v>
      </c>
      <c r="BU58" s="38">
        <f>VLOOKUP(B:B,'[1]1. RW,EX,BOP,CP,SA'!$B:$CD,51,0)</f>
        <v>233</v>
      </c>
      <c r="BV58" s="38">
        <f>VLOOKUP(B:B,'[1]1. RW,EX,BOP,CP,SA'!$B:$CD,52,0)</f>
        <v>251</v>
      </c>
      <c r="BW58" s="38">
        <f>VLOOKUP(B:B,'[1]1. RW,EX,BOP,CP,SA'!$B:$CD,53,0)</f>
        <v>255</v>
      </c>
      <c r="BX58" s="38">
        <f>VLOOKUP(B:B,'[1]1. RW,EX,BOP,CP,SA'!$B:$CD,54,0)</f>
        <v>260</v>
      </c>
      <c r="BY58" s="38">
        <f>VLOOKUP(B:B,'[1]1. RW,EX,BOP,CP,SA'!$B:$CD,55,0)</f>
        <v>271</v>
      </c>
      <c r="BZ58" s="38">
        <f>VLOOKUP(B:B,'[1]1. RW,EX,BOP,CP,SA'!$B:$CD,56,0)</f>
        <v>293</v>
      </c>
      <c r="CA58" s="38">
        <f>VLOOKUP(B:B,'[1]1. RW,EX,BOP,CP,SA'!$B:$CD,57,0)</f>
        <v>304</v>
      </c>
      <c r="CB58" s="38">
        <f>VLOOKUP(B:B,'[1]1. RW,EX,BOP,CP,SA'!$B:$CD,58,0)</f>
        <v>332</v>
      </c>
      <c r="CC58" s="38">
        <f>VLOOKUP(B:B,'[1]1. RW,EX,BOP,CP,SA'!$B:$CD,59,0)</f>
        <v>309</v>
      </c>
      <c r="CD58" s="38">
        <f>VLOOKUP(B:B,'[1]1. RW,EX,BOP,CP,SA'!$B:$CD,60,0)</f>
        <v>347</v>
      </c>
      <c r="CE58" s="38">
        <f>VLOOKUP(B:B,'[1]1. RW,EX,BOP,CP,SA'!$B:$CD,61,0)</f>
        <v>366</v>
      </c>
      <c r="CF58" s="38">
        <f>VLOOKUP(B:B,'[1]1. RW,EX,BOP,CP,SA'!$B:$CD,62,0)</f>
        <v>372</v>
      </c>
      <c r="CG58" s="38">
        <f>VLOOKUP(B:B,'[1]1. RW,EX,BOP,CP,SA'!$B:$CD,63,0)</f>
        <v>406</v>
      </c>
      <c r="CH58" s="38">
        <f>VLOOKUP(B:B,'[1]1. RW,EX,BOP,CP,SA'!$B:$CD,64,0)</f>
        <v>389</v>
      </c>
      <c r="CI58" s="38">
        <f>VLOOKUP(B:B,'[1]1. RW,EX,BOP,CP,SA'!$B:$CD,65,0)</f>
        <v>397</v>
      </c>
      <c r="CJ58" s="38">
        <f>VLOOKUP(B:B,'[1]1. RW,EX,BOP,CP,SA'!$B:$CD,66,0)</f>
        <v>400</v>
      </c>
      <c r="CK58" s="38">
        <f>VLOOKUP(B:B,'[1]1. RW,EX,BOP,CP,SA'!$B:$CD,67,0)</f>
        <v>379</v>
      </c>
      <c r="CL58" s="38">
        <f>VLOOKUP(B:B,'[1]1. RW,EX,BOP,CP,SA'!$B:$CD,68,0)</f>
        <v>393</v>
      </c>
      <c r="CM58" s="38">
        <f>VLOOKUP(B:B,'[1]1. RW,EX,BOP,CP,SA'!$B:$CD,69,0)</f>
        <v>410</v>
      </c>
      <c r="CN58" s="38">
        <f>VLOOKUP(B:B,'[1]1. RW,EX,BOP,CP,SA'!$B:$CD,70,0)</f>
        <v>426</v>
      </c>
      <c r="CO58" s="38">
        <f>VLOOKUP(B:B,'[1]1. RW,EX,BOP,CP,SA'!$B:$CD,71,0)</f>
        <v>435</v>
      </c>
      <c r="CP58" s="38">
        <f>VLOOKUP(B:B,'[1]1. RW,EX,BOP,CP,SA'!$B:$CD,72,0)</f>
        <v>413</v>
      </c>
      <c r="CQ58" s="38">
        <f>VLOOKUP(B:B,'[1]1. RW,EX,BOP,CP,SA'!$B:$CD,73,0)</f>
        <v>418</v>
      </c>
      <c r="CR58" s="38">
        <f>VLOOKUP(B:B,'[1]1. RW,EX,BOP,CP,SA'!$B:$CD,74,0)</f>
        <v>429</v>
      </c>
      <c r="CS58" s="38">
        <f>VLOOKUP(B:B,'[1]1. RW,EX,BOP,CP,SA'!$B:$CD,75,0)</f>
        <v>418</v>
      </c>
      <c r="CT58" s="38">
        <f>VLOOKUP(B:B,'[1]1. RW,EX,BOP,CP,SA'!$B:$CD,76,0)</f>
        <v>369</v>
      </c>
      <c r="CU58" s="38">
        <f>VLOOKUP(B:B,'[1]1. RW,EX,BOP,CP,SA'!$B:$CD,77,0)</f>
        <v>409</v>
      </c>
      <c r="CV58" s="52">
        <f>VLOOKUP(B:B,'[1]1. RW,EX,BOP,CP,SA'!$B:$CD,78,0)</f>
        <v>389</v>
      </c>
      <c r="CW58" s="52">
        <f>VLOOKUP(B:B,'[1]1. RW,EX,BOP,CP,SA'!$B:$CD,79,0)</f>
        <v>373</v>
      </c>
      <c r="CX58" s="52">
        <f>VLOOKUP(B:B,'[1]1. RW,EX,BOP,CP,SA'!$B:$CD,80,0)</f>
        <v>397</v>
      </c>
      <c r="CY58" s="52">
        <f>VLOOKUP(B:B,'[1]1. RW,EX,BOP,CP,SA'!$B:$CD,81,0)</f>
        <v>406</v>
      </c>
    </row>
    <row r="59" spans="1:103">
      <c r="A59" s="9" t="s">
        <v>109</v>
      </c>
      <c r="B59" s="5" t="s">
        <v>1452</v>
      </c>
      <c r="C59" s="24" t="s">
        <v>797</v>
      </c>
      <c r="D59" s="38">
        <v>1</v>
      </c>
      <c r="E59" s="38">
        <v>1</v>
      </c>
      <c r="F59" s="38">
        <v>1</v>
      </c>
      <c r="G59" s="38">
        <v>1</v>
      </c>
      <c r="H59" s="38">
        <v>1</v>
      </c>
      <c r="I59" s="38">
        <v>2</v>
      </c>
      <c r="J59" s="38">
        <v>2</v>
      </c>
      <c r="K59" s="38">
        <v>2</v>
      </c>
      <c r="L59" s="38">
        <v>2</v>
      </c>
      <c r="M59" s="38">
        <v>3</v>
      </c>
      <c r="N59" s="38">
        <v>11</v>
      </c>
      <c r="O59" s="38">
        <v>5</v>
      </c>
      <c r="P59" s="38">
        <v>15</v>
      </c>
      <c r="Q59" s="38">
        <v>9</v>
      </c>
      <c r="R59" s="38">
        <v>4</v>
      </c>
      <c r="S59" s="38">
        <v>7</v>
      </c>
      <c r="T59" s="38">
        <v>7</v>
      </c>
      <c r="U59" s="38">
        <v>6</v>
      </c>
      <c r="V59" s="38">
        <v>6</v>
      </c>
      <c r="W59" s="38">
        <v>7</v>
      </c>
      <c r="X59" s="53">
        <f>VLOOKUP(B:B,'[1]1. RW,EX,BOP,CP,SA'!$B:$CD,2,0)</f>
        <v>0</v>
      </c>
      <c r="Y59" s="38">
        <f>VLOOKUP(B:B,'[1]1. RW,EX,BOP,CP,SA'!$B:$CD,3,0)</f>
        <v>1</v>
      </c>
      <c r="Z59" s="38">
        <f>VLOOKUP(B:B,'[1]1. RW,EX,BOP,CP,SA'!$B:$CD,4,0)</f>
        <v>0</v>
      </c>
      <c r="AA59" s="38">
        <f>VLOOKUP(B:B,'[1]1. RW,EX,BOP,CP,SA'!$B:$CD,5,0)</f>
        <v>0</v>
      </c>
      <c r="AB59" s="38">
        <f>VLOOKUP(B:B,'[1]1. RW,EX,BOP,CP,SA'!$B:$CD,6,0)</f>
        <v>0</v>
      </c>
      <c r="AC59" s="38">
        <f>VLOOKUP(B:B,'[1]1. RW,EX,BOP,CP,SA'!$B:$CD,7,0)</f>
        <v>0</v>
      </c>
      <c r="AD59" s="38">
        <f>VLOOKUP(B:B,'[1]1. RW,EX,BOP,CP,SA'!$B:$CD,8,0)</f>
        <v>0</v>
      </c>
      <c r="AE59" s="38">
        <f>VLOOKUP(B:B,'[1]1. RW,EX,BOP,CP,SA'!$B:$CD,9,0)</f>
        <v>1</v>
      </c>
      <c r="AF59" s="38">
        <f>VLOOKUP(B:B,'[1]1. RW,EX,BOP,CP,SA'!$B:$CD,10,0)</f>
        <v>0</v>
      </c>
      <c r="AG59" s="38">
        <f>VLOOKUP(B:B,'[1]1. RW,EX,BOP,CP,SA'!$B:$CD,11,0)</f>
        <v>0</v>
      </c>
      <c r="AH59" s="38">
        <f>VLOOKUP(B:B,'[1]1. RW,EX,BOP,CP,SA'!$B:$CD,12,0)</f>
        <v>1</v>
      </c>
      <c r="AI59" s="38">
        <f>VLOOKUP(B:B,'[1]1. RW,EX,BOP,CP,SA'!$B:$CD,13,0)</f>
        <v>0</v>
      </c>
      <c r="AJ59" s="38">
        <f>VLOOKUP(B:B,'[1]1. RW,EX,BOP,CP,SA'!$B:$CD,14,0)</f>
        <v>0</v>
      </c>
      <c r="AK59" s="38">
        <f>VLOOKUP(B:B,'[1]1. RW,EX,BOP,CP,SA'!$B:$CD,15,0)</f>
        <v>0</v>
      </c>
      <c r="AL59" s="38">
        <f>VLOOKUP(B:B,'[1]1. RW,EX,BOP,CP,SA'!$B:$CD,16,0)</f>
        <v>0</v>
      </c>
      <c r="AM59" s="38">
        <f>VLOOKUP(B:B,'[1]1. RW,EX,BOP,CP,SA'!$B:$CD,17,0)</f>
        <v>1</v>
      </c>
      <c r="AN59" s="38">
        <f>VLOOKUP(B:B,'[1]1. RW,EX,BOP,CP,SA'!$B:$CD,18,0)</f>
        <v>0</v>
      </c>
      <c r="AO59" s="38">
        <f>VLOOKUP(B:B,'[1]1. RW,EX,BOP,CP,SA'!$B:$CD,19,0)</f>
        <v>0</v>
      </c>
      <c r="AP59" s="38">
        <f>VLOOKUP(B:B,'[1]1. RW,EX,BOP,CP,SA'!$B:$CD,20,0)</f>
        <v>1</v>
      </c>
      <c r="AQ59" s="38">
        <f>VLOOKUP(B:B,'[1]1. RW,EX,BOP,CP,SA'!$B:$CD,21,0)</f>
        <v>0</v>
      </c>
      <c r="AR59" s="38">
        <f>VLOOKUP(B:B,'[1]1. RW,EX,BOP,CP,SA'!$B:$CD,22,0)</f>
        <v>0</v>
      </c>
      <c r="AS59" s="38">
        <f>VLOOKUP(B:B,'[1]1. RW,EX,BOP,CP,SA'!$B:$CD,23,0)</f>
        <v>0</v>
      </c>
      <c r="AT59" s="38">
        <f>VLOOKUP(B:B,'[1]1. RW,EX,BOP,CP,SA'!$B:$CD,24,0)</f>
        <v>2</v>
      </c>
      <c r="AU59" s="38">
        <f>VLOOKUP(B:B,'[1]1. RW,EX,BOP,CP,SA'!$B:$CD,25,0)</f>
        <v>0</v>
      </c>
      <c r="AV59" s="38">
        <f>VLOOKUP(B:B,'[1]1. RW,EX,BOP,CP,SA'!$B:$CD,26,0)</f>
        <v>1</v>
      </c>
      <c r="AW59" s="38">
        <f>VLOOKUP(B:B,'[1]1. RW,EX,BOP,CP,SA'!$B:$CD,27,0)</f>
        <v>0</v>
      </c>
      <c r="AX59" s="38">
        <f>VLOOKUP(B:B,'[1]1. RW,EX,BOP,CP,SA'!$B:$CD,28,0)</f>
        <v>1</v>
      </c>
      <c r="AY59" s="38">
        <f>VLOOKUP(B:B,'[1]1. RW,EX,BOP,CP,SA'!$B:$CD,29,0)</f>
        <v>0</v>
      </c>
      <c r="AZ59" s="38">
        <f>VLOOKUP(B:B,'[1]1. RW,EX,BOP,CP,SA'!$B:$CD,30,0)</f>
        <v>0</v>
      </c>
      <c r="BA59" s="38">
        <f>VLOOKUP(B:B,'[1]1. RW,EX,BOP,CP,SA'!$B:$CD,31,0)</f>
        <v>1</v>
      </c>
      <c r="BB59" s="38">
        <f>VLOOKUP(B:B,'[1]1. RW,EX,BOP,CP,SA'!$B:$CD,32,0)</f>
        <v>1</v>
      </c>
      <c r="BC59" s="38">
        <f>VLOOKUP(B:B,'[1]1. RW,EX,BOP,CP,SA'!$B:$CD,33,0)</f>
        <v>0</v>
      </c>
      <c r="BD59" s="38">
        <f>VLOOKUP(B:B,'[1]1. RW,EX,BOP,CP,SA'!$B:$CD,34,0)</f>
        <v>2</v>
      </c>
      <c r="BE59" s="38">
        <f>VLOOKUP(B:B,'[1]1. RW,EX,BOP,CP,SA'!$B:$CD,35,0)</f>
        <v>0</v>
      </c>
      <c r="BF59" s="38">
        <f>VLOOKUP(B:B,'[1]1. RW,EX,BOP,CP,SA'!$B:$CD,36,0)</f>
        <v>0</v>
      </c>
      <c r="BG59" s="38">
        <f>VLOOKUP(B:B,'[1]1. RW,EX,BOP,CP,SA'!$B:$CD,37,0)</f>
        <v>0</v>
      </c>
      <c r="BH59" s="38">
        <f>VLOOKUP(B:B,'[1]1. RW,EX,BOP,CP,SA'!$B:$CD,38,0)</f>
        <v>0</v>
      </c>
      <c r="BI59" s="38">
        <f>VLOOKUP(B:B,'[1]1. RW,EX,BOP,CP,SA'!$B:$CD,39,0)</f>
        <v>0</v>
      </c>
      <c r="BJ59" s="38">
        <f>VLOOKUP(B:B,'[1]1. RW,EX,BOP,CP,SA'!$B:$CD,40,0)</f>
        <v>0</v>
      </c>
      <c r="BK59" s="38">
        <f>VLOOKUP(B:B,'[1]1. RW,EX,BOP,CP,SA'!$B:$CD,41,0)</f>
        <v>3</v>
      </c>
      <c r="BL59" s="38">
        <f>VLOOKUP(B:B,'[1]1. RW,EX,BOP,CP,SA'!$B:$CD,42,0)</f>
        <v>0</v>
      </c>
      <c r="BM59" s="38">
        <f>VLOOKUP(B:B,'[1]1. RW,EX,BOP,CP,SA'!$B:$CD,43,0)</f>
        <v>2</v>
      </c>
      <c r="BN59" s="38">
        <f>VLOOKUP(B:B,'[1]1. RW,EX,BOP,CP,SA'!$B:$CD,44,0)</f>
        <v>1</v>
      </c>
      <c r="BO59" s="38">
        <f>VLOOKUP(B:B,'[1]1. RW,EX,BOP,CP,SA'!$B:$CD,45,0)</f>
        <v>8</v>
      </c>
      <c r="BP59" s="38">
        <f>VLOOKUP(B:B,'[1]1. RW,EX,BOP,CP,SA'!$B:$CD,46,0)</f>
        <v>0</v>
      </c>
      <c r="BQ59" s="38">
        <f>VLOOKUP(B:B,'[1]1. RW,EX,BOP,CP,SA'!$B:$CD,47,0)</f>
        <v>1</v>
      </c>
      <c r="BR59" s="38">
        <f>VLOOKUP(B:B,'[1]1. RW,EX,BOP,CP,SA'!$B:$CD,48,0)</f>
        <v>1</v>
      </c>
      <c r="BS59" s="38">
        <f>VLOOKUP(B:B,'[1]1. RW,EX,BOP,CP,SA'!$B:$CD,49,0)</f>
        <v>3</v>
      </c>
      <c r="BT59" s="38">
        <f>VLOOKUP(B:B,'[1]1. RW,EX,BOP,CP,SA'!$B:$CD,50,0)</f>
        <v>2</v>
      </c>
      <c r="BU59" s="38">
        <f>VLOOKUP(B:B,'[1]1. RW,EX,BOP,CP,SA'!$B:$CD,51,0)</f>
        <v>3</v>
      </c>
      <c r="BV59" s="38">
        <f>VLOOKUP(B:B,'[1]1. RW,EX,BOP,CP,SA'!$B:$CD,52,0)</f>
        <v>3</v>
      </c>
      <c r="BW59" s="38">
        <f>VLOOKUP(B:B,'[1]1. RW,EX,BOP,CP,SA'!$B:$CD,53,0)</f>
        <v>7</v>
      </c>
      <c r="BX59" s="38">
        <f>VLOOKUP(B:B,'[1]1. RW,EX,BOP,CP,SA'!$B:$CD,54,0)</f>
        <v>3</v>
      </c>
      <c r="BY59" s="38">
        <f>VLOOKUP(B:B,'[1]1. RW,EX,BOP,CP,SA'!$B:$CD,55,0)</f>
        <v>3</v>
      </c>
      <c r="BZ59" s="38">
        <f>VLOOKUP(B:B,'[1]1. RW,EX,BOP,CP,SA'!$B:$CD,56,0)</f>
        <v>2</v>
      </c>
      <c r="CA59" s="38">
        <f>VLOOKUP(B:B,'[1]1. RW,EX,BOP,CP,SA'!$B:$CD,57,0)</f>
        <v>1</v>
      </c>
      <c r="CB59" s="38">
        <f>VLOOKUP(B:B,'[1]1. RW,EX,BOP,CP,SA'!$B:$CD,58,0)</f>
        <v>2</v>
      </c>
      <c r="CC59" s="38">
        <f>VLOOKUP(B:B,'[1]1. RW,EX,BOP,CP,SA'!$B:$CD,59,0)</f>
        <v>1</v>
      </c>
      <c r="CD59" s="38">
        <f>VLOOKUP(B:B,'[1]1. RW,EX,BOP,CP,SA'!$B:$CD,60,0)</f>
        <v>1</v>
      </c>
      <c r="CE59" s="38">
        <f>VLOOKUP(B:B,'[1]1. RW,EX,BOP,CP,SA'!$B:$CD,61,0)</f>
        <v>0</v>
      </c>
      <c r="CF59" s="38">
        <f>VLOOKUP(B:B,'[1]1. RW,EX,BOP,CP,SA'!$B:$CD,62,0)</f>
        <v>3</v>
      </c>
      <c r="CG59" s="38">
        <f>VLOOKUP(B:B,'[1]1. RW,EX,BOP,CP,SA'!$B:$CD,63,0)</f>
        <v>2</v>
      </c>
      <c r="CH59" s="38">
        <f>VLOOKUP(B:B,'[1]1. RW,EX,BOP,CP,SA'!$B:$CD,64,0)</f>
        <v>1</v>
      </c>
      <c r="CI59" s="38">
        <f>VLOOKUP(B:B,'[1]1. RW,EX,BOP,CP,SA'!$B:$CD,65,0)</f>
        <v>1</v>
      </c>
      <c r="CJ59" s="38">
        <f>VLOOKUP(B:B,'[1]1. RW,EX,BOP,CP,SA'!$B:$CD,66,0)</f>
        <v>2</v>
      </c>
      <c r="CK59" s="38">
        <f>VLOOKUP(B:B,'[1]1. RW,EX,BOP,CP,SA'!$B:$CD,67,0)</f>
        <v>1</v>
      </c>
      <c r="CL59" s="38">
        <f>VLOOKUP(B:B,'[1]1. RW,EX,BOP,CP,SA'!$B:$CD,68,0)</f>
        <v>2</v>
      </c>
      <c r="CM59" s="38">
        <f>VLOOKUP(B:B,'[1]1. RW,EX,BOP,CP,SA'!$B:$CD,69,0)</f>
        <v>2</v>
      </c>
      <c r="CN59" s="38">
        <f>VLOOKUP(B:B,'[1]1. RW,EX,BOP,CP,SA'!$B:$CD,70,0)</f>
        <v>2</v>
      </c>
      <c r="CO59" s="38">
        <f>VLOOKUP(B:B,'[1]1. RW,EX,BOP,CP,SA'!$B:$CD,71,0)</f>
        <v>1</v>
      </c>
      <c r="CP59" s="38">
        <f>VLOOKUP(B:B,'[1]1. RW,EX,BOP,CP,SA'!$B:$CD,72,0)</f>
        <v>2</v>
      </c>
      <c r="CQ59" s="38">
        <f>VLOOKUP(B:B,'[1]1. RW,EX,BOP,CP,SA'!$B:$CD,73,0)</f>
        <v>1</v>
      </c>
      <c r="CR59" s="38">
        <f>VLOOKUP(B:B,'[1]1. RW,EX,BOP,CP,SA'!$B:$CD,74,0)</f>
        <v>2</v>
      </c>
      <c r="CS59" s="38">
        <f>VLOOKUP(B:B,'[1]1. RW,EX,BOP,CP,SA'!$B:$CD,75,0)</f>
        <v>1</v>
      </c>
      <c r="CT59" s="38">
        <f>VLOOKUP(B:B,'[1]1. RW,EX,BOP,CP,SA'!$B:$CD,76,0)</f>
        <v>1</v>
      </c>
      <c r="CU59" s="38">
        <f>VLOOKUP(B:B,'[1]1. RW,EX,BOP,CP,SA'!$B:$CD,77,0)</f>
        <v>2</v>
      </c>
      <c r="CV59" s="52">
        <f>VLOOKUP(B:B,'[1]1. RW,EX,BOP,CP,SA'!$B:$CD,78,0)</f>
        <v>2</v>
      </c>
      <c r="CW59" s="52">
        <f>VLOOKUP(B:B,'[1]1. RW,EX,BOP,CP,SA'!$B:$CD,79,0)</f>
        <v>1</v>
      </c>
      <c r="CX59" s="52">
        <f>VLOOKUP(B:B,'[1]1. RW,EX,BOP,CP,SA'!$B:$CD,80,0)</f>
        <v>2</v>
      </c>
      <c r="CY59" s="52">
        <f>VLOOKUP(B:B,'[1]1. RW,EX,BOP,CP,SA'!$B:$CD,81,0)</f>
        <v>2</v>
      </c>
    </row>
    <row r="60" spans="1:103">
      <c r="A60" s="9" t="s">
        <v>111</v>
      </c>
      <c r="B60" s="5" t="s">
        <v>1453</v>
      </c>
      <c r="C60" s="24" t="s">
        <v>798</v>
      </c>
      <c r="D60" s="38">
        <v>112</v>
      </c>
      <c r="E60" s="38">
        <v>99</v>
      </c>
      <c r="F60" s="38">
        <v>97</v>
      </c>
      <c r="G60" s="38">
        <v>101</v>
      </c>
      <c r="H60" s="38">
        <v>86</v>
      </c>
      <c r="I60" s="38">
        <v>82</v>
      </c>
      <c r="J60" s="38">
        <v>92</v>
      </c>
      <c r="K60" s="38">
        <v>70</v>
      </c>
      <c r="L60" s="38">
        <v>74</v>
      </c>
      <c r="M60" s="38">
        <v>88</v>
      </c>
      <c r="N60" s="38">
        <v>101</v>
      </c>
      <c r="O60" s="38">
        <v>93</v>
      </c>
      <c r="P60" s="38">
        <v>103</v>
      </c>
      <c r="Q60" s="38">
        <v>114</v>
      </c>
      <c r="R60" s="38">
        <v>118</v>
      </c>
      <c r="S60" s="38">
        <v>142</v>
      </c>
      <c r="T60" s="38">
        <v>132</v>
      </c>
      <c r="U60" s="38">
        <v>130</v>
      </c>
      <c r="V60" s="38">
        <v>113</v>
      </c>
      <c r="W60" s="38">
        <v>119</v>
      </c>
      <c r="X60" s="53">
        <f>VLOOKUP(B:B,'[1]1. RW,EX,BOP,CP,SA'!$B:$CD,2,0)</f>
        <v>25</v>
      </c>
      <c r="Y60" s="38">
        <f>VLOOKUP(B:B,'[1]1. RW,EX,BOP,CP,SA'!$B:$CD,3,0)</f>
        <v>28</v>
      </c>
      <c r="Z60" s="38">
        <f>VLOOKUP(B:B,'[1]1. RW,EX,BOP,CP,SA'!$B:$CD,4,0)</f>
        <v>31</v>
      </c>
      <c r="AA60" s="38">
        <f>VLOOKUP(B:B,'[1]1. RW,EX,BOP,CP,SA'!$B:$CD,5,0)</f>
        <v>28</v>
      </c>
      <c r="AB60" s="38">
        <f>VLOOKUP(B:B,'[1]1. RW,EX,BOP,CP,SA'!$B:$CD,6,0)</f>
        <v>27</v>
      </c>
      <c r="AC60" s="38">
        <f>VLOOKUP(B:B,'[1]1. RW,EX,BOP,CP,SA'!$B:$CD,7,0)</f>
        <v>22</v>
      </c>
      <c r="AD60" s="38">
        <f>VLOOKUP(B:B,'[1]1. RW,EX,BOP,CP,SA'!$B:$CD,8,0)</f>
        <v>25</v>
      </c>
      <c r="AE60" s="38">
        <f>VLOOKUP(B:B,'[1]1. RW,EX,BOP,CP,SA'!$B:$CD,9,0)</f>
        <v>25</v>
      </c>
      <c r="AF60" s="38">
        <f>VLOOKUP(B:B,'[1]1. RW,EX,BOP,CP,SA'!$B:$CD,10,0)</f>
        <v>25</v>
      </c>
      <c r="AG60" s="38">
        <f>VLOOKUP(B:B,'[1]1. RW,EX,BOP,CP,SA'!$B:$CD,11,0)</f>
        <v>24</v>
      </c>
      <c r="AH60" s="38">
        <f>VLOOKUP(B:B,'[1]1. RW,EX,BOP,CP,SA'!$B:$CD,12,0)</f>
        <v>22</v>
      </c>
      <c r="AI60" s="38">
        <f>VLOOKUP(B:B,'[1]1. RW,EX,BOP,CP,SA'!$B:$CD,13,0)</f>
        <v>26</v>
      </c>
      <c r="AJ60" s="38">
        <f>VLOOKUP(B:B,'[1]1. RW,EX,BOP,CP,SA'!$B:$CD,14,0)</f>
        <v>26</v>
      </c>
      <c r="AK60" s="38">
        <f>VLOOKUP(B:B,'[1]1. RW,EX,BOP,CP,SA'!$B:$CD,15,0)</f>
        <v>26</v>
      </c>
      <c r="AL60" s="38">
        <f>VLOOKUP(B:B,'[1]1. RW,EX,BOP,CP,SA'!$B:$CD,16,0)</f>
        <v>23</v>
      </c>
      <c r="AM60" s="38">
        <f>VLOOKUP(B:B,'[1]1. RW,EX,BOP,CP,SA'!$B:$CD,17,0)</f>
        <v>26</v>
      </c>
      <c r="AN60" s="38">
        <f>VLOOKUP(B:B,'[1]1. RW,EX,BOP,CP,SA'!$B:$CD,18,0)</f>
        <v>25</v>
      </c>
      <c r="AO60" s="38">
        <f>VLOOKUP(B:B,'[1]1. RW,EX,BOP,CP,SA'!$B:$CD,19,0)</f>
        <v>22</v>
      </c>
      <c r="AP60" s="38">
        <f>VLOOKUP(B:B,'[1]1. RW,EX,BOP,CP,SA'!$B:$CD,20,0)</f>
        <v>20</v>
      </c>
      <c r="AQ60" s="38">
        <f>VLOOKUP(B:B,'[1]1. RW,EX,BOP,CP,SA'!$B:$CD,21,0)</f>
        <v>19</v>
      </c>
      <c r="AR60" s="38">
        <f>VLOOKUP(B:B,'[1]1. RW,EX,BOP,CP,SA'!$B:$CD,22,0)</f>
        <v>19</v>
      </c>
      <c r="AS60" s="38">
        <f>VLOOKUP(B:B,'[1]1. RW,EX,BOP,CP,SA'!$B:$CD,23,0)</f>
        <v>21</v>
      </c>
      <c r="AT60" s="38">
        <f>VLOOKUP(B:B,'[1]1. RW,EX,BOP,CP,SA'!$B:$CD,24,0)</f>
        <v>21</v>
      </c>
      <c r="AU60" s="38">
        <f>VLOOKUP(B:B,'[1]1. RW,EX,BOP,CP,SA'!$B:$CD,25,0)</f>
        <v>21</v>
      </c>
      <c r="AV60" s="38">
        <f>VLOOKUP(B:B,'[1]1. RW,EX,BOP,CP,SA'!$B:$CD,26,0)</f>
        <v>20</v>
      </c>
      <c r="AW60" s="38">
        <f>VLOOKUP(B:B,'[1]1. RW,EX,BOP,CP,SA'!$B:$CD,27,0)</f>
        <v>23</v>
      </c>
      <c r="AX60" s="38">
        <f>VLOOKUP(B:B,'[1]1. RW,EX,BOP,CP,SA'!$B:$CD,28,0)</f>
        <v>27</v>
      </c>
      <c r="AY60" s="38">
        <f>VLOOKUP(B:B,'[1]1. RW,EX,BOP,CP,SA'!$B:$CD,29,0)</f>
        <v>22</v>
      </c>
      <c r="AZ60" s="38">
        <f>VLOOKUP(B:B,'[1]1. RW,EX,BOP,CP,SA'!$B:$CD,30,0)</f>
        <v>18</v>
      </c>
      <c r="BA60" s="38">
        <f>VLOOKUP(B:B,'[1]1. RW,EX,BOP,CP,SA'!$B:$CD,31,0)</f>
        <v>19</v>
      </c>
      <c r="BB60" s="38">
        <f>VLOOKUP(B:B,'[1]1. RW,EX,BOP,CP,SA'!$B:$CD,32,0)</f>
        <v>17</v>
      </c>
      <c r="BC60" s="38">
        <f>VLOOKUP(B:B,'[1]1. RW,EX,BOP,CP,SA'!$B:$CD,33,0)</f>
        <v>16</v>
      </c>
      <c r="BD60" s="38">
        <f>VLOOKUP(B:B,'[1]1. RW,EX,BOP,CP,SA'!$B:$CD,34,0)</f>
        <v>20</v>
      </c>
      <c r="BE60" s="38">
        <f>VLOOKUP(B:B,'[1]1. RW,EX,BOP,CP,SA'!$B:$CD,35,0)</f>
        <v>18</v>
      </c>
      <c r="BF60" s="38">
        <f>VLOOKUP(B:B,'[1]1. RW,EX,BOP,CP,SA'!$B:$CD,36,0)</f>
        <v>18</v>
      </c>
      <c r="BG60" s="38">
        <f>VLOOKUP(B:B,'[1]1. RW,EX,BOP,CP,SA'!$B:$CD,37,0)</f>
        <v>18</v>
      </c>
      <c r="BH60" s="38">
        <f>VLOOKUP(B:B,'[1]1. RW,EX,BOP,CP,SA'!$B:$CD,38,0)</f>
        <v>20</v>
      </c>
      <c r="BI60" s="38">
        <f>VLOOKUP(B:B,'[1]1. RW,EX,BOP,CP,SA'!$B:$CD,39,0)</f>
        <v>24</v>
      </c>
      <c r="BJ60" s="38">
        <f>VLOOKUP(B:B,'[1]1. RW,EX,BOP,CP,SA'!$B:$CD,40,0)</f>
        <v>20</v>
      </c>
      <c r="BK60" s="38">
        <f>VLOOKUP(B:B,'[1]1. RW,EX,BOP,CP,SA'!$B:$CD,41,0)</f>
        <v>24</v>
      </c>
      <c r="BL60" s="38">
        <f>VLOOKUP(B:B,'[1]1. RW,EX,BOP,CP,SA'!$B:$CD,42,0)</f>
        <v>26</v>
      </c>
      <c r="BM60" s="38">
        <f>VLOOKUP(B:B,'[1]1. RW,EX,BOP,CP,SA'!$B:$CD,43,0)</f>
        <v>26</v>
      </c>
      <c r="BN60" s="38">
        <f>VLOOKUP(B:B,'[1]1. RW,EX,BOP,CP,SA'!$B:$CD,44,0)</f>
        <v>24</v>
      </c>
      <c r="BO60" s="38">
        <f>VLOOKUP(B:B,'[1]1. RW,EX,BOP,CP,SA'!$B:$CD,45,0)</f>
        <v>25</v>
      </c>
      <c r="BP60" s="38">
        <f>VLOOKUP(B:B,'[1]1. RW,EX,BOP,CP,SA'!$B:$CD,46,0)</f>
        <v>24</v>
      </c>
      <c r="BQ60" s="38">
        <f>VLOOKUP(B:B,'[1]1. RW,EX,BOP,CP,SA'!$B:$CD,47,0)</f>
        <v>21</v>
      </c>
      <c r="BR60" s="38">
        <f>VLOOKUP(B:B,'[1]1. RW,EX,BOP,CP,SA'!$B:$CD,48,0)</f>
        <v>25</v>
      </c>
      <c r="BS60" s="38">
        <f>VLOOKUP(B:B,'[1]1. RW,EX,BOP,CP,SA'!$B:$CD,49,0)</f>
        <v>23</v>
      </c>
      <c r="BT60" s="38">
        <f>VLOOKUP(B:B,'[1]1. RW,EX,BOP,CP,SA'!$B:$CD,50,0)</f>
        <v>26</v>
      </c>
      <c r="BU60" s="38">
        <f>VLOOKUP(B:B,'[1]1. RW,EX,BOP,CP,SA'!$B:$CD,51,0)</f>
        <v>24</v>
      </c>
      <c r="BV60" s="38">
        <f>VLOOKUP(B:B,'[1]1. RW,EX,BOP,CP,SA'!$B:$CD,52,0)</f>
        <v>27</v>
      </c>
      <c r="BW60" s="38">
        <f>VLOOKUP(B:B,'[1]1. RW,EX,BOP,CP,SA'!$B:$CD,53,0)</f>
        <v>26</v>
      </c>
      <c r="BX60" s="38">
        <f>VLOOKUP(B:B,'[1]1. RW,EX,BOP,CP,SA'!$B:$CD,54,0)</f>
        <v>24</v>
      </c>
      <c r="BY60" s="38">
        <f>VLOOKUP(B:B,'[1]1. RW,EX,BOP,CP,SA'!$B:$CD,55,0)</f>
        <v>32</v>
      </c>
      <c r="BZ60" s="38">
        <f>VLOOKUP(B:B,'[1]1. RW,EX,BOP,CP,SA'!$B:$CD,56,0)</f>
        <v>28</v>
      </c>
      <c r="CA60" s="38">
        <f>VLOOKUP(B:B,'[1]1. RW,EX,BOP,CP,SA'!$B:$CD,57,0)</f>
        <v>30</v>
      </c>
      <c r="CB60" s="38">
        <f>VLOOKUP(B:B,'[1]1. RW,EX,BOP,CP,SA'!$B:$CD,58,0)</f>
        <v>28</v>
      </c>
      <c r="CC60" s="38">
        <f>VLOOKUP(B:B,'[1]1. RW,EX,BOP,CP,SA'!$B:$CD,59,0)</f>
        <v>24</v>
      </c>
      <c r="CD60" s="38">
        <f>VLOOKUP(B:B,'[1]1. RW,EX,BOP,CP,SA'!$B:$CD,60,0)</f>
        <v>33</v>
      </c>
      <c r="CE60" s="38">
        <f>VLOOKUP(B:B,'[1]1. RW,EX,BOP,CP,SA'!$B:$CD,61,0)</f>
        <v>33</v>
      </c>
      <c r="CF60" s="38">
        <f>VLOOKUP(B:B,'[1]1. RW,EX,BOP,CP,SA'!$B:$CD,62,0)</f>
        <v>34</v>
      </c>
      <c r="CG60" s="38">
        <f>VLOOKUP(B:B,'[1]1. RW,EX,BOP,CP,SA'!$B:$CD,63,0)</f>
        <v>35</v>
      </c>
      <c r="CH60" s="38">
        <f>VLOOKUP(B:B,'[1]1. RW,EX,BOP,CP,SA'!$B:$CD,64,0)</f>
        <v>37</v>
      </c>
      <c r="CI60" s="38">
        <f>VLOOKUP(B:B,'[1]1. RW,EX,BOP,CP,SA'!$B:$CD,65,0)</f>
        <v>36</v>
      </c>
      <c r="CJ60" s="38">
        <f>VLOOKUP(B:B,'[1]1. RW,EX,BOP,CP,SA'!$B:$CD,66,0)</f>
        <v>34</v>
      </c>
      <c r="CK60" s="38">
        <f>VLOOKUP(B:B,'[1]1. RW,EX,BOP,CP,SA'!$B:$CD,67,0)</f>
        <v>31</v>
      </c>
      <c r="CL60" s="38">
        <f>VLOOKUP(B:B,'[1]1. RW,EX,BOP,CP,SA'!$B:$CD,68,0)</f>
        <v>33</v>
      </c>
      <c r="CM60" s="38">
        <f>VLOOKUP(B:B,'[1]1. RW,EX,BOP,CP,SA'!$B:$CD,69,0)</f>
        <v>34</v>
      </c>
      <c r="CN60" s="38">
        <f>VLOOKUP(B:B,'[1]1. RW,EX,BOP,CP,SA'!$B:$CD,70,0)</f>
        <v>33</v>
      </c>
      <c r="CO60" s="38">
        <f>VLOOKUP(B:B,'[1]1. RW,EX,BOP,CP,SA'!$B:$CD,71,0)</f>
        <v>34</v>
      </c>
      <c r="CP60" s="38">
        <f>VLOOKUP(B:B,'[1]1. RW,EX,BOP,CP,SA'!$B:$CD,72,0)</f>
        <v>32</v>
      </c>
      <c r="CQ60" s="38">
        <f>VLOOKUP(B:B,'[1]1. RW,EX,BOP,CP,SA'!$B:$CD,73,0)</f>
        <v>31</v>
      </c>
      <c r="CR60" s="38">
        <f>VLOOKUP(B:B,'[1]1. RW,EX,BOP,CP,SA'!$B:$CD,74,0)</f>
        <v>33</v>
      </c>
      <c r="CS60" s="38">
        <f>VLOOKUP(B:B,'[1]1. RW,EX,BOP,CP,SA'!$B:$CD,75,0)</f>
        <v>28</v>
      </c>
      <c r="CT60" s="38">
        <f>VLOOKUP(B:B,'[1]1. RW,EX,BOP,CP,SA'!$B:$CD,76,0)</f>
        <v>24</v>
      </c>
      <c r="CU60" s="38">
        <f>VLOOKUP(B:B,'[1]1. RW,EX,BOP,CP,SA'!$B:$CD,77,0)</f>
        <v>28</v>
      </c>
      <c r="CV60" s="52">
        <f>VLOOKUP(B:B,'[1]1. RW,EX,BOP,CP,SA'!$B:$CD,78,0)</f>
        <v>28</v>
      </c>
      <c r="CW60" s="52">
        <f>VLOOKUP(B:B,'[1]1. RW,EX,BOP,CP,SA'!$B:$CD,79,0)</f>
        <v>32</v>
      </c>
      <c r="CX60" s="52">
        <f>VLOOKUP(B:B,'[1]1. RW,EX,BOP,CP,SA'!$B:$CD,80,0)</f>
        <v>31</v>
      </c>
      <c r="CY60" s="52">
        <f>VLOOKUP(B:B,'[1]1. RW,EX,BOP,CP,SA'!$B:$CD,81,0)</f>
        <v>28</v>
      </c>
    </row>
    <row r="61" spans="1:103">
      <c r="A61" s="1" t="s">
        <v>113</v>
      </c>
      <c r="B61" s="5" t="s">
        <v>1454</v>
      </c>
      <c r="C61" s="24" t="s">
        <v>799</v>
      </c>
      <c r="D61" s="38">
        <v>439</v>
      </c>
      <c r="E61" s="38">
        <v>420</v>
      </c>
      <c r="F61" s="38">
        <v>395</v>
      </c>
      <c r="G61" s="38">
        <v>338</v>
      </c>
      <c r="H61" s="38">
        <v>284</v>
      </c>
      <c r="I61" s="38">
        <v>239</v>
      </c>
      <c r="J61" s="38">
        <v>232</v>
      </c>
      <c r="K61" s="38">
        <v>239</v>
      </c>
      <c r="L61" s="38">
        <v>269</v>
      </c>
      <c r="M61" s="38">
        <v>264</v>
      </c>
      <c r="N61" s="38">
        <v>253</v>
      </c>
      <c r="O61" s="38">
        <v>253</v>
      </c>
      <c r="P61" s="38">
        <v>319</v>
      </c>
      <c r="Q61" s="38">
        <v>387</v>
      </c>
      <c r="R61" s="38">
        <v>475</v>
      </c>
      <c r="S61" s="38">
        <v>485</v>
      </c>
      <c r="T61" s="38">
        <v>475</v>
      </c>
      <c r="U61" s="38">
        <v>498</v>
      </c>
      <c r="V61" s="38">
        <v>524</v>
      </c>
      <c r="W61" s="38">
        <v>556</v>
      </c>
      <c r="X61" s="53">
        <f>VLOOKUP(B:B,'[1]1. RW,EX,BOP,CP,SA'!$B:$CD,2,0)</f>
        <v>119</v>
      </c>
      <c r="Y61" s="38">
        <f>VLOOKUP(B:B,'[1]1. RW,EX,BOP,CP,SA'!$B:$CD,3,0)</f>
        <v>99</v>
      </c>
      <c r="Z61" s="38">
        <f>VLOOKUP(B:B,'[1]1. RW,EX,BOP,CP,SA'!$B:$CD,4,0)</f>
        <v>105</v>
      </c>
      <c r="AA61" s="38">
        <f>VLOOKUP(B:B,'[1]1. RW,EX,BOP,CP,SA'!$B:$CD,5,0)</f>
        <v>116</v>
      </c>
      <c r="AB61" s="38">
        <f>VLOOKUP(B:B,'[1]1. RW,EX,BOP,CP,SA'!$B:$CD,6,0)</f>
        <v>111</v>
      </c>
      <c r="AC61" s="38">
        <f>VLOOKUP(B:B,'[1]1. RW,EX,BOP,CP,SA'!$B:$CD,7,0)</f>
        <v>102</v>
      </c>
      <c r="AD61" s="38">
        <f>VLOOKUP(B:B,'[1]1. RW,EX,BOP,CP,SA'!$B:$CD,8,0)</f>
        <v>110</v>
      </c>
      <c r="AE61" s="38">
        <f>VLOOKUP(B:B,'[1]1. RW,EX,BOP,CP,SA'!$B:$CD,9,0)</f>
        <v>97</v>
      </c>
      <c r="AF61" s="38">
        <f>VLOOKUP(B:B,'[1]1. RW,EX,BOP,CP,SA'!$B:$CD,10,0)</f>
        <v>111</v>
      </c>
      <c r="AG61" s="38">
        <f>VLOOKUP(B:B,'[1]1. RW,EX,BOP,CP,SA'!$B:$CD,11,0)</f>
        <v>102</v>
      </c>
      <c r="AH61" s="38">
        <f>VLOOKUP(B:B,'[1]1. RW,EX,BOP,CP,SA'!$B:$CD,12,0)</f>
        <v>88</v>
      </c>
      <c r="AI61" s="38">
        <f>VLOOKUP(B:B,'[1]1. RW,EX,BOP,CP,SA'!$B:$CD,13,0)</f>
        <v>94</v>
      </c>
      <c r="AJ61" s="38">
        <f>VLOOKUP(B:B,'[1]1. RW,EX,BOP,CP,SA'!$B:$CD,14,0)</f>
        <v>96</v>
      </c>
      <c r="AK61" s="38">
        <f>VLOOKUP(B:B,'[1]1. RW,EX,BOP,CP,SA'!$B:$CD,15,0)</f>
        <v>87</v>
      </c>
      <c r="AL61" s="38">
        <f>VLOOKUP(B:B,'[1]1. RW,EX,BOP,CP,SA'!$B:$CD,16,0)</f>
        <v>74</v>
      </c>
      <c r="AM61" s="38">
        <f>VLOOKUP(B:B,'[1]1. RW,EX,BOP,CP,SA'!$B:$CD,17,0)</f>
        <v>81</v>
      </c>
      <c r="AN61" s="38">
        <f>VLOOKUP(B:B,'[1]1. RW,EX,BOP,CP,SA'!$B:$CD,18,0)</f>
        <v>73</v>
      </c>
      <c r="AO61" s="38">
        <f>VLOOKUP(B:B,'[1]1. RW,EX,BOP,CP,SA'!$B:$CD,19,0)</f>
        <v>74</v>
      </c>
      <c r="AP61" s="38">
        <f>VLOOKUP(B:B,'[1]1. RW,EX,BOP,CP,SA'!$B:$CD,20,0)</f>
        <v>75</v>
      </c>
      <c r="AQ61" s="38">
        <f>VLOOKUP(B:B,'[1]1. RW,EX,BOP,CP,SA'!$B:$CD,21,0)</f>
        <v>62</v>
      </c>
      <c r="AR61" s="38">
        <f>VLOOKUP(B:B,'[1]1. RW,EX,BOP,CP,SA'!$B:$CD,22,0)</f>
        <v>58</v>
      </c>
      <c r="AS61" s="38">
        <f>VLOOKUP(B:B,'[1]1. RW,EX,BOP,CP,SA'!$B:$CD,23,0)</f>
        <v>60</v>
      </c>
      <c r="AT61" s="38">
        <f>VLOOKUP(B:B,'[1]1. RW,EX,BOP,CP,SA'!$B:$CD,24,0)</f>
        <v>63</v>
      </c>
      <c r="AU61" s="38">
        <f>VLOOKUP(B:B,'[1]1. RW,EX,BOP,CP,SA'!$B:$CD,25,0)</f>
        <v>58</v>
      </c>
      <c r="AV61" s="38">
        <f>VLOOKUP(B:B,'[1]1. RW,EX,BOP,CP,SA'!$B:$CD,26,0)</f>
        <v>57</v>
      </c>
      <c r="AW61" s="38">
        <f>VLOOKUP(B:B,'[1]1. RW,EX,BOP,CP,SA'!$B:$CD,27,0)</f>
        <v>58</v>
      </c>
      <c r="AX61" s="38">
        <f>VLOOKUP(B:B,'[1]1. RW,EX,BOP,CP,SA'!$B:$CD,28,0)</f>
        <v>61</v>
      </c>
      <c r="AY61" s="38">
        <f>VLOOKUP(B:B,'[1]1. RW,EX,BOP,CP,SA'!$B:$CD,29,0)</f>
        <v>56</v>
      </c>
      <c r="AZ61" s="38">
        <f>VLOOKUP(B:B,'[1]1. RW,EX,BOP,CP,SA'!$B:$CD,30,0)</f>
        <v>56</v>
      </c>
      <c r="BA61" s="38">
        <f>VLOOKUP(B:B,'[1]1. RW,EX,BOP,CP,SA'!$B:$CD,31,0)</f>
        <v>59</v>
      </c>
      <c r="BB61" s="38">
        <f>VLOOKUP(B:B,'[1]1. RW,EX,BOP,CP,SA'!$B:$CD,32,0)</f>
        <v>60</v>
      </c>
      <c r="BC61" s="38">
        <f>VLOOKUP(B:B,'[1]1. RW,EX,BOP,CP,SA'!$B:$CD,33,0)</f>
        <v>64</v>
      </c>
      <c r="BD61" s="38">
        <f>VLOOKUP(B:B,'[1]1. RW,EX,BOP,CP,SA'!$B:$CD,34,0)</f>
        <v>71</v>
      </c>
      <c r="BE61" s="38">
        <f>VLOOKUP(B:B,'[1]1. RW,EX,BOP,CP,SA'!$B:$CD,35,0)</f>
        <v>64</v>
      </c>
      <c r="BF61" s="38">
        <f>VLOOKUP(B:B,'[1]1. RW,EX,BOP,CP,SA'!$B:$CD,36,0)</f>
        <v>64</v>
      </c>
      <c r="BG61" s="38">
        <f>VLOOKUP(B:B,'[1]1. RW,EX,BOP,CP,SA'!$B:$CD,37,0)</f>
        <v>70</v>
      </c>
      <c r="BH61" s="38">
        <f>VLOOKUP(B:B,'[1]1. RW,EX,BOP,CP,SA'!$B:$CD,38,0)</f>
        <v>62</v>
      </c>
      <c r="BI61" s="38">
        <f>VLOOKUP(B:B,'[1]1. RW,EX,BOP,CP,SA'!$B:$CD,39,0)</f>
        <v>74</v>
      </c>
      <c r="BJ61" s="38">
        <f>VLOOKUP(B:B,'[1]1. RW,EX,BOP,CP,SA'!$B:$CD,40,0)</f>
        <v>69</v>
      </c>
      <c r="BK61" s="38">
        <f>VLOOKUP(B:B,'[1]1. RW,EX,BOP,CP,SA'!$B:$CD,41,0)</f>
        <v>59</v>
      </c>
      <c r="BL61" s="38">
        <f>VLOOKUP(B:B,'[1]1. RW,EX,BOP,CP,SA'!$B:$CD,42,0)</f>
        <v>63</v>
      </c>
      <c r="BM61" s="38">
        <f>VLOOKUP(B:B,'[1]1. RW,EX,BOP,CP,SA'!$B:$CD,43,0)</f>
        <v>59</v>
      </c>
      <c r="BN61" s="38">
        <f>VLOOKUP(B:B,'[1]1. RW,EX,BOP,CP,SA'!$B:$CD,44,0)</f>
        <v>70</v>
      </c>
      <c r="BO61" s="38">
        <f>VLOOKUP(B:B,'[1]1. RW,EX,BOP,CP,SA'!$B:$CD,45,0)</f>
        <v>61</v>
      </c>
      <c r="BP61" s="38">
        <f>VLOOKUP(B:B,'[1]1. RW,EX,BOP,CP,SA'!$B:$CD,46,0)</f>
        <v>63</v>
      </c>
      <c r="BQ61" s="38">
        <f>VLOOKUP(B:B,'[1]1. RW,EX,BOP,CP,SA'!$B:$CD,47,0)</f>
        <v>57</v>
      </c>
      <c r="BR61" s="38">
        <f>VLOOKUP(B:B,'[1]1. RW,EX,BOP,CP,SA'!$B:$CD,48,0)</f>
        <v>66</v>
      </c>
      <c r="BS61" s="38">
        <f>VLOOKUP(B:B,'[1]1. RW,EX,BOP,CP,SA'!$B:$CD,49,0)</f>
        <v>67</v>
      </c>
      <c r="BT61" s="38">
        <f>VLOOKUP(B:B,'[1]1. RW,EX,BOP,CP,SA'!$B:$CD,50,0)</f>
        <v>69</v>
      </c>
      <c r="BU61" s="38">
        <f>VLOOKUP(B:B,'[1]1. RW,EX,BOP,CP,SA'!$B:$CD,51,0)</f>
        <v>72</v>
      </c>
      <c r="BV61" s="38">
        <f>VLOOKUP(B:B,'[1]1. RW,EX,BOP,CP,SA'!$B:$CD,52,0)</f>
        <v>91</v>
      </c>
      <c r="BW61" s="38">
        <f>VLOOKUP(B:B,'[1]1. RW,EX,BOP,CP,SA'!$B:$CD,53,0)</f>
        <v>87</v>
      </c>
      <c r="BX61" s="38">
        <f>VLOOKUP(B:B,'[1]1. RW,EX,BOP,CP,SA'!$B:$CD,54,0)</f>
        <v>101</v>
      </c>
      <c r="BY61" s="38">
        <f>VLOOKUP(B:B,'[1]1. RW,EX,BOP,CP,SA'!$B:$CD,55,0)</f>
        <v>90</v>
      </c>
      <c r="BZ61" s="38">
        <f>VLOOKUP(B:B,'[1]1. RW,EX,BOP,CP,SA'!$B:$CD,56,0)</f>
        <v>97</v>
      </c>
      <c r="CA61" s="38">
        <f>VLOOKUP(B:B,'[1]1. RW,EX,BOP,CP,SA'!$B:$CD,57,0)</f>
        <v>99</v>
      </c>
      <c r="CB61" s="38">
        <f>VLOOKUP(B:B,'[1]1. RW,EX,BOP,CP,SA'!$B:$CD,58,0)</f>
        <v>112</v>
      </c>
      <c r="CC61" s="38">
        <f>VLOOKUP(B:B,'[1]1. RW,EX,BOP,CP,SA'!$B:$CD,59,0)</f>
        <v>109</v>
      </c>
      <c r="CD61" s="38">
        <f>VLOOKUP(B:B,'[1]1. RW,EX,BOP,CP,SA'!$B:$CD,60,0)</f>
        <v>127</v>
      </c>
      <c r="CE61" s="38">
        <f>VLOOKUP(B:B,'[1]1. RW,EX,BOP,CP,SA'!$B:$CD,61,0)</f>
        <v>127</v>
      </c>
      <c r="CF61" s="38">
        <f>VLOOKUP(B:B,'[1]1. RW,EX,BOP,CP,SA'!$B:$CD,62,0)</f>
        <v>129</v>
      </c>
      <c r="CG61" s="38">
        <f>VLOOKUP(B:B,'[1]1. RW,EX,BOP,CP,SA'!$B:$CD,63,0)</f>
        <v>117</v>
      </c>
      <c r="CH61" s="38">
        <f>VLOOKUP(B:B,'[1]1. RW,EX,BOP,CP,SA'!$B:$CD,64,0)</f>
        <v>128</v>
      </c>
      <c r="CI61" s="38">
        <f>VLOOKUP(B:B,'[1]1. RW,EX,BOP,CP,SA'!$B:$CD,65,0)</f>
        <v>111</v>
      </c>
      <c r="CJ61" s="38">
        <f>VLOOKUP(B:B,'[1]1. RW,EX,BOP,CP,SA'!$B:$CD,66,0)</f>
        <v>126</v>
      </c>
      <c r="CK61" s="38">
        <f>VLOOKUP(B:B,'[1]1. RW,EX,BOP,CP,SA'!$B:$CD,67,0)</f>
        <v>106</v>
      </c>
      <c r="CL61" s="38">
        <f>VLOOKUP(B:B,'[1]1. RW,EX,BOP,CP,SA'!$B:$CD,68,0)</f>
        <v>127</v>
      </c>
      <c r="CM61" s="38">
        <f>VLOOKUP(B:B,'[1]1. RW,EX,BOP,CP,SA'!$B:$CD,69,0)</f>
        <v>116</v>
      </c>
      <c r="CN61" s="38">
        <f>VLOOKUP(B:B,'[1]1. RW,EX,BOP,CP,SA'!$B:$CD,70,0)</f>
        <v>133</v>
      </c>
      <c r="CO61" s="38">
        <f>VLOOKUP(B:B,'[1]1. RW,EX,BOP,CP,SA'!$B:$CD,71,0)</f>
        <v>124</v>
      </c>
      <c r="CP61" s="38">
        <f>VLOOKUP(B:B,'[1]1. RW,EX,BOP,CP,SA'!$B:$CD,72,0)</f>
        <v>120</v>
      </c>
      <c r="CQ61" s="38">
        <f>VLOOKUP(B:B,'[1]1. RW,EX,BOP,CP,SA'!$B:$CD,73,0)</f>
        <v>121</v>
      </c>
      <c r="CR61" s="38">
        <f>VLOOKUP(B:B,'[1]1. RW,EX,BOP,CP,SA'!$B:$CD,74,0)</f>
        <v>125</v>
      </c>
      <c r="CS61" s="38">
        <f>VLOOKUP(B:B,'[1]1. RW,EX,BOP,CP,SA'!$B:$CD,75,0)</f>
        <v>124</v>
      </c>
      <c r="CT61" s="38">
        <f>VLOOKUP(B:B,'[1]1. RW,EX,BOP,CP,SA'!$B:$CD,76,0)</f>
        <v>133</v>
      </c>
      <c r="CU61" s="38">
        <f>VLOOKUP(B:B,'[1]1. RW,EX,BOP,CP,SA'!$B:$CD,77,0)</f>
        <v>142</v>
      </c>
      <c r="CV61" s="52">
        <f>VLOOKUP(B:B,'[1]1. RW,EX,BOP,CP,SA'!$B:$CD,78,0)</f>
        <v>138</v>
      </c>
      <c r="CW61" s="52">
        <f>VLOOKUP(B:B,'[1]1. RW,EX,BOP,CP,SA'!$B:$CD,79,0)</f>
        <v>141</v>
      </c>
      <c r="CX61" s="52">
        <f>VLOOKUP(B:B,'[1]1. RW,EX,BOP,CP,SA'!$B:$CD,80,0)</f>
        <v>142</v>
      </c>
      <c r="CY61" s="52">
        <f>VLOOKUP(B:B,'[1]1. RW,EX,BOP,CP,SA'!$B:$CD,81,0)</f>
        <v>135</v>
      </c>
    </row>
    <row r="62" spans="1:103">
      <c r="A62" s="9" t="s">
        <v>115</v>
      </c>
      <c r="B62" s="5" t="s">
        <v>1455</v>
      </c>
      <c r="C62" s="24" t="s">
        <v>800</v>
      </c>
      <c r="D62" s="38">
        <v>187</v>
      </c>
      <c r="E62" s="38">
        <v>190</v>
      </c>
      <c r="F62" s="38">
        <v>186</v>
      </c>
      <c r="G62" s="38">
        <v>157</v>
      </c>
      <c r="H62" s="38">
        <v>134</v>
      </c>
      <c r="I62" s="38">
        <v>152</v>
      </c>
      <c r="J62" s="38">
        <v>159</v>
      </c>
      <c r="K62" s="38">
        <v>168</v>
      </c>
      <c r="L62" s="38">
        <v>185</v>
      </c>
      <c r="M62" s="38">
        <v>180</v>
      </c>
      <c r="N62" s="38">
        <v>161</v>
      </c>
      <c r="O62" s="38">
        <v>152</v>
      </c>
      <c r="P62" s="38">
        <v>197</v>
      </c>
      <c r="Q62" s="38">
        <v>235</v>
      </c>
      <c r="R62" s="38">
        <v>249</v>
      </c>
      <c r="S62" s="38">
        <v>271</v>
      </c>
      <c r="T62" s="38">
        <v>274</v>
      </c>
      <c r="U62" s="38">
        <v>282</v>
      </c>
      <c r="V62" s="38">
        <v>340</v>
      </c>
      <c r="W62" s="38">
        <v>365</v>
      </c>
      <c r="X62" s="53">
        <f>VLOOKUP(B:B,'[1]1. RW,EX,BOP,CP,SA'!$B:$CD,2,0)</f>
        <v>52</v>
      </c>
      <c r="Y62" s="38">
        <f>VLOOKUP(B:B,'[1]1. RW,EX,BOP,CP,SA'!$B:$CD,3,0)</f>
        <v>42</v>
      </c>
      <c r="Z62" s="38">
        <f>VLOOKUP(B:B,'[1]1. RW,EX,BOP,CP,SA'!$B:$CD,4,0)</f>
        <v>46</v>
      </c>
      <c r="AA62" s="38">
        <f>VLOOKUP(B:B,'[1]1. RW,EX,BOP,CP,SA'!$B:$CD,5,0)</f>
        <v>47</v>
      </c>
      <c r="AB62" s="38">
        <f>VLOOKUP(B:B,'[1]1. RW,EX,BOP,CP,SA'!$B:$CD,6,0)</f>
        <v>47</v>
      </c>
      <c r="AC62" s="38">
        <f>VLOOKUP(B:B,'[1]1. RW,EX,BOP,CP,SA'!$B:$CD,7,0)</f>
        <v>49</v>
      </c>
      <c r="AD62" s="38">
        <f>VLOOKUP(B:B,'[1]1. RW,EX,BOP,CP,SA'!$B:$CD,8,0)</f>
        <v>58</v>
      </c>
      <c r="AE62" s="38">
        <f>VLOOKUP(B:B,'[1]1. RW,EX,BOP,CP,SA'!$B:$CD,9,0)</f>
        <v>36</v>
      </c>
      <c r="AF62" s="38">
        <f>VLOOKUP(B:B,'[1]1. RW,EX,BOP,CP,SA'!$B:$CD,10,0)</f>
        <v>48</v>
      </c>
      <c r="AG62" s="38">
        <f>VLOOKUP(B:B,'[1]1. RW,EX,BOP,CP,SA'!$B:$CD,11,0)</f>
        <v>51</v>
      </c>
      <c r="AH62" s="38">
        <f>VLOOKUP(B:B,'[1]1. RW,EX,BOP,CP,SA'!$B:$CD,12,0)</f>
        <v>42</v>
      </c>
      <c r="AI62" s="38">
        <f>VLOOKUP(B:B,'[1]1. RW,EX,BOP,CP,SA'!$B:$CD,13,0)</f>
        <v>45</v>
      </c>
      <c r="AJ62" s="38">
        <f>VLOOKUP(B:B,'[1]1. RW,EX,BOP,CP,SA'!$B:$CD,14,0)</f>
        <v>43</v>
      </c>
      <c r="AK62" s="38">
        <f>VLOOKUP(B:B,'[1]1. RW,EX,BOP,CP,SA'!$B:$CD,15,0)</f>
        <v>39</v>
      </c>
      <c r="AL62" s="38">
        <f>VLOOKUP(B:B,'[1]1. RW,EX,BOP,CP,SA'!$B:$CD,16,0)</f>
        <v>38</v>
      </c>
      <c r="AM62" s="38">
        <f>VLOOKUP(B:B,'[1]1. RW,EX,BOP,CP,SA'!$B:$CD,17,0)</f>
        <v>37</v>
      </c>
      <c r="AN62" s="38">
        <f>VLOOKUP(B:B,'[1]1. RW,EX,BOP,CP,SA'!$B:$CD,18,0)</f>
        <v>34</v>
      </c>
      <c r="AO62" s="38">
        <f>VLOOKUP(B:B,'[1]1. RW,EX,BOP,CP,SA'!$B:$CD,19,0)</f>
        <v>31</v>
      </c>
      <c r="AP62" s="38">
        <f>VLOOKUP(B:B,'[1]1. RW,EX,BOP,CP,SA'!$B:$CD,20,0)</f>
        <v>35</v>
      </c>
      <c r="AQ62" s="38">
        <f>VLOOKUP(B:B,'[1]1. RW,EX,BOP,CP,SA'!$B:$CD,21,0)</f>
        <v>34</v>
      </c>
      <c r="AR62" s="38">
        <f>VLOOKUP(B:B,'[1]1. RW,EX,BOP,CP,SA'!$B:$CD,22,0)</f>
        <v>33</v>
      </c>
      <c r="AS62" s="38">
        <f>VLOOKUP(B:B,'[1]1. RW,EX,BOP,CP,SA'!$B:$CD,23,0)</f>
        <v>39</v>
      </c>
      <c r="AT62" s="38">
        <f>VLOOKUP(B:B,'[1]1. RW,EX,BOP,CP,SA'!$B:$CD,24,0)</f>
        <v>40</v>
      </c>
      <c r="AU62" s="38">
        <f>VLOOKUP(B:B,'[1]1. RW,EX,BOP,CP,SA'!$B:$CD,25,0)</f>
        <v>40</v>
      </c>
      <c r="AV62" s="38">
        <f>VLOOKUP(B:B,'[1]1. RW,EX,BOP,CP,SA'!$B:$CD,26,0)</f>
        <v>37</v>
      </c>
      <c r="AW62" s="38">
        <f>VLOOKUP(B:B,'[1]1. RW,EX,BOP,CP,SA'!$B:$CD,27,0)</f>
        <v>43</v>
      </c>
      <c r="AX62" s="38">
        <f>VLOOKUP(B:B,'[1]1. RW,EX,BOP,CP,SA'!$B:$CD,28,0)</f>
        <v>41</v>
      </c>
      <c r="AY62" s="38">
        <f>VLOOKUP(B:B,'[1]1. RW,EX,BOP,CP,SA'!$B:$CD,29,0)</f>
        <v>38</v>
      </c>
      <c r="AZ62" s="38">
        <f>VLOOKUP(B:B,'[1]1. RW,EX,BOP,CP,SA'!$B:$CD,30,0)</f>
        <v>39</v>
      </c>
      <c r="BA62" s="38">
        <f>VLOOKUP(B:B,'[1]1. RW,EX,BOP,CP,SA'!$B:$CD,31,0)</f>
        <v>42</v>
      </c>
      <c r="BB62" s="38">
        <f>VLOOKUP(B:B,'[1]1. RW,EX,BOP,CP,SA'!$B:$CD,32,0)</f>
        <v>41</v>
      </c>
      <c r="BC62" s="38">
        <f>VLOOKUP(B:B,'[1]1. RW,EX,BOP,CP,SA'!$B:$CD,33,0)</f>
        <v>46</v>
      </c>
      <c r="BD62" s="38">
        <f>VLOOKUP(B:B,'[1]1. RW,EX,BOP,CP,SA'!$B:$CD,34,0)</f>
        <v>49</v>
      </c>
      <c r="BE62" s="38">
        <f>VLOOKUP(B:B,'[1]1. RW,EX,BOP,CP,SA'!$B:$CD,35,0)</f>
        <v>45</v>
      </c>
      <c r="BF62" s="38">
        <f>VLOOKUP(B:B,'[1]1. RW,EX,BOP,CP,SA'!$B:$CD,36,0)</f>
        <v>43</v>
      </c>
      <c r="BG62" s="38">
        <f>VLOOKUP(B:B,'[1]1. RW,EX,BOP,CP,SA'!$B:$CD,37,0)</f>
        <v>48</v>
      </c>
      <c r="BH62" s="38">
        <f>VLOOKUP(B:B,'[1]1. RW,EX,BOP,CP,SA'!$B:$CD,38,0)</f>
        <v>40</v>
      </c>
      <c r="BI62" s="38">
        <f>VLOOKUP(B:B,'[1]1. RW,EX,BOP,CP,SA'!$B:$CD,39,0)</f>
        <v>54</v>
      </c>
      <c r="BJ62" s="38">
        <f>VLOOKUP(B:B,'[1]1. RW,EX,BOP,CP,SA'!$B:$CD,40,0)</f>
        <v>46</v>
      </c>
      <c r="BK62" s="38">
        <f>VLOOKUP(B:B,'[1]1. RW,EX,BOP,CP,SA'!$B:$CD,41,0)</f>
        <v>40</v>
      </c>
      <c r="BL62" s="38">
        <f>VLOOKUP(B:B,'[1]1. RW,EX,BOP,CP,SA'!$B:$CD,42,0)</f>
        <v>40</v>
      </c>
      <c r="BM62" s="38">
        <f>VLOOKUP(B:B,'[1]1. RW,EX,BOP,CP,SA'!$B:$CD,43,0)</f>
        <v>39</v>
      </c>
      <c r="BN62" s="38">
        <f>VLOOKUP(B:B,'[1]1. RW,EX,BOP,CP,SA'!$B:$CD,44,0)</f>
        <v>43</v>
      </c>
      <c r="BO62" s="38">
        <f>VLOOKUP(B:B,'[1]1. RW,EX,BOP,CP,SA'!$B:$CD,45,0)</f>
        <v>39</v>
      </c>
      <c r="BP62" s="38">
        <f>VLOOKUP(B:B,'[1]1. RW,EX,BOP,CP,SA'!$B:$CD,46,0)</f>
        <v>37</v>
      </c>
      <c r="BQ62" s="38">
        <f>VLOOKUP(B:B,'[1]1. RW,EX,BOP,CP,SA'!$B:$CD,47,0)</f>
        <v>37</v>
      </c>
      <c r="BR62" s="38">
        <f>VLOOKUP(B:B,'[1]1. RW,EX,BOP,CP,SA'!$B:$CD,48,0)</f>
        <v>36</v>
      </c>
      <c r="BS62" s="38">
        <f>VLOOKUP(B:B,'[1]1. RW,EX,BOP,CP,SA'!$B:$CD,49,0)</f>
        <v>42</v>
      </c>
      <c r="BT62" s="38">
        <f>VLOOKUP(B:B,'[1]1. RW,EX,BOP,CP,SA'!$B:$CD,50,0)</f>
        <v>40</v>
      </c>
      <c r="BU62" s="38">
        <f>VLOOKUP(B:B,'[1]1. RW,EX,BOP,CP,SA'!$B:$CD,51,0)</f>
        <v>48</v>
      </c>
      <c r="BV62" s="38">
        <f>VLOOKUP(B:B,'[1]1. RW,EX,BOP,CP,SA'!$B:$CD,52,0)</f>
        <v>52</v>
      </c>
      <c r="BW62" s="38">
        <f>VLOOKUP(B:B,'[1]1. RW,EX,BOP,CP,SA'!$B:$CD,53,0)</f>
        <v>57</v>
      </c>
      <c r="BX62" s="38">
        <f>VLOOKUP(B:B,'[1]1. RW,EX,BOP,CP,SA'!$B:$CD,54,0)</f>
        <v>62</v>
      </c>
      <c r="BY62" s="38">
        <f>VLOOKUP(B:B,'[1]1. RW,EX,BOP,CP,SA'!$B:$CD,55,0)</f>
        <v>58</v>
      </c>
      <c r="BZ62" s="38">
        <f>VLOOKUP(B:B,'[1]1. RW,EX,BOP,CP,SA'!$B:$CD,56,0)</f>
        <v>54</v>
      </c>
      <c r="CA62" s="38">
        <f>VLOOKUP(B:B,'[1]1. RW,EX,BOP,CP,SA'!$B:$CD,57,0)</f>
        <v>61</v>
      </c>
      <c r="CB62" s="38">
        <f>VLOOKUP(B:B,'[1]1. RW,EX,BOP,CP,SA'!$B:$CD,58,0)</f>
        <v>62</v>
      </c>
      <c r="CC62" s="38">
        <f>VLOOKUP(B:B,'[1]1. RW,EX,BOP,CP,SA'!$B:$CD,59,0)</f>
        <v>59</v>
      </c>
      <c r="CD62" s="38">
        <f>VLOOKUP(B:B,'[1]1. RW,EX,BOP,CP,SA'!$B:$CD,60,0)</f>
        <v>61</v>
      </c>
      <c r="CE62" s="38">
        <f>VLOOKUP(B:B,'[1]1. RW,EX,BOP,CP,SA'!$B:$CD,61,0)</f>
        <v>67</v>
      </c>
      <c r="CF62" s="38">
        <f>VLOOKUP(B:B,'[1]1. RW,EX,BOP,CP,SA'!$B:$CD,62,0)</f>
        <v>67</v>
      </c>
      <c r="CG62" s="38">
        <f>VLOOKUP(B:B,'[1]1. RW,EX,BOP,CP,SA'!$B:$CD,63,0)</f>
        <v>71</v>
      </c>
      <c r="CH62" s="38">
        <f>VLOOKUP(B:B,'[1]1. RW,EX,BOP,CP,SA'!$B:$CD,64,0)</f>
        <v>67</v>
      </c>
      <c r="CI62" s="38">
        <f>VLOOKUP(B:B,'[1]1. RW,EX,BOP,CP,SA'!$B:$CD,65,0)</f>
        <v>66</v>
      </c>
      <c r="CJ62" s="38">
        <f>VLOOKUP(B:B,'[1]1. RW,EX,BOP,CP,SA'!$B:$CD,66,0)</f>
        <v>71</v>
      </c>
      <c r="CK62" s="38">
        <f>VLOOKUP(B:B,'[1]1. RW,EX,BOP,CP,SA'!$B:$CD,67,0)</f>
        <v>64</v>
      </c>
      <c r="CL62" s="38">
        <f>VLOOKUP(B:B,'[1]1. RW,EX,BOP,CP,SA'!$B:$CD,68,0)</f>
        <v>71</v>
      </c>
      <c r="CM62" s="38">
        <f>VLOOKUP(B:B,'[1]1. RW,EX,BOP,CP,SA'!$B:$CD,69,0)</f>
        <v>68</v>
      </c>
      <c r="CN62" s="38">
        <f>VLOOKUP(B:B,'[1]1. RW,EX,BOP,CP,SA'!$B:$CD,70,0)</f>
        <v>74</v>
      </c>
      <c r="CO62" s="38">
        <f>VLOOKUP(B:B,'[1]1. RW,EX,BOP,CP,SA'!$B:$CD,71,0)</f>
        <v>71</v>
      </c>
      <c r="CP62" s="38">
        <f>VLOOKUP(B:B,'[1]1. RW,EX,BOP,CP,SA'!$B:$CD,72,0)</f>
        <v>66</v>
      </c>
      <c r="CQ62" s="38">
        <f>VLOOKUP(B:B,'[1]1. RW,EX,BOP,CP,SA'!$B:$CD,73,0)</f>
        <v>71</v>
      </c>
      <c r="CR62" s="38">
        <f>VLOOKUP(B:B,'[1]1. RW,EX,BOP,CP,SA'!$B:$CD,74,0)</f>
        <v>71</v>
      </c>
      <c r="CS62" s="38">
        <f>VLOOKUP(B:B,'[1]1. RW,EX,BOP,CP,SA'!$B:$CD,75,0)</f>
        <v>82</v>
      </c>
      <c r="CT62" s="38">
        <f>VLOOKUP(B:B,'[1]1. RW,EX,BOP,CP,SA'!$B:$CD,76,0)</f>
        <v>89</v>
      </c>
      <c r="CU62" s="38">
        <f>VLOOKUP(B:B,'[1]1. RW,EX,BOP,CP,SA'!$B:$CD,77,0)</f>
        <v>98</v>
      </c>
      <c r="CV62" s="52">
        <f>VLOOKUP(B:B,'[1]1. RW,EX,BOP,CP,SA'!$B:$CD,78,0)</f>
        <v>94</v>
      </c>
      <c r="CW62" s="52">
        <f>VLOOKUP(B:B,'[1]1. RW,EX,BOP,CP,SA'!$B:$CD,79,0)</f>
        <v>95</v>
      </c>
      <c r="CX62" s="52">
        <f>VLOOKUP(B:B,'[1]1. RW,EX,BOP,CP,SA'!$B:$CD,80,0)</f>
        <v>92</v>
      </c>
      <c r="CY62" s="52">
        <f>VLOOKUP(B:B,'[1]1. RW,EX,BOP,CP,SA'!$B:$CD,81,0)</f>
        <v>84</v>
      </c>
    </row>
    <row r="63" spans="1:103">
      <c r="A63" s="9" t="s">
        <v>117</v>
      </c>
      <c r="B63" s="5" t="s">
        <v>1456</v>
      </c>
      <c r="C63" s="24" t="s">
        <v>801</v>
      </c>
      <c r="D63" s="38">
        <v>252</v>
      </c>
      <c r="E63" s="38">
        <v>230</v>
      </c>
      <c r="F63" s="38">
        <v>209</v>
      </c>
      <c r="G63" s="38">
        <v>181</v>
      </c>
      <c r="H63" s="38">
        <v>150</v>
      </c>
      <c r="I63" s="38">
        <v>87</v>
      </c>
      <c r="J63" s="38">
        <v>73</v>
      </c>
      <c r="K63" s="38">
        <v>71</v>
      </c>
      <c r="L63" s="38">
        <v>84</v>
      </c>
      <c r="M63" s="38">
        <v>84</v>
      </c>
      <c r="N63" s="38">
        <v>92</v>
      </c>
      <c r="O63" s="38">
        <v>101</v>
      </c>
      <c r="P63" s="38">
        <v>122</v>
      </c>
      <c r="Q63" s="38">
        <v>152</v>
      </c>
      <c r="R63" s="38">
        <v>226</v>
      </c>
      <c r="S63" s="38">
        <v>214</v>
      </c>
      <c r="T63" s="38">
        <v>201</v>
      </c>
      <c r="U63" s="38">
        <v>216</v>
      </c>
      <c r="V63" s="38">
        <v>184</v>
      </c>
      <c r="W63" s="38">
        <v>191</v>
      </c>
      <c r="X63" s="53">
        <f>VLOOKUP(B:B,'[1]1. RW,EX,BOP,CP,SA'!$B:$CD,2,0)</f>
        <v>67</v>
      </c>
      <c r="Y63" s="38">
        <f>VLOOKUP(B:B,'[1]1. RW,EX,BOP,CP,SA'!$B:$CD,3,0)</f>
        <v>57</v>
      </c>
      <c r="Z63" s="38">
        <f>VLOOKUP(B:B,'[1]1. RW,EX,BOP,CP,SA'!$B:$CD,4,0)</f>
        <v>59</v>
      </c>
      <c r="AA63" s="38">
        <f>VLOOKUP(B:B,'[1]1. RW,EX,BOP,CP,SA'!$B:$CD,5,0)</f>
        <v>69</v>
      </c>
      <c r="AB63" s="38">
        <f>VLOOKUP(B:B,'[1]1. RW,EX,BOP,CP,SA'!$B:$CD,6,0)</f>
        <v>64</v>
      </c>
      <c r="AC63" s="38">
        <f>VLOOKUP(B:B,'[1]1. RW,EX,BOP,CP,SA'!$B:$CD,7,0)</f>
        <v>53</v>
      </c>
      <c r="AD63" s="38">
        <f>VLOOKUP(B:B,'[1]1. RW,EX,BOP,CP,SA'!$B:$CD,8,0)</f>
        <v>52</v>
      </c>
      <c r="AE63" s="38">
        <f>VLOOKUP(B:B,'[1]1. RW,EX,BOP,CP,SA'!$B:$CD,9,0)</f>
        <v>61</v>
      </c>
      <c r="AF63" s="38">
        <f>VLOOKUP(B:B,'[1]1. RW,EX,BOP,CP,SA'!$B:$CD,10,0)</f>
        <v>63</v>
      </c>
      <c r="AG63" s="38">
        <f>VLOOKUP(B:B,'[1]1. RW,EX,BOP,CP,SA'!$B:$CD,11,0)</f>
        <v>51</v>
      </c>
      <c r="AH63" s="38">
        <f>VLOOKUP(B:B,'[1]1. RW,EX,BOP,CP,SA'!$B:$CD,12,0)</f>
        <v>46</v>
      </c>
      <c r="AI63" s="38">
        <f>VLOOKUP(B:B,'[1]1. RW,EX,BOP,CP,SA'!$B:$CD,13,0)</f>
        <v>49</v>
      </c>
      <c r="AJ63" s="38">
        <f>VLOOKUP(B:B,'[1]1. RW,EX,BOP,CP,SA'!$B:$CD,14,0)</f>
        <v>53</v>
      </c>
      <c r="AK63" s="38">
        <f>VLOOKUP(B:B,'[1]1. RW,EX,BOP,CP,SA'!$B:$CD,15,0)</f>
        <v>49</v>
      </c>
      <c r="AL63" s="38">
        <f>VLOOKUP(B:B,'[1]1. RW,EX,BOP,CP,SA'!$B:$CD,16,0)</f>
        <v>35</v>
      </c>
      <c r="AM63" s="38">
        <f>VLOOKUP(B:B,'[1]1. RW,EX,BOP,CP,SA'!$B:$CD,17,0)</f>
        <v>44</v>
      </c>
      <c r="AN63" s="38">
        <f>VLOOKUP(B:B,'[1]1. RW,EX,BOP,CP,SA'!$B:$CD,18,0)</f>
        <v>39</v>
      </c>
      <c r="AO63" s="38">
        <f>VLOOKUP(B:B,'[1]1. RW,EX,BOP,CP,SA'!$B:$CD,19,0)</f>
        <v>43</v>
      </c>
      <c r="AP63" s="38">
        <f>VLOOKUP(B:B,'[1]1. RW,EX,BOP,CP,SA'!$B:$CD,20,0)</f>
        <v>40</v>
      </c>
      <c r="AQ63" s="38">
        <f>VLOOKUP(B:B,'[1]1. RW,EX,BOP,CP,SA'!$B:$CD,21,0)</f>
        <v>28</v>
      </c>
      <c r="AR63" s="38">
        <f>VLOOKUP(B:B,'[1]1. RW,EX,BOP,CP,SA'!$B:$CD,22,0)</f>
        <v>25</v>
      </c>
      <c r="AS63" s="38">
        <f>VLOOKUP(B:B,'[1]1. RW,EX,BOP,CP,SA'!$B:$CD,23,0)</f>
        <v>21</v>
      </c>
      <c r="AT63" s="38">
        <f>VLOOKUP(B:B,'[1]1. RW,EX,BOP,CP,SA'!$B:$CD,24,0)</f>
        <v>23</v>
      </c>
      <c r="AU63" s="38">
        <f>VLOOKUP(B:B,'[1]1. RW,EX,BOP,CP,SA'!$B:$CD,25,0)</f>
        <v>18</v>
      </c>
      <c r="AV63" s="38">
        <f>VLOOKUP(B:B,'[1]1. RW,EX,BOP,CP,SA'!$B:$CD,26,0)</f>
        <v>20</v>
      </c>
      <c r="AW63" s="38">
        <f>VLOOKUP(B:B,'[1]1. RW,EX,BOP,CP,SA'!$B:$CD,27,0)</f>
        <v>15</v>
      </c>
      <c r="AX63" s="38">
        <f>VLOOKUP(B:B,'[1]1. RW,EX,BOP,CP,SA'!$B:$CD,28,0)</f>
        <v>20</v>
      </c>
      <c r="AY63" s="38">
        <f>VLOOKUP(B:B,'[1]1. RW,EX,BOP,CP,SA'!$B:$CD,29,0)</f>
        <v>18</v>
      </c>
      <c r="AZ63" s="38">
        <f>VLOOKUP(B:B,'[1]1. RW,EX,BOP,CP,SA'!$B:$CD,30,0)</f>
        <v>17</v>
      </c>
      <c r="BA63" s="38">
        <f>VLOOKUP(B:B,'[1]1. RW,EX,BOP,CP,SA'!$B:$CD,31,0)</f>
        <v>17</v>
      </c>
      <c r="BB63" s="38">
        <f>VLOOKUP(B:B,'[1]1. RW,EX,BOP,CP,SA'!$B:$CD,32,0)</f>
        <v>19</v>
      </c>
      <c r="BC63" s="38">
        <f>VLOOKUP(B:B,'[1]1. RW,EX,BOP,CP,SA'!$B:$CD,33,0)</f>
        <v>18</v>
      </c>
      <c r="BD63" s="38">
        <f>VLOOKUP(B:B,'[1]1. RW,EX,BOP,CP,SA'!$B:$CD,34,0)</f>
        <v>22</v>
      </c>
      <c r="BE63" s="38">
        <f>VLOOKUP(B:B,'[1]1. RW,EX,BOP,CP,SA'!$B:$CD,35,0)</f>
        <v>19</v>
      </c>
      <c r="BF63" s="38">
        <f>VLOOKUP(B:B,'[1]1. RW,EX,BOP,CP,SA'!$B:$CD,36,0)</f>
        <v>21</v>
      </c>
      <c r="BG63" s="38">
        <f>VLOOKUP(B:B,'[1]1. RW,EX,BOP,CP,SA'!$B:$CD,37,0)</f>
        <v>22</v>
      </c>
      <c r="BH63" s="38">
        <f>VLOOKUP(B:B,'[1]1. RW,EX,BOP,CP,SA'!$B:$CD,38,0)</f>
        <v>22</v>
      </c>
      <c r="BI63" s="38">
        <f>VLOOKUP(B:B,'[1]1. RW,EX,BOP,CP,SA'!$B:$CD,39,0)</f>
        <v>20</v>
      </c>
      <c r="BJ63" s="38">
        <f>VLOOKUP(B:B,'[1]1. RW,EX,BOP,CP,SA'!$B:$CD,40,0)</f>
        <v>23</v>
      </c>
      <c r="BK63" s="38">
        <f>VLOOKUP(B:B,'[1]1. RW,EX,BOP,CP,SA'!$B:$CD,41,0)</f>
        <v>19</v>
      </c>
      <c r="BL63" s="38">
        <f>VLOOKUP(B:B,'[1]1. RW,EX,BOP,CP,SA'!$B:$CD,42,0)</f>
        <v>23</v>
      </c>
      <c r="BM63" s="38">
        <f>VLOOKUP(B:B,'[1]1. RW,EX,BOP,CP,SA'!$B:$CD,43,0)</f>
        <v>19</v>
      </c>
      <c r="BN63" s="38">
        <f>VLOOKUP(B:B,'[1]1. RW,EX,BOP,CP,SA'!$B:$CD,44,0)</f>
        <v>28</v>
      </c>
      <c r="BO63" s="38">
        <f>VLOOKUP(B:B,'[1]1. RW,EX,BOP,CP,SA'!$B:$CD,45,0)</f>
        <v>22</v>
      </c>
      <c r="BP63" s="38">
        <f>VLOOKUP(B:B,'[1]1. RW,EX,BOP,CP,SA'!$B:$CD,46,0)</f>
        <v>26</v>
      </c>
      <c r="BQ63" s="38">
        <f>VLOOKUP(B:B,'[1]1. RW,EX,BOP,CP,SA'!$B:$CD,47,0)</f>
        <v>20</v>
      </c>
      <c r="BR63" s="38">
        <f>VLOOKUP(B:B,'[1]1. RW,EX,BOP,CP,SA'!$B:$CD,48,0)</f>
        <v>30</v>
      </c>
      <c r="BS63" s="38">
        <f>VLOOKUP(B:B,'[1]1. RW,EX,BOP,CP,SA'!$B:$CD,49,0)</f>
        <v>25</v>
      </c>
      <c r="BT63" s="38">
        <f>VLOOKUP(B:B,'[1]1. RW,EX,BOP,CP,SA'!$B:$CD,50,0)</f>
        <v>28</v>
      </c>
      <c r="BU63" s="38">
        <f>VLOOKUP(B:B,'[1]1. RW,EX,BOP,CP,SA'!$B:$CD,51,0)</f>
        <v>25</v>
      </c>
      <c r="BV63" s="38">
        <f>VLOOKUP(B:B,'[1]1. RW,EX,BOP,CP,SA'!$B:$CD,52,0)</f>
        <v>39</v>
      </c>
      <c r="BW63" s="38">
        <f>VLOOKUP(B:B,'[1]1. RW,EX,BOP,CP,SA'!$B:$CD,53,0)</f>
        <v>30</v>
      </c>
      <c r="BX63" s="38">
        <f>VLOOKUP(B:B,'[1]1. RW,EX,BOP,CP,SA'!$B:$CD,54,0)</f>
        <v>39</v>
      </c>
      <c r="BY63" s="38">
        <f>VLOOKUP(B:B,'[1]1. RW,EX,BOP,CP,SA'!$B:$CD,55,0)</f>
        <v>32</v>
      </c>
      <c r="BZ63" s="38">
        <f>VLOOKUP(B:B,'[1]1. RW,EX,BOP,CP,SA'!$B:$CD,56,0)</f>
        <v>43</v>
      </c>
      <c r="CA63" s="38">
        <f>VLOOKUP(B:B,'[1]1. RW,EX,BOP,CP,SA'!$B:$CD,57,0)</f>
        <v>38</v>
      </c>
      <c r="CB63" s="38">
        <f>VLOOKUP(B:B,'[1]1. RW,EX,BOP,CP,SA'!$B:$CD,58,0)</f>
        <v>50</v>
      </c>
      <c r="CC63" s="38">
        <f>VLOOKUP(B:B,'[1]1. RW,EX,BOP,CP,SA'!$B:$CD,59,0)</f>
        <v>50</v>
      </c>
      <c r="CD63" s="38">
        <f>VLOOKUP(B:B,'[1]1. RW,EX,BOP,CP,SA'!$B:$CD,60,0)</f>
        <v>66</v>
      </c>
      <c r="CE63" s="38">
        <f>VLOOKUP(B:B,'[1]1. RW,EX,BOP,CP,SA'!$B:$CD,61,0)</f>
        <v>60</v>
      </c>
      <c r="CF63" s="38">
        <f>VLOOKUP(B:B,'[1]1. RW,EX,BOP,CP,SA'!$B:$CD,62,0)</f>
        <v>62</v>
      </c>
      <c r="CG63" s="38">
        <f>VLOOKUP(B:B,'[1]1. RW,EX,BOP,CP,SA'!$B:$CD,63,0)</f>
        <v>46</v>
      </c>
      <c r="CH63" s="38">
        <f>VLOOKUP(B:B,'[1]1. RW,EX,BOP,CP,SA'!$B:$CD,64,0)</f>
        <v>61</v>
      </c>
      <c r="CI63" s="38">
        <f>VLOOKUP(B:B,'[1]1. RW,EX,BOP,CP,SA'!$B:$CD,65,0)</f>
        <v>45</v>
      </c>
      <c r="CJ63" s="38">
        <f>VLOOKUP(B:B,'[1]1. RW,EX,BOP,CP,SA'!$B:$CD,66,0)</f>
        <v>55</v>
      </c>
      <c r="CK63" s="38">
        <f>VLOOKUP(B:B,'[1]1. RW,EX,BOP,CP,SA'!$B:$CD,67,0)</f>
        <v>42</v>
      </c>
      <c r="CL63" s="38">
        <f>VLOOKUP(B:B,'[1]1. RW,EX,BOP,CP,SA'!$B:$CD,68,0)</f>
        <v>56</v>
      </c>
      <c r="CM63" s="38">
        <f>VLOOKUP(B:B,'[1]1. RW,EX,BOP,CP,SA'!$B:$CD,69,0)</f>
        <v>48</v>
      </c>
      <c r="CN63" s="38">
        <f>VLOOKUP(B:B,'[1]1. RW,EX,BOP,CP,SA'!$B:$CD,70,0)</f>
        <v>59</v>
      </c>
      <c r="CO63" s="38">
        <f>VLOOKUP(B:B,'[1]1. RW,EX,BOP,CP,SA'!$B:$CD,71,0)</f>
        <v>53</v>
      </c>
      <c r="CP63" s="38">
        <f>VLOOKUP(B:B,'[1]1. RW,EX,BOP,CP,SA'!$B:$CD,72,0)</f>
        <v>54</v>
      </c>
      <c r="CQ63" s="38">
        <f>VLOOKUP(B:B,'[1]1. RW,EX,BOP,CP,SA'!$B:$CD,73,0)</f>
        <v>50</v>
      </c>
      <c r="CR63" s="38">
        <f>VLOOKUP(B:B,'[1]1. RW,EX,BOP,CP,SA'!$B:$CD,74,0)</f>
        <v>54</v>
      </c>
      <c r="CS63" s="38">
        <f>VLOOKUP(B:B,'[1]1. RW,EX,BOP,CP,SA'!$B:$CD,75,0)</f>
        <v>42</v>
      </c>
      <c r="CT63" s="38">
        <f>VLOOKUP(B:B,'[1]1. RW,EX,BOP,CP,SA'!$B:$CD,76,0)</f>
        <v>44</v>
      </c>
      <c r="CU63" s="38">
        <f>VLOOKUP(B:B,'[1]1. RW,EX,BOP,CP,SA'!$B:$CD,77,0)</f>
        <v>44</v>
      </c>
      <c r="CV63" s="52">
        <f>VLOOKUP(B:B,'[1]1. RW,EX,BOP,CP,SA'!$B:$CD,78,0)</f>
        <v>44</v>
      </c>
      <c r="CW63" s="52">
        <f>VLOOKUP(B:B,'[1]1. RW,EX,BOP,CP,SA'!$B:$CD,79,0)</f>
        <v>45</v>
      </c>
      <c r="CX63" s="52">
        <f>VLOOKUP(B:B,'[1]1. RW,EX,BOP,CP,SA'!$B:$CD,80,0)</f>
        <v>51</v>
      </c>
      <c r="CY63" s="52">
        <f>VLOOKUP(B:B,'[1]1. RW,EX,BOP,CP,SA'!$B:$CD,81,0)</f>
        <v>51</v>
      </c>
    </row>
    <row r="64" spans="1:103">
      <c r="A64" s="1" t="s">
        <v>119</v>
      </c>
      <c r="B64" s="5" t="s">
        <v>1457</v>
      </c>
      <c r="C64" s="24" t="s">
        <v>802</v>
      </c>
      <c r="D64" s="38">
        <v>69</v>
      </c>
      <c r="E64" s="38">
        <v>61</v>
      </c>
      <c r="F64" s="38">
        <v>61</v>
      </c>
      <c r="G64" s="38">
        <v>53</v>
      </c>
      <c r="H64" s="38">
        <v>56</v>
      </c>
      <c r="I64" s="38">
        <v>66</v>
      </c>
      <c r="J64" s="38">
        <v>54</v>
      </c>
      <c r="K64" s="38">
        <v>61</v>
      </c>
      <c r="L64" s="38">
        <v>83</v>
      </c>
      <c r="M64" s="38">
        <v>62</v>
      </c>
      <c r="N64" s="38">
        <v>58</v>
      </c>
      <c r="O64" s="38">
        <v>64</v>
      </c>
      <c r="P64" s="38">
        <v>62</v>
      </c>
      <c r="Q64" s="38">
        <v>80</v>
      </c>
      <c r="R64" s="38">
        <v>99</v>
      </c>
      <c r="S64" s="38">
        <v>88</v>
      </c>
      <c r="T64" s="38">
        <v>79</v>
      </c>
      <c r="U64" s="38">
        <v>81</v>
      </c>
      <c r="V64" s="38">
        <v>78</v>
      </c>
      <c r="W64" s="38">
        <v>79</v>
      </c>
      <c r="X64" s="53">
        <f>VLOOKUP(B:B,'[1]1. RW,EX,BOP,CP,SA'!$B:$CD,2,0)</f>
        <v>19</v>
      </c>
      <c r="Y64" s="38">
        <f>VLOOKUP(B:B,'[1]1. RW,EX,BOP,CP,SA'!$B:$CD,3,0)</f>
        <v>16</v>
      </c>
      <c r="Z64" s="38">
        <f>VLOOKUP(B:B,'[1]1. RW,EX,BOP,CP,SA'!$B:$CD,4,0)</f>
        <v>19</v>
      </c>
      <c r="AA64" s="38">
        <f>VLOOKUP(B:B,'[1]1. RW,EX,BOP,CP,SA'!$B:$CD,5,0)</f>
        <v>15</v>
      </c>
      <c r="AB64" s="38">
        <f>VLOOKUP(B:B,'[1]1. RW,EX,BOP,CP,SA'!$B:$CD,6,0)</f>
        <v>16</v>
      </c>
      <c r="AC64" s="38">
        <f>VLOOKUP(B:B,'[1]1. RW,EX,BOP,CP,SA'!$B:$CD,7,0)</f>
        <v>15</v>
      </c>
      <c r="AD64" s="38">
        <f>VLOOKUP(B:B,'[1]1. RW,EX,BOP,CP,SA'!$B:$CD,8,0)</f>
        <v>16</v>
      </c>
      <c r="AE64" s="38">
        <f>VLOOKUP(B:B,'[1]1. RW,EX,BOP,CP,SA'!$B:$CD,9,0)</f>
        <v>14</v>
      </c>
      <c r="AF64" s="38">
        <f>VLOOKUP(B:B,'[1]1. RW,EX,BOP,CP,SA'!$B:$CD,10,0)</f>
        <v>16</v>
      </c>
      <c r="AG64" s="38">
        <f>VLOOKUP(B:B,'[1]1. RW,EX,BOP,CP,SA'!$B:$CD,11,0)</f>
        <v>15</v>
      </c>
      <c r="AH64" s="38">
        <f>VLOOKUP(B:B,'[1]1. RW,EX,BOP,CP,SA'!$B:$CD,12,0)</f>
        <v>15</v>
      </c>
      <c r="AI64" s="38">
        <f>VLOOKUP(B:B,'[1]1. RW,EX,BOP,CP,SA'!$B:$CD,13,0)</f>
        <v>15</v>
      </c>
      <c r="AJ64" s="38">
        <f>VLOOKUP(B:B,'[1]1. RW,EX,BOP,CP,SA'!$B:$CD,14,0)</f>
        <v>12</v>
      </c>
      <c r="AK64" s="38">
        <f>VLOOKUP(B:B,'[1]1. RW,EX,BOP,CP,SA'!$B:$CD,15,0)</f>
        <v>14</v>
      </c>
      <c r="AL64" s="38">
        <f>VLOOKUP(B:B,'[1]1. RW,EX,BOP,CP,SA'!$B:$CD,16,0)</f>
        <v>13</v>
      </c>
      <c r="AM64" s="38">
        <f>VLOOKUP(B:B,'[1]1. RW,EX,BOP,CP,SA'!$B:$CD,17,0)</f>
        <v>14</v>
      </c>
      <c r="AN64" s="38">
        <f>VLOOKUP(B:B,'[1]1. RW,EX,BOP,CP,SA'!$B:$CD,18,0)</f>
        <v>15</v>
      </c>
      <c r="AO64" s="38">
        <f>VLOOKUP(B:B,'[1]1. RW,EX,BOP,CP,SA'!$B:$CD,19,0)</f>
        <v>15</v>
      </c>
      <c r="AP64" s="38">
        <f>VLOOKUP(B:B,'[1]1. RW,EX,BOP,CP,SA'!$B:$CD,20,0)</f>
        <v>13</v>
      </c>
      <c r="AQ64" s="38">
        <f>VLOOKUP(B:B,'[1]1. RW,EX,BOP,CP,SA'!$B:$CD,21,0)</f>
        <v>13</v>
      </c>
      <c r="AR64" s="38">
        <f>VLOOKUP(B:B,'[1]1. RW,EX,BOP,CP,SA'!$B:$CD,22,0)</f>
        <v>13</v>
      </c>
      <c r="AS64" s="38">
        <f>VLOOKUP(B:B,'[1]1. RW,EX,BOP,CP,SA'!$B:$CD,23,0)</f>
        <v>17</v>
      </c>
      <c r="AT64" s="38">
        <f>VLOOKUP(B:B,'[1]1. RW,EX,BOP,CP,SA'!$B:$CD,24,0)</f>
        <v>17</v>
      </c>
      <c r="AU64" s="38">
        <f>VLOOKUP(B:B,'[1]1. RW,EX,BOP,CP,SA'!$B:$CD,25,0)</f>
        <v>19</v>
      </c>
      <c r="AV64" s="38">
        <f>VLOOKUP(B:B,'[1]1. RW,EX,BOP,CP,SA'!$B:$CD,26,0)</f>
        <v>14</v>
      </c>
      <c r="AW64" s="38">
        <f>VLOOKUP(B:B,'[1]1. RW,EX,BOP,CP,SA'!$B:$CD,27,0)</f>
        <v>14</v>
      </c>
      <c r="AX64" s="38">
        <f>VLOOKUP(B:B,'[1]1. RW,EX,BOP,CP,SA'!$B:$CD,28,0)</f>
        <v>13</v>
      </c>
      <c r="AY64" s="38">
        <f>VLOOKUP(B:B,'[1]1. RW,EX,BOP,CP,SA'!$B:$CD,29,0)</f>
        <v>13</v>
      </c>
      <c r="AZ64" s="38">
        <f>VLOOKUP(B:B,'[1]1. RW,EX,BOP,CP,SA'!$B:$CD,30,0)</f>
        <v>11</v>
      </c>
      <c r="BA64" s="38">
        <f>VLOOKUP(B:B,'[1]1. RW,EX,BOP,CP,SA'!$B:$CD,31,0)</f>
        <v>19</v>
      </c>
      <c r="BB64" s="38">
        <f>VLOOKUP(B:B,'[1]1. RW,EX,BOP,CP,SA'!$B:$CD,32,0)</f>
        <v>17</v>
      </c>
      <c r="BC64" s="38">
        <f>VLOOKUP(B:B,'[1]1. RW,EX,BOP,CP,SA'!$B:$CD,33,0)</f>
        <v>14</v>
      </c>
      <c r="BD64" s="38">
        <f>VLOOKUP(B:B,'[1]1. RW,EX,BOP,CP,SA'!$B:$CD,34,0)</f>
        <v>20</v>
      </c>
      <c r="BE64" s="38">
        <f>VLOOKUP(B:B,'[1]1. RW,EX,BOP,CP,SA'!$B:$CD,35,0)</f>
        <v>25</v>
      </c>
      <c r="BF64" s="38">
        <f>VLOOKUP(B:B,'[1]1. RW,EX,BOP,CP,SA'!$B:$CD,36,0)</f>
        <v>19</v>
      </c>
      <c r="BG64" s="38">
        <f>VLOOKUP(B:B,'[1]1. RW,EX,BOP,CP,SA'!$B:$CD,37,0)</f>
        <v>19</v>
      </c>
      <c r="BH64" s="38">
        <f>VLOOKUP(B:B,'[1]1. RW,EX,BOP,CP,SA'!$B:$CD,38,0)</f>
        <v>17</v>
      </c>
      <c r="BI64" s="38">
        <f>VLOOKUP(B:B,'[1]1. RW,EX,BOP,CP,SA'!$B:$CD,39,0)</f>
        <v>15</v>
      </c>
      <c r="BJ64" s="38">
        <f>VLOOKUP(B:B,'[1]1. RW,EX,BOP,CP,SA'!$B:$CD,40,0)</f>
        <v>16</v>
      </c>
      <c r="BK64" s="38">
        <f>VLOOKUP(B:B,'[1]1. RW,EX,BOP,CP,SA'!$B:$CD,41,0)</f>
        <v>14</v>
      </c>
      <c r="BL64" s="38">
        <f>VLOOKUP(B:B,'[1]1. RW,EX,BOP,CP,SA'!$B:$CD,42,0)</f>
        <v>13</v>
      </c>
      <c r="BM64" s="38">
        <f>VLOOKUP(B:B,'[1]1. RW,EX,BOP,CP,SA'!$B:$CD,43,0)</f>
        <v>14</v>
      </c>
      <c r="BN64" s="38">
        <f>VLOOKUP(B:B,'[1]1. RW,EX,BOP,CP,SA'!$B:$CD,44,0)</f>
        <v>17</v>
      </c>
      <c r="BO64" s="38">
        <f>VLOOKUP(B:B,'[1]1. RW,EX,BOP,CP,SA'!$B:$CD,45,0)</f>
        <v>14</v>
      </c>
      <c r="BP64" s="38">
        <f>VLOOKUP(B:B,'[1]1. RW,EX,BOP,CP,SA'!$B:$CD,46,0)</f>
        <v>12</v>
      </c>
      <c r="BQ64" s="38">
        <f>VLOOKUP(B:B,'[1]1. RW,EX,BOP,CP,SA'!$B:$CD,47,0)</f>
        <v>15</v>
      </c>
      <c r="BR64" s="38">
        <f>VLOOKUP(B:B,'[1]1. RW,EX,BOP,CP,SA'!$B:$CD,48,0)</f>
        <v>21</v>
      </c>
      <c r="BS64" s="38">
        <f>VLOOKUP(B:B,'[1]1. RW,EX,BOP,CP,SA'!$B:$CD,49,0)</f>
        <v>16</v>
      </c>
      <c r="BT64" s="38">
        <f>VLOOKUP(B:B,'[1]1. RW,EX,BOP,CP,SA'!$B:$CD,50,0)</f>
        <v>15</v>
      </c>
      <c r="BU64" s="38">
        <f>VLOOKUP(B:B,'[1]1. RW,EX,BOP,CP,SA'!$B:$CD,51,0)</f>
        <v>13</v>
      </c>
      <c r="BV64" s="38">
        <f>VLOOKUP(B:B,'[1]1. RW,EX,BOP,CP,SA'!$B:$CD,52,0)</f>
        <v>16</v>
      </c>
      <c r="BW64" s="38">
        <f>VLOOKUP(B:B,'[1]1. RW,EX,BOP,CP,SA'!$B:$CD,53,0)</f>
        <v>18</v>
      </c>
      <c r="BX64" s="38">
        <f>VLOOKUP(B:B,'[1]1. RW,EX,BOP,CP,SA'!$B:$CD,54,0)</f>
        <v>18</v>
      </c>
      <c r="BY64" s="38">
        <f>VLOOKUP(B:B,'[1]1. RW,EX,BOP,CP,SA'!$B:$CD,55,0)</f>
        <v>20</v>
      </c>
      <c r="BZ64" s="38">
        <f>VLOOKUP(B:B,'[1]1. RW,EX,BOP,CP,SA'!$B:$CD,56,0)</f>
        <v>21</v>
      </c>
      <c r="CA64" s="38">
        <f>VLOOKUP(B:B,'[1]1. RW,EX,BOP,CP,SA'!$B:$CD,57,0)</f>
        <v>21</v>
      </c>
      <c r="CB64" s="38">
        <f>VLOOKUP(B:B,'[1]1. RW,EX,BOP,CP,SA'!$B:$CD,58,0)</f>
        <v>22</v>
      </c>
      <c r="CC64" s="38">
        <f>VLOOKUP(B:B,'[1]1. RW,EX,BOP,CP,SA'!$B:$CD,59,0)</f>
        <v>23</v>
      </c>
      <c r="CD64" s="38">
        <f>VLOOKUP(B:B,'[1]1. RW,EX,BOP,CP,SA'!$B:$CD,60,0)</f>
        <v>28</v>
      </c>
      <c r="CE64" s="38">
        <f>VLOOKUP(B:B,'[1]1. RW,EX,BOP,CP,SA'!$B:$CD,61,0)</f>
        <v>26</v>
      </c>
      <c r="CF64" s="38">
        <f>VLOOKUP(B:B,'[1]1. RW,EX,BOP,CP,SA'!$B:$CD,62,0)</f>
        <v>20</v>
      </c>
      <c r="CG64" s="38">
        <f>VLOOKUP(B:B,'[1]1. RW,EX,BOP,CP,SA'!$B:$CD,63,0)</f>
        <v>19</v>
      </c>
      <c r="CH64" s="38">
        <f>VLOOKUP(B:B,'[1]1. RW,EX,BOP,CP,SA'!$B:$CD,64,0)</f>
        <v>21</v>
      </c>
      <c r="CI64" s="38">
        <f>VLOOKUP(B:B,'[1]1. RW,EX,BOP,CP,SA'!$B:$CD,65,0)</f>
        <v>28</v>
      </c>
      <c r="CJ64" s="38">
        <f>VLOOKUP(B:B,'[1]1. RW,EX,BOP,CP,SA'!$B:$CD,66,0)</f>
        <v>19</v>
      </c>
      <c r="CK64" s="38">
        <f>VLOOKUP(B:B,'[1]1. RW,EX,BOP,CP,SA'!$B:$CD,67,0)</f>
        <v>19</v>
      </c>
      <c r="CL64" s="38">
        <f>VLOOKUP(B:B,'[1]1. RW,EX,BOP,CP,SA'!$B:$CD,68,0)</f>
        <v>20</v>
      </c>
      <c r="CM64" s="38">
        <f>VLOOKUP(B:B,'[1]1. RW,EX,BOP,CP,SA'!$B:$CD,69,0)</f>
        <v>21</v>
      </c>
      <c r="CN64" s="38">
        <f>VLOOKUP(B:B,'[1]1. RW,EX,BOP,CP,SA'!$B:$CD,70,0)</f>
        <v>17</v>
      </c>
      <c r="CO64" s="38">
        <f>VLOOKUP(B:B,'[1]1. RW,EX,BOP,CP,SA'!$B:$CD,71,0)</f>
        <v>20</v>
      </c>
      <c r="CP64" s="38">
        <f>VLOOKUP(B:B,'[1]1. RW,EX,BOP,CP,SA'!$B:$CD,72,0)</f>
        <v>23</v>
      </c>
      <c r="CQ64" s="38">
        <f>VLOOKUP(B:B,'[1]1. RW,EX,BOP,CP,SA'!$B:$CD,73,0)</f>
        <v>21</v>
      </c>
      <c r="CR64" s="38">
        <f>VLOOKUP(B:B,'[1]1. RW,EX,BOP,CP,SA'!$B:$CD,74,0)</f>
        <v>18</v>
      </c>
      <c r="CS64" s="38">
        <f>VLOOKUP(B:B,'[1]1. RW,EX,BOP,CP,SA'!$B:$CD,75,0)</f>
        <v>19</v>
      </c>
      <c r="CT64" s="38">
        <f>VLOOKUP(B:B,'[1]1. RW,EX,BOP,CP,SA'!$B:$CD,76,0)</f>
        <v>19</v>
      </c>
      <c r="CU64" s="38">
        <f>VLOOKUP(B:B,'[1]1. RW,EX,BOP,CP,SA'!$B:$CD,77,0)</f>
        <v>22</v>
      </c>
      <c r="CV64" s="52">
        <f>VLOOKUP(B:B,'[1]1. RW,EX,BOP,CP,SA'!$B:$CD,78,0)</f>
        <v>17</v>
      </c>
      <c r="CW64" s="52">
        <f>VLOOKUP(B:B,'[1]1. RW,EX,BOP,CP,SA'!$B:$CD,79,0)</f>
        <v>21</v>
      </c>
      <c r="CX64" s="52">
        <f>VLOOKUP(B:B,'[1]1. RW,EX,BOP,CP,SA'!$B:$CD,80,0)</f>
        <v>20</v>
      </c>
      <c r="CY64" s="52">
        <f>VLOOKUP(B:B,'[1]1. RW,EX,BOP,CP,SA'!$B:$CD,81,0)</f>
        <v>21</v>
      </c>
    </row>
    <row r="65" spans="1:103">
      <c r="A65" s="9" t="s">
        <v>121</v>
      </c>
      <c r="B65" s="5" t="s">
        <v>1458</v>
      </c>
      <c r="C65" s="24" t="s">
        <v>803</v>
      </c>
      <c r="D65" s="38">
        <v>6</v>
      </c>
      <c r="E65" s="38">
        <v>7</v>
      </c>
      <c r="F65" s="38">
        <v>7</v>
      </c>
      <c r="G65" s="38">
        <v>8</v>
      </c>
      <c r="H65" s="38">
        <v>10</v>
      </c>
      <c r="I65" s="38">
        <v>11</v>
      </c>
      <c r="J65" s="38">
        <v>10</v>
      </c>
      <c r="K65" s="38">
        <v>11</v>
      </c>
      <c r="L65" s="38">
        <v>17</v>
      </c>
      <c r="M65" s="38">
        <v>11</v>
      </c>
      <c r="N65" s="38">
        <v>8</v>
      </c>
      <c r="O65" s="38">
        <v>10</v>
      </c>
      <c r="P65" s="38">
        <v>11</v>
      </c>
      <c r="Q65" s="38">
        <v>14</v>
      </c>
      <c r="R65" s="38">
        <v>14</v>
      </c>
      <c r="S65" s="38">
        <v>11</v>
      </c>
      <c r="T65" s="38">
        <v>12</v>
      </c>
      <c r="U65" s="38">
        <v>13</v>
      </c>
      <c r="V65" s="38">
        <v>14</v>
      </c>
      <c r="W65" s="38">
        <v>17</v>
      </c>
      <c r="X65" s="53">
        <f>VLOOKUP(B:B,'[1]1. RW,EX,BOP,CP,SA'!$B:$CD,2,0)</f>
        <v>3</v>
      </c>
      <c r="Y65" s="38">
        <f>VLOOKUP(B:B,'[1]1. RW,EX,BOP,CP,SA'!$B:$CD,3,0)</f>
        <v>1</v>
      </c>
      <c r="Z65" s="38">
        <f>VLOOKUP(B:B,'[1]1. RW,EX,BOP,CP,SA'!$B:$CD,4,0)</f>
        <v>1</v>
      </c>
      <c r="AA65" s="38">
        <f>VLOOKUP(B:B,'[1]1. RW,EX,BOP,CP,SA'!$B:$CD,5,0)</f>
        <v>1</v>
      </c>
      <c r="AB65" s="38">
        <f>VLOOKUP(B:B,'[1]1. RW,EX,BOP,CP,SA'!$B:$CD,6,0)</f>
        <v>1</v>
      </c>
      <c r="AC65" s="38">
        <f>VLOOKUP(B:B,'[1]1. RW,EX,BOP,CP,SA'!$B:$CD,7,0)</f>
        <v>1</v>
      </c>
      <c r="AD65" s="38">
        <f>VLOOKUP(B:B,'[1]1. RW,EX,BOP,CP,SA'!$B:$CD,8,0)</f>
        <v>3</v>
      </c>
      <c r="AE65" s="38">
        <f>VLOOKUP(B:B,'[1]1. RW,EX,BOP,CP,SA'!$B:$CD,9,0)</f>
        <v>2</v>
      </c>
      <c r="AF65" s="38">
        <f>VLOOKUP(B:B,'[1]1. RW,EX,BOP,CP,SA'!$B:$CD,10,0)</f>
        <v>1</v>
      </c>
      <c r="AG65" s="38">
        <f>VLOOKUP(B:B,'[1]1. RW,EX,BOP,CP,SA'!$B:$CD,11,0)</f>
        <v>2</v>
      </c>
      <c r="AH65" s="38">
        <f>VLOOKUP(B:B,'[1]1. RW,EX,BOP,CP,SA'!$B:$CD,12,0)</f>
        <v>2</v>
      </c>
      <c r="AI65" s="38">
        <f>VLOOKUP(B:B,'[1]1. RW,EX,BOP,CP,SA'!$B:$CD,13,0)</f>
        <v>2</v>
      </c>
      <c r="AJ65" s="38">
        <f>VLOOKUP(B:B,'[1]1. RW,EX,BOP,CP,SA'!$B:$CD,14,0)</f>
        <v>1</v>
      </c>
      <c r="AK65" s="38">
        <f>VLOOKUP(B:B,'[1]1. RW,EX,BOP,CP,SA'!$B:$CD,15,0)</f>
        <v>2</v>
      </c>
      <c r="AL65" s="38">
        <f>VLOOKUP(B:B,'[1]1. RW,EX,BOP,CP,SA'!$B:$CD,16,0)</f>
        <v>2</v>
      </c>
      <c r="AM65" s="38">
        <f>VLOOKUP(B:B,'[1]1. RW,EX,BOP,CP,SA'!$B:$CD,17,0)</f>
        <v>3</v>
      </c>
      <c r="AN65" s="38">
        <f>VLOOKUP(B:B,'[1]1. RW,EX,BOP,CP,SA'!$B:$CD,18,0)</f>
        <v>3</v>
      </c>
      <c r="AO65" s="38">
        <f>VLOOKUP(B:B,'[1]1. RW,EX,BOP,CP,SA'!$B:$CD,19,0)</f>
        <v>2</v>
      </c>
      <c r="AP65" s="38">
        <f>VLOOKUP(B:B,'[1]1. RW,EX,BOP,CP,SA'!$B:$CD,20,0)</f>
        <v>2</v>
      </c>
      <c r="AQ65" s="38">
        <f>VLOOKUP(B:B,'[1]1. RW,EX,BOP,CP,SA'!$B:$CD,21,0)</f>
        <v>3</v>
      </c>
      <c r="AR65" s="38">
        <f>VLOOKUP(B:B,'[1]1. RW,EX,BOP,CP,SA'!$B:$CD,22,0)</f>
        <v>2</v>
      </c>
      <c r="AS65" s="38">
        <f>VLOOKUP(B:B,'[1]1. RW,EX,BOP,CP,SA'!$B:$CD,23,0)</f>
        <v>3</v>
      </c>
      <c r="AT65" s="38">
        <f>VLOOKUP(B:B,'[1]1. RW,EX,BOP,CP,SA'!$B:$CD,24,0)</f>
        <v>3</v>
      </c>
      <c r="AU65" s="38">
        <f>VLOOKUP(B:B,'[1]1. RW,EX,BOP,CP,SA'!$B:$CD,25,0)</f>
        <v>3</v>
      </c>
      <c r="AV65" s="38">
        <f>VLOOKUP(B:B,'[1]1. RW,EX,BOP,CP,SA'!$B:$CD,26,0)</f>
        <v>3</v>
      </c>
      <c r="AW65" s="38">
        <f>VLOOKUP(B:B,'[1]1. RW,EX,BOP,CP,SA'!$B:$CD,27,0)</f>
        <v>3</v>
      </c>
      <c r="AX65" s="38">
        <f>VLOOKUP(B:B,'[1]1. RW,EX,BOP,CP,SA'!$B:$CD,28,0)</f>
        <v>2</v>
      </c>
      <c r="AY65" s="38">
        <f>VLOOKUP(B:B,'[1]1. RW,EX,BOP,CP,SA'!$B:$CD,29,0)</f>
        <v>2</v>
      </c>
      <c r="AZ65" s="38">
        <f>VLOOKUP(B:B,'[1]1. RW,EX,BOP,CP,SA'!$B:$CD,30,0)</f>
        <v>2</v>
      </c>
      <c r="BA65" s="38">
        <f>VLOOKUP(B:B,'[1]1. RW,EX,BOP,CP,SA'!$B:$CD,31,0)</f>
        <v>3</v>
      </c>
      <c r="BB65" s="38">
        <f>VLOOKUP(B:B,'[1]1. RW,EX,BOP,CP,SA'!$B:$CD,32,0)</f>
        <v>4</v>
      </c>
      <c r="BC65" s="38">
        <f>VLOOKUP(B:B,'[1]1. RW,EX,BOP,CP,SA'!$B:$CD,33,0)</f>
        <v>2</v>
      </c>
      <c r="BD65" s="38">
        <f>VLOOKUP(B:B,'[1]1. RW,EX,BOP,CP,SA'!$B:$CD,34,0)</f>
        <v>4</v>
      </c>
      <c r="BE65" s="38">
        <f>VLOOKUP(B:B,'[1]1. RW,EX,BOP,CP,SA'!$B:$CD,35,0)</f>
        <v>5</v>
      </c>
      <c r="BF65" s="38">
        <f>VLOOKUP(B:B,'[1]1. RW,EX,BOP,CP,SA'!$B:$CD,36,0)</f>
        <v>4</v>
      </c>
      <c r="BG65" s="38">
        <f>VLOOKUP(B:B,'[1]1. RW,EX,BOP,CP,SA'!$B:$CD,37,0)</f>
        <v>4</v>
      </c>
      <c r="BH65" s="38">
        <f>VLOOKUP(B:B,'[1]1. RW,EX,BOP,CP,SA'!$B:$CD,38,0)</f>
        <v>3</v>
      </c>
      <c r="BI65" s="38">
        <f>VLOOKUP(B:B,'[1]1. RW,EX,BOP,CP,SA'!$B:$CD,39,0)</f>
        <v>3</v>
      </c>
      <c r="BJ65" s="38">
        <f>VLOOKUP(B:B,'[1]1. RW,EX,BOP,CP,SA'!$B:$CD,40,0)</f>
        <v>2</v>
      </c>
      <c r="BK65" s="38">
        <f>VLOOKUP(B:B,'[1]1. RW,EX,BOP,CP,SA'!$B:$CD,41,0)</f>
        <v>3</v>
      </c>
      <c r="BL65" s="38">
        <f>VLOOKUP(B:B,'[1]1. RW,EX,BOP,CP,SA'!$B:$CD,42,0)</f>
        <v>2</v>
      </c>
      <c r="BM65" s="38">
        <f>VLOOKUP(B:B,'[1]1. RW,EX,BOP,CP,SA'!$B:$CD,43,0)</f>
        <v>2</v>
      </c>
      <c r="BN65" s="38">
        <f>VLOOKUP(B:B,'[1]1. RW,EX,BOP,CP,SA'!$B:$CD,44,0)</f>
        <v>2</v>
      </c>
      <c r="BO65" s="38">
        <f>VLOOKUP(B:B,'[1]1. RW,EX,BOP,CP,SA'!$B:$CD,45,0)</f>
        <v>2</v>
      </c>
      <c r="BP65" s="38">
        <f>VLOOKUP(B:B,'[1]1. RW,EX,BOP,CP,SA'!$B:$CD,46,0)</f>
        <v>2</v>
      </c>
      <c r="BQ65" s="38">
        <f>VLOOKUP(B:B,'[1]1. RW,EX,BOP,CP,SA'!$B:$CD,47,0)</f>
        <v>3</v>
      </c>
      <c r="BR65" s="38">
        <f>VLOOKUP(B:B,'[1]1. RW,EX,BOP,CP,SA'!$B:$CD,48,0)</f>
        <v>3</v>
      </c>
      <c r="BS65" s="38">
        <f>VLOOKUP(B:B,'[1]1. RW,EX,BOP,CP,SA'!$B:$CD,49,0)</f>
        <v>2</v>
      </c>
      <c r="BT65" s="38">
        <f>VLOOKUP(B:B,'[1]1. RW,EX,BOP,CP,SA'!$B:$CD,50,0)</f>
        <v>2</v>
      </c>
      <c r="BU65" s="38">
        <f>VLOOKUP(B:B,'[1]1. RW,EX,BOP,CP,SA'!$B:$CD,51,0)</f>
        <v>2</v>
      </c>
      <c r="BV65" s="38">
        <f>VLOOKUP(B:B,'[1]1. RW,EX,BOP,CP,SA'!$B:$CD,52,0)</f>
        <v>4</v>
      </c>
      <c r="BW65" s="38">
        <f>VLOOKUP(B:B,'[1]1. RW,EX,BOP,CP,SA'!$B:$CD,53,0)</f>
        <v>3</v>
      </c>
      <c r="BX65" s="38">
        <f>VLOOKUP(B:B,'[1]1. RW,EX,BOP,CP,SA'!$B:$CD,54,0)</f>
        <v>3</v>
      </c>
      <c r="BY65" s="38">
        <f>VLOOKUP(B:B,'[1]1. RW,EX,BOP,CP,SA'!$B:$CD,55,0)</f>
        <v>4</v>
      </c>
      <c r="BZ65" s="38">
        <f>VLOOKUP(B:B,'[1]1. RW,EX,BOP,CP,SA'!$B:$CD,56,0)</f>
        <v>4</v>
      </c>
      <c r="CA65" s="38">
        <f>VLOOKUP(B:B,'[1]1. RW,EX,BOP,CP,SA'!$B:$CD,57,0)</f>
        <v>3</v>
      </c>
      <c r="CB65" s="38">
        <f>VLOOKUP(B:B,'[1]1. RW,EX,BOP,CP,SA'!$B:$CD,58,0)</f>
        <v>3</v>
      </c>
      <c r="CC65" s="38">
        <f>VLOOKUP(B:B,'[1]1. RW,EX,BOP,CP,SA'!$B:$CD,59,0)</f>
        <v>3</v>
      </c>
      <c r="CD65" s="38">
        <f>VLOOKUP(B:B,'[1]1. RW,EX,BOP,CP,SA'!$B:$CD,60,0)</f>
        <v>4</v>
      </c>
      <c r="CE65" s="38">
        <f>VLOOKUP(B:B,'[1]1. RW,EX,BOP,CP,SA'!$B:$CD,61,0)</f>
        <v>4</v>
      </c>
      <c r="CF65" s="38">
        <f>VLOOKUP(B:B,'[1]1. RW,EX,BOP,CP,SA'!$B:$CD,62,0)</f>
        <v>3</v>
      </c>
      <c r="CG65" s="38">
        <f>VLOOKUP(B:B,'[1]1. RW,EX,BOP,CP,SA'!$B:$CD,63,0)</f>
        <v>2</v>
      </c>
      <c r="CH65" s="38">
        <f>VLOOKUP(B:B,'[1]1. RW,EX,BOP,CP,SA'!$B:$CD,64,0)</f>
        <v>3</v>
      </c>
      <c r="CI65" s="38">
        <f>VLOOKUP(B:B,'[1]1. RW,EX,BOP,CP,SA'!$B:$CD,65,0)</f>
        <v>3</v>
      </c>
      <c r="CJ65" s="38">
        <f>VLOOKUP(B:B,'[1]1. RW,EX,BOP,CP,SA'!$B:$CD,66,0)</f>
        <v>2</v>
      </c>
      <c r="CK65" s="38">
        <f>VLOOKUP(B:B,'[1]1. RW,EX,BOP,CP,SA'!$B:$CD,67,0)</f>
        <v>3</v>
      </c>
      <c r="CL65" s="38">
        <f>VLOOKUP(B:B,'[1]1. RW,EX,BOP,CP,SA'!$B:$CD,68,0)</f>
        <v>4</v>
      </c>
      <c r="CM65" s="38">
        <f>VLOOKUP(B:B,'[1]1. RW,EX,BOP,CP,SA'!$B:$CD,69,0)</f>
        <v>3</v>
      </c>
      <c r="CN65" s="38">
        <f>VLOOKUP(B:B,'[1]1. RW,EX,BOP,CP,SA'!$B:$CD,70,0)</f>
        <v>3</v>
      </c>
      <c r="CO65" s="38">
        <f>VLOOKUP(B:B,'[1]1. RW,EX,BOP,CP,SA'!$B:$CD,71,0)</f>
        <v>3</v>
      </c>
      <c r="CP65" s="38">
        <f>VLOOKUP(B:B,'[1]1. RW,EX,BOP,CP,SA'!$B:$CD,72,0)</f>
        <v>4</v>
      </c>
      <c r="CQ65" s="38">
        <f>VLOOKUP(B:B,'[1]1. RW,EX,BOP,CP,SA'!$B:$CD,73,0)</f>
        <v>3</v>
      </c>
      <c r="CR65" s="38">
        <f>VLOOKUP(B:B,'[1]1. RW,EX,BOP,CP,SA'!$B:$CD,74,0)</f>
        <v>3</v>
      </c>
      <c r="CS65" s="38">
        <f>VLOOKUP(B:B,'[1]1. RW,EX,BOP,CP,SA'!$B:$CD,75,0)</f>
        <v>3</v>
      </c>
      <c r="CT65" s="38">
        <f>VLOOKUP(B:B,'[1]1. RW,EX,BOP,CP,SA'!$B:$CD,76,0)</f>
        <v>3</v>
      </c>
      <c r="CU65" s="38">
        <f>VLOOKUP(B:B,'[1]1. RW,EX,BOP,CP,SA'!$B:$CD,77,0)</f>
        <v>5</v>
      </c>
      <c r="CV65" s="52">
        <f>VLOOKUP(B:B,'[1]1. RW,EX,BOP,CP,SA'!$B:$CD,78,0)</f>
        <v>4</v>
      </c>
      <c r="CW65" s="52">
        <f>VLOOKUP(B:B,'[1]1. RW,EX,BOP,CP,SA'!$B:$CD,79,0)</f>
        <v>4</v>
      </c>
      <c r="CX65" s="52">
        <f>VLOOKUP(B:B,'[1]1. RW,EX,BOP,CP,SA'!$B:$CD,80,0)</f>
        <v>4</v>
      </c>
      <c r="CY65" s="52">
        <f>VLOOKUP(B:B,'[1]1. RW,EX,BOP,CP,SA'!$B:$CD,81,0)</f>
        <v>5</v>
      </c>
    </row>
    <row r="66" spans="1:103">
      <c r="A66" s="9" t="s">
        <v>123</v>
      </c>
      <c r="B66" s="5" t="s">
        <v>1459</v>
      </c>
      <c r="C66" s="24" t="s">
        <v>804</v>
      </c>
      <c r="D66" s="38">
        <v>63</v>
      </c>
      <c r="E66" s="38">
        <v>54</v>
      </c>
      <c r="F66" s="38">
        <v>54</v>
      </c>
      <c r="G66" s="38">
        <v>45</v>
      </c>
      <c r="H66" s="38">
        <v>46</v>
      </c>
      <c r="I66" s="38">
        <v>55</v>
      </c>
      <c r="J66" s="38">
        <v>44</v>
      </c>
      <c r="K66" s="38">
        <v>50</v>
      </c>
      <c r="L66" s="38">
        <v>66</v>
      </c>
      <c r="M66" s="38">
        <v>51</v>
      </c>
      <c r="N66" s="38">
        <v>50</v>
      </c>
      <c r="O66" s="38">
        <v>54</v>
      </c>
      <c r="P66" s="38">
        <v>51</v>
      </c>
      <c r="Q66" s="38">
        <v>66</v>
      </c>
      <c r="R66" s="38">
        <v>85</v>
      </c>
      <c r="S66" s="38">
        <v>77</v>
      </c>
      <c r="T66" s="38">
        <v>67</v>
      </c>
      <c r="U66" s="38">
        <v>68</v>
      </c>
      <c r="V66" s="38">
        <v>64</v>
      </c>
      <c r="W66" s="38">
        <v>62</v>
      </c>
      <c r="X66" s="53">
        <f>VLOOKUP(B:B,'[1]1. RW,EX,BOP,CP,SA'!$B:$CD,2,0)</f>
        <v>16</v>
      </c>
      <c r="Y66" s="38">
        <f>VLOOKUP(B:B,'[1]1. RW,EX,BOP,CP,SA'!$B:$CD,3,0)</f>
        <v>15</v>
      </c>
      <c r="Z66" s="38">
        <f>VLOOKUP(B:B,'[1]1. RW,EX,BOP,CP,SA'!$B:$CD,4,0)</f>
        <v>18</v>
      </c>
      <c r="AA66" s="38">
        <f>VLOOKUP(B:B,'[1]1. RW,EX,BOP,CP,SA'!$B:$CD,5,0)</f>
        <v>14</v>
      </c>
      <c r="AB66" s="38">
        <f>VLOOKUP(B:B,'[1]1. RW,EX,BOP,CP,SA'!$B:$CD,6,0)</f>
        <v>15</v>
      </c>
      <c r="AC66" s="38">
        <f>VLOOKUP(B:B,'[1]1. RW,EX,BOP,CP,SA'!$B:$CD,7,0)</f>
        <v>14</v>
      </c>
      <c r="AD66" s="38">
        <f>VLOOKUP(B:B,'[1]1. RW,EX,BOP,CP,SA'!$B:$CD,8,0)</f>
        <v>13</v>
      </c>
      <c r="AE66" s="38">
        <f>VLOOKUP(B:B,'[1]1. RW,EX,BOP,CP,SA'!$B:$CD,9,0)</f>
        <v>12</v>
      </c>
      <c r="AF66" s="38">
        <f>VLOOKUP(B:B,'[1]1. RW,EX,BOP,CP,SA'!$B:$CD,10,0)</f>
        <v>15</v>
      </c>
      <c r="AG66" s="38">
        <f>VLOOKUP(B:B,'[1]1. RW,EX,BOP,CP,SA'!$B:$CD,11,0)</f>
        <v>13</v>
      </c>
      <c r="AH66" s="38">
        <f>VLOOKUP(B:B,'[1]1. RW,EX,BOP,CP,SA'!$B:$CD,12,0)</f>
        <v>13</v>
      </c>
      <c r="AI66" s="38">
        <f>VLOOKUP(B:B,'[1]1. RW,EX,BOP,CP,SA'!$B:$CD,13,0)</f>
        <v>13</v>
      </c>
      <c r="AJ66" s="38">
        <f>VLOOKUP(B:B,'[1]1. RW,EX,BOP,CP,SA'!$B:$CD,14,0)</f>
        <v>11</v>
      </c>
      <c r="AK66" s="38">
        <f>VLOOKUP(B:B,'[1]1. RW,EX,BOP,CP,SA'!$B:$CD,15,0)</f>
        <v>12</v>
      </c>
      <c r="AL66" s="38">
        <f>VLOOKUP(B:B,'[1]1. RW,EX,BOP,CP,SA'!$B:$CD,16,0)</f>
        <v>11</v>
      </c>
      <c r="AM66" s="38">
        <f>VLOOKUP(B:B,'[1]1. RW,EX,BOP,CP,SA'!$B:$CD,17,0)</f>
        <v>11</v>
      </c>
      <c r="AN66" s="38">
        <f>VLOOKUP(B:B,'[1]1. RW,EX,BOP,CP,SA'!$B:$CD,18,0)</f>
        <v>12</v>
      </c>
      <c r="AO66" s="38">
        <f>VLOOKUP(B:B,'[1]1. RW,EX,BOP,CP,SA'!$B:$CD,19,0)</f>
        <v>13</v>
      </c>
      <c r="AP66" s="38">
        <f>VLOOKUP(B:B,'[1]1. RW,EX,BOP,CP,SA'!$B:$CD,20,0)</f>
        <v>11</v>
      </c>
      <c r="AQ66" s="38">
        <f>VLOOKUP(B:B,'[1]1. RW,EX,BOP,CP,SA'!$B:$CD,21,0)</f>
        <v>10</v>
      </c>
      <c r="AR66" s="38">
        <f>VLOOKUP(B:B,'[1]1. RW,EX,BOP,CP,SA'!$B:$CD,22,0)</f>
        <v>11</v>
      </c>
      <c r="AS66" s="38">
        <f>VLOOKUP(B:B,'[1]1. RW,EX,BOP,CP,SA'!$B:$CD,23,0)</f>
        <v>14</v>
      </c>
      <c r="AT66" s="38">
        <f>VLOOKUP(B:B,'[1]1. RW,EX,BOP,CP,SA'!$B:$CD,24,0)</f>
        <v>14</v>
      </c>
      <c r="AU66" s="38">
        <f>VLOOKUP(B:B,'[1]1. RW,EX,BOP,CP,SA'!$B:$CD,25,0)</f>
        <v>16</v>
      </c>
      <c r="AV66" s="38">
        <f>VLOOKUP(B:B,'[1]1. RW,EX,BOP,CP,SA'!$B:$CD,26,0)</f>
        <v>11</v>
      </c>
      <c r="AW66" s="38">
        <f>VLOOKUP(B:B,'[1]1. RW,EX,BOP,CP,SA'!$B:$CD,27,0)</f>
        <v>11</v>
      </c>
      <c r="AX66" s="38">
        <f>VLOOKUP(B:B,'[1]1. RW,EX,BOP,CP,SA'!$B:$CD,28,0)</f>
        <v>11</v>
      </c>
      <c r="AY66" s="38">
        <f>VLOOKUP(B:B,'[1]1. RW,EX,BOP,CP,SA'!$B:$CD,29,0)</f>
        <v>11</v>
      </c>
      <c r="AZ66" s="38">
        <f>VLOOKUP(B:B,'[1]1. RW,EX,BOP,CP,SA'!$B:$CD,30,0)</f>
        <v>9</v>
      </c>
      <c r="BA66" s="38">
        <f>VLOOKUP(B:B,'[1]1. RW,EX,BOP,CP,SA'!$B:$CD,31,0)</f>
        <v>16</v>
      </c>
      <c r="BB66" s="38">
        <f>VLOOKUP(B:B,'[1]1. RW,EX,BOP,CP,SA'!$B:$CD,32,0)</f>
        <v>13</v>
      </c>
      <c r="BC66" s="38">
        <f>VLOOKUP(B:B,'[1]1. RW,EX,BOP,CP,SA'!$B:$CD,33,0)</f>
        <v>12</v>
      </c>
      <c r="BD66" s="38">
        <f>VLOOKUP(B:B,'[1]1. RW,EX,BOP,CP,SA'!$B:$CD,34,0)</f>
        <v>16</v>
      </c>
      <c r="BE66" s="38">
        <f>VLOOKUP(B:B,'[1]1. RW,EX,BOP,CP,SA'!$B:$CD,35,0)</f>
        <v>20</v>
      </c>
      <c r="BF66" s="38">
        <f>VLOOKUP(B:B,'[1]1. RW,EX,BOP,CP,SA'!$B:$CD,36,0)</f>
        <v>15</v>
      </c>
      <c r="BG66" s="38">
        <f>VLOOKUP(B:B,'[1]1. RW,EX,BOP,CP,SA'!$B:$CD,37,0)</f>
        <v>15</v>
      </c>
      <c r="BH66" s="38">
        <f>VLOOKUP(B:B,'[1]1. RW,EX,BOP,CP,SA'!$B:$CD,38,0)</f>
        <v>14</v>
      </c>
      <c r="BI66" s="38">
        <f>VLOOKUP(B:B,'[1]1. RW,EX,BOP,CP,SA'!$B:$CD,39,0)</f>
        <v>12</v>
      </c>
      <c r="BJ66" s="38">
        <f>VLOOKUP(B:B,'[1]1. RW,EX,BOP,CP,SA'!$B:$CD,40,0)</f>
        <v>14</v>
      </c>
      <c r="BK66" s="38">
        <f>VLOOKUP(B:B,'[1]1. RW,EX,BOP,CP,SA'!$B:$CD,41,0)</f>
        <v>11</v>
      </c>
      <c r="BL66" s="38">
        <f>VLOOKUP(B:B,'[1]1. RW,EX,BOP,CP,SA'!$B:$CD,42,0)</f>
        <v>11</v>
      </c>
      <c r="BM66" s="38">
        <f>VLOOKUP(B:B,'[1]1. RW,EX,BOP,CP,SA'!$B:$CD,43,0)</f>
        <v>12</v>
      </c>
      <c r="BN66" s="38">
        <f>VLOOKUP(B:B,'[1]1. RW,EX,BOP,CP,SA'!$B:$CD,44,0)</f>
        <v>15</v>
      </c>
      <c r="BO66" s="38">
        <f>VLOOKUP(B:B,'[1]1. RW,EX,BOP,CP,SA'!$B:$CD,45,0)</f>
        <v>12</v>
      </c>
      <c r="BP66" s="38">
        <f>VLOOKUP(B:B,'[1]1. RW,EX,BOP,CP,SA'!$B:$CD,46,0)</f>
        <v>10</v>
      </c>
      <c r="BQ66" s="38">
        <f>VLOOKUP(B:B,'[1]1. RW,EX,BOP,CP,SA'!$B:$CD,47,0)</f>
        <v>12</v>
      </c>
      <c r="BR66" s="38">
        <f>VLOOKUP(B:B,'[1]1. RW,EX,BOP,CP,SA'!$B:$CD,48,0)</f>
        <v>18</v>
      </c>
      <c r="BS66" s="38">
        <f>VLOOKUP(B:B,'[1]1. RW,EX,BOP,CP,SA'!$B:$CD,49,0)</f>
        <v>14</v>
      </c>
      <c r="BT66" s="38">
        <f>VLOOKUP(B:B,'[1]1. RW,EX,BOP,CP,SA'!$B:$CD,50,0)</f>
        <v>13</v>
      </c>
      <c r="BU66" s="38">
        <f>VLOOKUP(B:B,'[1]1. RW,EX,BOP,CP,SA'!$B:$CD,51,0)</f>
        <v>11</v>
      </c>
      <c r="BV66" s="38">
        <f>VLOOKUP(B:B,'[1]1. RW,EX,BOP,CP,SA'!$B:$CD,52,0)</f>
        <v>12</v>
      </c>
      <c r="BW66" s="38">
        <f>VLOOKUP(B:B,'[1]1. RW,EX,BOP,CP,SA'!$B:$CD,53,0)</f>
        <v>15</v>
      </c>
      <c r="BX66" s="38">
        <f>VLOOKUP(B:B,'[1]1. RW,EX,BOP,CP,SA'!$B:$CD,54,0)</f>
        <v>15</v>
      </c>
      <c r="BY66" s="38">
        <f>VLOOKUP(B:B,'[1]1. RW,EX,BOP,CP,SA'!$B:$CD,55,0)</f>
        <v>16</v>
      </c>
      <c r="BZ66" s="38">
        <f>VLOOKUP(B:B,'[1]1. RW,EX,BOP,CP,SA'!$B:$CD,56,0)</f>
        <v>17</v>
      </c>
      <c r="CA66" s="38">
        <f>VLOOKUP(B:B,'[1]1. RW,EX,BOP,CP,SA'!$B:$CD,57,0)</f>
        <v>18</v>
      </c>
      <c r="CB66" s="38">
        <f>VLOOKUP(B:B,'[1]1. RW,EX,BOP,CP,SA'!$B:$CD,58,0)</f>
        <v>19</v>
      </c>
      <c r="CC66" s="38">
        <f>VLOOKUP(B:B,'[1]1. RW,EX,BOP,CP,SA'!$B:$CD,59,0)</f>
        <v>20</v>
      </c>
      <c r="CD66" s="38">
        <f>VLOOKUP(B:B,'[1]1. RW,EX,BOP,CP,SA'!$B:$CD,60,0)</f>
        <v>24</v>
      </c>
      <c r="CE66" s="38">
        <f>VLOOKUP(B:B,'[1]1. RW,EX,BOP,CP,SA'!$B:$CD,61,0)</f>
        <v>22</v>
      </c>
      <c r="CF66" s="38">
        <f>VLOOKUP(B:B,'[1]1. RW,EX,BOP,CP,SA'!$B:$CD,62,0)</f>
        <v>17</v>
      </c>
      <c r="CG66" s="38">
        <f>VLOOKUP(B:B,'[1]1. RW,EX,BOP,CP,SA'!$B:$CD,63,0)</f>
        <v>17</v>
      </c>
      <c r="CH66" s="38">
        <f>VLOOKUP(B:B,'[1]1. RW,EX,BOP,CP,SA'!$B:$CD,64,0)</f>
        <v>18</v>
      </c>
      <c r="CI66" s="38">
        <f>VLOOKUP(B:B,'[1]1. RW,EX,BOP,CP,SA'!$B:$CD,65,0)</f>
        <v>25</v>
      </c>
      <c r="CJ66" s="38">
        <f>VLOOKUP(B:B,'[1]1. RW,EX,BOP,CP,SA'!$B:$CD,66,0)</f>
        <v>17</v>
      </c>
      <c r="CK66" s="38">
        <f>VLOOKUP(B:B,'[1]1. RW,EX,BOP,CP,SA'!$B:$CD,67,0)</f>
        <v>16</v>
      </c>
      <c r="CL66" s="38">
        <f>VLOOKUP(B:B,'[1]1. RW,EX,BOP,CP,SA'!$B:$CD,68,0)</f>
        <v>16</v>
      </c>
      <c r="CM66" s="38">
        <f>VLOOKUP(B:B,'[1]1. RW,EX,BOP,CP,SA'!$B:$CD,69,0)</f>
        <v>18</v>
      </c>
      <c r="CN66" s="38">
        <f>VLOOKUP(B:B,'[1]1. RW,EX,BOP,CP,SA'!$B:$CD,70,0)</f>
        <v>14</v>
      </c>
      <c r="CO66" s="38">
        <f>VLOOKUP(B:B,'[1]1. RW,EX,BOP,CP,SA'!$B:$CD,71,0)</f>
        <v>17</v>
      </c>
      <c r="CP66" s="38">
        <f>VLOOKUP(B:B,'[1]1. RW,EX,BOP,CP,SA'!$B:$CD,72,0)</f>
        <v>19</v>
      </c>
      <c r="CQ66" s="38">
        <f>VLOOKUP(B:B,'[1]1. RW,EX,BOP,CP,SA'!$B:$CD,73,0)</f>
        <v>18</v>
      </c>
      <c r="CR66" s="38">
        <f>VLOOKUP(B:B,'[1]1. RW,EX,BOP,CP,SA'!$B:$CD,74,0)</f>
        <v>15</v>
      </c>
      <c r="CS66" s="38">
        <f>VLOOKUP(B:B,'[1]1. RW,EX,BOP,CP,SA'!$B:$CD,75,0)</f>
        <v>16</v>
      </c>
      <c r="CT66" s="38">
        <f>VLOOKUP(B:B,'[1]1. RW,EX,BOP,CP,SA'!$B:$CD,76,0)</f>
        <v>16</v>
      </c>
      <c r="CU66" s="38">
        <f>VLOOKUP(B:B,'[1]1. RW,EX,BOP,CP,SA'!$B:$CD,77,0)</f>
        <v>17</v>
      </c>
      <c r="CV66" s="52">
        <f>VLOOKUP(B:B,'[1]1. RW,EX,BOP,CP,SA'!$B:$CD,78,0)</f>
        <v>13</v>
      </c>
      <c r="CW66" s="52">
        <f>VLOOKUP(B:B,'[1]1. RW,EX,BOP,CP,SA'!$B:$CD,79,0)</f>
        <v>17</v>
      </c>
      <c r="CX66" s="52">
        <f>VLOOKUP(B:B,'[1]1. RW,EX,BOP,CP,SA'!$B:$CD,80,0)</f>
        <v>16</v>
      </c>
      <c r="CY66" s="52">
        <f>VLOOKUP(B:B,'[1]1. RW,EX,BOP,CP,SA'!$B:$CD,81,0)</f>
        <v>16</v>
      </c>
    </row>
    <row r="67" spans="1:103">
      <c r="A67" s="1" t="s">
        <v>125</v>
      </c>
      <c r="B67" s="5" t="s">
        <v>1460</v>
      </c>
      <c r="C67" s="24" t="s">
        <v>805</v>
      </c>
      <c r="D67" s="38">
        <v>804</v>
      </c>
      <c r="E67" s="38">
        <v>732</v>
      </c>
      <c r="F67" s="38">
        <v>758</v>
      </c>
      <c r="G67" s="38">
        <v>680</v>
      </c>
      <c r="H67" s="38">
        <v>654</v>
      </c>
      <c r="I67" s="38">
        <v>727</v>
      </c>
      <c r="J67" s="38">
        <v>678</v>
      </c>
      <c r="K67" s="38">
        <v>662</v>
      </c>
      <c r="L67" s="38">
        <v>649</v>
      </c>
      <c r="M67" s="38">
        <v>660</v>
      </c>
      <c r="N67" s="38">
        <v>755</v>
      </c>
      <c r="O67" s="38">
        <v>783</v>
      </c>
      <c r="P67" s="38">
        <v>841</v>
      </c>
      <c r="Q67" s="38">
        <v>783</v>
      </c>
      <c r="R67" s="38">
        <v>787</v>
      </c>
      <c r="S67" s="38">
        <v>777</v>
      </c>
      <c r="T67" s="38">
        <v>743</v>
      </c>
      <c r="U67" s="38">
        <v>669</v>
      </c>
      <c r="V67" s="38">
        <v>757</v>
      </c>
      <c r="W67" s="38">
        <v>813</v>
      </c>
      <c r="X67" s="53">
        <f>VLOOKUP(B:B,'[1]1. RW,EX,BOP,CP,SA'!$B:$CD,2,0)</f>
        <v>202</v>
      </c>
      <c r="Y67" s="38">
        <f>VLOOKUP(B:B,'[1]1. RW,EX,BOP,CP,SA'!$B:$CD,3,0)</f>
        <v>203</v>
      </c>
      <c r="Z67" s="38">
        <f>VLOOKUP(B:B,'[1]1. RW,EX,BOP,CP,SA'!$B:$CD,4,0)</f>
        <v>208</v>
      </c>
      <c r="AA67" s="38">
        <f>VLOOKUP(B:B,'[1]1. RW,EX,BOP,CP,SA'!$B:$CD,5,0)</f>
        <v>191</v>
      </c>
      <c r="AB67" s="38">
        <f>VLOOKUP(B:B,'[1]1. RW,EX,BOP,CP,SA'!$B:$CD,6,0)</f>
        <v>179</v>
      </c>
      <c r="AC67" s="38">
        <f>VLOOKUP(B:B,'[1]1. RW,EX,BOP,CP,SA'!$B:$CD,7,0)</f>
        <v>171</v>
      </c>
      <c r="AD67" s="38">
        <f>VLOOKUP(B:B,'[1]1. RW,EX,BOP,CP,SA'!$B:$CD,8,0)</f>
        <v>200</v>
      </c>
      <c r="AE67" s="38">
        <f>VLOOKUP(B:B,'[1]1. RW,EX,BOP,CP,SA'!$B:$CD,9,0)</f>
        <v>182</v>
      </c>
      <c r="AF67" s="38">
        <f>VLOOKUP(B:B,'[1]1. RW,EX,BOP,CP,SA'!$B:$CD,10,0)</f>
        <v>200</v>
      </c>
      <c r="AG67" s="38">
        <f>VLOOKUP(B:B,'[1]1. RW,EX,BOP,CP,SA'!$B:$CD,11,0)</f>
        <v>194</v>
      </c>
      <c r="AH67" s="38">
        <f>VLOOKUP(B:B,'[1]1. RW,EX,BOP,CP,SA'!$B:$CD,12,0)</f>
        <v>182</v>
      </c>
      <c r="AI67" s="38">
        <f>VLOOKUP(B:B,'[1]1. RW,EX,BOP,CP,SA'!$B:$CD,13,0)</f>
        <v>182</v>
      </c>
      <c r="AJ67" s="38">
        <f>VLOOKUP(B:B,'[1]1. RW,EX,BOP,CP,SA'!$B:$CD,14,0)</f>
        <v>170</v>
      </c>
      <c r="AK67" s="38">
        <f>VLOOKUP(B:B,'[1]1. RW,EX,BOP,CP,SA'!$B:$CD,15,0)</f>
        <v>175</v>
      </c>
      <c r="AL67" s="38">
        <f>VLOOKUP(B:B,'[1]1. RW,EX,BOP,CP,SA'!$B:$CD,16,0)</f>
        <v>173</v>
      </c>
      <c r="AM67" s="38">
        <f>VLOOKUP(B:B,'[1]1. RW,EX,BOP,CP,SA'!$B:$CD,17,0)</f>
        <v>162</v>
      </c>
      <c r="AN67" s="38">
        <f>VLOOKUP(B:B,'[1]1. RW,EX,BOP,CP,SA'!$B:$CD,18,0)</f>
        <v>165</v>
      </c>
      <c r="AO67" s="38">
        <f>VLOOKUP(B:B,'[1]1. RW,EX,BOP,CP,SA'!$B:$CD,19,0)</f>
        <v>162</v>
      </c>
      <c r="AP67" s="38">
        <f>VLOOKUP(B:B,'[1]1. RW,EX,BOP,CP,SA'!$B:$CD,20,0)</f>
        <v>160</v>
      </c>
      <c r="AQ67" s="38">
        <f>VLOOKUP(B:B,'[1]1. RW,EX,BOP,CP,SA'!$B:$CD,21,0)</f>
        <v>167</v>
      </c>
      <c r="AR67" s="38">
        <f>VLOOKUP(B:B,'[1]1. RW,EX,BOP,CP,SA'!$B:$CD,22,0)</f>
        <v>184</v>
      </c>
      <c r="AS67" s="38">
        <f>VLOOKUP(B:B,'[1]1. RW,EX,BOP,CP,SA'!$B:$CD,23,0)</f>
        <v>181</v>
      </c>
      <c r="AT67" s="38">
        <f>VLOOKUP(B:B,'[1]1. RW,EX,BOP,CP,SA'!$B:$CD,24,0)</f>
        <v>181</v>
      </c>
      <c r="AU67" s="38">
        <f>VLOOKUP(B:B,'[1]1. RW,EX,BOP,CP,SA'!$B:$CD,25,0)</f>
        <v>181</v>
      </c>
      <c r="AV67" s="38">
        <f>VLOOKUP(B:B,'[1]1. RW,EX,BOP,CP,SA'!$B:$CD,26,0)</f>
        <v>163</v>
      </c>
      <c r="AW67" s="38">
        <f>VLOOKUP(B:B,'[1]1. RW,EX,BOP,CP,SA'!$B:$CD,27,0)</f>
        <v>169</v>
      </c>
      <c r="AX67" s="38">
        <f>VLOOKUP(B:B,'[1]1. RW,EX,BOP,CP,SA'!$B:$CD,28,0)</f>
        <v>174</v>
      </c>
      <c r="AY67" s="38">
        <f>VLOOKUP(B:B,'[1]1. RW,EX,BOP,CP,SA'!$B:$CD,29,0)</f>
        <v>172</v>
      </c>
      <c r="AZ67" s="38">
        <f>VLOOKUP(B:B,'[1]1. RW,EX,BOP,CP,SA'!$B:$CD,30,0)</f>
        <v>149</v>
      </c>
      <c r="BA67" s="38">
        <f>VLOOKUP(B:B,'[1]1. RW,EX,BOP,CP,SA'!$B:$CD,31,0)</f>
        <v>182</v>
      </c>
      <c r="BB67" s="38">
        <f>VLOOKUP(B:B,'[1]1. RW,EX,BOP,CP,SA'!$B:$CD,32,0)</f>
        <v>164</v>
      </c>
      <c r="BC67" s="38">
        <f>VLOOKUP(B:B,'[1]1. RW,EX,BOP,CP,SA'!$B:$CD,33,0)</f>
        <v>167</v>
      </c>
      <c r="BD67" s="38">
        <f>VLOOKUP(B:B,'[1]1. RW,EX,BOP,CP,SA'!$B:$CD,34,0)</f>
        <v>159</v>
      </c>
      <c r="BE67" s="38">
        <f>VLOOKUP(B:B,'[1]1. RW,EX,BOP,CP,SA'!$B:$CD,35,0)</f>
        <v>171</v>
      </c>
      <c r="BF67" s="38">
        <f>VLOOKUP(B:B,'[1]1. RW,EX,BOP,CP,SA'!$B:$CD,36,0)</f>
        <v>163</v>
      </c>
      <c r="BG67" s="38">
        <f>VLOOKUP(B:B,'[1]1. RW,EX,BOP,CP,SA'!$B:$CD,37,0)</f>
        <v>156</v>
      </c>
      <c r="BH67" s="38">
        <f>VLOOKUP(B:B,'[1]1. RW,EX,BOP,CP,SA'!$B:$CD,38,0)</f>
        <v>160</v>
      </c>
      <c r="BI67" s="38">
        <f>VLOOKUP(B:B,'[1]1. RW,EX,BOP,CP,SA'!$B:$CD,39,0)</f>
        <v>156</v>
      </c>
      <c r="BJ67" s="38">
        <f>VLOOKUP(B:B,'[1]1. RW,EX,BOP,CP,SA'!$B:$CD,40,0)</f>
        <v>167</v>
      </c>
      <c r="BK67" s="38">
        <f>VLOOKUP(B:B,'[1]1. RW,EX,BOP,CP,SA'!$B:$CD,41,0)</f>
        <v>177</v>
      </c>
      <c r="BL67" s="38">
        <f>VLOOKUP(B:B,'[1]1. RW,EX,BOP,CP,SA'!$B:$CD,42,0)</f>
        <v>192</v>
      </c>
      <c r="BM67" s="38">
        <f>VLOOKUP(B:B,'[1]1. RW,EX,BOP,CP,SA'!$B:$CD,43,0)</f>
        <v>189</v>
      </c>
      <c r="BN67" s="38">
        <f>VLOOKUP(B:B,'[1]1. RW,EX,BOP,CP,SA'!$B:$CD,44,0)</f>
        <v>187</v>
      </c>
      <c r="BO67" s="38">
        <f>VLOOKUP(B:B,'[1]1. RW,EX,BOP,CP,SA'!$B:$CD,45,0)</f>
        <v>187</v>
      </c>
      <c r="BP67" s="38">
        <f>VLOOKUP(B:B,'[1]1. RW,EX,BOP,CP,SA'!$B:$CD,46,0)</f>
        <v>178</v>
      </c>
      <c r="BQ67" s="38">
        <f>VLOOKUP(B:B,'[1]1. RW,EX,BOP,CP,SA'!$B:$CD,47,0)</f>
        <v>192</v>
      </c>
      <c r="BR67" s="38">
        <f>VLOOKUP(B:B,'[1]1. RW,EX,BOP,CP,SA'!$B:$CD,48,0)</f>
        <v>200</v>
      </c>
      <c r="BS67" s="38">
        <f>VLOOKUP(B:B,'[1]1. RW,EX,BOP,CP,SA'!$B:$CD,49,0)</f>
        <v>213</v>
      </c>
      <c r="BT67" s="38">
        <f>VLOOKUP(B:B,'[1]1. RW,EX,BOP,CP,SA'!$B:$CD,50,0)</f>
        <v>213</v>
      </c>
      <c r="BU67" s="38">
        <f>VLOOKUP(B:B,'[1]1. RW,EX,BOP,CP,SA'!$B:$CD,51,0)</f>
        <v>218</v>
      </c>
      <c r="BV67" s="38">
        <f>VLOOKUP(B:B,'[1]1. RW,EX,BOP,CP,SA'!$B:$CD,52,0)</f>
        <v>208</v>
      </c>
      <c r="BW67" s="38">
        <f>VLOOKUP(B:B,'[1]1. RW,EX,BOP,CP,SA'!$B:$CD,53,0)</f>
        <v>202</v>
      </c>
      <c r="BX67" s="38">
        <f>VLOOKUP(B:B,'[1]1. RW,EX,BOP,CP,SA'!$B:$CD,54,0)</f>
        <v>212</v>
      </c>
      <c r="BY67" s="38">
        <f>VLOOKUP(B:B,'[1]1. RW,EX,BOP,CP,SA'!$B:$CD,55,0)</f>
        <v>191</v>
      </c>
      <c r="BZ67" s="38">
        <f>VLOOKUP(B:B,'[1]1. RW,EX,BOP,CP,SA'!$B:$CD,56,0)</f>
        <v>190</v>
      </c>
      <c r="CA67" s="38">
        <f>VLOOKUP(B:B,'[1]1. RW,EX,BOP,CP,SA'!$B:$CD,57,0)</f>
        <v>190</v>
      </c>
      <c r="CB67" s="38">
        <f>VLOOKUP(B:B,'[1]1. RW,EX,BOP,CP,SA'!$B:$CD,58,0)</f>
        <v>199</v>
      </c>
      <c r="CC67" s="38">
        <f>VLOOKUP(B:B,'[1]1. RW,EX,BOP,CP,SA'!$B:$CD,59,0)</f>
        <v>194</v>
      </c>
      <c r="CD67" s="38">
        <f>VLOOKUP(B:B,'[1]1. RW,EX,BOP,CP,SA'!$B:$CD,60,0)</f>
        <v>198</v>
      </c>
      <c r="CE67" s="38">
        <f>VLOOKUP(B:B,'[1]1. RW,EX,BOP,CP,SA'!$B:$CD,61,0)</f>
        <v>196</v>
      </c>
      <c r="CF67" s="38">
        <f>VLOOKUP(B:B,'[1]1. RW,EX,BOP,CP,SA'!$B:$CD,62,0)</f>
        <v>184</v>
      </c>
      <c r="CG67" s="38">
        <f>VLOOKUP(B:B,'[1]1. RW,EX,BOP,CP,SA'!$B:$CD,63,0)</f>
        <v>203</v>
      </c>
      <c r="CH67" s="38">
        <f>VLOOKUP(B:B,'[1]1. RW,EX,BOP,CP,SA'!$B:$CD,64,0)</f>
        <v>197</v>
      </c>
      <c r="CI67" s="38">
        <f>VLOOKUP(B:B,'[1]1. RW,EX,BOP,CP,SA'!$B:$CD,65,0)</f>
        <v>193</v>
      </c>
      <c r="CJ67" s="38">
        <f>VLOOKUP(B:B,'[1]1. RW,EX,BOP,CP,SA'!$B:$CD,66,0)</f>
        <v>195</v>
      </c>
      <c r="CK67" s="38">
        <f>VLOOKUP(B:B,'[1]1. RW,EX,BOP,CP,SA'!$B:$CD,67,0)</f>
        <v>189</v>
      </c>
      <c r="CL67" s="38">
        <f>VLOOKUP(B:B,'[1]1. RW,EX,BOP,CP,SA'!$B:$CD,68,0)</f>
        <v>179</v>
      </c>
      <c r="CM67" s="38">
        <f>VLOOKUP(B:B,'[1]1. RW,EX,BOP,CP,SA'!$B:$CD,69,0)</f>
        <v>180</v>
      </c>
      <c r="CN67" s="38">
        <f>VLOOKUP(B:B,'[1]1. RW,EX,BOP,CP,SA'!$B:$CD,70,0)</f>
        <v>180</v>
      </c>
      <c r="CO67" s="38">
        <f>VLOOKUP(B:B,'[1]1. RW,EX,BOP,CP,SA'!$B:$CD,71,0)</f>
        <v>164</v>
      </c>
      <c r="CP67" s="38">
        <f>VLOOKUP(B:B,'[1]1. RW,EX,BOP,CP,SA'!$B:$CD,72,0)</f>
        <v>164</v>
      </c>
      <c r="CQ67" s="38">
        <f>VLOOKUP(B:B,'[1]1. RW,EX,BOP,CP,SA'!$B:$CD,73,0)</f>
        <v>161</v>
      </c>
      <c r="CR67" s="38">
        <f>VLOOKUP(B:B,'[1]1. RW,EX,BOP,CP,SA'!$B:$CD,74,0)</f>
        <v>174</v>
      </c>
      <c r="CS67" s="38">
        <f>VLOOKUP(B:B,'[1]1. RW,EX,BOP,CP,SA'!$B:$CD,75,0)</f>
        <v>181</v>
      </c>
      <c r="CT67" s="38">
        <f>VLOOKUP(B:B,'[1]1. RW,EX,BOP,CP,SA'!$B:$CD,76,0)</f>
        <v>196</v>
      </c>
      <c r="CU67" s="38">
        <f>VLOOKUP(B:B,'[1]1. RW,EX,BOP,CP,SA'!$B:$CD,77,0)</f>
        <v>206</v>
      </c>
      <c r="CV67" s="52">
        <f>VLOOKUP(B:B,'[1]1. RW,EX,BOP,CP,SA'!$B:$CD,78,0)</f>
        <v>213</v>
      </c>
      <c r="CW67" s="52">
        <f>VLOOKUP(B:B,'[1]1. RW,EX,BOP,CP,SA'!$B:$CD,79,0)</f>
        <v>202</v>
      </c>
      <c r="CX67" s="52">
        <f>VLOOKUP(B:B,'[1]1. RW,EX,BOP,CP,SA'!$B:$CD,80,0)</f>
        <v>197</v>
      </c>
      <c r="CY67" s="52">
        <f>VLOOKUP(B:B,'[1]1. RW,EX,BOP,CP,SA'!$B:$CD,81,0)</f>
        <v>201</v>
      </c>
    </row>
    <row r="68" spans="1:103">
      <c r="A68" s="9" t="s">
        <v>127</v>
      </c>
      <c r="B68" s="5" t="s">
        <v>1461</v>
      </c>
      <c r="C68" s="24" t="s">
        <v>806</v>
      </c>
      <c r="D68" s="38">
        <v>461</v>
      </c>
      <c r="E68" s="38">
        <v>426</v>
      </c>
      <c r="F68" s="38">
        <v>444</v>
      </c>
      <c r="G68" s="38">
        <v>363</v>
      </c>
      <c r="H68" s="38">
        <v>366</v>
      </c>
      <c r="I68" s="38">
        <v>383</v>
      </c>
      <c r="J68" s="38">
        <v>377</v>
      </c>
      <c r="K68" s="38">
        <v>382</v>
      </c>
      <c r="L68" s="38">
        <v>360</v>
      </c>
      <c r="M68" s="38">
        <v>388</v>
      </c>
      <c r="N68" s="38">
        <v>467</v>
      </c>
      <c r="O68" s="38">
        <v>468</v>
      </c>
      <c r="P68" s="38">
        <v>536</v>
      </c>
      <c r="Q68" s="38">
        <v>472</v>
      </c>
      <c r="R68" s="38">
        <v>488</v>
      </c>
      <c r="S68" s="38">
        <v>471</v>
      </c>
      <c r="T68" s="38">
        <v>440</v>
      </c>
      <c r="U68" s="38">
        <v>377</v>
      </c>
      <c r="V68" s="38">
        <v>449</v>
      </c>
      <c r="W68" s="38">
        <v>488</v>
      </c>
      <c r="X68" s="53">
        <f>VLOOKUP(B:B,'[1]1. RW,EX,BOP,CP,SA'!$B:$CD,2,0)</f>
        <v>117</v>
      </c>
      <c r="Y68" s="38">
        <f>VLOOKUP(B:B,'[1]1. RW,EX,BOP,CP,SA'!$B:$CD,3,0)</f>
        <v>118</v>
      </c>
      <c r="Z68" s="38">
        <f>VLOOKUP(B:B,'[1]1. RW,EX,BOP,CP,SA'!$B:$CD,4,0)</f>
        <v>118</v>
      </c>
      <c r="AA68" s="38">
        <f>VLOOKUP(B:B,'[1]1. RW,EX,BOP,CP,SA'!$B:$CD,5,0)</f>
        <v>108</v>
      </c>
      <c r="AB68" s="38">
        <f>VLOOKUP(B:B,'[1]1. RW,EX,BOP,CP,SA'!$B:$CD,6,0)</f>
        <v>105</v>
      </c>
      <c r="AC68" s="38">
        <f>VLOOKUP(B:B,'[1]1. RW,EX,BOP,CP,SA'!$B:$CD,7,0)</f>
        <v>94</v>
      </c>
      <c r="AD68" s="38">
        <f>VLOOKUP(B:B,'[1]1. RW,EX,BOP,CP,SA'!$B:$CD,8,0)</f>
        <v>123</v>
      </c>
      <c r="AE68" s="38">
        <f>VLOOKUP(B:B,'[1]1. RW,EX,BOP,CP,SA'!$B:$CD,9,0)</f>
        <v>104</v>
      </c>
      <c r="AF68" s="38">
        <f>VLOOKUP(B:B,'[1]1. RW,EX,BOP,CP,SA'!$B:$CD,10,0)</f>
        <v>118</v>
      </c>
      <c r="AG68" s="38">
        <f>VLOOKUP(B:B,'[1]1. RW,EX,BOP,CP,SA'!$B:$CD,11,0)</f>
        <v>114</v>
      </c>
      <c r="AH68" s="38">
        <f>VLOOKUP(B:B,'[1]1. RW,EX,BOP,CP,SA'!$B:$CD,12,0)</f>
        <v>107</v>
      </c>
      <c r="AI68" s="38">
        <f>VLOOKUP(B:B,'[1]1. RW,EX,BOP,CP,SA'!$B:$CD,13,0)</f>
        <v>105</v>
      </c>
      <c r="AJ68" s="38">
        <f>VLOOKUP(B:B,'[1]1. RW,EX,BOP,CP,SA'!$B:$CD,14,0)</f>
        <v>96</v>
      </c>
      <c r="AK68" s="38">
        <f>VLOOKUP(B:B,'[1]1. RW,EX,BOP,CP,SA'!$B:$CD,15,0)</f>
        <v>97</v>
      </c>
      <c r="AL68" s="38">
        <f>VLOOKUP(B:B,'[1]1. RW,EX,BOP,CP,SA'!$B:$CD,16,0)</f>
        <v>85</v>
      </c>
      <c r="AM68" s="38">
        <f>VLOOKUP(B:B,'[1]1. RW,EX,BOP,CP,SA'!$B:$CD,17,0)</f>
        <v>85</v>
      </c>
      <c r="AN68" s="38">
        <f>VLOOKUP(B:B,'[1]1. RW,EX,BOP,CP,SA'!$B:$CD,18,0)</f>
        <v>88</v>
      </c>
      <c r="AO68" s="38">
        <f>VLOOKUP(B:B,'[1]1. RW,EX,BOP,CP,SA'!$B:$CD,19,0)</f>
        <v>91</v>
      </c>
      <c r="AP68" s="38">
        <f>VLOOKUP(B:B,'[1]1. RW,EX,BOP,CP,SA'!$B:$CD,20,0)</f>
        <v>92</v>
      </c>
      <c r="AQ68" s="38">
        <f>VLOOKUP(B:B,'[1]1. RW,EX,BOP,CP,SA'!$B:$CD,21,0)</f>
        <v>95</v>
      </c>
      <c r="AR68" s="38">
        <f>VLOOKUP(B:B,'[1]1. RW,EX,BOP,CP,SA'!$B:$CD,22,0)</f>
        <v>98</v>
      </c>
      <c r="AS68" s="38">
        <f>VLOOKUP(B:B,'[1]1. RW,EX,BOP,CP,SA'!$B:$CD,23,0)</f>
        <v>91</v>
      </c>
      <c r="AT68" s="38">
        <f>VLOOKUP(B:B,'[1]1. RW,EX,BOP,CP,SA'!$B:$CD,24,0)</f>
        <v>95</v>
      </c>
      <c r="AU68" s="38">
        <f>VLOOKUP(B:B,'[1]1. RW,EX,BOP,CP,SA'!$B:$CD,25,0)</f>
        <v>99</v>
      </c>
      <c r="AV68" s="38">
        <f>VLOOKUP(B:B,'[1]1. RW,EX,BOP,CP,SA'!$B:$CD,26,0)</f>
        <v>93</v>
      </c>
      <c r="AW68" s="38">
        <f>VLOOKUP(B:B,'[1]1. RW,EX,BOP,CP,SA'!$B:$CD,27,0)</f>
        <v>96</v>
      </c>
      <c r="AX68" s="38">
        <f>VLOOKUP(B:B,'[1]1. RW,EX,BOP,CP,SA'!$B:$CD,28,0)</f>
        <v>96</v>
      </c>
      <c r="AY68" s="38">
        <f>VLOOKUP(B:B,'[1]1. RW,EX,BOP,CP,SA'!$B:$CD,29,0)</f>
        <v>92</v>
      </c>
      <c r="AZ68" s="38">
        <f>VLOOKUP(B:B,'[1]1. RW,EX,BOP,CP,SA'!$B:$CD,30,0)</f>
        <v>80</v>
      </c>
      <c r="BA68" s="38">
        <f>VLOOKUP(B:B,'[1]1. RW,EX,BOP,CP,SA'!$B:$CD,31,0)</f>
        <v>107</v>
      </c>
      <c r="BB68" s="38">
        <f>VLOOKUP(B:B,'[1]1. RW,EX,BOP,CP,SA'!$B:$CD,32,0)</f>
        <v>98</v>
      </c>
      <c r="BC68" s="38">
        <f>VLOOKUP(B:B,'[1]1. RW,EX,BOP,CP,SA'!$B:$CD,33,0)</f>
        <v>97</v>
      </c>
      <c r="BD68" s="38">
        <f>VLOOKUP(B:B,'[1]1. RW,EX,BOP,CP,SA'!$B:$CD,34,0)</f>
        <v>85</v>
      </c>
      <c r="BE68" s="38">
        <f>VLOOKUP(B:B,'[1]1. RW,EX,BOP,CP,SA'!$B:$CD,35,0)</f>
        <v>94</v>
      </c>
      <c r="BF68" s="38">
        <f>VLOOKUP(B:B,'[1]1. RW,EX,BOP,CP,SA'!$B:$CD,36,0)</f>
        <v>92</v>
      </c>
      <c r="BG68" s="38">
        <f>VLOOKUP(B:B,'[1]1. RW,EX,BOP,CP,SA'!$B:$CD,37,0)</f>
        <v>89</v>
      </c>
      <c r="BH68" s="38">
        <f>VLOOKUP(B:B,'[1]1. RW,EX,BOP,CP,SA'!$B:$CD,38,0)</f>
        <v>94</v>
      </c>
      <c r="BI68" s="38">
        <f>VLOOKUP(B:B,'[1]1. RW,EX,BOP,CP,SA'!$B:$CD,39,0)</f>
        <v>90</v>
      </c>
      <c r="BJ68" s="38">
        <f>VLOOKUP(B:B,'[1]1. RW,EX,BOP,CP,SA'!$B:$CD,40,0)</f>
        <v>98</v>
      </c>
      <c r="BK68" s="38">
        <f>VLOOKUP(B:B,'[1]1. RW,EX,BOP,CP,SA'!$B:$CD,41,0)</f>
        <v>106</v>
      </c>
      <c r="BL68" s="38">
        <f>VLOOKUP(B:B,'[1]1. RW,EX,BOP,CP,SA'!$B:$CD,42,0)</f>
        <v>119</v>
      </c>
      <c r="BM68" s="38">
        <f>VLOOKUP(B:B,'[1]1. RW,EX,BOP,CP,SA'!$B:$CD,43,0)</f>
        <v>120</v>
      </c>
      <c r="BN68" s="38">
        <f>VLOOKUP(B:B,'[1]1. RW,EX,BOP,CP,SA'!$B:$CD,44,0)</f>
        <v>116</v>
      </c>
      <c r="BO68" s="38">
        <f>VLOOKUP(B:B,'[1]1. RW,EX,BOP,CP,SA'!$B:$CD,45,0)</f>
        <v>112</v>
      </c>
      <c r="BP68" s="38">
        <f>VLOOKUP(B:B,'[1]1. RW,EX,BOP,CP,SA'!$B:$CD,46,0)</f>
        <v>104</v>
      </c>
      <c r="BQ68" s="38">
        <f>VLOOKUP(B:B,'[1]1. RW,EX,BOP,CP,SA'!$B:$CD,47,0)</f>
        <v>113</v>
      </c>
      <c r="BR68" s="38">
        <f>VLOOKUP(B:B,'[1]1. RW,EX,BOP,CP,SA'!$B:$CD,48,0)</f>
        <v>118</v>
      </c>
      <c r="BS68" s="38">
        <f>VLOOKUP(B:B,'[1]1. RW,EX,BOP,CP,SA'!$B:$CD,49,0)</f>
        <v>133</v>
      </c>
      <c r="BT68" s="38">
        <f>VLOOKUP(B:B,'[1]1. RW,EX,BOP,CP,SA'!$B:$CD,50,0)</f>
        <v>135</v>
      </c>
      <c r="BU68" s="38">
        <f>VLOOKUP(B:B,'[1]1. RW,EX,BOP,CP,SA'!$B:$CD,51,0)</f>
        <v>139</v>
      </c>
      <c r="BV68" s="38">
        <f>VLOOKUP(B:B,'[1]1. RW,EX,BOP,CP,SA'!$B:$CD,52,0)</f>
        <v>133</v>
      </c>
      <c r="BW68" s="38">
        <f>VLOOKUP(B:B,'[1]1. RW,EX,BOP,CP,SA'!$B:$CD,53,0)</f>
        <v>129</v>
      </c>
      <c r="BX68" s="38">
        <f>VLOOKUP(B:B,'[1]1. RW,EX,BOP,CP,SA'!$B:$CD,54,0)</f>
        <v>126</v>
      </c>
      <c r="BY68" s="38">
        <f>VLOOKUP(B:B,'[1]1. RW,EX,BOP,CP,SA'!$B:$CD,55,0)</f>
        <v>118</v>
      </c>
      <c r="BZ68" s="38">
        <f>VLOOKUP(B:B,'[1]1. RW,EX,BOP,CP,SA'!$B:$CD,56,0)</f>
        <v>116</v>
      </c>
      <c r="CA68" s="38">
        <f>VLOOKUP(B:B,'[1]1. RW,EX,BOP,CP,SA'!$B:$CD,57,0)</f>
        <v>112</v>
      </c>
      <c r="CB68" s="38">
        <f>VLOOKUP(B:B,'[1]1. RW,EX,BOP,CP,SA'!$B:$CD,58,0)</f>
        <v>124</v>
      </c>
      <c r="CC68" s="38">
        <f>VLOOKUP(B:B,'[1]1. RW,EX,BOP,CP,SA'!$B:$CD,59,0)</f>
        <v>120</v>
      </c>
      <c r="CD68" s="38">
        <f>VLOOKUP(B:B,'[1]1. RW,EX,BOP,CP,SA'!$B:$CD,60,0)</f>
        <v>125</v>
      </c>
      <c r="CE68" s="38">
        <f>VLOOKUP(B:B,'[1]1. RW,EX,BOP,CP,SA'!$B:$CD,61,0)</f>
        <v>119</v>
      </c>
      <c r="CF68" s="38">
        <f>VLOOKUP(B:B,'[1]1. RW,EX,BOP,CP,SA'!$B:$CD,62,0)</f>
        <v>112</v>
      </c>
      <c r="CG68" s="38">
        <f>VLOOKUP(B:B,'[1]1. RW,EX,BOP,CP,SA'!$B:$CD,63,0)</f>
        <v>125</v>
      </c>
      <c r="CH68" s="38">
        <f>VLOOKUP(B:B,'[1]1. RW,EX,BOP,CP,SA'!$B:$CD,64,0)</f>
        <v>117</v>
      </c>
      <c r="CI68" s="38">
        <f>VLOOKUP(B:B,'[1]1. RW,EX,BOP,CP,SA'!$B:$CD,65,0)</f>
        <v>117</v>
      </c>
      <c r="CJ68" s="38">
        <f>VLOOKUP(B:B,'[1]1. RW,EX,BOP,CP,SA'!$B:$CD,66,0)</f>
        <v>115</v>
      </c>
      <c r="CK68" s="38">
        <f>VLOOKUP(B:B,'[1]1. RW,EX,BOP,CP,SA'!$B:$CD,67,0)</f>
        <v>113</v>
      </c>
      <c r="CL68" s="38">
        <f>VLOOKUP(B:B,'[1]1. RW,EX,BOP,CP,SA'!$B:$CD,68,0)</f>
        <v>106</v>
      </c>
      <c r="CM68" s="38">
        <f>VLOOKUP(B:B,'[1]1. RW,EX,BOP,CP,SA'!$B:$CD,69,0)</f>
        <v>106</v>
      </c>
      <c r="CN68" s="38">
        <f>VLOOKUP(B:B,'[1]1. RW,EX,BOP,CP,SA'!$B:$CD,70,0)</f>
        <v>104</v>
      </c>
      <c r="CO68" s="38">
        <f>VLOOKUP(B:B,'[1]1. RW,EX,BOP,CP,SA'!$B:$CD,71,0)</f>
        <v>91</v>
      </c>
      <c r="CP68" s="38">
        <f>VLOOKUP(B:B,'[1]1. RW,EX,BOP,CP,SA'!$B:$CD,72,0)</f>
        <v>92</v>
      </c>
      <c r="CQ68" s="38">
        <f>VLOOKUP(B:B,'[1]1. RW,EX,BOP,CP,SA'!$B:$CD,73,0)</f>
        <v>90</v>
      </c>
      <c r="CR68" s="38">
        <f>VLOOKUP(B:B,'[1]1. RW,EX,BOP,CP,SA'!$B:$CD,74,0)</f>
        <v>96</v>
      </c>
      <c r="CS68" s="38">
        <f>VLOOKUP(B:B,'[1]1. RW,EX,BOP,CP,SA'!$B:$CD,75,0)</f>
        <v>111</v>
      </c>
      <c r="CT68" s="38">
        <f>VLOOKUP(B:B,'[1]1. RW,EX,BOP,CP,SA'!$B:$CD,76,0)</f>
        <v>116</v>
      </c>
      <c r="CU68" s="38">
        <f>VLOOKUP(B:B,'[1]1. RW,EX,BOP,CP,SA'!$B:$CD,77,0)</f>
        <v>126</v>
      </c>
      <c r="CV68" s="52">
        <f>VLOOKUP(B:B,'[1]1. RW,EX,BOP,CP,SA'!$B:$CD,78,0)</f>
        <v>131</v>
      </c>
      <c r="CW68" s="52">
        <f>VLOOKUP(B:B,'[1]1. RW,EX,BOP,CP,SA'!$B:$CD,79,0)</f>
        <v>121</v>
      </c>
      <c r="CX68" s="52">
        <f>VLOOKUP(B:B,'[1]1. RW,EX,BOP,CP,SA'!$B:$CD,80,0)</f>
        <v>117</v>
      </c>
      <c r="CY68" s="52">
        <f>VLOOKUP(B:B,'[1]1. RW,EX,BOP,CP,SA'!$B:$CD,81,0)</f>
        <v>119</v>
      </c>
    </row>
    <row r="69" spans="1:103">
      <c r="A69" s="9" t="s">
        <v>129</v>
      </c>
      <c r="B69" s="5" t="s">
        <v>1462</v>
      </c>
      <c r="C69" s="24" t="s">
        <v>807</v>
      </c>
      <c r="D69" s="38">
        <v>343</v>
      </c>
      <c r="E69" s="38">
        <v>306</v>
      </c>
      <c r="F69" s="38">
        <v>314</v>
      </c>
      <c r="G69" s="38">
        <v>317</v>
      </c>
      <c r="H69" s="38">
        <v>288</v>
      </c>
      <c r="I69" s="38">
        <v>344</v>
      </c>
      <c r="J69" s="38">
        <v>301</v>
      </c>
      <c r="K69" s="38">
        <v>280</v>
      </c>
      <c r="L69" s="38">
        <v>289</v>
      </c>
      <c r="M69" s="38">
        <v>272</v>
      </c>
      <c r="N69" s="38">
        <v>288</v>
      </c>
      <c r="O69" s="38">
        <v>315</v>
      </c>
      <c r="P69" s="38">
        <v>305</v>
      </c>
      <c r="Q69" s="38">
        <v>311</v>
      </c>
      <c r="R69" s="38">
        <v>299</v>
      </c>
      <c r="S69" s="38">
        <v>306</v>
      </c>
      <c r="T69" s="38">
        <v>303</v>
      </c>
      <c r="U69" s="38">
        <v>292</v>
      </c>
      <c r="V69" s="38">
        <v>308</v>
      </c>
      <c r="W69" s="38">
        <v>325</v>
      </c>
      <c r="X69" s="53">
        <f>VLOOKUP(B:B,'[1]1. RW,EX,BOP,CP,SA'!$B:$CD,2,0)</f>
        <v>85</v>
      </c>
      <c r="Y69" s="38">
        <f>VLOOKUP(B:B,'[1]1. RW,EX,BOP,CP,SA'!$B:$CD,3,0)</f>
        <v>85</v>
      </c>
      <c r="Z69" s="38">
        <f>VLOOKUP(B:B,'[1]1. RW,EX,BOP,CP,SA'!$B:$CD,4,0)</f>
        <v>90</v>
      </c>
      <c r="AA69" s="38">
        <f>VLOOKUP(B:B,'[1]1. RW,EX,BOP,CP,SA'!$B:$CD,5,0)</f>
        <v>83</v>
      </c>
      <c r="AB69" s="38">
        <f>VLOOKUP(B:B,'[1]1. RW,EX,BOP,CP,SA'!$B:$CD,6,0)</f>
        <v>74</v>
      </c>
      <c r="AC69" s="38">
        <f>VLOOKUP(B:B,'[1]1. RW,EX,BOP,CP,SA'!$B:$CD,7,0)</f>
        <v>77</v>
      </c>
      <c r="AD69" s="38">
        <f>VLOOKUP(B:B,'[1]1. RW,EX,BOP,CP,SA'!$B:$CD,8,0)</f>
        <v>77</v>
      </c>
      <c r="AE69" s="38">
        <f>VLOOKUP(B:B,'[1]1. RW,EX,BOP,CP,SA'!$B:$CD,9,0)</f>
        <v>78</v>
      </c>
      <c r="AF69" s="38">
        <f>VLOOKUP(B:B,'[1]1. RW,EX,BOP,CP,SA'!$B:$CD,10,0)</f>
        <v>82</v>
      </c>
      <c r="AG69" s="38">
        <f>VLOOKUP(B:B,'[1]1. RW,EX,BOP,CP,SA'!$B:$CD,11,0)</f>
        <v>80</v>
      </c>
      <c r="AH69" s="38">
        <f>VLOOKUP(B:B,'[1]1. RW,EX,BOP,CP,SA'!$B:$CD,12,0)</f>
        <v>75</v>
      </c>
      <c r="AI69" s="38">
        <f>VLOOKUP(B:B,'[1]1. RW,EX,BOP,CP,SA'!$B:$CD,13,0)</f>
        <v>77</v>
      </c>
      <c r="AJ69" s="38">
        <f>VLOOKUP(B:B,'[1]1. RW,EX,BOP,CP,SA'!$B:$CD,14,0)</f>
        <v>74</v>
      </c>
      <c r="AK69" s="38">
        <f>VLOOKUP(B:B,'[1]1. RW,EX,BOP,CP,SA'!$B:$CD,15,0)</f>
        <v>78</v>
      </c>
      <c r="AL69" s="38">
        <f>VLOOKUP(B:B,'[1]1. RW,EX,BOP,CP,SA'!$B:$CD,16,0)</f>
        <v>88</v>
      </c>
      <c r="AM69" s="38">
        <f>VLOOKUP(B:B,'[1]1. RW,EX,BOP,CP,SA'!$B:$CD,17,0)</f>
        <v>77</v>
      </c>
      <c r="AN69" s="38">
        <f>VLOOKUP(B:B,'[1]1. RW,EX,BOP,CP,SA'!$B:$CD,18,0)</f>
        <v>77</v>
      </c>
      <c r="AO69" s="38">
        <f>VLOOKUP(B:B,'[1]1. RW,EX,BOP,CP,SA'!$B:$CD,19,0)</f>
        <v>71</v>
      </c>
      <c r="AP69" s="38">
        <f>VLOOKUP(B:B,'[1]1. RW,EX,BOP,CP,SA'!$B:$CD,20,0)</f>
        <v>68</v>
      </c>
      <c r="AQ69" s="38">
        <f>VLOOKUP(B:B,'[1]1. RW,EX,BOP,CP,SA'!$B:$CD,21,0)</f>
        <v>72</v>
      </c>
      <c r="AR69" s="38">
        <f>VLOOKUP(B:B,'[1]1. RW,EX,BOP,CP,SA'!$B:$CD,22,0)</f>
        <v>86</v>
      </c>
      <c r="AS69" s="38">
        <f>VLOOKUP(B:B,'[1]1. RW,EX,BOP,CP,SA'!$B:$CD,23,0)</f>
        <v>90</v>
      </c>
      <c r="AT69" s="38">
        <f>VLOOKUP(B:B,'[1]1. RW,EX,BOP,CP,SA'!$B:$CD,24,0)</f>
        <v>86</v>
      </c>
      <c r="AU69" s="38">
        <f>VLOOKUP(B:B,'[1]1. RW,EX,BOP,CP,SA'!$B:$CD,25,0)</f>
        <v>82</v>
      </c>
      <c r="AV69" s="38">
        <f>VLOOKUP(B:B,'[1]1. RW,EX,BOP,CP,SA'!$B:$CD,26,0)</f>
        <v>70</v>
      </c>
      <c r="AW69" s="38">
        <f>VLOOKUP(B:B,'[1]1. RW,EX,BOP,CP,SA'!$B:$CD,27,0)</f>
        <v>72</v>
      </c>
      <c r="AX69" s="38">
        <f>VLOOKUP(B:B,'[1]1. RW,EX,BOP,CP,SA'!$B:$CD,28,0)</f>
        <v>79</v>
      </c>
      <c r="AY69" s="38">
        <f>VLOOKUP(B:B,'[1]1. RW,EX,BOP,CP,SA'!$B:$CD,29,0)</f>
        <v>80</v>
      </c>
      <c r="AZ69" s="38">
        <f>VLOOKUP(B:B,'[1]1. RW,EX,BOP,CP,SA'!$B:$CD,30,0)</f>
        <v>69</v>
      </c>
      <c r="BA69" s="38">
        <f>VLOOKUP(B:B,'[1]1. RW,EX,BOP,CP,SA'!$B:$CD,31,0)</f>
        <v>75</v>
      </c>
      <c r="BB69" s="38">
        <f>VLOOKUP(B:B,'[1]1. RW,EX,BOP,CP,SA'!$B:$CD,32,0)</f>
        <v>66</v>
      </c>
      <c r="BC69" s="38">
        <f>VLOOKUP(B:B,'[1]1. RW,EX,BOP,CP,SA'!$B:$CD,33,0)</f>
        <v>70</v>
      </c>
      <c r="BD69" s="38">
        <f>VLOOKUP(B:B,'[1]1. RW,EX,BOP,CP,SA'!$B:$CD,34,0)</f>
        <v>74</v>
      </c>
      <c r="BE69" s="38">
        <f>VLOOKUP(B:B,'[1]1. RW,EX,BOP,CP,SA'!$B:$CD,35,0)</f>
        <v>77</v>
      </c>
      <c r="BF69" s="38">
        <f>VLOOKUP(B:B,'[1]1. RW,EX,BOP,CP,SA'!$B:$CD,36,0)</f>
        <v>71</v>
      </c>
      <c r="BG69" s="38">
        <f>VLOOKUP(B:B,'[1]1. RW,EX,BOP,CP,SA'!$B:$CD,37,0)</f>
        <v>67</v>
      </c>
      <c r="BH69" s="38">
        <f>VLOOKUP(B:B,'[1]1. RW,EX,BOP,CP,SA'!$B:$CD,38,0)</f>
        <v>66</v>
      </c>
      <c r="BI69" s="38">
        <f>VLOOKUP(B:B,'[1]1. RW,EX,BOP,CP,SA'!$B:$CD,39,0)</f>
        <v>66</v>
      </c>
      <c r="BJ69" s="38">
        <f>VLOOKUP(B:B,'[1]1. RW,EX,BOP,CP,SA'!$B:$CD,40,0)</f>
        <v>69</v>
      </c>
      <c r="BK69" s="38">
        <f>VLOOKUP(B:B,'[1]1. RW,EX,BOP,CP,SA'!$B:$CD,41,0)</f>
        <v>71</v>
      </c>
      <c r="BL69" s="38">
        <f>VLOOKUP(B:B,'[1]1. RW,EX,BOP,CP,SA'!$B:$CD,42,0)</f>
        <v>73</v>
      </c>
      <c r="BM69" s="38">
        <f>VLOOKUP(B:B,'[1]1. RW,EX,BOP,CP,SA'!$B:$CD,43,0)</f>
        <v>69</v>
      </c>
      <c r="BN69" s="38">
        <f>VLOOKUP(B:B,'[1]1. RW,EX,BOP,CP,SA'!$B:$CD,44,0)</f>
        <v>71</v>
      </c>
      <c r="BO69" s="38">
        <f>VLOOKUP(B:B,'[1]1. RW,EX,BOP,CP,SA'!$B:$CD,45,0)</f>
        <v>75</v>
      </c>
      <c r="BP69" s="38">
        <f>VLOOKUP(B:B,'[1]1. RW,EX,BOP,CP,SA'!$B:$CD,46,0)</f>
        <v>74</v>
      </c>
      <c r="BQ69" s="38">
        <f>VLOOKUP(B:B,'[1]1. RW,EX,BOP,CP,SA'!$B:$CD,47,0)</f>
        <v>79</v>
      </c>
      <c r="BR69" s="38">
        <f>VLOOKUP(B:B,'[1]1. RW,EX,BOP,CP,SA'!$B:$CD,48,0)</f>
        <v>81</v>
      </c>
      <c r="BS69" s="38">
        <f>VLOOKUP(B:B,'[1]1. RW,EX,BOP,CP,SA'!$B:$CD,49,0)</f>
        <v>81</v>
      </c>
      <c r="BT69" s="38">
        <f>VLOOKUP(B:B,'[1]1. RW,EX,BOP,CP,SA'!$B:$CD,50,0)</f>
        <v>79</v>
      </c>
      <c r="BU69" s="38">
        <f>VLOOKUP(B:B,'[1]1. RW,EX,BOP,CP,SA'!$B:$CD,51,0)</f>
        <v>78</v>
      </c>
      <c r="BV69" s="38">
        <f>VLOOKUP(B:B,'[1]1. RW,EX,BOP,CP,SA'!$B:$CD,52,0)</f>
        <v>75</v>
      </c>
      <c r="BW69" s="38">
        <f>VLOOKUP(B:B,'[1]1. RW,EX,BOP,CP,SA'!$B:$CD,53,0)</f>
        <v>73</v>
      </c>
      <c r="BX69" s="38">
        <f>VLOOKUP(B:B,'[1]1. RW,EX,BOP,CP,SA'!$B:$CD,54,0)</f>
        <v>86</v>
      </c>
      <c r="BY69" s="38">
        <f>VLOOKUP(B:B,'[1]1. RW,EX,BOP,CP,SA'!$B:$CD,55,0)</f>
        <v>73</v>
      </c>
      <c r="BZ69" s="38">
        <f>VLOOKUP(B:B,'[1]1. RW,EX,BOP,CP,SA'!$B:$CD,56,0)</f>
        <v>74</v>
      </c>
      <c r="CA69" s="38">
        <f>VLOOKUP(B:B,'[1]1. RW,EX,BOP,CP,SA'!$B:$CD,57,0)</f>
        <v>78</v>
      </c>
      <c r="CB69" s="38">
        <f>VLOOKUP(B:B,'[1]1. RW,EX,BOP,CP,SA'!$B:$CD,58,0)</f>
        <v>75</v>
      </c>
      <c r="CC69" s="38">
        <f>VLOOKUP(B:B,'[1]1. RW,EX,BOP,CP,SA'!$B:$CD,59,0)</f>
        <v>74</v>
      </c>
      <c r="CD69" s="38">
        <f>VLOOKUP(B:B,'[1]1. RW,EX,BOP,CP,SA'!$B:$CD,60,0)</f>
        <v>73</v>
      </c>
      <c r="CE69" s="38">
        <f>VLOOKUP(B:B,'[1]1. RW,EX,BOP,CP,SA'!$B:$CD,61,0)</f>
        <v>77</v>
      </c>
      <c r="CF69" s="38">
        <f>VLOOKUP(B:B,'[1]1. RW,EX,BOP,CP,SA'!$B:$CD,62,0)</f>
        <v>72</v>
      </c>
      <c r="CG69" s="38">
        <f>VLOOKUP(B:B,'[1]1. RW,EX,BOP,CP,SA'!$B:$CD,63,0)</f>
        <v>78</v>
      </c>
      <c r="CH69" s="38">
        <f>VLOOKUP(B:B,'[1]1. RW,EX,BOP,CP,SA'!$B:$CD,64,0)</f>
        <v>80</v>
      </c>
      <c r="CI69" s="38">
        <f>VLOOKUP(B:B,'[1]1. RW,EX,BOP,CP,SA'!$B:$CD,65,0)</f>
        <v>76</v>
      </c>
      <c r="CJ69" s="38">
        <f>VLOOKUP(B:B,'[1]1. RW,EX,BOP,CP,SA'!$B:$CD,66,0)</f>
        <v>80</v>
      </c>
      <c r="CK69" s="38">
        <f>VLOOKUP(B:B,'[1]1. RW,EX,BOP,CP,SA'!$B:$CD,67,0)</f>
        <v>76</v>
      </c>
      <c r="CL69" s="38">
        <f>VLOOKUP(B:B,'[1]1. RW,EX,BOP,CP,SA'!$B:$CD,68,0)</f>
        <v>73</v>
      </c>
      <c r="CM69" s="38">
        <f>VLOOKUP(B:B,'[1]1. RW,EX,BOP,CP,SA'!$B:$CD,69,0)</f>
        <v>74</v>
      </c>
      <c r="CN69" s="38">
        <f>VLOOKUP(B:B,'[1]1. RW,EX,BOP,CP,SA'!$B:$CD,70,0)</f>
        <v>76</v>
      </c>
      <c r="CO69" s="38">
        <f>VLOOKUP(B:B,'[1]1. RW,EX,BOP,CP,SA'!$B:$CD,71,0)</f>
        <v>73</v>
      </c>
      <c r="CP69" s="38">
        <f>VLOOKUP(B:B,'[1]1. RW,EX,BOP,CP,SA'!$B:$CD,72,0)</f>
        <v>72</v>
      </c>
      <c r="CQ69" s="38">
        <f>VLOOKUP(B:B,'[1]1. RW,EX,BOP,CP,SA'!$B:$CD,73,0)</f>
        <v>71</v>
      </c>
      <c r="CR69" s="38">
        <f>VLOOKUP(B:B,'[1]1. RW,EX,BOP,CP,SA'!$B:$CD,74,0)</f>
        <v>78</v>
      </c>
      <c r="CS69" s="38">
        <f>VLOOKUP(B:B,'[1]1. RW,EX,BOP,CP,SA'!$B:$CD,75,0)</f>
        <v>70</v>
      </c>
      <c r="CT69" s="38">
        <f>VLOOKUP(B:B,'[1]1. RW,EX,BOP,CP,SA'!$B:$CD,76,0)</f>
        <v>80</v>
      </c>
      <c r="CU69" s="38">
        <f>VLOOKUP(B:B,'[1]1. RW,EX,BOP,CP,SA'!$B:$CD,77,0)</f>
        <v>80</v>
      </c>
      <c r="CV69" s="52">
        <f>VLOOKUP(B:B,'[1]1. RW,EX,BOP,CP,SA'!$B:$CD,78,0)</f>
        <v>82</v>
      </c>
      <c r="CW69" s="52">
        <f>VLOOKUP(B:B,'[1]1. RW,EX,BOP,CP,SA'!$B:$CD,79,0)</f>
        <v>81</v>
      </c>
      <c r="CX69" s="52">
        <f>VLOOKUP(B:B,'[1]1. RW,EX,BOP,CP,SA'!$B:$CD,80,0)</f>
        <v>80</v>
      </c>
      <c r="CY69" s="52">
        <f>VLOOKUP(B:B,'[1]1. RW,EX,BOP,CP,SA'!$B:$CD,81,0)</f>
        <v>82</v>
      </c>
    </row>
    <row r="70" spans="1:103">
      <c r="A70" s="1" t="s">
        <v>131</v>
      </c>
      <c r="B70" s="5" t="s">
        <v>1463</v>
      </c>
      <c r="C70" s="24" t="s">
        <v>808</v>
      </c>
      <c r="D70" s="38">
        <v>11</v>
      </c>
      <c r="E70" s="38">
        <v>10</v>
      </c>
      <c r="F70" s="38">
        <v>10</v>
      </c>
      <c r="G70" s="38">
        <v>10</v>
      </c>
      <c r="H70" s="38">
        <v>9</v>
      </c>
      <c r="I70" s="38">
        <v>13</v>
      </c>
      <c r="J70" s="38">
        <v>10</v>
      </c>
      <c r="K70" s="38">
        <v>12</v>
      </c>
      <c r="L70" s="38">
        <v>14</v>
      </c>
      <c r="M70" s="38">
        <v>16</v>
      </c>
      <c r="N70" s="38">
        <v>14</v>
      </c>
      <c r="O70" s="38">
        <v>12</v>
      </c>
      <c r="P70" s="38">
        <v>12</v>
      </c>
      <c r="Q70" s="38">
        <v>17</v>
      </c>
      <c r="R70" s="38">
        <v>27</v>
      </c>
      <c r="S70" s="38">
        <v>25</v>
      </c>
      <c r="T70" s="38">
        <v>31</v>
      </c>
      <c r="U70" s="38">
        <v>19</v>
      </c>
      <c r="V70" s="38">
        <v>10</v>
      </c>
      <c r="W70" s="38">
        <v>7</v>
      </c>
      <c r="X70" s="53">
        <f>VLOOKUP(B:B,'[1]1. RW,EX,BOP,CP,SA'!$B:$CD,2,0)</f>
        <v>2</v>
      </c>
      <c r="Y70" s="38">
        <f>VLOOKUP(B:B,'[1]1. RW,EX,BOP,CP,SA'!$B:$CD,3,0)</f>
        <v>3</v>
      </c>
      <c r="Z70" s="38">
        <f>VLOOKUP(B:B,'[1]1. RW,EX,BOP,CP,SA'!$B:$CD,4,0)</f>
        <v>3</v>
      </c>
      <c r="AA70" s="38">
        <f>VLOOKUP(B:B,'[1]1. RW,EX,BOP,CP,SA'!$B:$CD,5,0)</f>
        <v>3</v>
      </c>
      <c r="AB70" s="38">
        <f>VLOOKUP(B:B,'[1]1. RW,EX,BOP,CP,SA'!$B:$CD,6,0)</f>
        <v>2</v>
      </c>
      <c r="AC70" s="38">
        <f>VLOOKUP(B:B,'[1]1. RW,EX,BOP,CP,SA'!$B:$CD,7,0)</f>
        <v>3</v>
      </c>
      <c r="AD70" s="38">
        <f>VLOOKUP(B:B,'[1]1. RW,EX,BOP,CP,SA'!$B:$CD,8,0)</f>
        <v>3</v>
      </c>
      <c r="AE70" s="38">
        <f>VLOOKUP(B:B,'[1]1. RW,EX,BOP,CP,SA'!$B:$CD,9,0)</f>
        <v>2</v>
      </c>
      <c r="AF70" s="38">
        <f>VLOOKUP(B:B,'[1]1. RW,EX,BOP,CP,SA'!$B:$CD,10,0)</f>
        <v>1</v>
      </c>
      <c r="AG70" s="38">
        <f>VLOOKUP(B:B,'[1]1. RW,EX,BOP,CP,SA'!$B:$CD,11,0)</f>
        <v>3</v>
      </c>
      <c r="AH70" s="38">
        <f>VLOOKUP(B:B,'[1]1. RW,EX,BOP,CP,SA'!$B:$CD,12,0)</f>
        <v>3</v>
      </c>
      <c r="AI70" s="38">
        <f>VLOOKUP(B:B,'[1]1. RW,EX,BOP,CP,SA'!$B:$CD,13,0)</f>
        <v>3</v>
      </c>
      <c r="AJ70" s="38">
        <f>VLOOKUP(B:B,'[1]1. RW,EX,BOP,CP,SA'!$B:$CD,14,0)</f>
        <v>2</v>
      </c>
      <c r="AK70" s="38">
        <f>VLOOKUP(B:B,'[1]1. RW,EX,BOP,CP,SA'!$B:$CD,15,0)</f>
        <v>2</v>
      </c>
      <c r="AL70" s="38">
        <f>VLOOKUP(B:B,'[1]1. RW,EX,BOP,CP,SA'!$B:$CD,16,0)</f>
        <v>3</v>
      </c>
      <c r="AM70" s="38">
        <f>VLOOKUP(B:B,'[1]1. RW,EX,BOP,CP,SA'!$B:$CD,17,0)</f>
        <v>3</v>
      </c>
      <c r="AN70" s="38">
        <f>VLOOKUP(B:B,'[1]1. RW,EX,BOP,CP,SA'!$B:$CD,18,0)</f>
        <v>2</v>
      </c>
      <c r="AO70" s="38">
        <f>VLOOKUP(B:B,'[1]1. RW,EX,BOP,CP,SA'!$B:$CD,19,0)</f>
        <v>3</v>
      </c>
      <c r="AP70" s="38">
        <f>VLOOKUP(B:B,'[1]1. RW,EX,BOP,CP,SA'!$B:$CD,20,0)</f>
        <v>2</v>
      </c>
      <c r="AQ70" s="38">
        <f>VLOOKUP(B:B,'[1]1. RW,EX,BOP,CP,SA'!$B:$CD,21,0)</f>
        <v>2</v>
      </c>
      <c r="AR70" s="38">
        <f>VLOOKUP(B:B,'[1]1. RW,EX,BOP,CP,SA'!$B:$CD,22,0)</f>
        <v>3</v>
      </c>
      <c r="AS70" s="38">
        <f>VLOOKUP(B:B,'[1]1. RW,EX,BOP,CP,SA'!$B:$CD,23,0)</f>
        <v>3</v>
      </c>
      <c r="AT70" s="38">
        <f>VLOOKUP(B:B,'[1]1. RW,EX,BOP,CP,SA'!$B:$CD,24,0)</f>
        <v>4</v>
      </c>
      <c r="AU70" s="38">
        <f>VLOOKUP(B:B,'[1]1. RW,EX,BOP,CP,SA'!$B:$CD,25,0)</f>
        <v>3</v>
      </c>
      <c r="AV70" s="38">
        <f>VLOOKUP(B:B,'[1]1. RW,EX,BOP,CP,SA'!$B:$CD,26,0)</f>
        <v>3</v>
      </c>
      <c r="AW70" s="38">
        <f>VLOOKUP(B:B,'[1]1. RW,EX,BOP,CP,SA'!$B:$CD,27,0)</f>
        <v>2</v>
      </c>
      <c r="AX70" s="38">
        <f>VLOOKUP(B:B,'[1]1. RW,EX,BOP,CP,SA'!$B:$CD,28,0)</f>
        <v>3</v>
      </c>
      <c r="AY70" s="38">
        <f>VLOOKUP(B:B,'[1]1. RW,EX,BOP,CP,SA'!$B:$CD,29,0)</f>
        <v>2</v>
      </c>
      <c r="AZ70" s="38">
        <f>VLOOKUP(B:B,'[1]1. RW,EX,BOP,CP,SA'!$B:$CD,30,0)</f>
        <v>2</v>
      </c>
      <c r="BA70" s="38">
        <f>VLOOKUP(B:B,'[1]1. RW,EX,BOP,CP,SA'!$B:$CD,31,0)</f>
        <v>3</v>
      </c>
      <c r="BB70" s="38">
        <f>VLOOKUP(B:B,'[1]1. RW,EX,BOP,CP,SA'!$B:$CD,32,0)</f>
        <v>3</v>
      </c>
      <c r="BC70" s="38">
        <f>VLOOKUP(B:B,'[1]1. RW,EX,BOP,CP,SA'!$B:$CD,33,0)</f>
        <v>4</v>
      </c>
      <c r="BD70" s="38">
        <f>VLOOKUP(B:B,'[1]1. RW,EX,BOP,CP,SA'!$B:$CD,34,0)</f>
        <v>3</v>
      </c>
      <c r="BE70" s="38">
        <f>VLOOKUP(B:B,'[1]1. RW,EX,BOP,CP,SA'!$B:$CD,35,0)</f>
        <v>4</v>
      </c>
      <c r="BF70" s="38">
        <f>VLOOKUP(B:B,'[1]1. RW,EX,BOP,CP,SA'!$B:$CD,36,0)</f>
        <v>4</v>
      </c>
      <c r="BG70" s="38">
        <f>VLOOKUP(B:B,'[1]1. RW,EX,BOP,CP,SA'!$B:$CD,37,0)</f>
        <v>3</v>
      </c>
      <c r="BH70" s="38">
        <f>VLOOKUP(B:B,'[1]1. RW,EX,BOP,CP,SA'!$B:$CD,38,0)</f>
        <v>5</v>
      </c>
      <c r="BI70" s="38">
        <f>VLOOKUP(B:B,'[1]1. RW,EX,BOP,CP,SA'!$B:$CD,39,0)</f>
        <v>3</v>
      </c>
      <c r="BJ70" s="38">
        <f>VLOOKUP(B:B,'[1]1. RW,EX,BOP,CP,SA'!$B:$CD,40,0)</f>
        <v>4</v>
      </c>
      <c r="BK70" s="38">
        <f>VLOOKUP(B:B,'[1]1. RW,EX,BOP,CP,SA'!$B:$CD,41,0)</f>
        <v>4</v>
      </c>
      <c r="BL70" s="38">
        <f>VLOOKUP(B:B,'[1]1. RW,EX,BOP,CP,SA'!$B:$CD,42,0)</f>
        <v>3</v>
      </c>
      <c r="BM70" s="38">
        <f>VLOOKUP(B:B,'[1]1. RW,EX,BOP,CP,SA'!$B:$CD,43,0)</f>
        <v>3</v>
      </c>
      <c r="BN70" s="38">
        <f>VLOOKUP(B:B,'[1]1. RW,EX,BOP,CP,SA'!$B:$CD,44,0)</f>
        <v>4</v>
      </c>
      <c r="BO70" s="38">
        <f>VLOOKUP(B:B,'[1]1. RW,EX,BOP,CP,SA'!$B:$CD,45,0)</f>
        <v>4</v>
      </c>
      <c r="BP70" s="38">
        <f>VLOOKUP(B:B,'[1]1. RW,EX,BOP,CP,SA'!$B:$CD,46,0)</f>
        <v>3</v>
      </c>
      <c r="BQ70" s="38">
        <f>VLOOKUP(B:B,'[1]1. RW,EX,BOP,CP,SA'!$B:$CD,47,0)</f>
        <v>3</v>
      </c>
      <c r="BR70" s="38">
        <f>VLOOKUP(B:B,'[1]1. RW,EX,BOP,CP,SA'!$B:$CD,48,0)</f>
        <v>3</v>
      </c>
      <c r="BS70" s="38">
        <f>VLOOKUP(B:B,'[1]1. RW,EX,BOP,CP,SA'!$B:$CD,49,0)</f>
        <v>3</v>
      </c>
      <c r="BT70" s="38">
        <f>VLOOKUP(B:B,'[1]1. RW,EX,BOP,CP,SA'!$B:$CD,50,0)</f>
        <v>3</v>
      </c>
      <c r="BU70" s="38">
        <f>VLOOKUP(B:B,'[1]1. RW,EX,BOP,CP,SA'!$B:$CD,51,0)</f>
        <v>4</v>
      </c>
      <c r="BV70" s="38">
        <f>VLOOKUP(B:B,'[1]1. RW,EX,BOP,CP,SA'!$B:$CD,52,0)</f>
        <v>2</v>
      </c>
      <c r="BW70" s="38">
        <f>VLOOKUP(B:B,'[1]1. RW,EX,BOP,CP,SA'!$B:$CD,53,0)</f>
        <v>3</v>
      </c>
      <c r="BX70" s="38">
        <f>VLOOKUP(B:B,'[1]1. RW,EX,BOP,CP,SA'!$B:$CD,54,0)</f>
        <v>4</v>
      </c>
      <c r="BY70" s="38">
        <f>VLOOKUP(B:B,'[1]1. RW,EX,BOP,CP,SA'!$B:$CD,55,0)</f>
        <v>3</v>
      </c>
      <c r="BZ70" s="38">
        <f>VLOOKUP(B:B,'[1]1. RW,EX,BOP,CP,SA'!$B:$CD,56,0)</f>
        <v>5</v>
      </c>
      <c r="CA70" s="38">
        <f>VLOOKUP(B:B,'[1]1. RW,EX,BOP,CP,SA'!$B:$CD,57,0)</f>
        <v>5</v>
      </c>
      <c r="CB70" s="38">
        <f>VLOOKUP(B:B,'[1]1. RW,EX,BOP,CP,SA'!$B:$CD,58,0)</f>
        <v>6</v>
      </c>
      <c r="CC70" s="38">
        <f>VLOOKUP(B:B,'[1]1. RW,EX,BOP,CP,SA'!$B:$CD,59,0)</f>
        <v>5</v>
      </c>
      <c r="CD70" s="38">
        <f>VLOOKUP(B:B,'[1]1. RW,EX,BOP,CP,SA'!$B:$CD,60,0)</f>
        <v>7</v>
      </c>
      <c r="CE70" s="38">
        <f>VLOOKUP(B:B,'[1]1. RW,EX,BOP,CP,SA'!$B:$CD,61,0)</f>
        <v>9</v>
      </c>
      <c r="CF70" s="38">
        <f>VLOOKUP(B:B,'[1]1. RW,EX,BOP,CP,SA'!$B:$CD,62,0)</f>
        <v>6</v>
      </c>
      <c r="CG70" s="38">
        <f>VLOOKUP(B:B,'[1]1. RW,EX,BOP,CP,SA'!$B:$CD,63,0)</f>
        <v>6</v>
      </c>
      <c r="CH70" s="38">
        <f>VLOOKUP(B:B,'[1]1. RW,EX,BOP,CP,SA'!$B:$CD,64,0)</f>
        <v>6</v>
      </c>
      <c r="CI70" s="38">
        <f>VLOOKUP(B:B,'[1]1. RW,EX,BOP,CP,SA'!$B:$CD,65,0)</f>
        <v>7</v>
      </c>
      <c r="CJ70" s="38">
        <f>VLOOKUP(B:B,'[1]1. RW,EX,BOP,CP,SA'!$B:$CD,66,0)</f>
        <v>8</v>
      </c>
      <c r="CK70" s="38">
        <f>VLOOKUP(B:B,'[1]1. RW,EX,BOP,CP,SA'!$B:$CD,67,0)</f>
        <v>8</v>
      </c>
      <c r="CL70" s="38">
        <f>VLOOKUP(B:B,'[1]1. RW,EX,BOP,CP,SA'!$B:$CD,68,0)</f>
        <v>7</v>
      </c>
      <c r="CM70" s="38">
        <f>VLOOKUP(B:B,'[1]1. RW,EX,BOP,CP,SA'!$B:$CD,69,0)</f>
        <v>8</v>
      </c>
      <c r="CN70" s="38">
        <f>VLOOKUP(B:B,'[1]1. RW,EX,BOP,CP,SA'!$B:$CD,70,0)</f>
        <v>7</v>
      </c>
      <c r="CO70" s="38">
        <f>VLOOKUP(B:B,'[1]1. RW,EX,BOP,CP,SA'!$B:$CD,71,0)</f>
        <v>5</v>
      </c>
      <c r="CP70" s="38">
        <f>VLOOKUP(B:B,'[1]1. RW,EX,BOP,CP,SA'!$B:$CD,72,0)</f>
        <v>5</v>
      </c>
      <c r="CQ70" s="38">
        <f>VLOOKUP(B:B,'[1]1. RW,EX,BOP,CP,SA'!$B:$CD,73,0)</f>
        <v>2</v>
      </c>
      <c r="CR70" s="38">
        <f>VLOOKUP(B:B,'[1]1. RW,EX,BOP,CP,SA'!$B:$CD,74,0)</f>
        <v>2</v>
      </c>
      <c r="CS70" s="38">
        <f>VLOOKUP(B:B,'[1]1. RW,EX,BOP,CP,SA'!$B:$CD,75,0)</f>
        <v>2</v>
      </c>
      <c r="CT70" s="38">
        <f>VLOOKUP(B:B,'[1]1. RW,EX,BOP,CP,SA'!$B:$CD,76,0)</f>
        <v>2</v>
      </c>
      <c r="CU70" s="38">
        <f>VLOOKUP(B:B,'[1]1. RW,EX,BOP,CP,SA'!$B:$CD,77,0)</f>
        <v>4</v>
      </c>
      <c r="CV70" s="52">
        <f>VLOOKUP(B:B,'[1]1. RW,EX,BOP,CP,SA'!$B:$CD,78,0)</f>
        <v>2</v>
      </c>
      <c r="CW70" s="52">
        <f>VLOOKUP(B:B,'[1]1. RW,EX,BOP,CP,SA'!$B:$CD,79,0)</f>
        <v>1</v>
      </c>
      <c r="CX70" s="52">
        <f>VLOOKUP(B:B,'[1]1. RW,EX,BOP,CP,SA'!$B:$CD,80,0)</f>
        <v>2</v>
      </c>
      <c r="CY70" s="52">
        <f>VLOOKUP(B:B,'[1]1. RW,EX,BOP,CP,SA'!$B:$CD,81,0)</f>
        <v>2</v>
      </c>
    </row>
    <row r="71" spans="1:103">
      <c r="A71" s="9" t="s">
        <v>133</v>
      </c>
      <c r="B71" s="5" t="s">
        <v>1464</v>
      </c>
      <c r="C71" s="24" t="s">
        <v>809</v>
      </c>
      <c r="D71" s="38">
        <v>11</v>
      </c>
      <c r="E71" s="38">
        <v>10</v>
      </c>
      <c r="F71" s="38">
        <v>10</v>
      </c>
      <c r="G71" s="38">
        <v>10</v>
      </c>
      <c r="H71" s="38">
        <v>9</v>
      </c>
      <c r="I71" s="38">
        <v>13</v>
      </c>
      <c r="J71" s="38">
        <v>10</v>
      </c>
      <c r="K71" s="38">
        <v>12</v>
      </c>
      <c r="L71" s="38">
        <v>14</v>
      </c>
      <c r="M71" s="38">
        <v>16</v>
      </c>
      <c r="N71" s="38">
        <v>14</v>
      </c>
      <c r="O71" s="38">
        <v>12</v>
      </c>
      <c r="P71" s="38">
        <v>12</v>
      </c>
      <c r="Q71" s="38">
        <v>17</v>
      </c>
      <c r="R71" s="38">
        <v>27</v>
      </c>
      <c r="S71" s="38">
        <v>25</v>
      </c>
      <c r="T71" s="38">
        <v>31</v>
      </c>
      <c r="U71" s="38">
        <v>19</v>
      </c>
      <c r="V71" s="38">
        <v>10</v>
      </c>
      <c r="W71" s="38">
        <v>7</v>
      </c>
      <c r="X71" s="53">
        <f>VLOOKUP(B:B,'[1]1. RW,EX,BOP,CP,SA'!$B:$CD,2,0)</f>
        <v>2</v>
      </c>
      <c r="Y71" s="38">
        <f>VLOOKUP(B:B,'[1]1. RW,EX,BOP,CP,SA'!$B:$CD,3,0)</f>
        <v>3</v>
      </c>
      <c r="Z71" s="38">
        <f>VLOOKUP(B:B,'[1]1. RW,EX,BOP,CP,SA'!$B:$CD,4,0)</f>
        <v>3</v>
      </c>
      <c r="AA71" s="38">
        <f>VLOOKUP(B:B,'[1]1. RW,EX,BOP,CP,SA'!$B:$CD,5,0)</f>
        <v>3</v>
      </c>
      <c r="AB71" s="38">
        <f>VLOOKUP(B:B,'[1]1. RW,EX,BOP,CP,SA'!$B:$CD,6,0)</f>
        <v>2</v>
      </c>
      <c r="AC71" s="38">
        <f>VLOOKUP(B:B,'[1]1. RW,EX,BOP,CP,SA'!$B:$CD,7,0)</f>
        <v>3</v>
      </c>
      <c r="AD71" s="38">
        <f>VLOOKUP(B:B,'[1]1. RW,EX,BOP,CP,SA'!$B:$CD,8,0)</f>
        <v>3</v>
      </c>
      <c r="AE71" s="38">
        <f>VLOOKUP(B:B,'[1]1. RW,EX,BOP,CP,SA'!$B:$CD,9,0)</f>
        <v>2</v>
      </c>
      <c r="AF71" s="38">
        <f>VLOOKUP(B:B,'[1]1. RW,EX,BOP,CP,SA'!$B:$CD,10,0)</f>
        <v>1</v>
      </c>
      <c r="AG71" s="38">
        <f>VLOOKUP(B:B,'[1]1. RW,EX,BOP,CP,SA'!$B:$CD,11,0)</f>
        <v>3</v>
      </c>
      <c r="AH71" s="38">
        <f>VLOOKUP(B:B,'[1]1. RW,EX,BOP,CP,SA'!$B:$CD,12,0)</f>
        <v>3</v>
      </c>
      <c r="AI71" s="38">
        <f>VLOOKUP(B:B,'[1]1. RW,EX,BOP,CP,SA'!$B:$CD,13,0)</f>
        <v>3</v>
      </c>
      <c r="AJ71" s="38">
        <f>VLOOKUP(B:B,'[1]1. RW,EX,BOP,CP,SA'!$B:$CD,14,0)</f>
        <v>2</v>
      </c>
      <c r="AK71" s="38">
        <f>VLOOKUP(B:B,'[1]1. RW,EX,BOP,CP,SA'!$B:$CD,15,0)</f>
        <v>2</v>
      </c>
      <c r="AL71" s="38">
        <f>VLOOKUP(B:B,'[1]1. RW,EX,BOP,CP,SA'!$B:$CD,16,0)</f>
        <v>3</v>
      </c>
      <c r="AM71" s="38">
        <f>VLOOKUP(B:B,'[1]1. RW,EX,BOP,CP,SA'!$B:$CD,17,0)</f>
        <v>3</v>
      </c>
      <c r="AN71" s="38">
        <f>VLOOKUP(B:B,'[1]1. RW,EX,BOP,CP,SA'!$B:$CD,18,0)</f>
        <v>2</v>
      </c>
      <c r="AO71" s="38">
        <f>VLOOKUP(B:B,'[1]1. RW,EX,BOP,CP,SA'!$B:$CD,19,0)</f>
        <v>3</v>
      </c>
      <c r="AP71" s="38">
        <f>VLOOKUP(B:B,'[1]1. RW,EX,BOP,CP,SA'!$B:$CD,20,0)</f>
        <v>2</v>
      </c>
      <c r="AQ71" s="38">
        <f>VLOOKUP(B:B,'[1]1. RW,EX,BOP,CP,SA'!$B:$CD,21,0)</f>
        <v>2</v>
      </c>
      <c r="AR71" s="38">
        <f>VLOOKUP(B:B,'[1]1. RW,EX,BOP,CP,SA'!$B:$CD,22,0)</f>
        <v>3</v>
      </c>
      <c r="AS71" s="38">
        <f>VLOOKUP(B:B,'[1]1. RW,EX,BOP,CP,SA'!$B:$CD,23,0)</f>
        <v>3</v>
      </c>
      <c r="AT71" s="38">
        <f>VLOOKUP(B:B,'[1]1. RW,EX,BOP,CP,SA'!$B:$CD,24,0)</f>
        <v>4</v>
      </c>
      <c r="AU71" s="38">
        <f>VLOOKUP(B:B,'[1]1. RW,EX,BOP,CP,SA'!$B:$CD,25,0)</f>
        <v>3</v>
      </c>
      <c r="AV71" s="38">
        <f>VLOOKUP(B:B,'[1]1. RW,EX,BOP,CP,SA'!$B:$CD,26,0)</f>
        <v>3</v>
      </c>
      <c r="AW71" s="38">
        <f>VLOOKUP(B:B,'[1]1. RW,EX,BOP,CP,SA'!$B:$CD,27,0)</f>
        <v>2</v>
      </c>
      <c r="AX71" s="38">
        <f>VLOOKUP(B:B,'[1]1. RW,EX,BOP,CP,SA'!$B:$CD,28,0)</f>
        <v>3</v>
      </c>
      <c r="AY71" s="38">
        <f>VLOOKUP(B:B,'[1]1. RW,EX,BOP,CP,SA'!$B:$CD,29,0)</f>
        <v>2</v>
      </c>
      <c r="AZ71" s="38">
        <f>VLOOKUP(B:B,'[1]1. RW,EX,BOP,CP,SA'!$B:$CD,30,0)</f>
        <v>2</v>
      </c>
      <c r="BA71" s="38">
        <f>VLOOKUP(B:B,'[1]1. RW,EX,BOP,CP,SA'!$B:$CD,31,0)</f>
        <v>3</v>
      </c>
      <c r="BB71" s="38">
        <f>VLOOKUP(B:B,'[1]1. RW,EX,BOP,CP,SA'!$B:$CD,32,0)</f>
        <v>3</v>
      </c>
      <c r="BC71" s="38">
        <f>VLOOKUP(B:B,'[1]1. RW,EX,BOP,CP,SA'!$B:$CD,33,0)</f>
        <v>4</v>
      </c>
      <c r="BD71" s="38">
        <f>VLOOKUP(B:B,'[1]1. RW,EX,BOP,CP,SA'!$B:$CD,34,0)</f>
        <v>3</v>
      </c>
      <c r="BE71" s="38">
        <f>VLOOKUP(B:B,'[1]1. RW,EX,BOP,CP,SA'!$B:$CD,35,0)</f>
        <v>4</v>
      </c>
      <c r="BF71" s="38">
        <f>VLOOKUP(B:B,'[1]1. RW,EX,BOP,CP,SA'!$B:$CD,36,0)</f>
        <v>4</v>
      </c>
      <c r="BG71" s="38">
        <f>VLOOKUP(B:B,'[1]1. RW,EX,BOP,CP,SA'!$B:$CD,37,0)</f>
        <v>3</v>
      </c>
      <c r="BH71" s="38">
        <f>VLOOKUP(B:B,'[1]1. RW,EX,BOP,CP,SA'!$B:$CD,38,0)</f>
        <v>5</v>
      </c>
      <c r="BI71" s="38">
        <f>VLOOKUP(B:B,'[1]1. RW,EX,BOP,CP,SA'!$B:$CD,39,0)</f>
        <v>3</v>
      </c>
      <c r="BJ71" s="38">
        <f>VLOOKUP(B:B,'[1]1. RW,EX,BOP,CP,SA'!$B:$CD,40,0)</f>
        <v>4</v>
      </c>
      <c r="BK71" s="38">
        <f>VLOOKUP(B:B,'[1]1. RW,EX,BOP,CP,SA'!$B:$CD,41,0)</f>
        <v>4</v>
      </c>
      <c r="BL71" s="38">
        <f>VLOOKUP(B:B,'[1]1. RW,EX,BOP,CP,SA'!$B:$CD,42,0)</f>
        <v>3</v>
      </c>
      <c r="BM71" s="38">
        <f>VLOOKUP(B:B,'[1]1. RW,EX,BOP,CP,SA'!$B:$CD,43,0)</f>
        <v>3</v>
      </c>
      <c r="BN71" s="38">
        <f>VLOOKUP(B:B,'[1]1. RW,EX,BOP,CP,SA'!$B:$CD,44,0)</f>
        <v>4</v>
      </c>
      <c r="BO71" s="38">
        <f>VLOOKUP(B:B,'[1]1. RW,EX,BOP,CP,SA'!$B:$CD,45,0)</f>
        <v>4</v>
      </c>
      <c r="BP71" s="38">
        <f>VLOOKUP(B:B,'[1]1. RW,EX,BOP,CP,SA'!$B:$CD,46,0)</f>
        <v>3</v>
      </c>
      <c r="BQ71" s="38">
        <f>VLOOKUP(B:B,'[1]1. RW,EX,BOP,CP,SA'!$B:$CD,47,0)</f>
        <v>3</v>
      </c>
      <c r="BR71" s="38">
        <f>VLOOKUP(B:B,'[1]1. RW,EX,BOP,CP,SA'!$B:$CD,48,0)</f>
        <v>3</v>
      </c>
      <c r="BS71" s="38">
        <f>VLOOKUP(B:B,'[1]1. RW,EX,BOP,CP,SA'!$B:$CD,49,0)</f>
        <v>3</v>
      </c>
      <c r="BT71" s="38">
        <f>VLOOKUP(B:B,'[1]1. RW,EX,BOP,CP,SA'!$B:$CD,50,0)</f>
        <v>3</v>
      </c>
      <c r="BU71" s="38">
        <f>VLOOKUP(B:B,'[1]1. RW,EX,BOP,CP,SA'!$B:$CD,51,0)</f>
        <v>4</v>
      </c>
      <c r="BV71" s="38">
        <f>VLOOKUP(B:B,'[1]1. RW,EX,BOP,CP,SA'!$B:$CD,52,0)</f>
        <v>2</v>
      </c>
      <c r="BW71" s="38">
        <f>VLOOKUP(B:B,'[1]1. RW,EX,BOP,CP,SA'!$B:$CD,53,0)</f>
        <v>3</v>
      </c>
      <c r="BX71" s="38">
        <f>VLOOKUP(B:B,'[1]1. RW,EX,BOP,CP,SA'!$B:$CD,54,0)</f>
        <v>4</v>
      </c>
      <c r="BY71" s="38">
        <f>VLOOKUP(B:B,'[1]1. RW,EX,BOP,CP,SA'!$B:$CD,55,0)</f>
        <v>3</v>
      </c>
      <c r="BZ71" s="38">
        <f>VLOOKUP(B:B,'[1]1. RW,EX,BOP,CP,SA'!$B:$CD,56,0)</f>
        <v>5</v>
      </c>
      <c r="CA71" s="38">
        <f>VLOOKUP(B:B,'[1]1. RW,EX,BOP,CP,SA'!$B:$CD,57,0)</f>
        <v>5</v>
      </c>
      <c r="CB71" s="38">
        <f>VLOOKUP(B:B,'[1]1. RW,EX,BOP,CP,SA'!$B:$CD,58,0)</f>
        <v>6</v>
      </c>
      <c r="CC71" s="38">
        <f>VLOOKUP(B:B,'[1]1. RW,EX,BOP,CP,SA'!$B:$CD,59,0)</f>
        <v>5</v>
      </c>
      <c r="CD71" s="38">
        <f>VLOOKUP(B:B,'[1]1. RW,EX,BOP,CP,SA'!$B:$CD,60,0)</f>
        <v>7</v>
      </c>
      <c r="CE71" s="38">
        <f>VLOOKUP(B:B,'[1]1. RW,EX,BOP,CP,SA'!$B:$CD,61,0)</f>
        <v>9</v>
      </c>
      <c r="CF71" s="38">
        <f>VLOOKUP(B:B,'[1]1. RW,EX,BOP,CP,SA'!$B:$CD,62,0)</f>
        <v>6</v>
      </c>
      <c r="CG71" s="38">
        <f>VLOOKUP(B:B,'[1]1. RW,EX,BOP,CP,SA'!$B:$CD,63,0)</f>
        <v>6</v>
      </c>
      <c r="CH71" s="38">
        <f>VLOOKUP(B:B,'[1]1. RW,EX,BOP,CP,SA'!$B:$CD,64,0)</f>
        <v>6</v>
      </c>
      <c r="CI71" s="38">
        <f>VLOOKUP(B:B,'[1]1. RW,EX,BOP,CP,SA'!$B:$CD,65,0)</f>
        <v>7</v>
      </c>
      <c r="CJ71" s="38">
        <f>VLOOKUP(B:B,'[1]1. RW,EX,BOP,CP,SA'!$B:$CD,66,0)</f>
        <v>8</v>
      </c>
      <c r="CK71" s="38">
        <f>VLOOKUP(B:B,'[1]1. RW,EX,BOP,CP,SA'!$B:$CD,67,0)</f>
        <v>8</v>
      </c>
      <c r="CL71" s="38">
        <f>VLOOKUP(B:B,'[1]1. RW,EX,BOP,CP,SA'!$B:$CD,68,0)</f>
        <v>7</v>
      </c>
      <c r="CM71" s="38">
        <f>VLOOKUP(B:B,'[1]1. RW,EX,BOP,CP,SA'!$B:$CD,69,0)</f>
        <v>8</v>
      </c>
      <c r="CN71" s="38">
        <f>VLOOKUP(B:B,'[1]1. RW,EX,BOP,CP,SA'!$B:$CD,70,0)</f>
        <v>7</v>
      </c>
      <c r="CO71" s="38">
        <f>VLOOKUP(B:B,'[1]1. RW,EX,BOP,CP,SA'!$B:$CD,71,0)</f>
        <v>5</v>
      </c>
      <c r="CP71" s="38">
        <f>VLOOKUP(B:B,'[1]1. RW,EX,BOP,CP,SA'!$B:$CD,72,0)</f>
        <v>5</v>
      </c>
      <c r="CQ71" s="38">
        <f>VLOOKUP(B:B,'[1]1. RW,EX,BOP,CP,SA'!$B:$CD,73,0)</f>
        <v>2</v>
      </c>
      <c r="CR71" s="38">
        <f>VLOOKUP(B:B,'[1]1. RW,EX,BOP,CP,SA'!$B:$CD,74,0)</f>
        <v>2</v>
      </c>
      <c r="CS71" s="38">
        <f>VLOOKUP(B:B,'[1]1. RW,EX,BOP,CP,SA'!$B:$CD,75,0)</f>
        <v>2</v>
      </c>
      <c r="CT71" s="38">
        <f>VLOOKUP(B:B,'[1]1. RW,EX,BOP,CP,SA'!$B:$CD,76,0)</f>
        <v>2</v>
      </c>
      <c r="CU71" s="38">
        <f>VLOOKUP(B:B,'[1]1. RW,EX,BOP,CP,SA'!$B:$CD,77,0)</f>
        <v>4</v>
      </c>
      <c r="CV71" s="52">
        <f>VLOOKUP(B:B,'[1]1. RW,EX,BOP,CP,SA'!$B:$CD,78,0)</f>
        <v>2</v>
      </c>
      <c r="CW71" s="52">
        <f>VLOOKUP(B:B,'[1]1. RW,EX,BOP,CP,SA'!$B:$CD,79,0)</f>
        <v>1</v>
      </c>
      <c r="CX71" s="52">
        <f>VLOOKUP(B:B,'[1]1. RW,EX,BOP,CP,SA'!$B:$CD,80,0)</f>
        <v>2</v>
      </c>
      <c r="CY71" s="52">
        <f>VLOOKUP(B:B,'[1]1. RW,EX,BOP,CP,SA'!$B:$CD,81,0)</f>
        <v>2</v>
      </c>
    </row>
    <row r="72" spans="1:103">
      <c r="A72" s="1" t="s">
        <v>135</v>
      </c>
      <c r="B72" s="5" t="s">
        <v>1465</v>
      </c>
      <c r="C72" s="24" t="s">
        <v>810</v>
      </c>
      <c r="D72" s="38">
        <v>811</v>
      </c>
      <c r="E72" s="38">
        <v>958</v>
      </c>
      <c r="F72" s="38">
        <v>1451</v>
      </c>
      <c r="G72" s="38">
        <v>1360</v>
      </c>
      <c r="H72" s="38">
        <v>1131</v>
      </c>
      <c r="I72" s="38">
        <v>1753</v>
      </c>
      <c r="J72" s="38">
        <v>2539</v>
      </c>
      <c r="K72" s="38">
        <v>3497</v>
      </c>
      <c r="L72" s="38">
        <v>3536</v>
      </c>
      <c r="M72" s="38">
        <v>3416</v>
      </c>
      <c r="N72" s="38">
        <v>6226</v>
      </c>
      <c r="O72" s="38">
        <v>4991</v>
      </c>
      <c r="P72" s="38">
        <v>6850</v>
      </c>
      <c r="Q72" s="38">
        <v>8522</v>
      </c>
      <c r="R72" s="38">
        <v>9289</v>
      </c>
      <c r="S72" s="38">
        <v>7525</v>
      </c>
      <c r="T72" s="38">
        <v>6921</v>
      </c>
      <c r="U72" s="38">
        <v>5054</v>
      </c>
      <c r="V72" s="38">
        <v>4246</v>
      </c>
      <c r="W72" s="38">
        <v>5434</v>
      </c>
      <c r="X72" s="53">
        <f>VLOOKUP(B:B,'[1]1. RW,EX,BOP,CP,SA'!$B:$CD,2,0)</f>
        <v>216</v>
      </c>
      <c r="Y72" s="38">
        <f>VLOOKUP(B:B,'[1]1. RW,EX,BOP,CP,SA'!$B:$CD,3,0)</f>
        <v>208</v>
      </c>
      <c r="Z72" s="38">
        <f>VLOOKUP(B:B,'[1]1. RW,EX,BOP,CP,SA'!$B:$CD,4,0)</f>
        <v>208</v>
      </c>
      <c r="AA72" s="38">
        <f>VLOOKUP(B:B,'[1]1. RW,EX,BOP,CP,SA'!$B:$CD,5,0)</f>
        <v>179</v>
      </c>
      <c r="AB72" s="38">
        <f>VLOOKUP(B:B,'[1]1. RW,EX,BOP,CP,SA'!$B:$CD,6,0)</f>
        <v>181</v>
      </c>
      <c r="AC72" s="38">
        <f>VLOOKUP(B:B,'[1]1. RW,EX,BOP,CP,SA'!$B:$CD,7,0)</f>
        <v>254</v>
      </c>
      <c r="AD72" s="38">
        <f>VLOOKUP(B:B,'[1]1. RW,EX,BOP,CP,SA'!$B:$CD,8,0)</f>
        <v>271</v>
      </c>
      <c r="AE72" s="38">
        <f>VLOOKUP(B:B,'[1]1. RW,EX,BOP,CP,SA'!$B:$CD,9,0)</f>
        <v>252</v>
      </c>
      <c r="AF72" s="38">
        <f>VLOOKUP(B:B,'[1]1. RW,EX,BOP,CP,SA'!$B:$CD,10,0)</f>
        <v>360</v>
      </c>
      <c r="AG72" s="38">
        <f>VLOOKUP(B:B,'[1]1. RW,EX,BOP,CP,SA'!$B:$CD,11,0)</f>
        <v>348</v>
      </c>
      <c r="AH72" s="38">
        <f>VLOOKUP(B:B,'[1]1. RW,EX,BOP,CP,SA'!$B:$CD,12,0)</f>
        <v>315</v>
      </c>
      <c r="AI72" s="38">
        <f>VLOOKUP(B:B,'[1]1. RW,EX,BOP,CP,SA'!$B:$CD,13,0)</f>
        <v>428</v>
      </c>
      <c r="AJ72" s="38">
        <f>VLOOKUP(B:B,'[1]1. RW,EX,BOP,CP,SA'!$B:$CD,14,0)</f>
        <v>442</v>
      </c>
      <c r="AK72" s="38">
        <f>VLOOKUP(B:B,'[1]1. RW,EX,BOP,CP,SA'!$B:$CD,15,0)</f>
        <v>318</v>
      </c>
      <c r="AL72" s="38">
        <f>VLOOKUP(B:B,'[1]1. RW,EX,BOP,CP,SA'!$B:$CD,16,0)</f>
        <v>296</v>
      </c>
      <c r="AM72" s="38">
        <f>VLOOKUP(B:B,'[1]1. RW,EX,BOP,CP,SA'!$B:$CD,17,0)</f>
        <v>304</v>
      </c>
      <c r="AN72" s="38">
        <f>VLOOKUP(B:B,'[1]1. RW,EX,BOP,CP,SA'!$B:$CD,18,0)</f>
        <v>276</v>
      </c>
      <c r="AO72" s="38">
        <f>VLOOKUP(B:B,'[1]1. RW,EX,BOP,CP,SA'!$B:$CD,19,0)</f>
        <v>340</v>
      </c>
      <c r="AP72" s="38">
        <f>VLOOKUP(B:B,'[1]1. RW,EX,BOP,CP,SA'!$B:$CD,20,0)</f>
        <v>265</v>
      </c>
      <c r="AQ72" s="38">
        <f>VLOOKUP(B:B,'[1]1. RW,EX,BOP,CP,SA'!$B:$CD,21,0)</f>
        <v>250</v>
      </c>
      <c r="AR72" s="38">
        <f>VLOOKUP(B:B,'[1]1. RW,EX,BOP,CP,SA'!$B:$CD,22,0)</f>
        <v>569</v>
      </c>
      <c r="AS72" s="38">
        <f>VLOOKUP(B:B,'[1]1. RW,EX,BOP,CP,SA'!$B:$CD,23,0)</f>
        <v>413</v>
      </c>
      <c r="AT72" s="38">
        <f>VLOOKUP(B:B,'[1]1. RW,EX,BOP,CP,SA'!$B:$CD,24,0)</f>
        <v>384</v>
      </c>
      <c r="AU72" s="38">
        <f>VLOOKUP(B:B,'[1]1. RW,EX,BOP,CP,SA'!$B:$CD,25,0)</f>
        <v>387</v>
      </c>
      <c r="AV72" s="38">
        <f>VLOOKUP(B:B,'[1]1. RW,EX,BOP,CP,SA'!$B:$CD,26,0)</f>
        <v>563</v>
      </c>
      <c r="AW72" s="38">
        <f>VLOOKUP(B:B,'[1]1. RW,EX,BOP,CP,SA'!$B:$CD,27,0)</f>
        <v>619</v>
      </c>
      <c r="AX72" s="38">
        <f>VLOOKUP(B:B,'[1]1. RW,EX,BOP,CP,SA'!$B:$CD,28,0)</f>
        <v>652</v>
      </c>
      <c r="AY72" s="38">
        <f>VLOOKUP(B:B,'[1]1. RW,EX,BOP,CP,SA'!$B:$CD,29,0)</f>
        <v>705</v>
      </c>
      <c r="AZ72" s="38">
        <f>VLOOKUP(B:B,'[1]1. RW,EX,BOP,CP,SA'!$B:$CD,30,0)</f>
        <v>699</v>
      </c>
      <c r="BA72" s="38">
        <f>VLOOKUP(B:B,'[1]1. RW,EX,BOP,CP,SA'!$B:$CD,31,0)</f>
        <v>737</v>
      </c>
      <c r="BB72" s="38">
        <f>VLOOKUP(B:B,'[1]1. RW,EX,BOP,CP,SA'!$B:$CD,32,0)</f>
        <v>911</v>
      </c>
      <c r="BC72" s="38">
        <f>VLOOKUP(B:B,'[1]1. RW,EX,BOP,CP,SA'!$B:$CD,33,0)</f>
        <v>1150</v>
      </c>
      <c r="BD72" s="38">
        <f>VLOOKUP(B:B,'[1]1. RW,EX,BOP,CP,SA'!$B:$CD,34,0)</f>
        <v>843</v>
      </c>
      <c r="BE72" s="38">
        <f>VLOOKUP(B:B,'[1]1. RW,EX,BOP,CP,SA'!$B:$CD,35,0)</f>
        <v>954</v>
      </c>
      <c r="BF72" s="38">
        <f>VLOOKUP(B:B,'[1]1. RW,EX,BOP,CP,SA'!$B:$CD,36,0)</f>
        <v>1019</v>
      </c>
      <c r="BG72" s="38">
        <f>VLOOKUP(B:B,'[1]1. RW,EX,BOP,CP,SA'!$B:$CD,37,0)</f>
        <v>720</v>
      </c>
      <c r="BH72" s="38">
        <f>VLOOKUP(B:B,'[1]1. RW,EX,BOP,CP,SA'!$B:$CD,38,0)</f>
        <v>659</v>
      </c>
      <c r="BI72" s="38">
        <f>VLOOKUP(B:B,'[1]1. RW,EX,BOP,CP,SA'!$B:$CD,39,0)</f>
        <v>794</v>
      </c>
      <c r="BJ72" s="38">
        <f>VLOOKUP(B:B,'[1]1. RW,EX,BOP,CP,SA'!$B:$CD,40,0)</f>
        <v>867</v>
      </c>
      <c r="BK72" s="38">
        <f>VLOOKUP(B:B,'[1]1. RW,EX,BOP,CP,SA'!$B:$CD,41,0)</f>
        <v>1096</v>
      </c>
      <c r="BL72" s="38">
        <f>VLOOKUP(B:B,'[1]1. RW,EX,BOP,CP,SA'!$B:$CD,42,0)</f>
        <v>1251</v>
      </c>
      <c r="BM72" s="38">
        <f>VLOOKUP(B:B,'[1]1. RW,EX,BOP,CP,SA'!$B:$CD,43,0)</f>
        <v>1716</v>
      </c>
      <c r="BN72" s="38">
        <f>VLOOKUP(B:B,'[1]1. RW,EX,BOP,CP,SA'!$B:$CD,44,0)</f>
        <v>1907</v>
      </c>
      <c r="BO72" s="38">
        <f>VLOOKUP(B:B,'[1]1. RW,EX,BOP,CP,SA'!$B:$CD,45,0)</f>
        <v>1352</v>
      </c>
      <c r="BP72" s="38">
        <f>VLOOKUP(B:B,'[1]1. RW,EX,BOP,CP,SA'!$B:$CD,46,0)</f>
        <v>1181</v>
      </c>
      <c r="BQ72" s="38">
        <f>VLOOKUP(B:B,'[1]1. RW,EX,BOP,CP,SA'!$B:$CD,47,0)</f>
        <v>1037</v>
      </c>
      <c r="BR72" s="38">
        <f>VLOOKUP(B:B,'[1]1. RW,EX,BOP,CP,SA'!$B:$CD,48,0)</f>
        <v>1260</v>
      </c>
      <c r="BS72" s="38">
        <f>VLOOKUP(B:B,'[1]1. RW,EX,BOP,CP,SA'!$B:$CD,49,0)</f>
        <v>1513</v>
      </c>
      <c r="BT72" s="38">
        <f>VLOOKUP(B:B,'[1]1. RW,EX,BOP,CP,SA'!$B:$CD,50,0)</f>
        <v>1576</v>
      </c>
      <c r="BU72" s="38">
        <f>VLOOKUP(B:B,'[1]1. RW,EX,BOP,CP,SA'!$B:$CD,51,0)</f>
        <v>1696</v>
      </c>
      <c r="BV72" s="38">
        <f>VLOOKUP(B:B,'[1]1. RW,EX,BOP,CP,SA'!$B:$CD,52,0)</f>
        <v>1742</v>
      </c>
      <c r="BW72" s="38">
        <f>VLOOKUP(B:B,'[1]1. RW,EX,BOP,CP,SA'!$B:$CD,53,0)</f>
        <v>1836</v>
      </c>
      <c r="BX72" s="38">
        <f>VLOOKUP(B:B,'[1]1. RW,EX,BOP,CP,SA'!$B:$CD,54,0)</f>
        <v>2042</v>
      </c>
      <c r="BY72" s="38">
        <f>VLOOKUP(B:B,'[1]1. RW,EX,BOP,CP,SA'!$B:$CD,55,0)</f>
        <v>2159</v>
      </c>
      <c r="BZ72" s="38">
        <f>VLOOKUP(B:B,'[1]1. RW,EX,BOP,CP,SA'!$B:$CD,56,0)</f>
        <v>2291</v>
      </c>
      <c r="CA72" s="38">
        <f>VLOOKUP(B:B,'[1]1. RW,EX,BOP,CP,SA'!$B:$CD,57,0)</f>
        <v>2030</v>
      </c>
      <c r="CB72" s="38">
        <f>VLOOKUP(B:B,'[1]1. RW,EX,BOP,CP,SA'!$B:$CD,58,0)</f>
        <v>2703</v>
      </c>
      <c r="CC72" s="38">
        <f>VLOOKUP(B:B,'[1]1. RW,EX,BOP,CP,SA'!$B:$CD,59,0)</f>
        <v>2460</v>
      </c>
      <c r="CD72" s="38">
        <f>VLOOKUP(B:B,'[1]1. RW,EX,BOP,CP,SA'!$B:$CD,60,0)</f>
        <v>2390</v>
      </c>
      <c r="CE72" s="38">
        <f>VLOOKUP(B:B,'[1]1. RW,EX,BOP,CP,SA'!$B:$CD,61,0)</f>
        <v>1736</v>
      </c>
      <c r="CF72" s="38">
        <f>VLOOKUP(B:B,'[1]1. RW,EX,BOP,CP,SA'!$B:$CD,62,0)</f>
        <v>1914</v>
      </c>
      <c r="CG72" s="38">
        <f>VLOOKUP(B:B,'[1]1. RW,EX,BOP,CP,SA'!$B:$CD,63,0)</f>
        <v>2014</v>
      </c>
      <c r="CH72" s="38">
        <f>VLOOKUP(B:B,'[1]1. RW,EX,BOP,CP,SA'!$B:$CD,64,0)</f>
        <v>1830</v>
      </c>
      <c r="CI72" s="38">
        <f>VLOOKUP(B:B,'[1]1. RW,EX,BOP,CP,SA'!$B:$CD,65,0)</f>
        <v>1767</v>
      </c>
      <c r="CJ72" s="38">
        <f>VLOOKUP(B:B,'[1]1. RW,EX,BOP,CP,SA'!$B:$CD,66,0)</f>
        <v>2013</v>
      </c>
      <c r="CK72" s="38">
        <f>VLOOKUP(B:B,'[1]1. RW,EX,BOP,CP,SA'!$B:$CD,67,0)</f>
        <v>1987</v>
      </c>
      <c r="CL72" s="38">
        <f>VLOOKUP(B:B,'[1]1. RW,EX,BOP,CP,SA'!$B:$CD,68,0)</f>
        <v>1646</v>
      </c>
      <c r="CM72" s="38">
        <f>VLOOKUP(B:B,'[1]1. RW,EX,BOP,CP,SA'!$B:$CD,69,0)</f>
        <v>1275</v>
      </c>
      <c r="CN72" s="38">
        <f>VLOOKUP(B:B,'[1]1. RW,EX,BOP,CP,SA'!$B:$CD,70,0)</f>
        <v>1132</v>
      </c>
      <c r="CO72" s="38">
        <f>VLOOKUP(B:B,'[1]1. RW,EX,BOP,CP,SA'!$B:$CD,71,0)</f>
        <v>1268</v>
      </c>
      <c r="CP72" s="38">
        <f>VLOOKUP(B:B,'[1]1. RW,EX,BOP,CP,SA'!$B:$CD,72,0)</f>
        <v>1390</v>
      </c>
      <c r="CQ72" s="38">
        <f>VLOOKUP(B:B,'[1]1. RW,EX,BOP,CP,SA'!$B:$CD,73,0)</f>
        <v>1264</v>
      </c>
      <c r="CR72" s="38">
        <f>VLOOKUP(B:B,'[1]1. RW,EX,BOP,CP,SA'!$B:$CD,74,0)</f>
        <v>825</v>
      </c>
      <c r="CS72" s="38">
        <f>VLOOKUP(B:B,'[1]1. RW,EX,BOP,CP,SA'!$B:$CD,75,0)</f>
        <v>1030</v>
      </c>
      <c r="CT72" s="38">
        <f>VLOOKUP(B:B,'[1]1. RW,EX,BOP,CP,SA'!$B:$CD,76,0)</f>
        <v>1111</v>
      </c>
      <c r="CU72" s="38">
        <f>VLOOKUP(B:B,'[1]1. RW,EX,BOP,CP,SA'!$B:$CD,77,0)</f>
        <v>1280</v>
      </c>
      <c r="CV72" s="52">
        <f>VLOOKUP(B:B,'[1]1. RW,EX,BOP,CP,SA'!$B:$CD,78,0)</f>
        <v>1383</v>
      </c>
      <c r="CW72" s="52">
        <f>VLOOKUP(B:B,'[1]1. RW,EX,BOP,CP,SA'!$B:$CD,79,0)</f>
        <v>1330</v>
      </c>
      <c r="CX72" s="52">
        <f>VLOOKUP(B:B,'[1]1. RW,EX,BOP,CP,SA'!$B:$CD,80,0)</f>
        <v>1331</v>
      </c>
      <c r="CY72" s="52">
        <f>VLOOKUP(B:B,'[1]1. RW,EX,BOP,CP,SA'!$B:$CD,81,0)</f>
        <v>1390</v>
      </c>
    </row>
    <row r="73" spans="1:103">
      <c r="A73" s="9" t="s">
        <v>137</v>
      </c>
      <c r="B73" s="5" t="s">
        <v>1466</v>
      </c>
      <c r="C73" s="24" t="s">
        <v>811</v>
      </c>
      <c r="D73" s="38">
        <v>22</v>
      </c>
      <c r="E73" s="38">
        <v>15</v>
      </c>
      <c r="F73" s="38">
        <v>21</v>
      </c>
      <c r="G73" s="38">
        <v>18</v>
      </c>
      <c r="H73" s="38">
        <v>14</v>
      </c>
      <c r="I73" s="38">
        <v>9</v>
      </c>
      <c r="J73" s="38">
        <v>6</v>
      </c>
      <c r="K73" s="38">
        <v>7</v>
      </c>
      <c r="L73" s="38">
        <v>8</v>
      </c>
      <c r="M73" s="38">
        <v>6</v>
      </c>
      <c r="N73" s="38">
        <v>10</v>
      </c>
      <c r="O73" s="38">
        <v>13</v>
      </c>
      <c r="P73" s="38">
        <v>105</v>
      </c>
      <c r="Q73" s="38">
        <v>26</v>
      </c>
      <c r="R73" s="38">
        <v>25</v>
      </c>
      <c r="S73" s="38">
        <v>30</v>
      </c>
      <c r="T73" s="38">
        <v>19</v>
      </c>
      <c r="U73" s="38">
        <v>12</v>
      </c>
      <c r="V73" s="38">
        <v>5</v>
      </c>
      <c r="W73" s="38">
        <v>1</v>
      </c>
      <c r="X73" s="53">
        <f>VLOOKUP(B:B,'[1]1. RW,EX,BOP,CP,SA'!$B:$CD,2,0)</f>
        <v>7</v>
      </c>
      <c r="Y73" s="38">
        <f>VLOOKUP(B:B,'[1]1. RW,EX,BOP,CP,SA'!$B:$CD,3,0)</f>
        <v>6</v>
      </c>
      <c r="Z73" s="38">
        <f>VLOOKUP(B:B,'[1]1. RW,EX,BOP,CP,SA'!$B:$CD,4,0)</f>
        <v>5</v>
      </c>
      <c r="AA73" s="38">
        <f>VLOOKUP(B:B,'[1]1. RW,EX,BOP,CP,SA'!$B:$CD,5,0)</f>
        <v>4</v>
      </c>
      <c r="AB73" s="38">
        <f>VLOOKUP(B:B,'[1]1. RW,EX,BOP,CP,SA'!$B:$CD,6,0)</f>
        <v>5</v>
      </c>
      <c r="AC73" s="38">
        <f>VLOOKUP(B:B,'[1]1. RW,EX,BOP,CP,SA'!$B:$CD,7,0)</f>
        <v>4</v>
      </c>
      <c r="AD73" s="38">
        <f>VLOOKUP(B:B,'[1]1. RW,EX,BOP,CP,SA'!$B:$CD,8,0)</f>
        <v>4</v>
      </c>
      <c r="AE73" s="38">
        <f>VLOOKUP(B:B,'[1]1. RW,EX,BOP,CP,SA'!$B:$CD,9,0)</f>
        <v>2</v>
      </c>
      <c r="AF73" s="38">
        <f>VLOOKUP(B:B,'[1]1. RW,EX,BOP,CP,SA'!$B:$CD,10,0)</f>
        <v>4</v>
      </c>
      <c r="AG73" s="38">
        <f>VLOOKUP(B:B,'[1]1. RW,EX,BOP,CP,SA'!$B:$CD,11,0)</f>
        <v>3</v>
      </c>
      <c r="AH73" s="38">
        <f>VLOOKUP(B:B,'[1]1. RW,EX,BOP,CP,SA'!$B:$CD,12,0)</f>
        <v>8</v>
      </c>
      <c r="AI73" s="38">
        <f>VLOOKUP(B:B,'[1]1. RW,EX,BOP,CP,SA'!$B:$CD,13,0)</f>
        <v>6</v>
      </c>
      <c r="AJ73" s="38">
        <f>VLOOKUP(B:B,'[1]1. RW,EX,BOP,CP,SA'!$B:$CD,14,0)</f>
        <v>6</v>
      </c>
      <c r="AK73" s="38">
        <f>VLOOKUP(B:B,'[1]1. RW,EX,BOP,CP,SA'!$B:$CD,15,0)</f>
        <v>4</v>
      </c>
      <c r="AL73" s="38">
        <f>VLOOKUP(B:B,'[1]1. RW,EX,BOP,CP,SA'!$B:$CD,16,0)</f>
        <v>4</v>
      </c>
      <c r="AM73" s="38">
        <f>VLOOKUP(B:B,'[1]1. RW,EX,BOP,CP,SA'!$B:$CD,17,0)</f>
        <v>4</v>
      </c>
      <c r="AN73" s="38">
        <f>VLOOKUP(B:B,'[1]1. RW,EX,BOP,CP,SA'!$B:$CD,18,0)</f>
        <v>3</v>
      </c>
      <c r="AO73" s="38">
        <f>VLOOKUP(B:B,'[1]1. RW,EX,BOP,CP,SA'!$B:$CD,19,0)</f>
        <v>4</v>
      </c>
      <c r="AP73" s="38">
        <f>VLOOKUP(B:B,'[1]1. RW,EX,BOP,CP,SA'!$B:$CD,20,0)</f>
        <v>3</v>
      </c>
      <c r="AQ73" s="38">
        <f>VLOOKUP(B:B,'[1]1. RW,EX,BOP,CP,SA'!$B:$CD,21,0)</f>
        <v>4</v>
      </c>
      <c r="AR73" s="38">
        <f>VLOOKUP(B:B,'[1]1. RW,EX,BOP,CP,SA'!$B:$CD,22,0)</f>
        <v>4</v>
      </c>
      <c r="AS73" s="38">
        <f>VLOOKUP(B:B,'[1]1. RW,EX,BOP,CP,SA'!$B:$CD,23,0)</f>
        <v>2</v>
      </c>
      <c r="AT73" s="38">
        <f>VLOOKUP(B:B,'[1]1. RW,EX,BOP,CP,SA'!$B:$CD,24,0)</f>
        <v>0</v>
      </c>
      <c r="AU73" s="38">
        <f>VLOOKUP(B:B,'[1]1. RW,EX,BOP,CP,SA'!$B:$CD,25,0)</f>
        <v>3</v>
      </c>
      <c r="AV73" s="38">
        <f>VLOOKUP(B:B,'[1]1. RW,EX,BOP,CP,SA'!$B:$CD,26,0)</f>
        <v>2</v>
      </c>
      <c r="AW73" s="38">
        <f>VLOOKUP(B:B,'[1]1. RW,EX,BOP,CP,SA'!$B:$CD,27,0)</f>
        <v>1</v>
      </c>
      <c r="AX73" s="38">
        <f>VLOOKUP(B:B,'[1]1. RW,EX,BOP,CP,SA'!$B:$CD,28,0)</f>
        <v>1</v>
      </c>
      <c r="AY73" s="38">
        <f>VLOOKUP(B:B,'[1]1. RW,EX,BOP,CP,SA'!$B:$CD,29,0)</f>
        <v>2</v>
      </c>
      <c r="AZ73" s="38">
        <f>VLOOKUP(B:B,'[1]1. RW,EX,BOP,CP,SA'!$B:$CD,30,0)</f>
        <v>2</v>
      </c>
      <c r="BA73" s="38">
        <f>VLOOKUP(B:B,'[1]1. RW,EX,BOP,CP,SA'!$B:$CD,31,0)</f>
        <v>3</v>
      </c>
      <c r="BB73" s="38">
        <f>VLOOKUP(B:B,'[1]1. RW,EX,BOP,CP,SA'!$B:$CD,32,0)</f>
        <v>2</v>
      </c>
      <c r="BC73" s="38">
        <f>VLOOKUP(B:B,'[1]1. RW,EX,BOP,CP,SA'!$B:$CD,33,0)</f>
        <v>0</v>
      </c>
      <c r="BD73" s="38">
        <f>VLOOKUP(B:B,'[1]1. RW,EX,BOP,CP,SA'!$B:$CD,34,0)</f>
        <v>3</v>
      </c>
      <c r="BE73" s="38">
        <f>VLOOKUP(B:B,'[1]1. RW,EX,BOP,CP,SA'!$B:$CD,35,0)</f>
        <v>2</v>
      </c>
      <c r="BF73" s="38">
        <f>VLOOKUP(B:B,'[1]1. RW,EX,BOP,CP,SA'!$B:$CD,36,0)</f>
        <v>2</v>
      </c>
      <c r="BG73" s="38">
        <f>VLOOKUP(B:B,'[1]1. RW,EX,BOP,CP,SA'!$B:$CD,37,0)</f>
        <v>1</v>
      </c>
      <c r="BH73" s="38">
        <f>VLOOKUP(B:B,'[1]1. RW,EX,BOP,CP,SA'!$B:$CD,38,0)</f>
        <v>1</v>
      </c>
      <c r="BI73" s="38">
        <f>VLOOKUP(B:B,'[1]1. RW,EX,BOP,CP,SA'!$B:$CD,39,0)</f>
        <v>0</v>
      </c>
      <c r="BJ73" s="38">
        <f>VLOOKUP(B:B,'[1]1. RW,EX,BOP,CP,SA'!$B:$CD,40,0)</f>
        <v>2</v>
      </c>
      <c r="BK73" s="38">
        <f>VLOOKUP(B:B,'[1]1. RW,EX,BOP,CP,SA'!$B:$CD,41,0)</f>
        <v>3</v>
      </c>
      <c r="BL73" s="38">
        <f>VLOOKUP(B:B,'[1]1. RW,EX,BOP,CP,SA'!$B:$CD,42,0)</f>
        <v>1</v>
      </c>
      <c r="BM73" s="38">
        <f>VLOOKUP(B:B,'[1]1. RW,EX,BOP,CP,SA'!$B:$CD,43,0)</f>
        <v>2</v>
      </c>
      <c r="BN73" s="38">
        <f>VLOOKUP(B:B,'[1]1. RW,EX,BOP,CP,SA'!$B:$CD,44,0)</f>
        <v>3</v>
      </c>
      <c r="BO73" s="38">
        <f>VLOOKUP(B:B,'[1]1. RW,EX,BOP,CP,SA'!$B:$CD,45,0)</f>
        <v>4</v>
      </c>
      <c r="BP73" s="38">
        <f>VLOOKUP(B:B,'[1]1. RW,EX,BOP,CP,SA'!$B:$CD,46,0)</f>
        <v>1</v>
      </c>
      <c r="BQ73" s="38">
        <f>VLOOKUP(B:B,'[1]1. RW,EX,BOP,CP,SA'!$B:$CD,47,0)</f>
        <v>7</v>
      </c>
      <c r="BR73" s="38">
        <f>VLOOKUP(B:B,'[1]1. RW,EX,BOP,CP,SA'!$B:$CD,48,0)</f>
        <v>2</v>
      </c>
      <c r="BS73" s="38">
        <f>VLOOKUP(B:B,'[1]1. RW,EX,BOP,CP,SA'!$B:$CD,49,0)</f>
        <v>3</v>
      </c>
      <c r="BT73" s="38">
        <f>VLOOKUP(B:B,'[1]1. RW,EX,BOP,CP,SA'!$B:$CD,50,0)</f>
        <v>5</v>
      </c>
      <c r="BU73" s="38">
        <f>VLOOKUP(B:B,'[1]1. RW,EX,BOP,CP,SA'!$B:$CD,51,0)</f>
        <v>38</v>
      </c>
      <c r="BV73" s="38">
        <f>VLOOKUP(B:B,'[1]1. RW,EX,BOP,CP,SA'!$B:$CD,52,0)</f>
        <v>54</v>
      </c>
      <c r="BW73" s="38">
        <f>VLOOKUP(B:B,'[1]1. RW,EX,BOP,CP,SA'!$B:$CD,53,0)</f>
        <v>8</v>
      </c>
      <c r="BX73" s="38">
        <f>VLOOKUP(B:B,'[1]1. RW,EX,BOP,CP,SA'!$B:$CD,54,0)</f>
        <v>8</v>
      </c>
      <c r="BY73" s="38">
        <f>VLOOKUP(B:B,'[1]1. RW,EX,BOP,CP,SA'!$B:$CD,55,0)</f>
        <v>6</v>
      </c>
      <c r="BZ73" s="38">
        <f>VLOOKUP(B:B,'[1]1. RW,EX,BOP,CP,SA'!$B:$CD,56,0)</f>
        <v>5</v>
      </c>
      <c r="CA73" s="38">
        <f>VLOOKUP(B:B,'[1]1. RW,EX,BOP,CP,SA'!$B:$CD,57,0)</f>
        <v>7</v>
      </c>
      <c r="CB73" s="38">
        <f>VLOOKUP(B:B,'[1]1. RW,EX,BOP,CP,SA'!$B:$CD,58,0)</f>
        <v>7</v>
      </c>
      <c r="CC73" s="38">
        <f>VLOOKUP(B:B,'[1]1. RW,EX,BOP,CP,SA'!$B:$CD,59,0)</f>
        <v>4</v>
      </c>
      <c r="CD73" s="38">
        <f>VLOOKUP(B:B,'[1]1. RW,EX,BOP,CP,SA'!$B:$CD,60,0)</f>
        <v>6</v>
      </c>
      <c r="CE73" s="38">
        <f>VLOOKUP(B:B,'[1]1. RW,EX,BOP,CP,SA'!$B:$CD,61,0)</f>
        <v>8</v>
      </c>
      <c r="CF73" s="38">
        <f>VLOOKUP(B:B,'[1]1. RW,EX,BOP,CP,SA'!$B:$CD,62,0)</f>
        <v>9</v>
      </c>
      <c r="CG73" s="38">
        <f>VLOOKUP(B:B,'[1]1. RW,EX,BOP,CP,SA'!$B:$CD,63,0)</f>
        <v>9</v>
      </c>
      <c r="CH73" s="38">
        <f>VLOOKUP(B:B,'[1]1. RW,EX,BOP,CP,SA'!$B:$CD,64,0)</f>
        <v>10</v>
      </c>
      <c r="CI73" s="38">
        <f>VLOOKUP(B:B,'[1]1. RW,EX,BOP,CP,SA'!$B:$CD,65,0)</f>
        <v>2</v>
      </c>
      <c r="CJ73" s="38">
        <f>VLOOKUP(B:B,'[1]1. RW,EX,BOP,CP,SA'!$B:$CD,66,0)</f>
        <v>10</v>
      </c>
      <c r="CK73" s="38">
        <f>VLOOKUP(B:B,'[1]1. RW,EX,BOP,CP,SA'!$B:$CD,67,0)</f>
        <v>2</v>
      </c>
      <c r="CL73" s="38">
        <f>VLOOKUP(B:B,'[1]1. RW,EX,BOP,CP,SA'!$B:$CD,68,0)</f>
        <v>5</v>
      </c>
      <c r="CM73" s="38">
        <f>VLOOKUP(B:B,'[1]1. RW,EX,BOP,CP,SA'!$B:$CD,69,0)</f>
        <v>2</v>
      </c>
      <c r="CN73" s="38">
        <f>VLOOKUP(B:B,'[1]1. RW,EX,BOP,CP,SA'!$B:$CD,70,0)</f>
        <v>2</v>
      </c>
      <c r="CO73" s="38">
        <f>VLOOKUP(B:B,'[1]1. RW,EX,BOP,CP,SA'!$B:$CD,71,0)</f>
        <v>2</v>
      </c>
      <c r="CP73" s="38">
        <f>VLOOKUP(B:B,'[1]1. RW,EX,BOP,CP,SA'!$B:$CD,72,0)</f>
        <v>5</v>
      </c>
      <c r="CQ73" s="38">
        <f>VLOOKUP(B:B,'[1]1. RW,EX,BOP,CP,SA'!$B:$CD,73,0)</f>
        <v>3</v>
      </c>
      <c r="CR73" s="38">
        <f>VLOOKUP(B:B,'[1]1. RW,EX,BOP,CP,SA'!$B:$CD,74,0)</f>
        <v>1</v>
      </c>
      <c r="CS73" s="38">
        <f>VLOOKUP(B:B,'[1]1. RW,EX,BOP,CP,SA'!$B:$CD,75,0)</f>
        <v>4</v>
      </c>
      <c r="CT73" s="38">
        <f>VLOOKUP(B:B,'[1]1. RW,EX,BOP,CP,SA'!$B:$CD,76,0)</f>
        <v>0</v>
      </c>
      <c r="CU73" s="38">
        <f>VLOOKUP(B:B,'[1]1. RW,EX,BOP,CP,SA'!$B:$CD,77,0)</f>
        <v>0</v>
      </c>
      <c r="CV73" s="52">
        <f>VLOOKUP(B:B,'[1]1. RW,EX,BOP,CP,SA'!$B:$CD,78,0)</f>
        <v>0</v>
      </c>
      <c r="CW73" s="52">
        <f>VLOOKUP(B:B,'[1]1. RW,EX,BOP,CP,SA'!$B:$CD,79,0)</f>
        <v>1</v>
      </c>
      <c r="CX73" s="52">
        <f>VLOOKUP(B:B,'[1]1. RW,EX,BOP,CP,SA'!$B:$CD,80,0)</f>
        <v>0</v>
      </c>
      <c r="CY73" s="52">
        <f>VLOOKUP(B:B,'[1]1. RW,EX,BOP,CP,SA'!$B:$CD,81,0)</f>
        <v>0</v>
      </c>
    </row>
    <row r="74" spans="1:103">
      <c r="A74" s="9" t="s">
        <v>139</v>
      </c>
      <c r="B74" s="5" t="s">
        <v>1467</v>
      </c>
      <c r="C74" s="24" t="s">
        <v>812</v>
      </c>
      <c r="D74" s="38">
        <v>789</v>
      </c>
      <c r="E74" s="38">
        <v>943</v>
      </c>
      <c r="F74" s="38">
        <v>1430</v>
      </c>
      <c r="G74" s="38">
        <v>1342</v>
      </c>
      <c r="H74" s="38">
        <v>1117</v>
      </c>
      <c r="I74" s="38">
        <v>1744</v>
      </c>
      <c r="J74" s="38">
        <v>2533</v>
      </c>
      <c r="K74" s="38">
        <v>3490</v>
      </c>
      <c r="L74" s="38">
        <v>3528</v>
      </c>
      <c r="M74" s="38">
        <v>3410</v>
      </c>
      <c r="N74" s="38">
        <v>6216</v>
      </c>
      <c r="O74" s="38">
        <v>4978</v>
      </c>
      <c r="P74" s="38">
        <v>6745</v>
      </c>
      <c r="Q74" s="38">
        <v>8496</v>
      </c>
      <c r="R74" s="38">
        <v>9264</v>
      </c>
      <c r="S74" s="38">
        <v>7495</v>
      </c>
      <c r="T74" s="38">
        <v>6902</v>
      </c>
      <c r="U74" s="38">
        <v>5042</v>
      </c>
      <c r="V74" s="38">
        <v>4241</v>
      </c>
      <c r="W74" s="38">
        <v>5433</v>
      </c>
      <c r="X74" s="53">
        <f>VLOOKUP(B:B,'[1]1. RW,EX,BOP,CP,SA'!$B:$CD,2,0)</f>
        <v>209</v>
      </c>
      <c r="Y74" s="38">
        <f>VLOOKUP(B:B,'[1]1. RW,EX,BOP,CP,SA'!$B:$CD,3,0)</f>
        <v>202</v>
      </c>
      <c r="Z74" s="38">
        <f>VLOOKUP(B:B,'[1]1. RW,EX,BOP,CP,SA'!$B:$CD,4,0)</f>
        <v>203</v>
      </c>
      <c r="AA74" s="38">
        <f>VLOOKUP(B:B,'[1]1. RW,EX,BOP,CP,SA'!$B:$CD,5,0)</f>
        <v>175</v>
      </c>
      <c r="AB74" s="38">
        <f>VLOOKUP(B:B,'[1]1. RW,EX,BOP,CP,SA'!$B:$CD,6,0)</f>
        <v>176</v>
      </c>
      <c r="AC74" s="38">
        <f>VLOOKUP(B:B,'[1]1. RW,EX,BOP,CP,SA'!$B:$CD,7,0)</f>
        <v>250</v>
      </c>
      <c r="AD74" s="38">
        <f>VLOOKUP(B:B,'[1]1. RW,EX,BOP,CP,SA'!$B:$CD,8,0)</f>
        <v>267</v>
      </c>
      <c r="AE74" s="38">
        <f>VLOOKUP(B:B,'[1]1. RW,EX,BOP,CP,SA'!$B:$CD,9,0)</f>
        <v>250</v>
      </c>
      <c r="AF74" s="38">
        <f>VLOOKUP(B:B,'[1]1. RW,EX,BOP,CP,SA'!$B:$CD,10,0)</f>
        <v>356</v>
      </c>
      <c r="AG74" s="38">
        <f>VLOOKUP(B:B,'[1]1. RW,EX,BOP,CP,SA'!$B:$CD,11,0)</f>
        <v>345</v>
      </c>
      <c r="AH74" s="38">
        <f>VLOOKUP(B:B,'[1]1. RW,EX,BOP,CP,SA'!$B:$CD,12,0)</f>
        <v>307</v>
      </c>
      <c r="AI74" s="38">
        <f>VLOOKUP(B:B,'[1]1. RW,EX,BOP,CP,SA'!$B:$CD,13,0)</f>
        <v>422</v>
      </c>
      <c r="AJ74" s="38">
        <f>VLOOKUP(B:B,'[1]1. RW,EX,BOP,CP,SA'!$B:$CD,14,0)</f>
        <v>436</v>
      </c>
      <c r="AK74" s="38">
        <f>VLOOKUP(B:B,'[1]1. RW,EX,BOP,CP,SA'!$B:$CD,15,0)</f>
        <v>314</v>
      </c>
      <c r="AL74" s="38">
        <f>VLOOKUP(B:B,'[1]1. RW,EX,BOP,CP,SA'!$B:$CD,16,0)</f>
        <v>292</v>
      </c>
      <c r="AM74" s="38">
        <f>VLOOKUP(B:B,'[1]1. RW,EX,BOP,CP,SA'!$B:$CD,17,0)</f>
        <v>300</v>
      </c>
      <c r="AN74" s="38">
        <f>VLOOKUP(B:B,'[1]1. RW,EX,BOP,CP,SA'!$B:$CD,18,0)</f>
        <v>273</v>
      </c>
      <c r="AO74" s="38">
        <f>VLOOKUP(B:B,'[1]1. RW,EX,BOP,CP,SA'!$B:$CD,19,0)</f>
        <v>336</v>
      </c>
      <c r="AP74" s="38">
        <f>VLOOKUP(B:B,'[1]1. RW,EX,BOP,CP,SA'!$B:$CD,20,0)</f>
        <v>262</v>
      </c>
      <c r="AQ74" s="38">
        <f>VLOOKUP(B:B,'[1]1. RW,EX,BOP,CP,SA'!$B:$CD,21,0)</f>
        <v>246</v>
      </c>
      <c r="AR74" s="38">
        <f>VLOOKUP(B:B,'[1]1. RW,EX,BOP,CP,SA'!$B:$CD,22,0)</f>
        <v>565</v>
      </c>
      <c r="AS74" s="38">
        <f>VLOOKUP(B:B,'[1]1. RW,EX,BOP,CP,SA'!$B:$CD,23,0)</f>
        <v>411</v>
      </c>
      <c r="AT74" s="38">
        <f>VLOOKUP(B:B,'[1]1. RW,EX,BOP,CP,SA'!$B:$CD,24,0)</f>
        <v>384</v>
      </c>
      <c r="AU74" s="38">
        <f>VLOOKUP(B:B,'[1]1. RW,EX,BOP,CP,SA'!$B:$CD,25,0)</f>
        <v>384</v>
      </c>
      <c r="AV74" s="38">
        <f>VLOOKUP(B:B,'[1]1. RW,EX,BOP,CP,SA'!$B:$CD,26,0)</f>
        <v>561</v>
      </c>
      <c r="AW74" s="38">
        <f>VLOOKUP(B:B,'[1]1. RW,EX,BOP,CP,SA'!$B:$CD,27,0)</f>
        <v>618</v>
      </c>
      <c r="AX74" s="38">
        <f>VLOOKUP(B:B,'[1]1. RW,EX,BOP,CP,SA'!$B:$CD,28,0)</f>
        <v>651</v>
      </c>
      <c r="AY74" s="38">
        <f>VLOOKUP(B:B,'[1]1. RW,EX,BOP,CP,SA'!$B:$CD,29,0)</f>
        <v>703</v>
      </c>
      <c r="AZ74" s="38">
        <f>VLOOKUP(B:B,'[1]1. RW,EX,BOP,CP,SA'!$B:$CD,30,0)</f>
        <v>697</v>
      </c>
      <c r="BA74" s="38">
        <f>VLOOKUP(B:B,'[1]1. RW,EX,BOP,CP,SA'!$B:$CD,31,0)</f>
        <v>734</v>
      </c>
      <c r="BB74" s="38">
        <f>VLOOKUP(B:B,'[1]1. RW,EX,BOP,CP,SA'!$B:$CD,32,0)</f>
        <v>909</v>
      </c>
      <c r="BC74" s="38">
        <f>VLOOKUP(B:B,'[1]1. RW,EX,BOP,CP,SA'!$B:$CD,33,0)</f>
        <v>1150</v>
      </c>
      <c r="BD74" s="38">
        <f>VLOOKUP(B:B,'[1]1. RW,EX,BOP,CP,SA'!$B:$CD,34,0)</f>
        <v>840</v>
      </c>
      <c r="BE74" s="38">
        <f>VLOOKUP(B:B,'[1]1. RW,EX,BOP,CP,SA'!$B:$CD,35,0)</f>
        <v>952</v>
      </c>
      <c r="BF74" s="38">
        <f>VLOOKUP(B:B,'[1]1. RW,EX,BOP,CP,SA'!$B:$CD,36,0)</f>
        <v>1017</v>
      </c>
      <c r="BG74" s="38">
        <f>VLOOKUP(B:B,'[1]1. RW,EX,BOP,CP,SA'!$B:$CD,37,0)</f>
        <v>719</v>
      </c>
      <c r="BH74" s="38">
        <f>VLOOKUP(B:B,'[1]1. RW,EX,BOP,CP,SA'!$B:$CD,38,0)</f>
        <v>658</v>
      </c>
      <c r="BI74" s="38">
        <f>VLOOKUP(B:B,'[1]1. RW,EX,BOP,CP,SA'!$B:$CD,39,0)</f>
        <v>794</v>
      </c>
      <c r="BJ74" s="38">
        <f>VLOOKUP(B:B,'[1]1. RW,EX,BOP,CP,SA'!$B:$CD,40,0)</f>
        <v>865</v>
      </c>
      <c r="BK74" s="38">
        <f>VLOOKUP(B:B,'[1]1. RW,EX,BOP,CP,SA'!$B:$CD,41,0)</f>
        <v>1093</v>
      </c>
      <c r="BL74" s="38">
        <f>VLOOKUP(B:B,'[1]1. RW,EX,BOP,CP,SA'!$B:$CD,42,0)</f>
        <v>1250</v>
      </c>
      <c r="BM74" s="38">
        <f>VLOOKUP(B:B,'[1]1. RW,EX,BOP,CP,SA'!$B:$CD,43,0)</f>
        <v>1714</v>
      </c>
      <c r="BN74" s="38">
        <f>VLOOKUP(B:B,'[1]1. RW,EX,BOP,CP,SA'!$B:$CD,44,0)</f>
        <v>1904</v>
      </c>
      <c r="BO74" s="38">
        <f>VLOOKUP(B:B,'[1]1. RW,EX,BOP,CP,SA'!$B:$CD,45,0)</f>
        <v>1348</v>
      </c>
      <c r="BP74" s="38">
        <f>VLOOKUP(B:B,'[1]1. RW,EX,BOP,CP,SA'!$B:$CD,46,0)</f>
        <v>1180</v>
      </c>
      <c r="BQ74" s="38">
        <f>VLOOKUP(B:B,'[1]1. RW,EX,BOP,CP,SA'!$B:$CD,47,0)</f>
        <v>1030</v>
      </c>
      <c r="BR74" s="38">
        <f>VLOOKUP(B:B,'[1]1. RW,EX,BOP,CP,SA'!$B:$CD,48,0)</f>
        <v>1258</v>
      </c>
      <c r="BS74" s="38">
        <f>VLOOKUP(B:B,'[1]1. RW,EX,BOP,CP,SA'!$B:$CD,49,0)</f>
        <v>1510</v>
      </c>
      <c r="BT74" s="38">
        <f>VLOOKUP(B:B,'[1]1. RW,EX,BOP,CP,SA'!$B:$CD,50,0)</f>
        <v>1571</v>
      </c>
      <c r="BU74" s="38">
        <f>VLOOKUP(B:B,'[1]1. RW,EX,BOP,CP,SA'!$B:$CD,51,0)</f>
        <v>1658</v>
      </c>
      <c r="BV74" s="38">
        <f>VLOOKUP(B:B,'[1]1. RW,EX,BOP,CP,SA'!$B:$CD,52,0)</f>
        <v>1688</v>
      </c>
      <c r="BW74" s="38">
        <f>VLOOKUP(B:B,'[1]1. RW,EX,BOP,CP,SA'!$B:$CD,53,0)</f>
        <v>1828</v>
      </c>
      <c r="BX74" s="38">
        <f>VLOOKUP(B:B,'[1]1. RW,EX,BOP,CP,SA'!$B:$CD,54,0)</f>
        <v>2034</v>
      </c>
      <c r="BY74" s="38">
        <f>VLOOKUP(B:B,'[1]1. RW,EX,BOP,CP,SA'!$B:$CD,55,0)</f>
        <v>2153</v>
      </c>
      <c r="BZ74" s="38">
        <f>VLOOKUP(B:B,'[1]1. RW,EX,BOP,CP,SA'!$B:$CD,56,0)</f>
        <v>2286</v>
      </c>
      <c r="CA74" s="38">
        <f>VLOOKUP(B:B,'[1]1. RW,EX,BOP,CP,SA'!$B:$CD,57,0)</f>
        <v>2023</v>
      </c>
      <c r="CB74" s="38">
        <f>VLOOKUP(B:B,'[1]1. RW,EX,BOP,CP,SA'!$B:$CD,58,0)</f>
        <v>2696</v>
      </c>
      <c r="CC74" s="38">
        <f>VLOOKUP(B:B,'[1]1. RW,EX,BOP,CP,SA'!$B:$CD,59,0)</f>
        <v>2456</v>
      </c>
      <c r="CD74" s="38">
        <f>VLOOKUP(B:B,'[1]1. RW,EX,BOP,CP,SA'!$B:$CD,60,0)</f>
        <v>2384</v>
      </c>
      <c r="CE74" s="38">
        <f>VLOOKUP(B:B,'[1]1. RW,EX,BOP,CP,SA'!$B:$CD,61,0)</f>
        <v>1728</v>
      </c>
      <c r="CF74" s="38">
        <f>VLOOKUP(B:B,'[1]1. RW,EX,BOP,CP,SA'!$B:$CD,62,0)</f>
        <v>1905</v>
      </c>
      <c r="CG74" s="38">
        <f>VLOOKUP(B:B,'[1]1. RW,EX,BOP,CP,SA'!$B:$CD,63,0)</f>
        <v>2005</v>
      </c>
      <c r="CH74" s="38">
        <f>VLOOKUP(B:B,'[1]1. RW,EX,BOP,CP,SA'!$B:$CD,64,0)</f>
        <v>1820</v>
      </c>
      <c r="CI74" s="38">
        <f>VLOOKUP(B:B,'[1]1. RW,EX,BOP,CP,SA'!$B:$CD,65,0)</f>
        <v>1765</v>
      </c>
      <c r="CJ74" s="38">
        <f>VLOOKUP(B:B,'[1]1. RW,EX,BOP,CP,SA'!$B:$CD,66,0)</f>
        <v>2003</v>
      </c>
      <c r="CK74" s="38">
        <f>VLOOKUP(B:B,'[1]1. RW,EX,BOP,CP,SA'!$B:$CD,67,0)</f>
        <v>1985</v>
      </c>
      <c r="CL74" s="38">
        <f>VLOOKUP(B:B,'[1]1. RW,EX,BOP,CP,SA'!$B:$CD,68,0)</f>
        <v>1641</v>
      </c>
      <c r="CM74" s="38">
        <f>VLOOKUP(B:B,'[1]1. RW,EX,BOP,CP,SA'!$B:$CD,69,0)</f>
        <v>1273</v>
      </c>
      <c r="CN74" s="38">
        <f>VLOOKUP(B:B,'[1]1. RW,EX,BOP,CP,SA'!$B:$CD,70,0)</f>
        <v>1130</v>
      </c>
      <c r="CO74" s="38">
        <f>VLOOKUP(B:B,'[1]1. RW,EX,BOP,CP,SA'!$B:$CD,71,0)</f>
        <v>1266</v>
      </c>
      <c r="CP74" s="38">
        <f>VLOOKUP(B:B,'[1]1. RW,EX,BOP,CP,SA'!$B:$CD,72,0)</f>
        <v>1385</v>
      </c>
      <c r="CQ74" s="38">
        <f>VLOOKUP(B:B,'[1]1. RW,EX,BOP,CP,SA'!$B:$CD,73,0)</f>
        <v>1261</v>
      </c>
      <c r="CR74" s="38">
        <f>VLOOKUP(B:B,'[1]1. RW,EX,BOP,CP,SA'!$B:$CD,74,0)</f>
        <v>824</v>
      </c>
      <c r="CS74" s="38">
        <f>VLOOKUP(B:B,'[1]1. RW,EX,BOP,CP,SA'!$B:$CD,75,0)</f>
        <v>1026</v>
      </c>
      <c r="CT74" s="38">
        <f>VLOOKUP(B:B,'[1]1. RW,EX,BOP,CP,SA'!$B:$CD,76,0)</f>
        <v>1111</v>
      </c>
      <c r="CU74" s="38">
        <f>VLOOKUP(B:B,'[1]1. RW,EX,BOP,CP,SA'!$B:$CD,77,0)</f>
        <v>1280</v>
      </c>
      <c r="CV74" s="52">
        <f>VLOOKUP(B:B,'[1]1. RW,EX,BOP,CP,SA'!$B:$CD,78,0)</f>
        <v>1383</v>
      </c>
      <c r="CW74" s="52">
        <f>VLOOKUP(B:B,'[1]1. RW,EX,BOP,CP,SA'!$B:$CD,79,0)</f>
        <v>1329</v>
      </c>
      <c r="CX74" s="52">
        <f>VLOOKUP(B:B,'[1]1. RW,EX,BOP,CP,SA'!$B:$CD,80,0)</f>
        <v>1331</v>
      </c>
      <c r="CY74" s="52">
        <f>VLOOKUP(B:B,'[1]1. RW,EX,BOP,CP,SA'!$B:$CD,81,0)</f>
        <v>1390</v>
      </c>
    </row>
    <row r="75" spans="1:103">
      <c r="A75" s="1" t="s">
        <v>141</v>
      </c>
      <c r="B75" s="5" t="s">
        <v>1468</v>
      </c>
      <c r="C75" s="24" t="s">
        <v>813</v>
      </c>
      <c r="D75" s="38">
        <v>5888</v>
      </c>
      <c r="E75" s="38">
        <v>6394</v>
      </c>
      <c r="F75" s="38">
        <v>6391</v>
      </c>
      <c r="G75" s="38">
        <v>6526</v>
      </c>
      <c r="H75" s="38">
        <v>6480</v>
      </c>
      <c r="I75" s="38">
        <v>6851</v>
      </c>
      <c r="J75" s="38">
        <v>6626</v>
      </c>
      <c r="K75" s="38">
        <v>6990</v>
      </c>
      <c r="L75" s="38">
        <v>8252</v>
      </c>
      <c r="M75" s="38">
        <v>8176</v>
      </c>
      <c r="N75" s="38">
        <v>9146</v>
      </c>
      <c r="O75" s="38">
        <v>10621</v>
      </c>
      <c r="P75" s="38">
        <v>11366</v>
      </c>
      <c r="Q75" s="38">
        <v>11746</v>
      </c>
      <c r="R75" s="38">
        <v>11662</v>
      </c>
      <c r="S75" s="38">
        <v>10168</v>
      </c>
      <c r="T75" s="38">
        <v>9534</v>
      </c>
      <c r="U75" s="38">
        <v>11470</v>
      </c>
      <c r="V75" s="38">
        <v>10149</v>
      </c>
      <c r="W75" s="38">
        <v>11221</v>
      </c>
      <c r="X75" s="53">
        <f>VLOOKUP(B:B,'[1]1. RW,EX,BOP,CP,SA'!$B:$CD,2,0)</f>
        <v>1562</v>
      </c>
      <c r="Y75" s="38">
        <f>VLOOKUP(B:B,'[1]1. RW,EX,BOP,CP,SA'!$B:$CD,3,0)</f>
        <v>1498</v>
      </c>
      <c r="Z75" s="38">
        <f>VLOOKUP(B:B,'[1]1. RW,EX,BOP,CP,SA'!$B:$CD,4,0)</f>
        <v>1432</v>
      </c>
      <c r="AA75" s="38">
        <f>VLOOKUP(B:B,'[1]1. RW,EX,BOP,CP,SA'!$B:$CD,5,0)</f>
        <v>1396</v>
      </c>
      <c r="AB75" s="38">
        <f>VLOOKUP(B:B,'[1]1. RW,EX,BOP,CP,SA'!$B:$CD,6,0)</f>
        <v>1587</v>
      </c>
      <c r="AC75" s="38">
        <f>VLOOKUP(B:B,'[1]1. RW,EX,BOP,CP,SA'!$B:$CD,7,0)</f>
        <v>1566</v>
      </c>
      <c r="AD75" s="38">
        <f>VLOOKUP(B:B,'[1]1. RW,EX,BOP,CP,SA'!$B:$CD,8,0)</f>
        <v>1651</v>
      </c>
      <c r="AE75" s="38">
        <f>VLOOKUP(B:B,'[1]1. RW,EX,BOP,CP,SA'!$B:$CD,9,0)</f>
        <v>1590</v>
      </c>
      <c r="AF75" s="38">
        <f>VLOOKUP(B:B,'[1]1. RW,EX,BOP,CP,SA'!$B:$CD,10,0)</f>
        <v>1492</v>
      </c>
      <c r="AG75" s="38">
        <f>VLOOKUP(B:B,'[1]1. RW,EX,BOP,CP,SA'!$B:$CD,11,0)</f>
        <v>1629</v>
      </c>
      <c r="AH75" s="38">
        <f>VLOOKUP(B:B,'[1]1. RW,EX,BOP,CP,SA'!$B:$CD,12,0)</f>
        <v>1534</v>
      </c>
      <c r="AI75" s="38">
        <f>VLOOKUP(B:B,'[1]1. RW,EX,BOP,CP,SA'!$B:$CD,13,0)</f>
        <v>1736</v>
      </c>
      <c r="AJ75" s="38">
        <f>VLOOKUP(B:B,'[1]1. RW,EX,BOP,CP,SA'!$B:$CD,14,0)</f>
        <v>1721</v>
      </c>
      <c r="AK75" s="38">
        <f>VLOOKUP(B:B,'[1]1. RW,EX,BOP,CP,SA'!$B:$CD,15,0)</f>
        <v>1714</v>
      </c>
      <c r="AL75" s="38">
        <f>VLOOKUP(B:B,'[1]1. RW,EX,BOP,CP,SA'!$B:$CD,16,0)</f>
        <v>1531</v>
      </c>
      <c r="AM75" s="38">
        <f>VLOOKUP(B:B,'[1]1. RW,EX,BOP,CP,SA'!$B:$CD,17,0)</f>
        <v>1560</v>
      </c>
      <c r="AN75" s="38">
        <f>VLOOKUP(B:B,'[1]1. RW,EX,BOP,CP,SA'!$B:$CD,18,0)</f>
        <v>1628</v>
      </c>
      <c r="AO75" s="38">
        <f>VLOOKUP(B:B,'[1]1. RW,EX,BOP,CP,SA'!$B:$CD,19,0)</f>
        <v>1760</v>
      </c>
      <c r="AP75" s="38">
        <f>VLOOKUP(B:B,'[1]1. RW,EX,BOP,CP,SA'!$B:$CD,20,0)</f>
        <v>1588</v>
      </c>
      <c r="AQ75" s="38">
        <f>VLOOKUP(B:B,'[1]1. RW,EX,BOP,CP,SA'!$B:$CD,21,0)</f>
        <v>1504</v>
      </c>
      <c r="AR75" s="38">
        <f>VLOOKUP(B:B,'[1]1. RW,EX,BOP,CP,SA'!$B:$CD,22,0)</f>
        <v>1809</v>
      </c>
      <c r="AS75" s="38">
        <f>VLOOKUP(B:B,'[1]1. RW,EX,BOP,CP,SA'!$B:$CD,23,0)</f>
        <v>1601</v>
      </c>
      <c r="AT75" s="38">
        <f>VLOOKUP(B:B,'[1]1. RW,EX,BOP,CP,SA'!$B:$CD,24,0)</f>
        <v>1680</v>
      </c>
      <c r="AU75" s="38">
        <f>VLOOKUP(B:B,'[1]1. RW,EX,BOP,CP,SA'!$B:$CD,25,0)</f>
        <v>1761</v>
      </c>
      <c r="AV75" s="38">
        <f>VLOOKUP(B:B,'[1]1. RW,EX,BOP,CP,SA'!$B:$CD,26,0)</f>
        <v>1645</v>
      </c>
      <c r="AW75" s="38">
        <f>VLOOKUP(B:B,'[1]1. RW,EX,BOP,CP,SA'!$B:$CD,27,0)</f>
        <v>1627</v>
      </c>
      <c r="AX75" s="38">
        <f>VLOOKUP(B:B,'[1]1. RW,EX,BOP,CP,SA'!$B:$CD,28,0)</f>
        <v>1649</v>
      </c>
      <c r="AY75" s="38">
        <f>VLOOKUP(B:B,'[1]1. RW,EX,BOP,CP,SA'!$B:$CD,29,0)</f>
        <v>1705</v>
      </c>
      <c r="AZ75" s="38">
        <f>VLOOKUP(B:B,'[1]1. RW,EX,BOP,CP,SA'!$B:$CD,30,0)</f>
        <v>1618</v>
      </c>
      <c r="BA75" s="38">
        <f>VLOOKUP(B:B,'[1]1. RW,EX,BOP,CP,SA'!$B:$CD,31,0)</f>
        <v>1764</v>
      </c>
      <c r="BB75" s="38">
        <f>VLOOKUP(B:B,'[1]1. RW,EX,BOP,CP,SA'!$B:$CD,32,0)</f>
        <v>1739</v>
      </c>
      <c r="BC75" s="38">
        <f>VLOOKUP(B:B,'[1]1. RW,EX,BOP,CP,SA'!$B:$CD,33,0)</f>
        <v>1869</v>
      </c>
      <c r="BD75" s="38">
        <f>VLOOKUP(B:B,'[1]1. RW,EX,BOP,CP,SA'!$B:$CD,34,0)</f>
        <v>2038</v>
      </c>
      <c r="BE75" s="38">
        <f>VLOOKUP(B:B,'[1]1. RW,EX,BOP,CP,SA'!$B:$CD,35,0)</f>
        <v>2108</v>
      </c>
      <c r="BF75" s="38">
        <f>VLOOKUP(B:B,'[1]1. RW,EX,BOP,CP,SA'!$B:$CD,36,0)</f>
        <v>2102</v>
      </c>
      <c r="BG75" s="38">
        <f>VLOOKUP(B:B,'[1]1. RW,EX,BOP,CP,SA'!$B:$CD,37,0)</f>
        <v>2004</v>
      </c>
      <c r="BH75" s="38">
        <f>VLOOKUP(B:B,'[1]1. RW,EX,BOP,CP,SA'!$B:$CD,38,0)</f>
        <v>2059</v>
      </c>
      <c r="BI75" s="38">
        <f>VLOOKUP(B:B,'[1]1. RW,EX,BOP,CP,SA'!$B:$CD,39,0)</f>
        <v>2125</v>
      </c>
      <c r="BJ75" s="38">
        <f>VLOOKUP(B:B,'[1]1. RW,EX,BOP,CP,SA'!$B:$CD,40,0)</f>
        <v>2084</v>
      </c>
      <c r="BK75" s="38">
        <f>VLOOKUP(B:B,'[1]1. RW,EX,BOP,CP,SA'!$B:$CD,41,0)</f>
        <v>1908</v>
      </c>
      <c r="BL75" s="38">
        <f>VLOOKUP(B:B,'[1]1. RW,EX,BOP,CP,SA'!$B:$CD,42,0)</f>
        <v>2087</v>
      </c>
      <c r="BM75" s="38">
        <f>VLOOKUP(B:B,'[1]1. RW,EX,BOP,CP,SA'!$B:$CD,43,0)</f>
        <v>2414</v>
      </c>
      <c r="BN75" s="38">
        <f>VLOOKUP(B:B,'[1]1. RW,EX,BOP,CP,SA'!$B:$CD,44,0)</f>
        <v>2259</v>
      </c>
      <c r="BO75" s="38">
        <f>VLOOKUP(B:B,'[1]1. RW,EX,BOP,CP,SA'!$B:$CD,45,0)</f>
        <v>2386</v>
      </c>
      <c r="BP75" s="38">
        <f>VLOOKUP(B:B,'[1]1. RW,EX,BOP,CP,SA'!$B:$CD,46,0)</f>
        <v>2534</v>
      </c>
      <c r="BQ75" s="38">
        <f>VLOOKUP(B:B,'[1]1. RW,EX,BOP,CP,SA'!$B:$CD,47,0)</f>
        <v>2181</v>
      </c>
      <c r="BR75" s="38">
        <f>VLOOKUP(B:B,'[1]1. RW,EX,BOP,CP,SA'!$B:$CD,48,0)</f>
        <v>3016</v>
      </c>
      <c r="BS75" s="38">
        <f>VLOOKUP(B:B,'[1]1. RW,EX,BOP,CP,SA'!$B:$CD,49,0)</f>
        <v>2890</v>
      </c>
      <c r="BT75" s="38">
        <f>VLOOKUP(B:B,'[1]1. RW,EX,BOP,CP,SA'!$B:$CD,50,0)</f>
        <v>2463</v>
      </c>
      <c r="BU75" s="38">
        <f>VLOOKUP(B:B,'[1]1. RW,EX,BOP,CP,SA'!$B:$CD,51,0)</f>
        <v>2758</v>
      </c>
      <c r="BV75" s="38">
        <f>VLOOKUP(B:B,'[1]1. RW,EX,BOP,CP,SA'!$B:$CD,52,0)</f>
        <v>2900</v>
      </c>
      <c r="BW75" s="38">
        <f>VLOOKUP(B:B,'[1]1. RW,EX,BOP,CP,SA'!$B:$CD,53,0)</f>
        <v>3245</v>
      </c>
      <c r="BX75" s="38">
        <f>VLOOKUP(B:B,'[1]1. RW,EX,BOP,CP,SA'!$B:$CD,54,0)</f>
        <v>2864</v>
      </c>
      <c r="BY75" s="38">
        <f>VLOOKUP(B:B,'[1]1. RW,EX,BOP,CP,SA'!$B:$CD,55,0)</f>
        <v>2855</v>
      </c>
      <c r="BZ75" s="38">
        <f>VLOOKUP(B:B,'[1]1. RW,EX,BOP,CP,SA'!$B:$CD,56,0)</f>
        <v>2957</v>
      </c>
      <c r="CA75" s="38">
        <f>VLOOKUP(B:B,'[1]1. RW,EX,BOP,CP,SA'!$B:$CD,57,0)</f>
        <v>3070</v>
      </c>
      <c r="CB75" s="38">
        <f>VLOOKUP(B:B,'[1]1. RW,EX,BOP,CP,SA'!$B:$CD,58,0)</f>
        <v>3095</v>
      </c>
      <c r="CC75" s="38">
        <f>VLOOKUP(B:B,'[1]1. RW,EX,BOP,CP,SA'!$B:$CD,59,0)</f>
        <v>2697</v>
      </c>
      <c r="CD75" s="38">
        <f>VLOOKUP(B:B,'[1]1. RW,EX,BOP,CP,SA'!$B:$CD,60,0)</f>
        <v>3223</v>
      </c>
      <c r="CE75" s="38">
        <f>VLOOKUP(B:B,'[1]1. RW,EX,BOP,CP,SA'!$B:$CD,61,0)</f>
        <v>2647</v>
      </c>
      <c r="CF75" s="38">
        <f>VLOOKUP(B:B,'[1]1. RW,EX,BOP,CP,SA'!$B:$CD,62,0)</f>
        <v>2541</v>
      </c>
      <c r="CG75" s="38">
        <f>VLOOKUP(B:B,'[1]1. RW,EX,BOP,CP,SA'!$B:$CD,63,0)</f>
        <v>2643</v>
      </c>
      <c r="CH75" s="38">
        <f>VLOOKUP(B:B,'[1]1. RW,EX,BOP,CP,SA'!$B:$CD,64,0)</f>
        <v>2462</v>
      </c>
      <c r="CI75" s="38">
        <f>VLOOKUP(B:B,'[1]1. RW,EX,BOP,CP,SA'!$B:$CD,65,0)</f>
        <v>2522</v>
      </c>
      <c r="CJ75" s="38">
        <f>VLOOKUP(B:B,'[1]1. RW,EX,BOP,CP,SA'!$B:$CD,66,0)</f>
        <v>2454</v>
      </c>
      <c r="CK75" s="38">
        <f>VLOOKUP(B:B,'[1]1. RW,EX,BOP,CP,SA'!$B:$CD,67,0)</f>
        <v>2403</v>
      </c>
      <c r="CL75" s="38">
        <f>VLOOKUP(B:B,'[1]1. RW,EX,BOP,CP,SA'!$B:$CD,68,0)</f>
        <v>2182</v>
      </c>
      <c r="CM75" s="38">
        <f>VLOOKUP(B:B,'[1]1. RW,EX,BOP,CP,SA'!$B:$CD,69,0)</f>
        <v>2495</v>
      </c>
      <c r="CN75" s="38">
        <f>VLOOKUP(B:B,'[1]1. RW,EX,BOP,CP,SA'!$B:$CD,70,0)</f>
        <v>2443</v>
      </c>
      <c r="CO75" s="38">
        <f>VLOOKUP(B:B,'[1]1. RW,EX,BOP,CP,SA'!$B:$CD,71,0)</f>
        <v>3836</v>
      </c>
      <c r="CP75" s="38">
        <f>VLOOKUP(B:B,'[1]1. RW,EX,BOP,CP,SA'!$B:$CD,72,0)</f>
        <v>2905</v>
      </c>
      <c r="CQ75" s="38">
        <f>VLOOKUP(B:B,'[1]1. RW,EX,BOP,CP,SA'!$B:$CD,73,0)</f>
        <v>2286</v>
      </c>
      <c r="CR75" s="38">
        <f>VLOOKUP(B:B,'[1]1. RW,EX,BOP,CP,SA'!$B:$CD,74,0)</f>
        <v>2723</v>
      </c>
      <c r="CS75" s="38">
        <f>VLOOKUP(B:B,'[1]1. RW,EX,BOP,CP,SA'!$B:$CD,75,0)</f>
        <v>2499</v>
      </c>
      <c r="CT75" s="38">
        <f>VLOOKUP(B:B,'[1]1. RW,EX,BOP,CP,SA'!$B:$CD,76,0)</f>
        <v>2331</v>
      </c>
      <c r="CU75" s="38">
        <f>VLOOKUP(B:B,'[1]1. RW,EX,BOP,CP,SA'!$B:$CD,77,0)</f>
        <v>2596</v>
      </c>
      <c r="CV75" s="52">
        <f>VLOOKUP(B:B,'[1]1. RW,EX,BOP,CP,SA'!$B:$CD,78,0)</f>
        <v>2385</v>
      </c>
      <c r="CW75" s="52">
        <f>VLOOKUP(B:B,'[1]1. RW,EX,BOP,CP,SA'!$B:$CD,79,0)</f>
        <v>3270</v>
      </c>
      <c r="CX75" s="52">
        <f>VLOOKUP(B:B,'[1]1. RW,EX,BOP,CP,SA'!$B:$CD,80,0)</f>
        <v>2995</v>
      </c>
      <c r="CY75" s="52">
        <f>VLOOKUP(B:B,'[1]1. RW,EX,BOP,CP,SA'!$B:$CD,81,0)</f>
        <v>2571</v>
      </c>
    </row>
    <row r="76" spans="1:103">
      <c r="A76" s="9" t="s">
        <v>143</v>
      </c>
      <c r="B76" s="5" t="s">
        <v>1469</v>
      </c>
      <c r="D76" s="38">
        <v>409</v>
      </c>
      <c r="E76" s="38">
        <v>414</v>
      </c>
      <c r="F76" s="38">
        <v>502</v>
      </c>
      <c r="G76" s="38">
        <v>527</v>
      </c>
      <c r="H76" s="38">
        <v>443</v>
      </c>
      <c r="I76" s="38">
        <v>588</v>
      </c>
      <c r="J76" s="38">
        <v>573</v>
      </c>
      <c r="K76" s="38">
        <v>620</v>
      </c>
      <c r="L76" s="38">
        <v>965</v>
      </c>
      <c r="M76" s="38">
        <v>1066</v>
      </c>
      <c r="N76" s="38">
        <v>1154</v>
      </c>
      <c r="O76" s="38">
        <v>1275</v>
      </c>
      <c r="P76" s="38">
        <v>1578</v>
      </c>
      <c r="Q76" s="38">
        <v>1188</v>
      </c>
      <c r="R76" s="38">
        <v>1344</v>
      </c>
      <c r="S76" s="38">
        <v>1090</v>
      </c>
      <c r="T76" s="38">
        <v>700</v>
      </c>
      <c r="U76" s="38">
        <v>856</v>
      </c>
      <c r="V76" s="38">
        <v>874</v>
      </c>
      <c r="W76" s="38">
        <v>1352</v>
      </c>
      <c r="X76" s="53">
        <f>VLOOKUP(B:B,'[1]1. RW,EX,BOP,CP,SA'!$B:$CD,2,0)</f>
        <v>105</v>
      </c>
      <c r="Y76" s="38">
        <f>VLOOKUP(B:B,'[1]1. RW,EX,BOP,CP,SA'!$B:$CD,3,0)</f>
        <v>98</v>
      </c>
      <c r="Z76" s="38">
        <f>VLOOKUP(B:B,'[1]1. RW,EX,BOP,CP,SA'!$B:$CD,4,0)</f>
        <v>98</v>
      </c>
      <c r="AA76" s="38">
        <f>VLOOKUP(B:B,'[1]1. RW,EX,BOP,CP,SA'!$B:$CD,5,0)</f>
        <v>108</v>
      </c>
      <c r="AB76" s="38">
        <f>VLOOKUP(B:B,'[1]1. RW,EX,BOP,CP,SA'!$B:$CD,6,0)</f>
        <v>104</v>
      </c>
      <c r="AC76" s="38">
        <f>VLOOKUP(B:B,'[1]1. RW,EX,BOP,CP,SA'!$B:$CD,7,0)</f>
        <v>99</v>
      </c>
      <c r="AD76" s="38">
        <f>VLOOKUP(B:B,'[1]1. RW,EX,BOP,CP,SA'!$B:$CD,8,0)</f>
        <v>115</v>
      </c>
      <c r="AE76" s="38">
        <f>VLOOKUP(B:B,'[1]1. RW,EX,BOP,CP,SA'!$B:$CD,9,0)</f>
        <v>96</v>
      </c>
      <c r="AF76" s="38">
        <f>VLOOKUP(B:B,'[1]1. RW,EX,BOP,CP,SA'!$B:$CD,10,0)</f>
        <v>116</v>
      </c>
      <c r="AG76" s="38">
        <f>VLOOKUP(B:B,'[1]1. RW,EX,BOP,CP,SA'!$B:$CD,11,0)</f>
        <v>128</v>
      </c>
      <c r="AH76" s="38">
        <f>VLOOKUP(B:B,'[1]1. RW,EX,BOP,CP,SA'!$B:$CD,12,0)</f>
        <v>117</v>
      </c>
      <c r="AI76" s="38">
        <f>VLOOKUP(B:B,'[1]1. RW,EX,BOP,CP,SA'!$B:$CD,13,0)</f>
        <v>141</v>
      </c>
      <c r="AJ76" s="38">
        <f>VLOOKUP(B:B,'[1]1. RW,EX,BOP,CP,SA'!$B:$CD,14,0)</f>
        <v>152</v>
      </c>
      <c r="AK76" s="38">
        <f>VLOOKUP(B:B,'[1]1. RW,EX,BOP,CP,SA'!$B:$CD,15,0)</f>
        <v>139</v>
      </c>
      <c r="AL76" s="38">
        <f>VLOOKUP(B:B,'[1]1. RW,EX,BOP,CP,SA'!$B:$CD,16,0)</f>
        <v>128</v>
      </c>
      <c r="AM76" s="38">
        <f>VLOOKUP(B:B,'[1]1. RW,EX,BOP,CP,SA'!$B:$CD,17,0)</f>
        <v>108</v>
      </c>
      <c r="AN76" s="38">
        <f>VLOOKUP(B:B,'[1]1. RW,EX,BOP,CP,SA'!$B:$CD,18,0)</f>
        <v>99</v>
      </c>
      <c r="AO76" s="38">
        <f>VLOOKUP(B:B,'[1]1. RW,EX,BOP,CP,SA'!$B:$CD,19,0)</f>
        <v>126</v>
      </c>
      <c r="AP76" s="38">
        <f>VLOOKUP(B:B,'[1]1. RW,EX,BOP,CP,SA'!$B:$CD,20,0)</f>
        <v>139</v>
      </c>
      <c r="AQ76" s="38">
        <f>VLOOKUP(B:B,'[1]1. RW,EX,BOP,CP,SA'!$B:$CD,21,0)</f>
        <v>79</v>
      </c>
      <c r="AR76" s="38">
        <f>VLOOKUP(B:B,'[1]1. RW,EX,BOP,CP,SA'!$B:$CD,22,0)</f>
        <v>208</v>
      </c>
      <c r="AS76" s="38">
        <f>VLOOKUP(B:B,'[1]1. RW,EX,BOP,CP,SA'!$B:$CD,23,0)</f>
        <v>111</v>
      </c>
      <c r="AT76" s="38">
        <f>VLOOKUP(B:B,'[1]1. RW,EX,BOP,CP,SA'!$B:$CD,24,0)</f>
        <v>122</v>
      </c>
      <c r="AU76" s="38">
        <f>VLOOKUP(B:B,'[1]1. RW,EX,BOP,CP,SA'!$B:$CD,25,0)</f>
        <v>147</v>
      </c>
      <c r="AV76" s="38">
        <f>VLOOKUP(B:B,'[1]1. RW,EX,BOP,CP,SA'!$B:$CD,26,0)</f>
        <v>122</v>
      </c>
      <c r="AW76" s="38">
        <f>VLOOKUP(B:B,'[1]1. RW,EX,BOP,CP,SA'!$B:$CD,27,0)</f>
        <v>124</v>
      </c>
      <c r="AX76" s="38">
        <f>VLOOKUP(B:B,'[1]1. RW,EX,BOP,CP,SA'!$B:$CD,28,0)</f>
        <v>156</v>
      </c>
      <c r="AY76" s="38">
        <f>VLOOKUP(B:B,'[1]1. RW,EX,BOP,CP,SA'!$B:$CD,29,0)</f>
        <v>171</v>
      </c>
      <c r="AZ76" s="38">
        <f>VLOOKUP(B:B,'[1]1. RW,EX,BOP,CP,SA'!$B:$CD,30,0)</f>
        <v>120</v>
      </c>
      <c r="BA76" s="38">
        <f>VLOOKUP(B:B,'[1]1. RW,EX,BOP,CP,SA'!$B:$CD,31,0)</f>
        <v>167</v>
      </c>
      <c r="BB76" s="38">
        <f>VLOOKUP(B:B,'[1]1. RW,EX,BOP,CP,SA'!$B:$CD,32,0)</f>
        <v>148</v>
      </c>
      <c r="BC76" s="38">
        <f>VLOOKUP(B:B,'[1]1. RW,EX,BOP,CP,SA'!$B:$CD,33,0)</f>
        <v>185</v>
      </c>
      <c r="BD76" s="38">
        <f>VLOOKUP(B:B,'[1]1. RW,EX,BOP,CP,SA'!$B:$CD,34,0)</f>
        <v>252</v>
      </c>
      <c r="BE76" s="38">
        <f>VLOOKUP(B:B,'[1]1. RW,EX,BOP,CP,SA'!$B:$CD,35,0)</f>
        <v>252</v>
      </c>
      <c r="BF76" s="38">
        <f>VLOOKUP(B:B,'[1]1. RW,EX,BOP,CP,SA'!$B:$CD,36,0)</f>
        <v>192</v>
      </c>
      <c r="BG76" s="38">
        <f>VLOOKUP(B:B,'[1]1. RW,EX,BOP,CP,SA'!$B:$CD,37,0)</f>
        <v>269</v>
      </c>
      <c r="BH76" s="38">
        <f>VLOOKUP(B:B,'[1]1. RW,EX,BOP,CP,SA'!$B:$CD,38,0)</f>
        <v>223</v>
      </c>
      <c r="BI76" s="38">
        <f>VLOOKUP(B:B,'[1]1. RW,EX,BOP,CP,SA'!$B:$CD,39,0)</f>
        <v>255</v>
      </c>
      <c r="BJ76" s="38">
        <f>VLOOKUP(B:B,'[1]1. RW,EX,BOP,CP,SA'!$B:$CD,40,0)</f>
        <v>356</v>
      </c>
      <c r="BK76" s="38">
        <f>VLOOKUP(B:B,'[1]1. RW,EX,BOP,CP,SA'!$B:$CD,41,0)</f>
        <v>232</v>
      </c>
      <c r="BL76" s="38">
        <f>VLOOKUP(B:B,'[1]1. RW,EX,BOP,CP,SA'!$B:$CD,42,0)</f>
        <v>261</v>
      </c>
      <c r="BM76" s="38">
        <f>VLOOKUP(B:B,'[1]1. RW,EX,BOP,CP,SA'!$B:$CD,43,0)</f>
        <v>304</v>
      </c>
      <c r="BN76" s="38">
        <f>VLOOKUP(B:B,'[1]1. RW,EX,BOP,CP,SA'!$B:$CD,44,0)</f>
        <v>284</v>
      </c>
      <c r="BO76" s="38">
        <f>VLOOKUP(B:B,'[1]1. RW,EX,BOP,CP,SA'!$B:$CD,45,0)</f>
        <v>305</v>
      </c>
      <c r="BP76" s="38">
        <f>VLOOKUP(B:B,'[1]1. RW,EX,BOP,CP,SA'!$B:$CD,46,0)</f>
        <v>405</v>
      </c>
      <c r="BQ76" s="38">
        <f>VLOOKUP(B:B,'[1]1. RW,EX,BOP,CP,SA'!$B:$CD,47,0)</f>
        <v>250</v>
      </c>
      <c r="BR76" s="38">
        <f>VLOOKUP(B:B,'[1]1. RW,EX,BOP,CP,SA'!$B:$CD,48,0)</f>
        <v>315</v>
      </c>
      <c r="BS76" s="38">
        <f>VLOOKUP(B:B,'[1]1. RW,EX,BOP,CP,SA'!$B:$CD,49,0)</f>
        <v>305</v>
      </c>
      <c r="BT76" s="38">
        <f>VLOOKUP(B:B,'[1]1. RW,EX,BOP,CP,SA'!$B:$CD,50,0)</f>
        <v>347</v>
      </c>
      <c r="BU76" s="38">
        <f>VLOOKUP(B:B,'[1]1. RW,EX,BOP,CP,SA'!$B:$CD,51,0)</f>
        <v>401</v>
      </c>
      <c r="BV76" s="38">
        <f>VLOOKUP(B:B,'[1]1. RW,EX,BOP,CP,SA'!$B:$CD,52,0)</f>
        <v>428</v>
      </c>
      <c r="BW76" s="38">
        <f>VLOOKUP(B:B,'[1]1. RW,EX,BOP,CP,SA'!$B:$CD,53,0)</f>
        <v>402</v>
      </c>
      <c r="BX76" s="38">
        <f>VLOOKUP(B:B,'[1]1. RW,EX,BOP,CP,SA'!$B:$CD,54,0)</f>
        <v>352</v>
      </c>
      <c r="BY76" s="38">
        <f>VLOOKUP(B:B,'[1]1. RW,EX,BOP,CP,SA'!$B:$CD,55,0)</f>
        <v>297</v>
      </c>
      <c r="BZ76" s="38">
        <f>VLOOKUP(B:B,'[1]1. RW,EX,BOP,CP,SA'!$B:$CD,56,0)</f>
        <v>256</v>
      </c>
      <c r="CA76" s="38">
        <f>VLOOKUP(B:B,'[1]1. RW,EX,BOP,CP,SA'!$B:$CD,57,0)</f>
        <v>283</v>
      </c>
      <c r="CB76" s="38">
        <f>VLOOKUP(B:B,'[1]1. RW,EX,BOP,CP,SA'!$B:$CD,58,0)</f>
        <v>336</v>
      </c>
      <c r="CC76" s="38">
        <f>VLOOKUP(B:B,'[1]1. RW,EX,BOP,CP,SA'!$B:$CD,59,0)</f>
        <v>336</v>
      </c>
      <c r="CD76" s="38">
        <f>VLOOKUP(B:B,'[1]1. RW,EX,BOP,CP,SA'!$B:$CD,60,0)</f>
        <v>378</v>
      </c>
      <c r="CE76" s="38">
        <f>VLOOKUP(B:B,'[1]1. RW,EX,BOP,CP,SA'!$B:$CD,61,0)</f>
        <v>294</v>
      </c>
      <c r="CF76" s="38">
        <f>VLOOKUP(B:B,'[1]1. RW,EX,BOP,CP,SA'!$B:$CD,62,0)</f>
        <v>244</v>
      </c>
      <c r="CG76" s="38">
        <f>VLOOKUP(B:B,'[1]1. RW,EX,BOP,CP,SA'!$B:$CD,63,0)</f>
        <v>231</v>
      </c>
      <c r="CH76" s="38">
        <f>VLOOKUP(B:B,'[1]1. RW,EX,BOP,CP,SA'!$B:$CD,64,0)</f>
        <v>281</v>
      </c>
      <c r="CI76" s="38">
        <f>VLOOKUP(B:B,'[1]1. RW,EX,BOP,CP,SA'!$B:$CD,65,0)</f>
        <v>334</v>
      </c>
      <c r="CJ76" s="38">
        <f>VLOOKUP(B:B,'[1]1. RW,EX,BOP,CP,SA'!$B:$CD,66,0)</f>
        <v>190</v>
      </c>
      <c r="CK76" s="38">
        <f>VLOOKUP(B:B,'[1]1. RW,EX,BOP,CP,SA'!$B:$CD,67,0)</f>
        <v>164</v>
      </c>
      <c r="CL76" s="38">
        <f>VLOOKUP(B:B,'[1]1. RW,EX,BOP,CP,SA'!$B:$CD,68,0)</f>
        <v>158</v>
      </c>
      <c r="CM76" s="38">
        <f>VLOOKUP(B:B,'[1]1. RW,EX,BOP,CP,SA'!$B:$CD,69,0)</f>
        <v>188</v>
      </c>
      <c r="CN76" s="38">
        <f>VLOOKUP(B:B,'[1]1. RW,EX,BOP,CP,SA'!$B:$CD,70,0)</f>
        <v>215</v>
      </c>
      <c r="CO76" s="38">
        <f>VLOOKUP(B:B,'[1]1. RW,EX,BOP,CP,SA'!$B:$CD,71,0)</f>
        <v>233</v>
      </c>
      <c r="CP76" s="38">
        <f>VLOOKUP(B:B,'[1]1. RW,EX,BOP,CP,SA'!$B:$CD,72,0)</f>
        <v>237</v>
      </c>
      <c r="CQ76" s="38">
        <f>VLOOKUP(B:B,'[1]1. RW,EX,BOP,CP,SA'!$B:$CD,73,0)</f>
        <v>171</v>
      </c>
      <c r="CR76" s="38">
        <f>VLOOKUP(B:B,'[1]1. RW,EX,BOP,CP,SA'!$B:$CD,74,0)</f>
        <v>338</v>
      </c>
      <c r="CS76" s="38">
        <f>VLOOKUP(B:B,'[1]1. RW,EX,BOP,CP,SA'!$B:$CD,75,0)</f>
        <v>153</v>
      </c>
      <c r="CT76" s="38">
        <f>VLOOKUP(B:B,'[1]1. RW,EX,BOP,CP,SA'!$B:$CD,76,0)</f>
        <v>144</v>
      </c>
      <c r="CU76" s="38">
        <f>VLOOKUP(B:B,'[1]1. RW,EX,BOP,CP,SA'!$B:$CD,77,0)</f>
        <v>239</v>
      </c>
      <c r="CV76" s="52">
        <f>VLOOKUP(B:B,'[1]1. RW,EX,BOP,CP,SA'!$B:$CD,78,0)</f>
        <v>181</v>
      </c>
      <c r="CW76" s="52">
        <f>VLOOKUP(B:B,'[1]1. RW,EX,BOP,CP,SA'!$B:$CD,79,0)</f>
        <v>502</v>
      </c>
      <c r="CX76" s="52">
        <f>VLOOKUP(B:B,'[1]1. RW,EX,BOP,CP,SA'!$B:$CD,80,0)</f>
        <v>481</v>
      </c>
      <c r="CY76" s="52">
        <f>VLOOKUP(B:B,'[1]1. RW,EX,BOP,CP,SA'!$B:$CD,81,0)</f>
        <v>188</v>
      </c>
    </row>
    <row r="77" spans="1:103">
      <c r="A77" s="13" t="s">
        <v>144</v>
      </c>
      <c r="B77" s="5" t="s">
        <v>1470</v>
      </c>
      <c r="C77" s="18" t="s">
        <v>814</v>
      </c>
      <c r="D77" s="38">
        <v>11</v>
      </c>
      <c r="E77" s="38">
        <v>7</v>
      </c>
      <c r="F77" s="38">
        <v>6</v>
      </c>
      <c r="G77" s="38">
        <v>5</v>
      </c>
      <c r="H77" s="38">
        <v>6</v>
      </c>
      <c r="I77" s="38">
        <v>7</v>
      </c>
      <c r="J77" s="38">
        <v>8</v>
      </c>
      <c r="K77" s="38">
        <v>7</v>
      </c>
      <c r="L77" s="38">
        <v>11</v>
      </c>
      <c r="M77" s="38">
        <v>12</v>
      </c>
      <c r="N77" s="38">
        <v>13</v>
      </c>
      <c r="O77" s="38">
        <v>14</v>
      </c>
      <c r="P77" s="38">
        <v>15</v>
      </c>
      <c r="Q77" s="38">
        <v>15</v>
      </c>
      <c r="R77" s="38">
        <v>22</v>
      </c>
      <c r="S77" s="38">
        <v>20</v>
      </c>
      <c r="T77" s="38">
        <v>14</v>
      </c>
      <c r="U77" s="38">
        <v>16</v>
      </c>
      <c r="V77" s="38">
        <v>9</v>
      </c>
      <c r="W77" s="38">
        <v>7</v>
      </c>
      <c r="X77" s="53">
        <f>VLOOKUP(B:B,'[1]1. RW,EX,BOP,CP,SA'!$B:$CD,2,0)</f>
        <v>4</v>
      </c>
      <c r="Y77" s="38">
        <f>VLOOKUP(B:B,'[1]1. RW,EX,BOP,CP,SA'!$B:$CD,3,0)</f>
        <v>4</v>
      </c>
      <c r="Z77" s="38">
        <f>VLOOKUP(B:B,'[1]1. RW,EX,BOP,CP,SA'!$B:$CD,4,0)</f>
        <v>2</v>
      </c>
      <c r="AA77" s="38">
        <f>VLOOKUP(B:B,'[1]1. RW,EX,BOP,CP,SA'!$B:$CD,5,0)</f>
        <v>1</v>
      </c>
      <c r="AB77" s="38">
        <f>VLOOKUP(B:B,'[1]1. RW,EX,BOP,CP,SA'!$B:$CD,6,0)</f>
        <v>1</v>
      </c>
      <c r="AC77" s="38">
        <f>VLOOKUP(B:B,'[1]1. RW,EX,BOP,CP,SA'!$B:$CD,7,0)</f>
        <v>2</v>
      </c>
      <c r="AD77" s="38">
        <f>VLOOKUP(B:B,'[1]1. RW,EX,BOP,CP,SA'!$B:$CD,8,0)</f>
        <v>2</v>
      </c>
      <c r="AE77" s="38">
        <f>VLOOKUP(B:B,'[1]1. RW,EX,BOP,CP,SA'!$B:$CD,9,0)</f>
        <v>2</v>
      </c>
      <c r="AF77" s="38">
        <f>VLOOKUP(B:B,'[1]1. RW,EX,BOP,CP,SA'!$B:$CD,10,0)</f>
        <v>1</v>
      </c>
      <c r="AG77" s="38">
        <f>VLOOKUP(B:B,'[1]1. RW,EX,BOP,CP,SA'!$B:$CD,11,0)</f>
        <v>2</v>
      </c>
      <c r="AH77" s="38">
        <f>VLOOKUP(B:B,'[1]1. RW,EX,BOP,CP,SA'!$B:$CD,12,0)</f>
        <v>2</v>
      </c>
      <c r="AI77" s="38">
        <f>VLOOKUP(B:B,'[1]1. RW,EX,BOP,CP,SA'!$B:$CD,13,0)</f>
        <v>1</v>
      </c>
      <c r="AJ77" s="38">
        <f>VLOOKUP(B:B,'[1]1. RW,EX,BOP,CP,SA'!$B:$CD,14,0)</f>
        <v>1</v>
      </c>
      <c r="AK77" s="38">
        <f>VLOOKUP(B:B,'[1]1. RW,EX,BOP,CP,SA'!$B:$CD,15,0)</f>
        <v>1</v>
      </c>
      <c r="AL77" s="38">
        <f>VLOOKUP(B:B,'[1]1. RW,EX,BOP,CP,SA'!$B:$CD,16,0)</f>
        <v>2</v>
      </c>
      <c r="AM77" s="38">
        <f>VLOOKUP(B:B,'[1]1. RW,EX,BOP,CP,SA'!$B:$CD,17,0)</f>
        <v>1</v>
      </c>
      <c r="AN77" s="38">
        <f>VLOOKUP(B:B,'[1]1. RW,EX,BOP,CP,SA'!$B:$CD,18,0)</f>
        <v>1</v>
      </c>
      <c r="AO77" s="38">
        <f>VLOOKUP(B:B,'[1]1. RW,EX,BOP,CP,SA'!$B:$CD,19,0)</f>
        <v>2</v>
      </c>
      <c r="AP77" s="38">
        <f>VLOOKUP(B:B,'[1]1. RW,EX,BOP,CP,SA'!$B:$CD,20,0)</f>
        <v>2</v>
      </c>
      <c r="AQ77" s="38">
        <f>VLOOKUP(B:B,'[1]1. RW,EX,BOP,CP,SA'!$B:$CD,21,0)</f>
        <v>1</v>
      </c>
      <c r="AR77" s="38">
        <f>VLOOKUP(B:B,'[1]1. RW,EX,BOP,CP,SA'!$B:$CD,22,0)</f>
        <v>2</v>
      </c>
      <c r="AS77" s="38">
        <f>VLOOKUP(B:B,'[1]1. RW,EX,BOP,CP,SA'!$B:$CD,23,0)</f>
        <v>2</v>
      </c>
      <c r="AT77" s="38">
        <f>VLOOKUP(B:B,'[1]1. RW,EX,BOP,CP,SA'!$B:$CD,24,0)</f>
        <v>2</v>
      </c>
      <c r="AU77" s="38">
        <f>VLOOKUP(B:B,'[1]1. RW,EX,BOP,CP,SA'!$B:$CD,25,0)</f>
        <v>1</v>
      </c>
      <c r="AV77" s="38">
        <f>VLOOKUP(B:B,'[1]1. RW,EX,BOP,CP,SA'!$B:$CD,26,0)</f>
        <v>2</v>
      </c>
      <c r="AW77" s="38">
        <f>VLOOKUP(B:B,'[1]1. RW,EX,BOP,CP,SA'!$B:$CD,27,0)</f>
        <v>2</v>
      </c>
      <c r="AX77" s="38">
        <f>VLOOKUP(B:B,'[1]1. RW,EX,BOP,CP,SA'!$B:$CD,28,0)</f>
        <v>2</v>
      </c>
      <c r="AY77" s="38">
        <f>VLOOKUP(B:B,'[1]1. RW,EX,BOP,CP,SA'!$B:$CD,29,0)</f>
        <v>2</v>
      </c>
      <c r="AZ77" s="38">
        <f>VLOOKUP(B:B,'[1]1. RW,EX,BOP,CP,SA'!$B:$CD,30,0)</f>
        <v>1</v>
      </c>
      <c r="BA77" s="38">
        <f>VLOOKUP(B:B,'[1]1. RW,EX,BOP,CP,SA'!$B:$CD,31,0)</f>
        <v>2</v>
      </c>
      <c r="BB77" s="38">
        <f>VLOOKUP(B:B,'[1]1. RW,EX,BOP,CP,SA'!$B:$CD,32,0)</f>
        <v>2</v>
      </c>
      <c r="BC77" s="38">
        <f>VLOOKUP(B:B,'[1]1. RW,EX,BOP,CP,SA'!$B:$CD,33,0)</f>
        <v>2</v>
      </c>
      <c r="BD77" s="38">
        <f>VLOOKUP(B:B,'[1]1. RW,EX,BOP,CP,SA'!$B:$CD,34,0)</f>
        <v>3</v>
      </c>
      <c r="BE77" s="38">
        <f>VLOOKUP(B:B,'[1]1. RW,EX,BOP,CP,SA'!$B:$CD,35,0)</f>
        <v>4</v>
      </c>
      <c r="BF77" s="38">
        <f>VLOOKUP(B:B,'[1]1. RW,EX,BOP,CP,SA'!$B:$CD,36,0)</f>
        <v>2</v>
      </c>
      <c r="BG77" s="38">
        <f>VLOOKUP(B:B,'[1]1. RW,EX,BOP,CP,SA'!$B:$CD,37,0)</f>
        <v>2</v>
      </c>
      <c r="BH77" s="38">
        <f>VLOOKUP(B:B,'[1]1. RW,EX,BOP,CP,SA'!$B:$CD,38,0)</f>
        <v>2</v>
      </c>
      <c r="BI77" s="38">
        <f>VLOOKUP(B:B,'[1]1. RW,EX,BOP,CP,SA'!$B:$CD,39,0)</f>
        <v>3</v>
      </c>
      <c r="BJ77" s="38">
        <f>VLOOKUP(B:B,'[1]1. RW,EX,BOP,CP,SA'!$B:$CD,40,0)</f>
        <v>4</v>
      </c>
      <c r="BK77" s="38">
        <f>VLOOKUP(B:B,'[1]1. RW,EX,BOP,CP,SA'!$B:$CD,41,0)</f>
        <v>3</v>
      </c>
      <c r="BL77" s="38">
        <f>VLOOKUP(B:B,'[1]1. RW,EX,BOP,CP,SA'!$B:$CD,42,0)</f>
        <v>4</v>
      </c>
      <c r="BM77" s="38">
        <f>VLOOKUP(B:B,'[1]1. RW,EX,BOP,CP,SA'!$B:$CD,43,0)</f>
        <v>2</v>
      </c>
      <c r="BN77" s="38">
        <f>VLOOKUP(B:B,'[1]1. RW,EX,BOP,CP,SA'!$B:$CD,44,0)</f>
        <v>4</v>
      </c>
      <c r="BO77" s="38">
        <f>VLOOKUP(B:B,'[1]1. RW,EX,BOP,CP,SA'!$B:$CD,45,0)</f>
        <v>3</v>
      </c>
      <c r="BP77" s="38">
        <f>VLOOKUP(B:B,'[1]1. RW,EX,BOP,CP,SA'!$B:$CD,46,0)</f>
        <v>3</v>
      </c>
      <c r="BQ77" s="38">
        <f>VLOOKUP(B:B,'[1]1. RW,EX,BOP,CP,SA'!$B:$CD,47,0)</f>
        <v>5</v>
      </c>
      <c r="BR77" s="38">
        <f>VLOOKUP(B:B,'[1]1. RW,EX,BOP,CP,SA'!$B:$CD,48,0)</f>
        <v>3</v>
      </c>
      <c r="BS77" s="38">
        <f>VLOOKUP(B:B,'[1]1. RW,EX,BOP,CP,SA'!$B:$CD,49,0)</f>
        <v>3</v>
      </c>
      <c r="BT77" s="38">
        <f>VLOOKUP(B:B,'[1]1. RW,EX,BOP,CP,SA'!$B:$CD,50,0)</f>
        <v>4</v>
      </c>
      <c r="BU77" s="38">
        <f>VLOOKUP(B:B,'[1]1. RW,EX,BOP,CP,SA'!$B:$CD,51,0)</f>
        <v>3</v>
      </c>
      <c r="BV77" s="38">
        <f>VLOOKUP(B:B,'[1]1. RW,EX,BOP,CP,SA'!$B:$CD,52,0)</f>
        <v>4</v>
      </c>
      <c r="BW77" s="38">
        <f>VLOOKUP(B:B,'[1]1. RW,EX,BOP,CP,SA'!$B:$CD,53,0)</f>
        <v>4</v>
      </c>
      <c r="BX77" s="38">
        <f>VLOOKUP(B:B,'[1]1. RW,EX,BOP,CP,SA'!$B:$CD,54,0)</f>
        <v>4</v>
      </c>
      <c r="BY77" s="38">
        <f>VLOOKUP(B:B,'[1]1. RW,EX,BOP,CP,SA'!$B:$CD,55,0)</f>
        <v>4</v>
      </c>
      <c r="BZ77" s="38">
        <f>VLOOKUP(B:B,'[1]1. RW,EX,BOP,CP,SA'!$B:$CD,56,0)</f>
        <v>4</v>
      </c>
      <c r="CA77" s="38">
        <f>VLOOKUP(B:B,'[1]1. RW,EX,BOP,CP,SA'!$B:$CD,57,0)</f>
        <v>3</v>
      </c>
      <c r="CB77" s="38">
        <f>VLOOKUP(B:B,'[1]1. RW,EX,BOP,CP,SA'!$B:$CD,58,0)</f>
        <v>7</v>
      </c>
      <c r="CC77" s="38">
        <f>VLOOKUP(B:B,'[1]1. RW,EX,BOP,CP,SA'!$B:$CD,59,0)</f>
        <v>3</v>
      </c>
      <c r="CD77" s="38">
        <f>VLOOKUP(B:B,'[1]1. RW,EX,BOP,CP,SA'!$B:$CD,60,0)</f>
        <v>5</v>
      </c>
      <c r="CE77" s="38">
        <f>VLOOKUP(B:B,'[1]1. RW,EX,BOP,CP,SA'!$B:$CD,61,0)</f>
        <v>7</v>
      </c>
      <c r="CF77" s="38">
        <f>VLOOKUP(B:B,'[1]1. RW,EX,BOP,CP,SA'!$B:$CD,62,0)</f>
        <v>5</v>
      </c>
      <c r="CG77" s="38">
        <f>VLOOKUP(B:B,'[1]1. RW,EX,BOP,CP,SA'!$B:$CD,63,0)</f>
        <v>5</v>
      </c>
      <c r="CH77" s="38">
        <f>VLOOKUP(B:B,'[1]1. RW,EX,BOP,CP,SA'!$B:$CD,64,0)</f>
        <v>5</v>
      </c>
      <c r="CI77" s="38">
        <f>VLOOKUP(B:B,'[1]1. RW,EX,BOP,CP,SA'!$B:$CD,65,0)</f>
        <v>5</v>
      </c>
      <c r="CJ77" s="38">
        <f>VLOOKUP(B:B,'[1]1. RW,EX,BOP,CP,SA'!$B:$CD,66,0)</f>
        <v>3</v>
      </c>
      <c r="CK77" s="38">
        <f>VLOOKUP(B:B,'[1]1. RW,EX,BOP,CP,SA'!$B:$CD,67,0)</f>
        <v>4</v>
      </c>
      <c r="CL77" s="38">
        <f>VLOOKUP(B:B,'[1]1. RW,EX,BOP,CP,SA'!$B:$CD,68,0)</f>
        <v>4</v>
      </c>
      <c r="CM77" s="38">
        <f>VLOOKUP(B:B,'[1]1. RW,EX,BOP,CP,SA'!$B:$CD,69,0)</f>
        <v>3</v>
      </c>
      <c r="CN77" s="38">
        <f>VLOOKUP(B:B,'[1]1. RW,EX,BOP,CP,SA'!$B:$CD,70,0)</f>
        <v>4</v>
      </c>
      <c r="CO77" s="38">
        <f>VLOOKUP(B:B,'[1]1. RW,EX,BOP,CP,SA'!$B:$CD,71,0)</f>
        <v>3</v>
      </c>
      <c r="CP77" s="38">
        <f>VLOOKUP(B:B,'[1]1. RW,EX,BOP,CP,SA'!$B:$CD,72,0)</f>
        <v>4</v>
      </c>
      <c r="CQ77" s="38">
        <f>VLOOKUP(B:B,'[1]1. RW,EX,BOP,CP,SA'!$B:$CD,73,0)</f>
        <v>5</v>
      </c>
      <c r="CR77" s="38">
        <f>VLOOKUP(B:B,'[1]1. RW,EX,BOP,CP,SA'!$B:$CD,74,0)</f>
        <v>3</v>
      </c>
      <c r="CS77" s="38">
        <f>VLOOKUP(B:B,'[1]1. RW,EX,BOP,CP,SA'!$B:$CD,75,0)</f>
        <v>2</v>
      </c>
      <c r="CT77" s="38">
        <f>VLOOKUP(B:B,'[1]1. RW,EX,BOP,CP,SA'!$B:$CD,76,0)</f>
        <v>2</v>
      </c>
      <c r="CU77" s="38">
        <f>VLOOKUP(B:B,'[1]1. RW,EX,BOP,CP,SA'!$B:$CD,77,0)</f>
        <v>2</v>
      </c>
      <c r="CV77" s="52">
        <f>VLOOKUP(B:B,'[1]1. RW,EX,BOP,CP,SA'!$B:$CD,78,0)</f>
        <v>1</v>
      </c>
      <c r="CW77" s="52">
        <f>VLOOKUP(B:B,'[1]1. RW,EX,BOP,CP,SA'!$B:$CD,79,0)</f>
        <v>2</v>
      </c>
      <c r="CX77" s="52">
        <f>VLOOKUP(B:B,'[1]1. RW,EX,BOP,CP,SA'!$B:$CD,80,0)</f>
        <v>3</v>
      </c>
      <c r="CY77" s="52">
        <f>VLOOKUP(B:B,'[1]1. RW,EX,BOP,CP,SA'!$B:$CD,81,0)</f>
        <v>1</v>
      </c>
    </row>
    <row r="78" spans="1:103">
      <c r="A78" s="13" t="s">
        <v>146</v>
      </c>
      <c r="B78" s="5" t="s">
        <v>1471</v>
      </c>
      <c r="C78" s="18" t="s">
        <v>815</v>
      </c>
      <c r="D78" s="38">
        <v>370</v>
      </c>
      <c r="E78" s="38">
        <v>379</v>
      </c>
      <c r="F78" s="38">
        <v>470</v>
      </c>
      <c r="G78" s="38">
        <v>501</v>
      </c>
      <c r="H78" s="38">
        <v>415</v>
      </c>
      <c r="I78" s="38">
        <v>547</v>
      </c>
      <c r="J78" s="38">
        <v>535</v>
      </c>
      <c r="K78" s="38">
        <v>588</v>
      </c>
      <c r="L78" s="38">
        <v>926</v>
      </c>
      <c r="M78" s="38">
        <v>1020</v>
      </c>
      <c r="N78" s="38">
        <v>1060</v>
      </c>
      <c r="O78" s="38">
        <v>1170</v>
      </c>
      <c r="P78" s="38">
        <v>1514</v>
      </c>
      <c r="Q78" s="38">
        <v>1103</v>
      </c>
      <c r="R78" s="38">
        <v>1238</v>
      </c>
      <c r="S78" s="38">
        <v>976</v>
      </c>
      <c r="T78" s="38">
        <v>586</v>
      </c>
      <c r="U78" s="38">
        <v>729</v>
      </c>
      <c r="V78" s="38">
        <v>742</v>
      </c>
      <c r="W78" s="38">
        <v>1179</v>
      </c>
      <c r="X78" s="53">
        <f>VLOOKUP(B:B,'[1]1. RW,EX,BOP,CP,SA'!$B:$CD,2,0)</f>
        <v>95</v>
      </c>
      <c r="Y78" s="38">
        <f>VLOOKUP(B:B,'[1]1. RW,EX,BOP,CP,SA'!$B:$CD,3,0)</f>
        <v>87</v>
      </c>
      <c r="Z78" s="38">
        <f>VLOOKUP(B:B,'[1]1. RW,EX,BOP,CP,SA'!$B:$CD,4,0)</f>
        <v>90</v>
      </c>
      <c r="AA78" s="38">
        <f>VLOOKUP(B:B,'[1]1. RW,EX,BOP,CP,SA'!$B:$CD,5,0)</f>
        <v>98</v>
      </c>
      <c r="AB78" s="38">
        <f>VLOOKUP(B:B,'[1]1. RW,EX,BOP,CP,SA'!$B:$CD,6,0)</f>
        <v>95</v>
      </c>
      <c r="AC78" s="38">
        <f>VLOOKUP(B:B,'[1]1. RW,EX,BOP,CP,SA'!$B:$CD,7,0)</f>
        <v>91</v>
      </c>
      <c r="AD78" s="38">
        <f>VLOOKUP(B:B,'[1]1. RW,EX,BOP,CP,SA'!$B:$CD,8,0)</f>
        <v>105</v>
      </c>
      <c r="AE78" s="38">
        <f>VLOOKUP(B:B,'[1]1. RW,EX,BOP,CP,SA'!$B:$CD,9,0)</f>
        <v>88</v>
      </c>
      <c r="AF78" s="38">
        <f>VLOOKUP(B:B,'[1]1. RW,EX,BOP,CP,SA'!$B:$CD,10,0)</f>
        <v>107</v>
      </c>
      <c r="AG78" s="38">
        <f>VLOOKUP(B:B,'[1]1. RW,EX,BOP,CP,SA'!$B:$CD,11,0)</f>
        <v>118</v>
      </c>
      <c r="AH78" s="38">
        <f>VLOOKUP(B:B,'[1]1. RW,EX,BOP,CP,SA'!$B:$CD,12,0)</f>
        <v>110</v>
      </c>
      <c r="AI78" s="38">
        <f>VLOOKUP(B:B,'[1]1. RW,EX,BOP,CP,SA'!$B:$CD,13,0)</f>
        <v>135</v>
      </c>
      <c r="AJ78" s="38">
        <f>VLOOKUP(B:B,'[1]1. RW,EX,BOP,CP,SA'!$B:$CD,14,0)</f>
        <v>149</v>
      </c>
      <c r="AK78" s="38">
        <f>VLOOKUP(B:B,'[1]1. RW,EX,BOP,CP,SA'!$B:$CD,15,0)</f>
        <v>133</v>
      </c>
      <c r="AL78" s="38">
        <f>VLOOKUP(B:B,'[1]1. RW,EX,BOP,CP,SA'!$B:$CD,16,0)</f>
        <v>122</v>
      </c>
      <c r="AM78" s="38">
        <f>VLOOKUP(B:B,'[1]1. RW,EX,BOP,CP,SA'!$B:$CD,17,0)</f>
        <v>97</v>
      </c>
      <c r="AN78" s="38">
        <f>VLOOKUP(B:B,'[1]1. RW,EX,BOP,CP,SA'!$B:$CD,18,0)</f>
        <v>93</v>
      </c>
      <c r="AO78" s="38">
        <f>VLOOKUP(B:B,'[1]1. RW,EX,BOP,CP,SA'!$B:$CD,19,0)</f>
        <v>121</v>
      </c>
      <c r="AP78" s="38">
        <f>VLOOKUP(B:B,'[1]1. RW,EX,BOP,CP,SA'!$B:$CD,20,0)</f>
        <v>130</v>
      </c>
      <c r="AQ78" s="38">
        <f>VLOOKUP(B:B,'[1]1. RW,EX,BOP,CP,SA'!$B:$CD,21,0)</f>
        <v>71</v>
      </c>
      <c r="AR78" s="38">
        <f>VLOOKUP(B:B,'[1]1. RW,EX,BOP,CP,SA'!$B:$CD,22,0)</f>
        <v>201</v>
      </c>
      <c r="AS78" s="38">
        <f>VLOOKUP(B:B,'[1]1. RW,EX,BOP,CP,SA'!$B:$CD,23,0)</f>
        <v>101</v>
      </c>
      <c r="AT78" s="38">
        <f>VLOOKUP(B:B,'[1]1. RW,EX,BOP,CP,SA'!$B:$CD,24,0)</f>
        <v>109</v>
      </c>
      <c r="AU78" s="38">
        <f>VLOOKUP(B:B,'[1]1. RW,EX,BOP,CP,SA'!$B:$CD,25,0)</f>
        <v>136</v>
      </c>
      <c r="AV78" s="38">
        <f>VLOOKUP(B:B,'[1]1. RW,EX,BOP,CP,SA'!$B:$CD,26,0)</f>
        <v>116</v>
      </c>
      <c r="AW78" s="38">
        <f>VLOOKUP(B:B,'[1]1. RW,EX,BOP,CP,SA'!$B:$CD,27,0)</f>
        <v>113</v>
      </c>
      <c r="AX78" s="38">
        <f>VLOOKUP(B:B,'[1]1. RW,EX,BOP,CP,SA'!$B:$CD,28,0)</f>
        <v>149</v>
      </c>
      <c r="AY78" s="38">
        <f>VLOOKUP(B:B,'[1]1. RW,EX,BOP,CP,SA'!$B:$CD,29,0)</f>
        <v>157</v>
      </c>
      <c r="AZ78" s="38">
        <f>VLOOKUP(B:B,'[1]1. RW,EX,BOP,CP,SA'!$B:$CD,30,0)</f>
        <v>114</v>
      </c>
      <c r="BA78" s="38">
        <f>VLOOKUP(B:B,'[1]1. RW,EX,BOP,CP,SA'!$B:$CD,31,0)</f>
        <v>155</v>
      </c>
      <c r="BB78" s="38">
        <f>VLOOKUP(B:B,'[1]1. RW,EX,BOP,CP,SA'!$B:$CD,32,0)</f>
        <v>142</v>
      </c>
      <c r="BC78" s="38">
        <f>VLOOKUP(B:B,'[1]1. RW,EX,BOP,CP,SA'!$B:$CD,33,0)</f>
        <v>177</v>
      </c>
      <c r="BD78" s="38">
        <f>VLOOKUP(B:B,'[1]1. RW,EX,BOP,CP,SA'!$B:$CD,34,0)</f>
        <v>243</v>
      </c>
      <c r="BE78" s="38">
        <f>VLOOKUP(B:B,'[1]1. RW,EX,BOP,CP,SA'!$B:$CD,35,0)</f>
        <v>238</v>
      </c>
      <c r="BF78" s="38">
        <f>VLOOKUP(B:B,'[1]1. RW,EX,BOP,CP,SA'!$B:$CD,36,0)</f>
        <v>185</v>
      </c>
      <c r="BG78" s="38">
        <f>VLOOKUP(B:B,'[1]1. RW,EX,BOP,CP,SA'!$B:$CD,37,0)</f>
        <v>260</v>
      </c>
      <c r="BH78" s="38">
        <f>VLOOKUP(B:B,'[1]1. RW,EX,BOP,CP,SA'!$B:$CD,38,0)</f>
        <v>216</v>
      </c>
      <c r="BI78" s="38">
        <f>VLOOKUP(B:B,'[1]1. RW,EX,BOP,CP,SA'!$B:$CD,39,0)</f>
        <v>243</v>
      </c>
      <c r="BJ78" s="38">
        <f>VLOOKUP(B:B,'[1]1. RW,EX,BOP,CP,SA'!$B:$CD,40,0)</f>
        <v>337</v>
      </c>
      <c r="BK78" s="38">
        <f>VLOOKUP(B:B,'[1]1. RW,EX,BOP,CP,SA'!$B:$CD,41,0)</f>
        <v>224</v>
      </c>
      <c r="BL78" s="38">
        <f>VLOOKUP(B:B,'[1]1. RW,EX,BOP,CP,SA'!$B:$CD,42,0)</f>
        <v>243</v>
      </c>
      <c r="BM78" s="38">
        <f>VLOOKUP(B:B,'[1]1. RW,EX,BOP,CP,SA'!$B:$CD,43,0)</f>
        <v>288</v>
      </c>
      <c r="BN78" s="38">
        <f>VLOOKUP(B:B,'[1]1. RW,EX,BOP,CP,SA'!$B:$CD,44,0)</f>
        <v>245</v>
      </c>
      <c r="BO78" s="38">
        <f>VLOOKUP(B:B,'[1]1. RW,EX,BOP,CP,SA'!$B:$CD,45,0)</f>
        <v>284</v>
      </c>
      <c r="BP78" s="38">
        <f>VLOOKUP(B:B,'[1]1. RW,EX,BOP,CP,SA'!$B:$CD,46,0)</f>
        <v>395</v>
      </c>
      <c r="BQ78" s="38">
        <f>VLOOKUP(B:B,'[1]1. RW,EX,BOP,CP,SA'!$B:$CD,47,0)</f>
        <v>219</v>
      </c>
      <c r="BR78" s="38">
        <f>VLOOKUP(B:B,'[1]1. RW,EX,BOP,CP,SA'!$B:$CD,48,0)</f>
        <v>283</v>
      </c>
      <c r="BS78" s="38">
        <f>VLOOKUP(B:B,'[1]1. RW,EX,BOP,CP,SA'!$B:$CD,49,0)</f>
        <v>273</v>
      </c>
      <c r="BT78" s="38">
        <f>VLOOKUP(B:B,'[1]1. RW,EX,BOP,CP,SA'!$B:$CD,50,0)</f>
        <v>335</v>
      </c>
      <c r="BU78" s="38">
        <f>VLOOKUP(B:B,'[1]1. RW,EX,BOP,CP,SA'!$B:$CD,51,0)</f>
        <v>385</v>
      </c>
      <c r="BV78" s="38">
        <f>VLOOKUP(B:B,'[1]1. RW,EX,BOP,CP,SA'!$B:$CD,52,0)</f>
        <v>404</v>
      </c>
      <c r="BW78" s="38">
        <f>VLOOKUP(B:B,'[1]1. RW,EX,BOP,CP,SA'!$B:$CD,53,0)</f>
        <v>390</v>
      </c>
      <c r="BX78" s="38">
        <f>VLOOKUP(B:B,'[1]1. RW,EX,BOP,CP,SA'!$B:$CD,54,0)</f>
        <v>335</v>
      </c>
      <c r="BY78" s="38">
        <f>VLOOKUP(B:B,'[1]1. RW,EX,BOP,CP,SA'!$B:$CD,55,0)</f>
        <v>269</v>
      </c>
      <c r="BZ78" s="38">
        <f>VLOOKUP(B:B,'[1]1. RW,EX,BOP,CP,SA'!$B:$CD,56,0)</f>
        <v>232</v>
      </c>
      <c r="CA78" s="38">
        <f>VLOOKUP(B:B,'[1]1. RW,EX,BOP,CP,SA'!$B:$CD,57,0)</f>
        <v>267</v>
      </c>
      <c r="CB78" s="38">
        <f>VLOOKUP(B:B,'[1]1. RW,EX,BOP,CP,SA'!$B:$CD,58,0)</f>
        <v>314</v>
      </c>
      <c r="CC78" s="38">
        <f>VLOOKUP(B:B,'[1]1. RW,EX,BOP,CP,SA'!$B:$CD,59,0)</f>
        <v>303</v>
      </c>
      <c r="CD78" s="38">
        <f>VLOOKUP(B:B,'[1]1. RW,EX,BOP,CP,SA'!$B:$CD,60,0)</f>
        <v>351</v>
      </c>
      <c r="CE78" s="38">
        <f>VLOOKUP(B:B,'[1]1. RW,EX,BOP,CP,SA'!$B:$CD,61,0)</f>
        <v>270</v>
      </c>
      <c r="CF78" s="38">
        <f>VLOOKUP(B:B,'[1]1. RW,EX,BOP,CP,SA'!$B:$CD,62,0)</f>
        <v>216</v>
      </c>
      <c r="CG78" s="38">
        <f>VLOOKUP(B:B,'[1]1. RW,EX,BOP,CP,SA'!$B:$CD,63,0)</f>
        <v>209</v>
      </c>
      <c r="CH78" s="38">
        <f>VLOOKUP(B:B,'[1]1. RW,EX,BOP,CP,SA'!$B:$CD,64,0)</f>
        <v>245</v>
      </c>
      <c r="CI78" s="38">
        <f>VLOOKUP(B:B,'[1]1. RW,EX,BOP,CP,SA'!$B:$CD,65,0)</f>
        <v>306</v>
      </c>
      <c r="CJ78" s="38">
        <f>VLOOKUP(B:B,'[1]1. RW,EX,BOP,CP,SA'!$B:$CD,66,0)</f>
        <v>171</v>
      </c>
      <c r="CK78" s="38">
        <f>VLOOKUP(B:B,'[1]1. RW,EX,BOP,CP,SA'!$B:$CD,67,0)</f>
        <v>140</v>
      </c>
      <c r="CL78" s="38">
        <f>VLOOKUP(B:B,'[1]1. RW,EX,BOP,CP,SA'!$B:$CD,68,0)</f>
        <v>121</v>
      </c>
      <c r="CM78" s="38">
        <f>VLOOKUP(B:B,'[1]1. RW,EX,BOP,CP,SA'!$B:$CD,69,0)</f>
        <v>154</v>
      </c>
      <c r="CN78" s="38">
        <f>VLOOKUP(B:B,'[1]1. RW,EX,BOP,CP,SA'!$B:$CD,70,0)</f>
        <v>194</v>
      </c>
      <c r="CO78" s="38">
        <f>VLOOKUP(B:B,'[1]1. RW,EX,BOP,CP,SA'!$B:$CD,71,0)</f>
        <v>201</v>
      </c>
      <c r="CP78" s="38">
        <f>VLOOKUP(B:B,'[1]1. RW,EX,BOP,CP,SA'!$B:$CD,72,0)</f>
        <v>196</v>
      </c>
      <c r="CQ78" s="38">
        <f>VLOOKUP(B:B,'[1]1. RW,EX,BOP,CP,SA'!$B:$CD,73,0)</f>
        <v>138</v>
      </c>
      <c r="CR78" s="38">
        <f>VLOOKUP(B:B,'[1]1. RW,EX,BOP,CP,SA'!$B:$CD,74,0)</f>
        <v>315</v>
      </c>
      <c r="CS78" s="38">
        <f>VLOOKUP(B:B,'[1]1. RW,EX,BOP,CP,SA'!$B:$CD,75,0)</f>
        <v>120</v>
      </c>
      <c r="CT78" s="38">
        <f>VLOOKUP(B:B,'[1]1. RW,EX,BOP,CP,SA'!$B:$CD,76,0)</f>
        <v>106</v>
      </c>
      <c r="CU78" s="38">
        <f>VLOOKUP(B:B,'[1]1. RW,EX,BOP,CP,SA'!$B:$CD,77,0)</f>
        <v>201</v>
      </c>
      <c r="CV78" s="52">
        <f>VLOOKUP(B:B,'[1]1. RW,EX,BOP,CP,SA'!$B:$CD,78,0)</f>
        <v>153</v>
      </c>
      <c r="CW78" s="52">
        <f>VLOOKUP(B:B,'[1]1. RW,EX,BOP,CP,SA'!$B:$CD,79,0)</f>
        <v>439</v>
      </c>
      <c r="CX78" s="52">
        <f>VLOOKUP(B:B,'[1]1. RW,EX,BOP,CP,SA'!$B:$CD,80,0)</f>
        <v>430</v>
      </c>
      <c r="CY78" s="52">
        <f>VLOOKUP(B:B,'[1]1. RW,EX,BOP,CP,SA'!$B:$CD,81,0)</f>
        <v>157</v>
      </c>
    </row>
    <row r="79" spans="1:103">
      <c r="A79" s="13" t="s">
        <v>148</v>
      </c>
      <c r="B79" s="5" t="s">
        <v>1472</v>
      </c>
      <c r="C79" s="18" t="s">
        <v>816</v>
      </c>
      <c r="D79" s="38">
        <v>28</v>
      </c>
      <c r="E79" s="38">
        <v>28</v>
      </c>
      <c r="F79" s="38">
        <v>26</v>
      </c>
      <c r="G79" s="38">
        <v>21</v>
      </c>
      <c r="H79" s="38">
        <v>22</v>
      </c>
      <c r="I79" s="38">
        <v>34</v>
      </c>
      <c r="J79" s="38">
        <v>30</v>
      </c>
      <c r="K79" s="38">
        <v>25</v>
      </c>
      <c r="L79" s="38">
        <v>28</v>
      </c>
      <c r="M79" s="38">
        <v>34</v>
      </c>
      <c r="N79" s="38">
        <v>81</v>
      </c>
      <c r="O79" s="38">
        <v>91</v>
      </c>
      <c r="P79" s="38">
        <v>49</v>
      </c>
      <c r="Q79" s="38">
        <v>70</v>
      </c>
      <c r="R79" s="38">
        <v>84</v>
      </c>
      <c r="S79" s="38">
        <v>94</v>
      </c>
      <c r="T79" s="38">
        <v>100</v>
      </c>
      <c r="U79" s="38">
        <v>111</v>
      </c>
      <c r="V79" s="38">
        <v>123</v>
      </c>
      <c r="W79" s="38">
        <v>166</v>
      </c>
      <c r="X79" s="53">
        <f>VLOOKUP(B:B,'[1]1. RW,EX,BOP,CP,SA'!$B:$CD,2,0)</f>
        <v>6</v>
      </c>
      <c r="Y79" s="38">
        <f>VLOOKUP(B:B,'[1]1. RW,EX,BOP,CP,SA'!$B:$CD,3,0)</f>
        <v>7</v>
      </c>
      <c r="Z79" s="38">
        <f>VLOOKUP(B:B,'[1]1. RW,EX,BOP,CP,SA'!$B:$CD,4,0)</f>
        <v>6</v>
      </c>
      <c r="AA79" s="38">
        <f>VLOOKUP(B:B,'[1]1. RW,EX,BOP,CP,SA'!$B:$CD,5,0)</f>
        <v>9</v>
      </c>
      <c r="AB79" s="38">
        <f>VLOOKUP(B:B,'[1]1. RW,EX,BOP,CP,SA'!$B:$CD,6,0)</f>
        <v>8</v>
      </c>
      <c r="AC79" s="38">
        <f>VLOOKUP(B:B,'[1]1. RW,EX,BOP,CP,SA'!$B:$CD,7,0)</f>
        <v>6</v>
      </c>
      <c r="AD79" s="38">
        <f>VLOOKUP(B:B,'[1]1. RW,EX,BOP,CP,SA'!$B:$CD,8,0)</f>
        <v>8</v>
      </c>
      <c r="AE79" s="38">
        <f>VLOOKUP(B:B,'[1]1. RW,EX,BOP,CP,SA'!$B:$CD,9,0)</f>
        <v>6</v>
      </c>
      <c r="AF79" s="38">
        <f>VLOOKUP(B:B,'[1]1. RW,EX,BOP,CP,SA'!$B:$CD,10,0)</f>
        <v>8</v>
      </c>
      <c r="AG79" s="38">
        <f>VLOOKUP(B:B,'[1]1. RW,EX,BOP,CP,SA'!$B:$CD,11,0)</f>
        <v>8</v>
      </c>
      <c r="AH79" s="38">
        <f>VLOOKUP(B:B,'[1]1. RW,EX,BOP,CP,SA'!$B:$CD,12,0)</f>
        <v>5</v>
      </c>
      <c r="AI79" s="38">
        <f>VLOOKUP(B:B,'[1]1. RW,EX,BOP,CP,SA'!$B:$CD,13,0)</f>
        <v>5</v>
      </c>
      <c r="AJ79" s="38">
        <f>VLOOKUP(B:B,'[1]1. RW,EX,BOP,CP,SA'!$B:$CD,14,0)</f>
        <v>2</v>
      </c>
      <c r="AK79" s="38">
        <f>VLOOKUP(B:B,'[1]1. RW,EX,BOP,CP,SA'!$B:$CD,15,0)</f>
        <v>5</v>
      </c>
      <c r="AL79" s="38">
        <f>VLOOKUP(B:B,'[1]1. RW,EX,BOP,CP,SA'!$B:$CD,16,0)</f>
        <v>4</v>
      </c>
      <c r="AM79" s="38">
        <f>VLOOKUP(B:B,'[1]1. RW,EX,BOP,CP,SA'!$B:$CD,17,0)</f>
        <v>10</v>
      </c>
      <c r="AN79" s="38">
        <f>VLOOKUP(B:B,'[1]1. RW,EX,BOP,CP,SA'!$B:$CD,18,0)</f>
        <v>5</v>
      </c>
      <c r="AO79" s="38">
        <f>VLOOKUP(B:B,'[1]1. RW,EX,BOP,CP,SA'!$B:$CD,19,0)</f>
        <v>3</v>
      </c>
      <c r="AP79" s="38">
        <f>VLOOKUP(B:B,'[1]1. RW,EX,BOP,CP,SA'!$B:$CD,20,0)</f>
        <v>7</v>
      </c>
      <c r="AQ79" s="38">
        <f>VLOOKUP(B:B,'[1]1. RW,EX,BOP,CP,SA'!$B:$CD,21,0)</f>
        <v>7</v>
      </c>
      <c r="AR79" s="38">
        <f>VLOOKUP(B:B,'[1]1. RW,EX,BOP,CP,SA'!$B:$CD,22,0)</f>
        <v>5</v>
      </c>
      <c r="AS79" s="38">
        <f>VLOOKUP(B:B,'[1]1. RW,EX,BOP,CP,SA'!$B:$CD,23,0)</f>
        <v>8</v>
      </c>
      <c r="AT79" s="38">
        <f>VLOOKUP(B:B,'[1]1. RW,EX,BOP,CP,SA'!$B:$CD,24,0)</f>
        <v>11</v>
      </c>
      <c r="AU79" s="38">
        <f>VLOOKUP(B:B,'[1]1. RW,EX,BOP,CP,SA'!$B:$CD,25,0)</f>
        <v>10</v>
      </c>
      <c r="AV79" s="38">
        <f>VLOOKUP(B:B,'[1]1. RW,EX,BOP,CP,SA'!$B:$CD,26,0)</f>
        <v>4</v>
      </c>
      <c r="AW79" s="38">
        <f>VLOOKUP(B:B,'[1]1. RW,EX,BOP,CP,SA'!$B:$CD,27,0)</f>
        <v>9</v>
      </c>
      <c r="AX79" s="38">
        <f>VLOOKUP(B:B,'[1]1. RW,EX,BOP,CP,SA'!$B:$CD,28,0)</f>
        <v>5</v>
      </c>
      <c r="AY79" s="38">
        <f>VLOOKUP(B:B,'[1]1. RW,EX,BOP,CP,SA'!$B:$CD,29,0)</f>
        <v>12</v>
      </c>
      <c r="AZ79" s="38">
        <f>VLOOKUP(B:B,'[1]1. RW,EX,BOP,CP,SA'!$B:$CD,30,0)</f>
        <v>5</v>
      </c>
      <c r="BA79" s="38">
        <f>VLOOKUP(B:B,'[1]1. RW,EX,BOP,CP,SA'!$B:$CD,31,0)</f>
        <v>10</v>
      </c>
      <c r="BB79" s="38">
        <f>VLOOKUP(B:B,'[1]1. RW,EX,BOP,CP,SA'!$B:$CD,32,0)</f>
        <v>4</v>
      </c>
      <c r="BC79" s="38">
        <f>VLOOKUP(B:B,'[1]1. RW,EX,BOP,CP,SA'!$B:$CD,33,0)</f>
        <v>6</v>
      </c>
      <c r="BD79" s="38">
        <f>VLOOKUP(B:B,'[1]1. RW,EX,BOP,CP,SA'!$B:$CD,34,0)</f>
        <v>6</v>
      </c>
      <c r="BE79" s="38">
        <f>VLOOKUP(B:B,'[1]1. RW,EX,BOP,CP,SA'!$B:$CD,35,0)</f>
        <v>10</v>
      </c>
      <c r="BF79" s="38">
        <f>VLOOKUP(B:B,'[1]1. RW,EX,BOP,CP,SA'!$B:$CD,36,0)</f>
        <v>5</v>
      </c>
      <c r="BG79" s="38">
        <f>VLOOKUP(B:B,'[1]1. RW,EX,BOP,CP,SA'!$B:$CD,37,0)</f>
        <v>7</v>
      </c>
      <c r="BH79" s="38">
        <f>VLOOKUP(B:B,'[1]1. RW,EX,BOP,CP,SA'!$B:$CD,38,0)</f>
        <v>5</v>
      </c>
      <c r="BI79" s="38">
        <f>VLOOKUP(B:B,'[1]1. RW,EX,BOP,CP,SA'!$B:$CD,39,0)</f>
        <v>9</v>
      </c>
      <c r="BJ79" s="38">
        <f>VLOOKUP(B:B,'[1]1. RW,EX,BOP,CP,SA'!$B:$CD,40,0)</f>
        <v>15</v>
      </c>
      <c r="BK79" s="38">
        <f>VLOOKUP(B:B,'[1]1. RW,EX,BOP,CP,SA'!$B:$CD,41,0)</f>
        <v>5</v>
      </c>
      <c r="BL79" s="38">
        <f>VLOOKUP(B:B,'[1]1. RW,EX,BOP,CP,SA'!$B:$CD,42,0)</f>
        <v>14</v>
      </c>
      <c r="BM79" s="38">
        <f>VLOOKUP(B:B,'[1]1. RW,EX,BOP,CP,SA'!$B:$CD,43,0)</f>
        <v>14</v>
      </c>
      <c r="BN79" s="38">
        <f>VLOOKUP(B:B,'[1]1. RW,EX,BOP,CP,SA'!$B:$CD,44,0)</f>
        <v>35</v>
      </c>
      <c r="BO79" s="38">
        <f>VLOOKUP(B:B,'[1]1. RW,EX,BOP,CP,SA'!$B:$CD,45,0)</f>
        <v>18</v>
      </c>
      <c r="BP79" s="38">
        <f>VLOOKUP(B:B,'[1]1. RW,EX,BOP,CP,SA'!$B:$CD,46,0)</f>
        <v>7</v>
      </c>
      <c r="BQ79" s="38">
        <f>VLOOKUP(B:B,'[1]1. RW,EX,BOP,CP,SA'!$B:$CD,47,0)</f>
        <v>26</v>
      </c>
      <c r="BR79" s="38">
        <f>VLOOKUP(B:B,'[1]1. RW,EX,BOP,CP,SA'!$B:$CD,48,0)</f>
        <v>29</v>
      </c>
      <c r="BS79" s="38">
        <f>VLOOKUP(B:B,'[1]1. RW,EX,BOP,CP,SA'!$B:$CD,49,0)</f>
        <v>29</v>
      </c>
      <c r="BT79" s="38">
        <f>VLOOKUP(B:B,'[1]1. RW,EX,BOP,CP,SA'!$B:$CD,50,0)</f>
        <v>8</v>
      </c>
      <c r="BU79" s="38">
        <f>VLOOKUP(B:B,'[1]1. RW,EX,BOP,CP,SA'!$B:$CD,51,0)</f>
        <v>13</v>
      </c>
      <c r="BV79" s="38">
        <f>VLOOKUP(B:B,'[1]1. RW,EX,BOP,CP,SA'!$B:$CD,52,0)</f>
        <v>20</v>
      </c>
      <c r="BW79" s="38">
        <f>VLOOKUP(B:B,'[1]1. RW,EX,BOP,CP,SA'!$B:$CD,53,0)</f>
        <v>8</v>
      </c>
      <c r="BX79" s="38">
        <f>VLOOKUP(B:B,'[1]1. RW,EX,BOP,CP,SA'!$B:$CD,54,0)</f>
        <v>13</v>
      </c>
      <c r="BY79" s="38">
        <f>VLOOKUP(B:B,'[1]1. RW,EX,BOP,CP,SA'!$B:$CD,55,0)</f>
        <v>24</v>
      </c>
      <c r="BZ79" s="38">
        <f>VLOOKUP(B:B,'[1]1. RW,EX,BOP,CP,SA'!$B:$CD,56,0)</f>
        <v>20</v>
      </c>
      <c r="CA79" s="38">
        <f>VLOOKUP(B:B,'[1]1. RW,EX,BOP,CP,SA'!$B:$CD,57,0)</f>
        <v>13</v>
      </c>
      <c r="CB79" s="38">
        <f>VLOOKUP(B:B,'[1]1. RW,EX,BOP,CP,SA'!$B:$CD,58,0)</f>
        <v>15</v>
      </c>
      <c r="CC79" s="38">
        <f>VLOOKUP(B:B,'[1]1. RW,EX,BOP,CP,SA'!$B:$CD,59,0)</f>
        <v>30</v>
      </c>
      <c r="CD79" s="38">
        <f>VLOOKUP(B:B,'[1]1. RW,EX,BOP,CP,SA'!$B:$CD,60,0)</f>
        <v>22</v>
      </c>
      <c r="CE79" s="38">
        <f>VLOOKUP(B:B,'[1]1. RW,EX,BOP,CP,SA'!$B:$CD,61,0)</f>
        <v>17</v>
      </c>
      <c r="CF79" s="38">
        <f>VLOOKUP(B:B,'[1]1. RW,EX,BOP,CP,SA'!$B:$CD,62,0)</f>
        <v>23</v>
      </c>
      <c r="CG79" s="38">
        <f>VLOOKUP(B:B,'[1]1. RW,EX,BOP,CP,SA'!$B:$CD,63,0)</f>
        <v>17</v>
      </c>
      <c r="CH79" s="38">
        <f>VLOOKUP(B:B,'[1]1. RW,EX,BOP,CP,SA'!$B:$CD,64,0)</f>
        <v>31</v>
      </c>
      <c r="CI79" s="38">
        <f>VLOOKUP(B:B,'[1]1. RW,EX,BOP,CP,SA'!$B:$CD,65,0)</f>
        <v>23</v>
      </c>
      <c r="CJ79" s="38">
        <f>VLOOKUP(B:B,'[1]1. RW,EX,BOP,CP,SA'!$B:$CD,66,0)</f>
        <v>16</v>
      </c>
      <c r="CK79" s="38">
        <f>VLOOKUP(B:B,'[1]1. RW,EX,BOP,CP,SA'!$B:$CD,67,0)</f>
        <v>20</v>
      </c>
      <c r="CL79" s="38">
        <f>VLOOKUP(B:B,'[1]1. RW,EX,BOP,CP,SA'!$B:$CD,68,0)</f>
        <v>33</v>
      </c>
      <c r="CM79" s="38">
        <f>VLOOKUP(B:B,'[1]1. RW,EX,BOP,CP,SA'!$B:$CD,69,0)</f>
        <v>31</v>
      </c>
      <c r="CN79" s="38">
        <f>VLOOKUP(B:B,'[1]1. RW,EX,BOP,CP,SA'!$B:$CD,70,0)</f>
        <v>17</v>
      </c>
      <c r="CO79" s="38">
        <f>VLOOKUP(B:B,'[1]1. RW,EX,BOP,CP,SA'!$B:$CD,71,0)</f>
        <v>29</v>
      </c>
      <c r="CP79" s="38">
        <f>VLOOKUP(B:B,'[1]1. RW,EX,BOP,CP,SA'!$B:$CD,72,0)</f>
        <v>37</v>
      </c>
      <c r="CQ79" s="38">
        <f>VLOOKUP(B:B,'[1]1. RW,EX,BOP,CP,SA'!$B:$CD,73,0)</f>
        <v>28</v>
      </c>
      <c r="CR79" s="38">
        <f>VLOOKUP(B:B,'[1]1. RW,EX,BOP,CP,SA'!$B:$CD,74,0)</f>
        <v>20</v>
      </c>
      <c r="CS79" s="38">
        <f>VLOOKUP(B:B,'[1]1. RW,EX,BOP,CP,SA'!$B:$CD,75,0)</f>
        <v>31</v>
      </c>
      <c r="CT79" s="38">
        <f>VLOOKUP(B:B,'[1]1. RW,EX,BOP,CP,SA'!$B:$CD,76,0)</f>
        <v>36</v>
      </c>
      <c r="CU79" s="38">
        <f>VLOOKUP(B:B,'[1]1. RW,EX,BOP,CP,SA'!$B:$CD,77,0)</f>
        <v>36</v>
      </c>
      <c r="CV79" s="52">
        <f>VLOOKUP(B:B,'[1]1. RW,EX,BOP,CP,SA'!$B:$CD,78,0)</f>
        <v>27</v>
      </c>
      <c r="CW79" s="52">
        <f>VLOOKUP(B:B,'[1]1. RW,EX,BOP,CP,SA'!$B:$CD,79,0)</f>
        <v>61</v>
      </c>
      <c r="CX79" s="52">
        <f>VLOOKUP(B:B,'[1]1. RW,EX,BOP,CP,SA'!$B:$CD,80,0)</f>
        <v>48</v>
      </c>
      <c r="CY79" s="52">
        <f>VLOOKUP(B:B,'[1]1. RW,EX,BOP,CP,SA'!$B:$CD,81,0)</f>
        <v>30</v>
      </c>
    </row>
    <row r="80" spans="1:103">
      <c r="A80" s="9" t="s">
        <v>150</v>
      </c>
      <c r="B80" s="5" t="s">
        <v>1473</v>
      </c>
      <c r="D80" s="38">
        <v>2488</v>
      </c>
      <c r="E80" s="38">
        <v>3018</v>
      </c>
      <c r="F80" s="38">
        <v>2896</v>
      </c>
      <c r="G80" s="38">
        <v>3063</v>
      </c>
      <c r="H80" s="38">
        <v>2720</v>
      </c>
      <c r="I80" s="38">
        <v>2594</v>
      </c>
      <c r="J80" s="38">
        <v>2410</v>
      </c>
      <c r="K80" s="38">
        <v>2710</v>
      </c>
      <c r="L80" s="38">
        <v>3636</v>
      </c>
      <c r="M80" s="38">
        <v>3434</v>
      </c>
      <c r="N80" s="38">
        <v>3882</v>
      </c>
      <c r="O80" s="38">
        <v>5469</v>
      </c>
      <c r="P80" s="38">
        <v>5276</v>
      </c>
      <c r="Q80" s="38">
        <v>5477</v>
      </c>
      <c r="R80" s="38">
        <v>5182</v>
      </c>
      <c r="S80" s="38">
        <v>3753</v>
      </c>
      <c r="T80" s="38">
        <v>3699</v>
      </c>
      <c r="U80" s="38">
        <v>6065</v>
      </c>
      <c r="V80" s="38">
        <v>4287</v>
      </c>
      <c r="W80" s="38">
        <v>4109</v>
      </c>
      <c r="X80" s="53">
        <f>VLOOKUP(B:B,'[1]1. RW,EX,BOP,CP,SA'!$B:$CD,2,0)</f>
        <v>656</v>
      </c>
      <c r="Y80" s="38">
        <f>VLOOKUP(B:B,'[1]1. RW,EX,BOP,CP,SA'!$B:$CD,3,0)</f>
        <v>650</v>
      </c>
      <c r="Z80" s="38">
        <f>VLOOKUP(B:B,'[1]1. RW,EX,BOP,CP,SA'!$B:$CD,4,0)</f>
        <v>615</v>
      </c>
      <c r="AA80" s="38">
        <f>VLOOKUP(B:B,'[1]1. RW,EX,BOP,CP,SA'!$B:$CD,5,0)</f>
        <v>567</v>
      </c>
      <c r="AB80" s="38">
        <f>VLOOKUP(B:B,'[1]1. RW,EX,BOP,CP,SA'!$B:$CD,6,0)</f>
        <v>750</v>
      </c>
      <c r="AC80" s="38">
        <f>VLOOKUP(B:B,'[1]1. RW,EX,BOP,CP,SA'!$B:$CD,7,0)</f>
        <v>764</v>
      </c>
      <c r="AD80" s="38">
        <f>VLOOKUP(B:B,'[1]1. RW,EX,BOP,CP,SA'!$B:$CD,8,0)</f>
        <v>762</v>
      </c>
      <c r="AE80" s="38">
        <f>VLOOKUP(B:B,'[1]1. RW,EX,BOP,CP,SA'!$B:$CD,9,0)</f>
        <v>742</v>
      </c>
      <c r="AF80" s="38">
        <f>VLOOKUP(B:B,'[1]1. RW,EX,BOP,CP,SA'!$B:$CD,10,0)</f>
        <v>640</v>
      </c>
      <c r="AG80" s="38">
        <f>VLOOKUP(B:B,'[1]1. RW,EX,BOP,CP,SA'!$B:$CD,11,0)</f>
        <v>777</v>
      </c>
      <c r="AH80" s="38">
        <f>VLOOKUP(B:B,'[1]1. RW,EX,BOP,CP,SA'!$B:$CD,12,0)</f>
        <v>660</v>
      </c>
      <c r="AI80" s="38">
        <f>VLOOKUP(B:B,'[1]1. RW,EX,BOP,CP,SA'!$B:$CD,13,0)</f>
        <v>819</v>
      </c>
      <c r="AJ80" s="38">
        <f>VLOOKUP(B:B,'[1]1. RW,EX,BOP,CP,SA'!$B:$CD,14,0)</f>
        <v>845</v>
      </c>
      <c r="AK80" s="38">
        <f>VLOOKUP(B:B,'[1]1. RW,EX,BOP,CP,SA'!$B:$CD,15,0)</f>
        <v>826</v>
      </c>
      <c r="AL80" s="38">
        <f>VLOOKUP(B:B,'[1]1. RW,EX,BOP,CP,SA'!$B:$CD,16,0)</f>
        <v>704</v>
      </c>
      <c r="AM80" s="38">
        <f>VLOOKUP(B:B,'[1]1. RW,EX,BOP,CP,SA'!$B:$CD,17,0)</f>
        <v>688</v>
      </c>
      <c r="AN80" s="38">
        <f>VLOOKUP(B:B,'[1]1. RW,EX,BOP,CP,SA'!$B:$CD,18,0)</f>
        <v>695</v>
      </c>
      <c r="AO80" s="38">
        <f>VLOOKUP(B:B,'[1]1. RW,EX,BOP,CP,SA'!$B:$CD,19,0)</f>
        <v>742</v>
      </c>
      <c r="AP80" s="38">
        <f>VLOOKUP(B:B,'[1]1. RW,EX,BOP,CP,SA'!$B:$CD,20,0)</f>
        <v>616</v>
      </c>
      <c r="AQ80" s="38">
        <f>VLOOKUP(B:B,'[1]1. RW,EX,BOP,CP,SA'!$B:$CD,21,0)</f>
        <v>667</v>
      </c>
      <c r="AR80" s="38">
        <f>VLOOKUP(B:B,'[1]1. RW,EX,BOP,CP,SA'!$B:$CD,22,0)</f>
        <v>695</v>
      </c>
      <c r="AS80" s="38">
        <f>VLOOKUP(B:B,'[1]1. RW,EX,BOP,CP,SA'!$B:$CD,23,0)</f>
        <v>608</v>
      </c>
      <c r="AT80" s="38">
        <f>VLOOKUP(B:B,'[1]1. RW,EX,BOP,CP,SA'!$B:$CD,24,0)</f>
        <v>600</v>
      </c>
      <c r="AU80" s="38">
        <f>VLOOKUP(B:B,'[1]1. RW,EX,BOP,CP,SA'!$B:$CD,25,0)</f>
        <v>691</v>
      </c>
      <c r="AV80" s="38">
        <f>VLOOKUP(B:B,'[1]1. RW,EX,BOP,CP,SA'!$B:$CD,26,0)</f>
        <v>662</v>
      </c>
      <c r="AW80" s="38">
        <f>VLOOKUP(B:B,'[1]1. RW,EX,BOP,CP,SA'!$B:$CD,27,0)</f>
        <v>593</v>
      </c>
      <c r="AX80" s="38">
        <f>VLOOKUP(B:B,'[1]1. RW,EX,BOP,CP,SA'!$B:$CD,28,0)</f>
        <v>546</v>
      </c>
      <c r="AY80" s="38">
        <f>VLOOKUP(B:B,'[1]1. RW,EX,BOP,CP,SA'!$B:$CD,29,0)</f>
        <v>609</v>
      </c>
      <c r="AZ80" s="38">
        <f>VLOOKUP(B:B,'[1]1. RW,EX,BOP,CP,SA'!$B:$CD,30,0)</f>
        <v>634</v>
      </c>
      <c r="BA80" s="38">
        <f>VLOOKUP(B:B,'[1]1. RW,EX,BOP,CP,SA'!$B:$CD,31,0)</f>
        <v>670</v>
      </c>
      <c r="BB80" s="38">
        <f>VLOOKUP(B:B,'[1]1. RW,EX,BOP,CP,SA'!$B:$CD,32,0)</f>
        <v>694</v>
      </c>
      <c r="BC80" s="38">
        <f>VLOOKUP(B:B,'[1]1. RW,EX,BOP,CP,SA'!$B:$CD,33,0)</f>
        <v>712</v>
      </c>
      <c r="BD80" s="38">
        <f>VLOOKUP(B:B,'[1]1. RW,EX,BOP,CP,SA'!$B:$CD,34,0)</f>
        <v>865</v>
      </c>
      <c r="BE80" s="38">
        <f>VLOOKUP(B:B,'[1]1. RW,EX,BOP,CP,SA'!$B:$CD,35,0)</f>
        <v>959</v>
      </c>
      <c r="BF80" s="38">
        <f>VLOOKUP(B:B,'[1]1. RW,EX,BOP,CP,SA'!$B:$CD,36,0)</f>
        <v>982</v>
      </c>
      <c r="BG80" s="38">
        <f>VLOOKUP(B:B,'[1]1. RW,EX,BOP,CP,SA'!$B:$CD,37,0)</f>
        <v>830</v>
      </c>
      <c r="BH80" s="38">
        <f>VLOOKUP(B:B,'[1]1. RW,EX,BOP,CP,SA'!$B:$CD,38,0)</f>
        <v>892</v>
      </c>
      <c r="BI80" s="38">
        <f>VLOOKUP(B:B,'[1]1. RW,EX,BOP,CP,SA'!$B:$CD,39,0)</f>
        <v>941</v>
      </c>
      <c r="BJ80" s="38">
        <f>VLOOKUP(B:B,'[1]1. RW,EX,BOP,CP,SA'!$B:$CD,40,0)</f>
        <v>850</v>
      </c>
      <c r="BK80" s="38">
        <f>VLOOKUP(B:B,'[1]1. RW,EX,BOP,CP,SA'!$B:$CD,41,0)</f>
        <v>751</v>
      </c>
      <c r="BL80" s="38">
        <f>VLOOKUP(B:B,'[1]1. RW,EX,BOP,CP,SA'!$B:$CD,42,0)</f>
        <v>869</v>
      </c>
      <c r="BM80" s="38">
        <f>VLOOKUP(B:B,'[1]1. RW,EX,BOP,CP,SA'!$B:$CD,43,0)</f>
        <v>1060</v>
      </c>
      <c r="BN80" s="38">
        <f>VLOOKUP(B:B,'[1]1. RW,EX,BOP,CP,SA'!$B:$CD,44,0)</f>
        <v>911</v>
      </c>
      <c r="BO80" s="38">
        <f>VLOOKUP(B:B,'[1]1. RW,EX,BOP,CP,SA'!$B:$CD,45,0)</f>
        <v>1042</v>
      </c>
      <c r="BP80" s="38">
        <f>VLOOKUP(B:B,'[1]1. RW,EX,BOP,CP,SA'!$B:$CD,46,0)</f>
        <v>1221</v>
      </c>
      <c r="BQ80" s="38">
        <f>VLOOKUP(B:B,'[1]1. RW,EX,BOP,CP,SA'!$B:$CD,47,0)</f>
        <v>990</v>
      </c>
      <c r="BR80" s="38">
        <f>VLOOKUP(B:B,'[1]1. RW,EX,BOP,CP,SA'!$B:$CD,48,0)</f>
        <v>1743</v>
      </c>
      <c r="BS80" s="38">
        <f>VLOOKUP(B:B,'[1]1. RW,EX,BOP,CP,SA'!$B:$CD,49,0)</f>
        <v>1515</v>
      </c>
      <c r="BT80" s="38">
        <f>VLOOKUP(B:B,'[1]1. RW,EX,BOP,CP,SA'!$B:$CD,50,0)</f>
        <v>1054</v>
      </c>
      <c r="BU80" s="38">
        <f>VLOOKUP(B:B,'[1]1. RW,EX,BOP,CP,SA'!$B:$CD,51,0)</f>
        <v>1246</v>
      </c>
      <c r="BV80" s="38">
        <f>VLOOKUP(B:B,'[1]1. RW,EX,BOP,CP,SA'!$B:$CD,52,0)</f>
        <v>1291</v>
      </c>
      <c r="BW80" s="38">
        <f>VLOOKUP(B:B,'[1]1. RW,EX,BOP,CP,SA'!$B:$CD,53,0)</f>
        <v>1685</v>
      </c>
      <c r="BX80" s="38">
        <f>VLOOKUP(B:B,'[1]1. RW,EX,BOP,CP,SA'!$B:$CD,54,0)</f>
        <v>1208</v>
      </c>
      <c r="BY80" s="38">
        <f>VLOOKUP(B:B,'[1]1. RW,EX,BOP,CP,SA'!$B:$CD,55,0)</f>
        <v>1342</v>
      </c>
      <c r="BZ80" s="38">
        <f>VLOOKUP(B:B,'[1]1. RW,EX,BOP,CP,SA'!$B:$CD,56,0)</f>
        <v>1432</v>
      </c>
      <c r="CA80" s="38">
        <f>VLOOKUP(B:B,'[1]1. RW,EX,BOP,CP,SA'!$B:$CD,57,0)</f>
        <v>1495</v>
      </c>
      <c r="CB80" s="38">
        <f>VLOOKUP(B:B,'[1]1. RW,EX,BOP,CP,SA'!$B:$CD,58,0)</f>
        <v>1466</v>
      </c>
      <c r="CC80" s="38">
        <f>VLOOKUP(B:B,'[1]1. RW,EX,BOP,CP,SA'!$B:$CD,59,0)</f>
        <v>1108</v>
      </c>
      <c r="CD80" s="38">
        <f>VLOOKUP(B:B,'[1]1. RW,EX,BOP,CP,SA'!$B:$CD,60,0)</f>
        <v>1543</v>
      </c>
      <c r="CE80" s="38">
        <f>VLOOKUP(B:B,'[1]1. RW,EX,BOP,CP,SA'!$B:$CD,61,0)</f>
        <v>1065</v>
      </c>
      <c r="CF80" s="38">
        <f>VLOOKUP(B:B,'[1]1. RW,EX,BOP,CP,SA'!$B:$CD,62,0)</f>
        <v>976</v>
      </c>
      <c r="CG80" s="38">
        <f>VLOOKUP(B:B,'[1]1. RW,EX,BOP,CP,SA'!$B:$CD,63,0)</f>
        <v>1052</v>
      </c>
      <c r="CH80" s="38">
        <f>VLOOKUP(B:B,'[1]1. RW,EX,BOP,CP,SA'!$B:$CD,64,0)</f>
        <v>861</v>
      </c>
      <c r="CI80" s="38">
        <f>VLOOKUP(B:B,'[1]1. RW,EX,BOP,CP,SA'!$B:$CD,65,0)</f>
        <v>864</v>
      </c>
      <c r="CJ80" s="38">
        <f>VLOOKUP(B:B,'[1]1. RW,EX,BOP,CP,SA'!$B:$CD,66,0)</f>
        <v>984</v>
      </c>
      <c r="CK80" s="38">
        <f>VLOOKUP(B:B,'[1]1. RW,EX,BOP,CP,SA'!$B:$CD,67,0)</f>
        <v>929</v>
      </c>
      <c r="CL80" s="38">
        <f>VLOOKUP(B:B,'[1]1. RW,EX,BOP,CP,SA'!$B:$CD,68,0)</f>
        <v>760</v>
      </c>
      <c r="CM80" s="38">
        <f>VLOOKUP(B:B,'[1]1. RW,EX,BOP,CP,SA'!$B:$CD,69,0)</f>
        <v>1026</v>
      </c>
      <c r="CN80" s="38">
        <f>VLOOKUP(B:B,'[1]1. RW,EX,BOP,CP,SA'!$B:$CD,70,0)</f>
        <v>1031</v>
      </c>
      <c r="CO80" s="38">
        <f>VLOOKUP(B:B,'[1]1. RW,EX,BOP,CP,SA'!$B:$CD,71,0)</f>
        <v>2458</v>
      </c>
      <c r="CP80" s="38">
        <f>VLOOKUP(B:B,'[1]1. RW,EX,BOP,CP,SA'!$B:$CD,72,0)</f>
        <v>1566</v>
      </c>
      <c r="CQ80" s="38">
        <f>VLOOKUP(B:B,'[1]1. RW,EX,BOP,CP,SA'!$B:$CD,73,0)</f>
        <v>1010</v>
      </c>
      <c r="CR80" s="38">
        <f>VLOOKUP(B:B,'[1]1. RW,EX,BOP,CP,SA'!$B:$CD,74,0)</f>
        <v>1151</v>
      </c>
      <c r="CS80" s="38">
        <f>VLOOKUP(B:B,'[1]1. RW,EX,BOP,CP,SA'!$B:$CD,75,0)</f>
        <v>1130</v>
      </c>
      <c r="CT80" s="38">
        <f>VLOOKUP(B:B,'[1]1. RW,EX,BOP,CP,SA'!$B:$CD,76,0)</f>
        <v>979</v>
      </c>
      <c r="CU80" s="38">
        <f>VLOOKUP(B:B,'[1]1. RW,EX,BOP,CP,SA'!$B:$CD,77,0)</f>
        <v>1027</v>
      </c>
      <c r="CV80" s="52">
        <f>VLOOKUP(B:B,'[1]1. RW,EX,BOP,CP,SA'!$B:$CD,78,0)</f>
        <v>849</v>
      </c>
      <c r="CW80" s="52">
        <f>VLOOKUP(B:B,'[1]1. RW,EX,BOP,CP,SA'!$B:$CD,79,0)</f>
        <v>1270</v>
      </c>
      <c r="CX80" s="52">
        <f>VLOOKUP(B:B,'[1]1. RW,EX,BOP,CP,SA'!$B:$CD,80,0)</f>
        <v>1074</v>
      </c>
      <c r="CY80" s="52">
        <f>VLOOKUP(B:B,'[1]1. RW,EX,BOP,CP,SA'!$B:$CD,81,0)</f>
        <v>916</v>
      </c>
    </row>
    <row r="81" spans="1:103">
      <c r="A81" s="13" t="s">
        <v>151</v>
      </c>
      <c r="B81" s="5" t="s">
        <v>1474</v>
      </c>
      <c r="C81" s="18" t="s">
        <v>817</v>
      </c>
      <c r="D81" s="38">
        <v>1807</v>
      </c>
      <c r="E81" s="38">
        <v>2274</v>
      </c>
      <c r="F81" s="38">
        <v>2151</v>
      </c>
      <c r="G81" s="38">
        <v>2327</v>
      </c>
      <c r="H81" s="38">
        <v>1922</v>
      </c>
      <c r="I81" s="38">
        <v>1775</v>
      </c>
      <c r="J81" s="38">
        <v>1559</v>
      </c>
      <c r="K81" s="38">
        <v>1768</v>
      </c>
      <c r="L81" s="38">
        <v>2583</v>
      </c>
      <c r="M81" s="38">
        <v>2406</v>
      </c>
      <c r="N81" s="38">
        <v>2668</v>
      </c>
      <c r="O81" s="38">
        <v>4325</v>
      </c>
      <c r="P81" s="38">
        <v>3930</v>
      </c>
      <c r="Q81" s="38">
        <v>4028</v>
      </c>
      <c r="R81" s="38">
        <v>3823</v>
      </c>
      <c r="S81" s="38">
        <v>2584</v>
      </c>
      <c r="T81" s="38">
        <v>2603</v>
      </c>
      <c r="U81" s="38">
        <v>5023</v>
      </c>
      <c r="V81" s="38">
        <v>3204</v>
      </c>
      <c r="W81" s="38">
        <v>2912</v>
      </c>
      <c r="X81" s="53">
        <f>VLOOKUP(B:B,'[1]1. RW,EX,BOP,CP,SA'!$B:$CD,2,0)</f>
        <v>483</v>
      </c>
      <c r="Y81" s="38">
        <f>VLOOKUP(B:B,'[1]1. RW,EX,BOP,CP,SA'!$B:$CD,3,0)</f>
        <v>481</v>
      </c>
      <c r="Z81" s="38">
        <f>VLOOKUP(B:B,'[1]1. RW,EX,BOP,CP,SA'!$B:$CD,4,0)</f>
        <v>448</v>
      </c>
      <c r="AA81" s="38">
        <f>VLOOKUP(B:B,'[1]1. RW,EX,BOP,CP,SA'!$B:$CD,5,0)</f>
        <v>395</v>
      </c>
      <c r="AB81" s="38">
        <f>VLOOKUP(B:B,'[1]1. RW,EX,BOP,CP,SA'!$B:$CD,6,0)</f>
        <v>576</v>
      </c>
      <c r="AC81" s="38">
        <f>VLOOKUP(B:B,'[1]1. RW,EX,BOP,CP,SA'!$B:$CD,7,0)</f>
        <v>577</v>
      </c>
      <c r="AD81" s="38">
        <f>VLOOKUP(B:B,'[1]1. RW,EX,BOP,CP,SA'!$B:$CD,8,0)</f>
        <v>571</v>
      </c>
      <c r="AE81" s="38">
        <f>VLOOKUP(B:B,'[1]1. RW,EX,BOP,CP,SA'!$B:$CD,9,0)</f>
        <v>550</v>
      </c>
      <c r="AF81" s="38">
        <f>VLOOKUP(B:B,'[1]1. RW,EX,BOP,CP,SA'!$B:$CD,10,0)</f>
        <v>468</v>
      </c>
      <c r="AG81" s="38">
        <f>VLOOKUP(B:B,'[1]1. RW,EX,BOP,CP,SA'!$B:$CD,11,0)</f>
        <v>587</v>
      </c>
      <c r="AH81" s="38">
        <f>VLOOKUP(B:B,'[1]1. RW,EX,BOP,CP,SA'!$B:$CD,12,0)</f>
        <v>474</v>
      </c>
      <c r="AI81" s="38">
        <f>VLOOKUP(B:B,'[1]1. RW,EX,BOP,CP,SA'!$B:$CD,13,0)</f>
        <v>622</v>
      </c>
      <c r="AJ81" s="38">
        <f>VLOOKUP(B:B,'[1]1. RW,EX,BOP,CP,SA'!$B:$CD,14,0)</f>
        <v>661</v>
      </c>
      <c r="AK81" s="38">
        <f>VLOOKUP(B:B,'[1]1. RW,EX,BOP,CP,SA'!$B:$CD,15,0)</f>
        <v>648</v>
      </c>
      <c r="AL81" s="38">
        <f>VLOOKUP(B:B,'[1]1. RW,EX,BOP,CP,SA'!$B:$CD,16,0)</f>
        <v>516</v>
      </c>
      <c r="AM81" s="38">
        <f>VLOOKUP(B:B,'[1]1. RW,EX,BOP,CP,SA'!$B:$CD,17,0)</f>
        <v>502</v>
      </c>
      <c r="AN81" s="38">
        <f>VLOOKUP(B:B,'[1]1. RW,EX,BOP,CP,SA'!$B:$CD,18,0)</f>
        <v>518</v>
      </c>
      <c r="AO81" s="38">
        <f>VLOOKUP(B:B,'[1]1. RW,EX,BOP,CP,SA'!$B:$CD,19,0)</f>
        <v>535</v>
      </c>
      <c r="AP81" s="38">
        <f>VLOOKUP(B:B,'[1]1. RW,EX,BOP,CP,SA'!$B:$CD,20,0)</f>
        <v>410</v>
      </c>
      <c r="AQ81" s="38">
        <f>VLOOKUP(B:B,'[1]1. RW,EX,BOP,CP,SA'!$B:$CD,21,0)</f>
        <v>459</v>
      </c>
      <c r="AR81" s="38">
        <f>VLOOKUP(B:B,'[1]1. RW,EX,BOP,CP,SA'!$B:$CD,22,0)</f>
        <v>475</v>
      </c>
      <c r="AS81" s="38">
        <f>VLOOKUP(B:B,'[1]1. RW,EX,BOP,CP,SA'!$B:$CD,23,0)</f>
        <v>416</v>
      </c>
      <c r="AT81" s="38">
        <f>VLOOKUP(B:B,'[1]1. RW,EX,BOP,CP,SA'!$B:$CD,24,0)</f>
        <v>407</v>
      </c>
      <c r="AU81" s="38">
        <f>VLOOKUP(B:B,'[1]1. RW,EX,BOP,CP,SA'!$B:$CD,25,0)</f>
        <v>477</v>
      </c>
      <c r="AV81" s="38">
        <f>VLOOKUP(B:B,'[1]1. RW,EX,BOP,CP,SA'!$B:$CD,26,0)</f>
        <v>458</v>
      </c>
      <c r="AW81" s="38">
        <f>VLOOKUP(B:B,'[1]1. RW,EX,BOP,CP,SA'!$B:$CD,27,0)</f>
        <v>385</v>
      </c>
      <c r="AX81" s="38">
        <f>VLOOKUP(B:B,'[1]1. RW,EX,BOP,CP,SA'!$B:$CD,28,0)</f>
        <v>331</v>
      </c>
      <c r="AY81" s="38">
        <f>VLOOKUP(B:B,'[1]1. RW,EX,BOP,CP,SA'!$B:$CD,29,0)</f>
        <v>385</v>
      </c>
      <c r="AZ81" s="38">
        <f>VLOOKUP(B:B,'[1]1. RW,EX,BOP,CP,SA'!$B:$CD,30,0)</f>
        <v>437</v>
      </c>
      <c r="BA81" s="38">
        <f>VLOOKUP(B:B,'[1]1. RW,EX,BOP,CP,SA'!$B:$CD,31,0)</f>
        <v>413</v>
      </c>
      <c r="BB81" s="38">
        <f>VLOOKUP(B:B,'[1]1. RW,EX,BOP,CP,SA'!$B:$CD,32,0)</f>
        <v>457</v>
      </c>
      <c r="BC81" s="38">
        <f>VLOOKUP(B:B,'[1]1. RW,EX,BOP,CP,SA'!$B:$CD,33,0)</f>
        <v>461</v>
      </c>
      <c r="BD81" s="38">
        <f>VLOOKUP(B:B,'[1]1. RW,EX,BOP,CP,SA'!$B:$CD,34,0)</f>
        <v>607</v>
      </c>
      <c r="BE81" s="38">
        <f>VLOOKUP(B:B,'[1]1. RW,EX,BOP,CP,SA'!$B:$CD,35,0)</f>
        <v>695</v>
      </c>
      <c r="BF81" s="38">
        <f>VLOOKUP(B:B,'[1]1. RW,EX,BOP,CP,SA'!$B:$CD,36,0)</f>
        <v>711</v>
      </c>
      <c r="BG81" s="38">
        <f>VLOOKUP(B:B,'[1]1. RW,EX,BOP,CP,SA'!$B:$CD,37,0)</f>
        <v>570</v>
      </c>
      <c r="BH81" s="38">
        <f>VLOOKUP(B:B,'[1]1. RW,EX,BOP,CP,SA'!$B:$CD,38,0)</f>
        <v>651</v>
      </c>
      <c r="BI81" s="38">
        <f>VLOOKUP(B:B,'[1]1. RW,EX,BOP,CP,SA'!$B:$CD,39,0)</f>
        <v>676</v>
      </c>
      <c r="BJ81" s="38">
        <f>VLOOKUP(B:B,'[1]1. RW,EX,BOP,CP,SA'!$B:$CD,40,0)</f>
        <v>585</v>
      </c>
      <c r="BK81" s="38">
        <f>VLOOKUP(B:B,'[1]1. RW,EX,BOP,CP,SA'!$B:$CD,41,0)</f>
        <v>494</v>
      </c>
      <c r="BL81" s="38">
        <f>VLOOKUP(B:B,'[1]1. RW,EX,BOP,CP,SA'!$B:$CD,42,0)</f>
        <v>602</v>
      </c>
      <c r="BM81" s="38">
        <f>VLOOKUP(B:B,'[1]1. RW,EX,BOP,CP,SA'!$B:$CD,43,0)</f>
        <v>757</v>
      </c>
      <c r="BN81" s="38">
        <f>VLOOKUP(B:B,'[1]1. RW,EX,BOP,CP,SA'!$B:$CD,44,0)</f>
        <v>579</v>
      </c>
      <c r="BO81" s="38">
        <f>VLOOKUP(B:B,'[1]1. RW,EX,BOP,CP,SA'!$B:$CD,45,0)</f>
        <v>730</v>
      </c>
      <c r="BP81" s="38">
        <f>VLOOKUP(B:B,'[1]1. RW,EX,BOP,CP,SA'!$B:$CD,46,0)</f>
        <v>955</v>
      </c>
      <c r="BQ81" s="38">
        <f>VLOOKUP(B:B,'[1]1. RW,EX,BOP,CP,SA'!$B:$CD,47,0)</f>
        <v>703</v>
      </c>
      <c r="BR81" s="38">
        <f>VLOOKUP(B:B,'[1]1. RW,EX,BOP,CP,SA'!$B:$CD,48,0)</f>
        <v>1464</v>
      </c>
      <c r="BS81" s="38">
        <f>VLOOKUP(B:B,'[1]1. RW,EX,BOP,CP,SA'!$B:$CD,49,0)</f>
        <v>1203</v>
      </c>
      <c r="BT81" s="38">
        <f>VLOOKUP(B:B,'[1]1. RW,EX,BOP,CP,SA'!$B:$CD,50,0)</f>
        <v>765</v>
      </c>
      <c r="BU81" s="38">
        <f>VLOOKUP(B:B,'[1]1. RW,EX,BOP,CP,SA'!$B:$CD,51,0)</f>
        <v>897</v>
      </c>
      <c r="BV81" s="38">
        <f>VLOOKUP(B:B,'[1]1. RW,EX,BOP,CP,SA'!$B:$CD,52,0)</f>
        <v>924</v>
      </c>
      <c r="BW81" s="38">
        <f>VLOOKUP(B:B,'[1]1. RW,EX,BOP,CP,SA'!$B:$CD,53,0)</f>
        <v>1344</v>
      </c>
      <c r="BX81" s="38">
        <f>VLOOKUP(B:B,'[1]1. RW,EX,BOP,CP,SA'!$B:$CD,54,0)</f>
        <v>841</v>
      </c>
      <c r="BY81" s="38">
        <f>VLOOKUP(B:B,'[1]1. RW,EX,BOP,CP,SA'!$B:$CD,55,0)</f>
        <v>983</v>
      </c>
      <c r="BZ81" s="38">
        <f>VLOOKUP(B:B,'[1]1. RW,EX,BOP,CP,SA'!$B:$CD,56,0)</f>
        <v>1067</v>
      </c>
      <c r="CA81" s="38">
        <f>VLOOKUP(B:B,'[1]1. RW,EX,BOP,CP,SA'!$B:$CD,57,0)</f>
        <v>1137</v>
      </c>
      <c r="CB81" s="38">
        <f>VLOOKUP(B:B,'[1]1. RW,EX,BOP,CP,SA'!$B:$CD,58,0)</f>
        <v>1122</v>
      </c>
      <c r="CC81" s="38">
        <f>VLOOKUP(B:B,'[1]1. RW,EX,BOP,CP,SA'!$B:$CD,59,0)</f>
        <v>764</v>
      </c>
      <c r="CD81" s="38">
        <f>VLOOKUP(B:B,'[1]1. RW,EX,BOP,CP,SA'!$B:$CD,60,0)</f>
        <v>1180</v>
      </c>
      <c r="CE81" s="38">
        <f>VLOOKUP(B:B,'[1]1. RW,EX,BOP,CP,SA'!$B:$CD,61,0)</f>
        <v>757</v>
      </c>
      <c r="CF81" s="38">
        <f>VLOOKUP(B:B,'[1]1. RW,EX,BOP,CP,SA'!$B:$CD,62,0)</f>
        <v>672</v>
      </c>
      <c r="CG81" s="38">
        <f>VLOOKUP(B:B,'[1]1. RW,EX,BOP,CP,SA'!$B:$CD,63,0)</f>
        <v>745</v>
      </c>
      <c r="CH81" s="38">
        <f>VLOOKUP(B:B,'[1]1. RW,EX,BOP,CP,SA'!$B:$CD,64,0)</f>
        <v>585</v>
      </c>
      <c r="CI81" s="38">
        <f>VLOOKUP(B:B,'[1]1. RW,EX,BOP,CP,SA'!$B:$CD,65,0)</f>
        <v>582</v>
      </c>
      <c r="CJ81" s="38">
        <f>VLOOKUP(B:B,'[1]1. RW,EX,BOP,CP,SA'!$B:$CD,66,0)</f>
        <v>700</v>
      </c>
      <c r="CK81" s="38">
        <f>VLOOKUP(B:B,'[1]1. RW,EX,BOP,CP,SA'!$B:$CD,67,0)</f>
        <v>664</v>
      </c>
      <c r="CL81" s="38">
        <f>VLOOKUP(B:B,'[1]1. RW,EX,BOP,CP,SA'!$B:$CD,68,0)</f>
        <v>488</v>
      </c>
      <c r="CM81" s="38">
        <f>VLOOKUP(B:B,'[1]1. RW,EX,BOP,CP,SA'!$B:$CD,69,0)</f>
        <v>751</v>
      </c>
      <c r="CN81" s="38">
        <f>VLOOKUP(B:B,'[1]1. RW,EX,BOP,CP,SA'!$B:$CD,70,0)</f>
        <v>740</v>
      </c>
      <c r="CO81" s="38">
        <f>VLOOKUP(B:B,'[1]1. RW,EX,BOP,CP,SA'!$B:$CD,71,0)</f>
        <v>2183</v>
      </c>
      <c r="CP81" s="38">
        <f>VLOOKUP(B:B,'[1]1. RW,EX,BOP,CP,SA'!$B:$CD,72,0)</f>
        <v>1329</v>
      </c>
      <c r="CQ81" s="38">
        <f>VLOOKUP(B:B,'[1]1. RW,EX,BOP,CP,SA'!$B:$CD,73,0)</f>
        <v>771</v>
      </c>
      <c r="CR81" s="38">
        <f>VLOOKUP(B:B,'[1]1. RW,EX,BOP,CP,SA'!$B:$CD,74,0)</f>
        <v>890</v>
      </c>
      <c r="CS81" s="38">
        <f>VLOOKUP(B:B,'[1]1. RW,EX,BOP,CP,SA'!$B:$CD,75,0)</f>
        <v>872</v>
      </c>
      <c r="CT81" s="38">
        <f>VLOOKUP(B:B,'[1]1. RW,EX,BOP,CP,SA'!$B:$CD,76,0)</f>
        <v>711</v>
      </c>
      <c r="CU81" s="38">
        <f>VLOOKUP(B:B,'[1]1. RW,EX,BOP,CP,SA'!$B:$CD,77,0)</f>
        <v>731</v>
      </c>
      <c r="CV81" s="52">
        <f>VLOOKUP(B:B,'[1]1. RW,EX,BOP,CP,SA'!$B:$CD,78,0)</f>
        <v>545</v>
      </c>
      <c r="CW81" s="52">
        <f>VLOOKUP(B:B,'[1]1. RW,EX,BOP,CP,SA'!$B:$CD,79,0)</f>
        <v>955</v>
      </c>
      <c r="CX81" s="52">
        <f>VLOOKUP(B:B,'[1]1. RW,EX,BOP,CP,SA'!$B:$CD,80,0)</f>
        <v>791</v>
      </c>
      <c r="CY81" s="52">
        <f>VLOOKUP(B:B,'[1]1. RW,EX,BOP,CP,SA'!$B:$CD,81,0)</f>
        <v>621</v>
      </c>
    </row>
    <row r="82" spans="1:103">
      <c r="A82" s="13" t="s">
        <v>153</v>
      </c>
      <c r="B82" s="5" t="s">
        <v>1475</v>
      </c>
      <c r="C82" s="18" t="s">
        <v>818</v>
      </c>
      <c r="D82" s="38">
        <v>481</v>
      </c>
      <c r="E82" s="38">
        <v>513</v>
      </c>
      <c r="F82" s="38">
        <v>503</v>
      </c>
      <c r="G82" s="38">
        <v>508</v>
      </c>
      <c r="H82" s="38">
        <v>545</v>
      </c>
      <c r="I82" s="38">
        <v>570</v>
      </c>
      <c r="J82" s="38">
        <v>595</v>
      </c>
      <c r="K82" s="38">
        <v>685</v>
      </c>
      <c r="L82" s="38">
        <v>751</v>
      </c>
      <c r="M82" s="38">
        <v>758</v>
      </c>
      <c r="N82" s="38">
        <v>892</v>
      </c>
      <c r="O82" s="38">
        <v>884</v>
      </c>
      <c r="P82" s="38">
        <v>1040</v>
      </c>
      <c r="Q82" s="38">
        <v>1043</v>
      </c>
      <c r="R82" s="38">
        <v>982</v>
      </c>
      <c r="S82" s="38">
        <v>895</v>
      </c>
      <c r="T82" s="38">
        <v>903</v>
      </c>
      <c r="U82" s="38">
        <v>892</v>
      </c>
      <c r="V82" s="38">
        <v>918</v>
      </c>
      <c r="W82" s="38">
        <v>1004</v>
      </c>
      <c r="X82" s="53">
        <f>VLOOKUP(B:B,'[1]1. RW,EX,BOP,CP,SA'!$B:$CD,2,0)</f>
        <v>121</v>
      </c>
      <c r="Y82" s="38">
        <f>VLOOKUP(B:B,'[1]1. RW,EX,BOP,CP,SA'!$B:$CD,3,0)</f>
        <v>120</v>
      </c>
      <c r="Z82" s="38">
        <f>VLOOKUP(B:B,'[1]1. RW,EX,BOP,CP,SA'!$B:$CD,4,0)</f>
        <v>117</v>
      </c>
      <c r="AA82" s="38">
        <f>VLOOKUP(B:B,'[1]1. RW,EX,BOP,CP,SA'!$B:$CD,5,0)</f>
        <v>123</v>
      </c>
      <c r="AB82" s="38">
        <f>VLOOKUP(B:B,'[1]1. RW,EX,BOP,CP,SA'!$B:$CD,6,0)</f>
        <v>125</v>
      </c>
      <c r="AC82" s="38">
        <f>VLOOKUP(B:B,'[1]1. RW,EX,BOP,CP,SA'!$B:$CD,7,0)</f>
        <v>132</v>
      </c>
      <c r="AD82" s="38">
        <f>VLOOKUP(B:B,'[1]1. RW,EX,BOP,CP,SA'!$B:$CD,8,0)</f>
        <v>121</v>
      </c>
      <c r="AE82" s="38">
        <f>VLOOKUP(B:B,'[1]1. RW,EX,BOP,CP,SA'!$B:$CD,9,0)</f>
        <v>135</v>
      </c>
      <c r="AF82" s="38">
        <f>VLOOKUP(B:B,'[1]1. RW,EX,BOP,CP,SA'!$B:$CD,10,0)</f>
        <v>118</v>
      </c>
      <c r="AG82" s="38">
        <f>VLOOKUP(B:B,'[1]1. RW,EX,BOP,CP,SA'!$B:$CD,11,0)</f>
        <v>128</v>
      </c>
      <c r="AH82" s="38">
        <f>VLOOKUP(B:B,'[1]1. RW,EX,BOP,CP,SA'!$B:$CD,12,0)</f>
        <v>121</v>
      </c>
      <c r="AI82" s="38">
        <f>VLOOKUP(B:B,'[1]1. RW,EX,BOP,CP,SA'!$B:$CD,13,0)</f>
        <v>136</v>
      </c>
      <c r="AJ82" s="38">
        <f>VLOOKUP(B:B,'[1]1. RW,EX,BOP,CP,SA'!$B:$CD,14,0)</f>
        <v>128</v>
      </c>
      <c r="AK82" s="38">
        <f>VLOOKUP(B:B,'[1]1. RW,EX,BOP,CP,SA'!$B:$CD,15,0)</f>
        <v>122</v>
      </c>
      <c r="AL82" s="38">
        <f>VLOOKUP(B:B,'[1]1. RW,EX,BOP,CP,SA'!$B:$CD,16,0)</f>
        <v>130</v>
      </c>
      <c r="AM82" s="38">
        <f>VLOOKUP(B:B,'[1]1. RW,EX,BOP,CP,SA'!$B:$CD,17,0)</f>
        <v>128</v>
      </c>
      <c r="AN82" s="38">
        <f>VLOOKUP(B:B,'[1]1. RW,EX,BOP,CP,SA'!$B:$CD,18,0)</f>
        <v>121</v>
      </c>
      <c r="AO82" s="38">
        <f>VLOOKUP(B:B,'[1]1. RW,EX,BOP,CP,SA'!$B:$CD,19,0)</f>
        <v>143</v>
      </c>
      <c r="AP82" s="38">
        <f>VLOOKUP(B:B,'[1]1. RW,EX,BOP,CP,SA'!$B:$CD,20,0)</f>
        <v>141</v>
      </c>
      <c r="AQ82" s="38">
        <f>VLOOKUP(B:B,'[1]1. RW,EX,BOP,CP,SA'!$B:$CD,21,0)</f>
        <v>140</v>
      </c>
      <c r="AR82" s="38">
        <f>VLOOKUP(B:B,'[1]1. RW,EX,BOP,CP,SA'!$B:$CD,22,0)</f>
        <v>148</v>
      </c>
      <c r="AS82" s="38">
        <f>VLOOKUP(B:B,'[1]1. RW,EX,BOP,CP,SA'!$B:$CD,23,0)</f>
        <v>135</v>
      </c>
      <c r="AT82" s="38">
        <f>VLOOKUP(B:B,'[1]1. RW,EX,BOP,CP,SA'!$B:$CD,24,0)</f>
        <v>131</v>
      </c>
      <c r="AU82" s="38">
        <f>VLOOKUP(B:B,'[1]1. RW,EX,BOP,CP,SA'!$B:$CD,25,0)</f>
        <v>156</v>
      </c>
      <c r="AV82" s="38">
        <f>VLOOKUP(B:B,'[1]1. RW,EX,BOP,CP,SA'!$B:$CD,26,0)</f>
        <v>143</v>
      </c>
      <c r="AW82" s="38">
        <f>VLOOKUP(B:B,'[1]1. RW,EX,BOP,CP,SA'!$B:$CD,27,0)</f>
        <v>148</v>
      </c>
      <c r="AX82" s="38">
        <f>VLOOKUP(B:B,'[1]1. RW,EX,BOP,CP,SA'!$B:$CD,28,0)</f>
        <v>148</v>
      </c>
      <c r="AY82" s="38">
        <f>VLOOKUP(B:B,'[1]1. RW,EX,BOP,CP,SA'!$B:$CD,29,0)</f>
        <v>156</v>
      </c>
      <c r="AZ82" s="38">
        <f>VLOOKUP(B:B,'[1]1. RW,EX,BOP,CP,SA'!$B:$CD,30,0)</f>
        <v>138</v>
      </c>
      <c r="BA82" s="38">
        <f>VLOOKUP(B:B,'[1]1. RW,EX,BOP,CP,SA'!$B:$CD,31,0)</f>
        <v>187</v>
      </c>
      <c r="BB82" s="38">
        <f>VLOOKUP(B:B,'[1]1. RW,EX,BOP,CP,SA'!$B:$CD,32,0)</f>
        <v>173</v>
      </c>
      <c r="BC82" s="38">
        <f>VLOOKUP(B:B,'[1]1. RW,EX,BOP,CP,SA'!$B:$CD,33,0)</f>
        <v>187</v>
      </c>
      <c r="BD82" s="38">
        <f>VLOOKUP(B:B,'[1]1. RW,EX,BOP,CP,SA'!$B:$CD,34,0)</f>
        <v>186</v>
      </c>
      <c r="BE82" s="38">
        <f>VLOOKUP(B:B,'[1]1. RW,EX,BOP,CP,SA'!$B:$CD,35,0)</f>
        <v>186</v>
      </c>
      <c r="BF82" s="38">
        <f>VLOOKUP(B:B,'[1]1. RW,EX,BOP,CP,SA'!$B:$CD,36,0)</f>
        <v>194</v>
      </c>
      <c r="BG82" s="38">
        <f>VLOOKUP(B:B,'[1]1. RW,EX,BOP,CP,SA'!$B:$CD,37,0)</f>
        <v>185</v>
      </c>
      <c r="BH82" s="38">
        <f>VLOOKUP(B:B,'[1]1. RW,EX,BOP,CP,SA'!$B:$CD,38,0)</f>
        <v>172</v>
      </c>
      <c r="BI82" s="38">
        <f>VLOOKUP(B:B,'[1]1. RW,EX,BOP,CP,SA'!$B:$CD,39,0)</f>
        <v>198</v>
      </c>
      <c r="BJ82" s="38">
        <f>VLOOKUP(B:B,'[1]1. RW,EX,BOP,CP,SA'!$B:$CD,40,0)</f>
        <v>200</v>
      </c>
      <c r="BK82" s="38">
        <f>VLOOKUP(B:B,'[1]1. RW,EX,BOP,CP,SA'!$B:$CD,41,0)</f>
        <v>188</v>
      </c>
      <c r="BL82" s="38">
        <f>VLOOKUP(B:B,'[1]1. RW,EX,BOP,CP,SA'!$B:$CD,42,0)</f>
        <v>199</v>
      </c>
      <c r="BM82" s="38">
        <f>VLOOKUP(B:B,'[1]1. RW,EX,BOP,CP,SA'!$B:$CD,43,0)</f>
        <v>231</v>
      </c>
      <c r="BN82" s="38">
        <f>VLOOKUP(B:B,'[1]1. RW,EX,BOP,CP,SA'!$B:$CD,44,0)</f>
        <v>244</v>
      </c>
      <c r="BO82" s="38">
        <f>VLOOKUP(B:B,'[1]1. RW,EX,BOP,CP,SA'!$B:$CD,45,0)</f>
        <v>218</v>
      </c>
      <c r="BP82" s="38">
        <f>VLOOKUP(B:B,'[1]1. RW,EX,BOP,CP,SA'!$B:$CD,46,0)</f>
        <v>209</v>
      </c>
      <c r="BQ82" s="38">
        <f>VLOOKUP(B:B,'[1]1. RW,EX,BOP,CP,SA'!$B:$CD,47,0)</f>
        <v>218</v>
      </c>
      <c r="BR82" s="38">
        <f>VLOOKUP(B:B,'[1]1. RW,EX,BOP,CP,SA'!$B:$CD,48,0)</f>
        <v>217</v>
      </c>
      <c r="BS82" s="38">
        <f>VLOOKUP(B:B,'[1]1. RW,EX,BOP,CP,SA'!$B:$CD,49,0)</f>
        <v>240</v>
      </c>
      <c r="BT82" s="38">
        <f>VLOOKUP(B:B,'[1]1. RW,EX,BOP,CP,SA'!$B:$CD,50,0)</f>
        <v>221</v>
      </c>
      <c r="BU82" s="38">
        <f>VLOOKUP(B:B,'[1]1. RW,EX,BOP,CP,SA'!$B:$CD,51,0)</f>
        <v>264</v>
      </c>
      <c r="BV82" s="38">
        <f>VLOOKUP(B:B,'[1]1. RW,EX,BOP,CP,SA'!$B:$CD,52,0)</f>
        <v>290</v>
      </c>
      <c r="BW82" s="38">
        <f>VLOOKUP(B:B,'[1]1. RW,EX,BOP,CP,SA'!$B:$CD,53,0)</f>
        <v>265</v>
      </c>
      <c r="BX82" s="38">
        <f>VLOOKUP(B:B,'[1]1. RW,EX,BOP,CP,SA'!$B:$CD,54,0)</f>
        <v>270</v>
      </c>
      <c r="BY82" s="38">
        <f>VLOOKUP(B:B,'[1]1. RW,EX,BOP,CP,SA'!$B:$CD,55,0)</f>
        <v>257</v>
      </c>
      <c r="BZ82" s="38">
        <f>VLOOKUP(B:B,'[1]1. RW,EX,BOP,CP,SA'!$B:$CD,56,0)</f>
        <v>263</v>
      </c>
      <c r="CA82" s="38">
        <f>VLOOKUP(B:B,'[1]1. RW,EX,BOP,CP,SA'!$B:$CD,57,0)</f>
        <v>253</v>
      </c>
      <c r="CB82" s="38">
        <f>VLOOKUP(B:B,'[1]1. RW,EX,BOP,CP,SA'!$B:$CD,58,0)</f>
        <v>242</v>
      </c>
      <c r="CC82" s="38">
        <f>VLOOKUP(B:B,'[1]1. RW,EX,BOP,CP,SA'!$B:$CD,59,0)</f>
        <v>241</v>
      </c>
      <c r="CD82" s="38">
        <f>VLOOKUP(B:B,'[1]1. RW,EX,BOP,CP,SA'!$B:$CD,60,0)</f>
        <v>263</v>
      </c>
      <c r="CE82" s="38">
        <f>VLOOKUP(B:B,'[1]1. RW,EX,BOP,CP,SA'!$B:$CD,61,0)</f>
        <v>236</v>
      </c>
      <c r="CF82" s="38">
        <f>VLOOKUP(B:B,'[1]1. RW,EX,BOP,CP,SA'!$B:$CD,62,0)</f>
        <v>232</v>
      </c>
      <c r="CG82" s="38">
        <f>VLOOKUP(B:B,'[1]1. RW,EX,BOP,CP,SA'!$B:$CD,63,0)</f>
        <v>237</v>
      </c>
      <c r="CH82" s="38">
        <f>VLOOKUP(B:B,'[1]1. RW,EX,BOP,CP,SA'!$B:$CD,64,0)</f>
        <v>211</v>
      </c>
      <c r="CI82" s="38">
        <f>VLOOKUP(B:B,'[1]1. RW,EX,BOP,CP,SA'!$B:$CD,65,0)</f>
        <v>215</v>
      </c>
      <c r="CJ82" s="38">
        <f>VLOOKUP(B:B,'[1]1. RW,EX,BOP,CP,SA'!$B:$CD,66,0)</f>
        <v>226</v>
      </c>
      <c r="CK82" s="38">
        <f>VLOOKUP(B:B,'[1]1. RW,EX,BOP,CP,SA'!$B:$CD,67,0)</f>
        <v>223</v>
      </c>
      <c r="CL82" s="38">
        <f>VLOOKUP(B:B,'[1]1. RW,EX,BOP,CP,SA'!$B:$CD,68,0)</f>
        <v>225</v>
      </c>
      <c r="CM82" s="38">
        <f>VLOOKUP(B:B,'[1]1. RW,EX,BOP,CP,SA'!$B:$CD,69,0)</f>
        <v>229</v>
      </c>
      <c r="CN82" s="38">
        <f>VLOOKUP(B:B,'[1]1. RW,EX,BOP,CP,SA'!$B:$CD,70,0)</f>
        <v>249</v>
      </c>
      <c r="CO82" s="38">
        <f>VLOOKUP(B:B,'[1]1. RW,EX,BOP,CP,SA'!$B:$CD,71,0)</f>
        <v>236</v>
      </c>
      <c r="CP82" s="38">
        <f>VLOOKUP(B:B,'[1]1. RW,EX,BOP,CP,SA'!$B:$CD,72,0)</f>
        <v>202</v>
      </c>
      <c r="CQ82" s="38">
        <f>VLOOKUP(B:B,'[1]1. RW,EX,BOP,CP,SA'!$B:$CD,73,0)</f>
        <v>205</v>
      </c>
      <c r="CR82" s="38">
        <f>VLOOKUP(B:B,'[1]1. RW,EX,BOP,CP,SA'!$B:$CD,74,0)</f>
        <v>225</v>
      </c>
      <c r="CS82" s="38">
        <f>VLOOKUP(B:B,'[1]1. RW,EX,BOP,CP,SA'!$B:$CD,75,0)</f>
        <v>214</v>
      </c>
      <c r="CT82" s="38">
        <f>VLOOKUP(B:B,'[1]1. RW,EX,BOP,CP,SA'!$B:$CD,76,0)</f>
        <v>230</v>
      </c>
      <c r="CU82" s="38">
        <f>VLOOKUP(B:B,'[1]1. RW,EX,BOP,CP,SA'!$B:$CD,77,0)</f>
        <v>249</v>
      </c>
      <c r="CV82" s="52">
        <f>VLOOKUP(B:B,'[1]1. RW,EX,BOP,CP,SA'!$B:$CD,78,0)</f>
        <v>253</v>
      </c>
      <c r="CW82" s="52">
        <f>VLOOKUP(B:B,'[1]1. RW,EX,BOP,CP,SA'!$B:$CD,79,0)</f>
        <v>265</v>
      </c>
      <c r="CX82" s="52">
        <f>VLOOKUP(B:B,'[1]1. RW,EX,BOP,CP,SA'!$B:$CD,80,0)</f>
        <v>238</v>
      </c>
      <c r="CY82" s="52">
        <f>VLOOKUP(B:B,'[1]1. RW,EX,BOP,CP,SA'!$B:$CD,81,0)</f>
        <v>248</v>
      </c>
    </row>
    <row r="83" spans="1:103">
      <c r="A83" s="13" t="s">
        <v>155</v>
      </c>
      <c r="B83" s="5" t="s">
        <v>1476</v>
      </c>
      <c r="C83" s="18" t="s">
        <v>819</v>
      </c>
      <c r="D83" s="38">
        <v>65</v>
      </c>
      <c r="E83" s="38">
        <v>84</v>
      </c>
      <c r="F83" s="38">
        <v>91</v>
      </c>
      <c r="G83" s="38">
        <v>82</v>
      </c>
      <c r="H83" s="38">
        <v>94</v>
      </c>
      <c r="I83" s="38">
        <v>77</v>
      </c>
      <c r="J83" s="38">
        <v>71</v>
      </c>
      <c r="K83" s="38">
        <v>80</v>
      </c>
      <c r="L83" s="38">
        <v>104</v>
      </c>
      <c r="M83" s="38">
        <v>114</v>
      </c>
      <c r="N83" s="38">
        <v>171</v>
      </c>
      <c r="O83" s="38">
        <v>121</v>
      </c>
      <c r="P83" s="38">
        <v>145</v>
      </c>
      <c r="Q83" s="38">
        <v>204</v>
      </c>
      <c r="R83" s="38">
        <v>164</v>
      </c>
      <c r="S83" s="38">
        <v>128</v>
      </c>
      <c r="T83" s="38">
        <v>75</v>
      </c>
      <c r="U83" s="38">
        <v>58</v>
      </c>
      <c r="V83" s="38">
        <v>70</v>
      </c>
      <c r="W83" s="38">
        <v>93</v>
      </c>
      <c r="X83" s="53">
        <f>VLOOKUP(B:B,'[1]1. RW,EX,BOP,CP,SA'!$B:$CD,2,0)</f>
        <v>13</v>
      </c>
      <c r="Y83" s="38">
        <f>VLOOKUP(B:B,'[1]1. RW,EX,BOP,CP,SA'!$B:$CD,3,0)</f>
        <v>18</v>
      </c>
      <c r="Z83" s="38">
        <f>VLOOKUP(B:B,'[1]1. RW,EX,BOP,CP,SA'!$B:$CD,4,0)</f>
        <v>17</v>
      </c>
      <c r="AA83" s="38">
        <f>VLOOKUP(B:B,'[1]1. RW,EX,BOP,CP,SA'!$B:$CD,5,0)</f>
        <v>17</v>
      </c>
      <c r="AB83" s="38">
        <f>VLOOKUP(B:B,'[1]1. RW,EX,BOP,CP,SA'!$B:$CD,6,0)</f>
        <v>20</v>
      </c>
      <c r="AC83" s="38">
        <f>VLOOKUP(B:B,'[1]1. RW,EX,BOP,CP,SA'!$B:$CD,7,0)</f>
        <v>20</v>
      </c>
      <c r="AD83" s="38">
        <f>VLOOKUP(B:B,'[1]1. RW,EX,BOP,CP,SA'!$B:$CD,8,0)</f>
        <v>23</v>
      </c>
      <c r="AE83" s="38">
        <f>VLOOKUP(B:B,'[1]1. RW,EX,BOP,CP,SA'!$B:$CD,9,0)</f>
        <v>21</v>
      </c>
      <c r="AF83" s="38">
        <f>VLOOKUP(B:B,'[1]1. RW,EX,BOP,CP,SA'!$B:$CD,10,0)</f>
        <v>23</v>
      </c>
      <c r="AG83" s="38">
        <f>VLOOKUP(B:B,'[1]1. RW,EX,BOP,CP,SA'!$B:$CD,11,0)</f>
        <v>22</v>
      </c>
      <c r="AH83" s="38">
        <f>VLOOKUP(B:B,'[1]1. RW,EX,BOP,CP,SA'!$B:$CD,12,0)</f>
        <v>22</v>
      </c>
      <c r="AI83" s="38">
        <f>VLOOKUP(B:B,'[1]1. RW,EX,BOP,CP,SA'!$B:$CD,13,0)</f>
        <v>24</v>
      </c>
      <c r="AJ83" s="38">
        <f>VLOOKUP(B:B,'[1]1. RW,EX,BOP,CP,SA'!$B:$CD,14,0)</f>
        <v>21</v>
      </c>
      <c r="AK83" s="38">
        <f>VLOOKUP(B:B,'[1]1. RW,EX,BOP,CP,SA'!$B:$CD,15,0)</f>
        <v>19</v>
      </c>
      <c r="AL83" s="38">
        <f>VLOOKUP(B:B,'[1]1. RW,EX,BOP,CP,SA'!$B:$CD,16,0)</f>
        <v>20</v>
      </c>
      <c r="AM83" s="38">
        <f>VLOOKUP(B:B,'[1]1. RW,EX,BOP,CP,SA'!$B:$CD,17,0)</f>
        <v>22</v>
      </c>
      <c r="AN83" s="38">
        <f>VLOOKUP(B:B,'[1]1. RW,EX,BOP,CP,SA'!$B:$CD,18,0)</f>
        <v>21</v>
      </c>
      <c r="AO83" s="38">
        <f>VLOOKUP(B:B,'[1]1. RW,EX,BOP,CP,SA'!$B:$CD,19,0)</f>
        <v>24</v>
      </c>
      <c r="AP83" s="38">
        <f>VLOOKUP(B:B,'[1]1. RW,EX,BOP,CP,SA'!$B:$CD,20,0)</f>
        <v>24</v>
      </c>
      <c r="AQ83" s="38">
        <f>VLOOKUP(B:B,'[1]1. RW,EX,BOP,CP,SA'!$B:$CD,21,0)</f>
        <v>25</v>
      </c>
      <c r="AR83" s="38">
        <f>VLOOKUP(B:B,'[1]1. RW,EX,BOP,CP,SA'!$B:$CD,22,0)</f>
        <v>27</v>
      </c>
      <c r="AS83" s="38">
        <f>VLOOKUP(B:B,'[1]1. RW,EX,BOP,CP,SA'!$B:$CD,23,0)</f>
        <v>17</v>
      </c>
      <c r="AT83" s="38">
        <f>VLOOKUP(B:B,'[1]1. RW,EX,BOP,CP,SA'!$B:$CD,24,0)</f>
        <v>19</v>
      </c>
      <c r="AU83" s="38">
        <f>VLOOKUP(B:B,'[1]1. RW,EX,BOP,CP,SA'!$B:$CD,25,0)</f>
        <v>14</v>
      </c>
      <c r="AV83" s="38">
        <f>VLOOKUP(B:B,'[1]1. RW,EX,BOP,CP,SA'!$B:$CD,26,0)</f>
        <v>18</v>
      </c>
      <c r="AW83" s="38">
        <f>VLOOKUP(B:B,'[1]1. RW,EX,BOP,CP,SA'!$B:$CD,27,0)</f>
        <v>18</v>
      </c>
      <c r="AX83" s="38">
        <f>VLOOKUP(B:B,'[1]1. RW,EX,BOP,CP,SA'!$B:$CD,28,0)</f>
        <v>19</v>
      </c>
      <c r="AY83" s="38">
        <f>VLOOKUP(B:B,'[1]1. RW,EX,BOP,CP,SA'!$B:$CD,29,0)</f>
        <v>16</v>
      </c>
      <c r="AZ83" s="38">
        <f>VLOOKUP(B:B,'[1]1. RW,EX,BOP,CP,SA'!$B:$CD,30,0)</f>
        <v>17</v>
      </c>
      <c r="BA83" s="38">
        <f>VLOOKUP(B:B,'[1]1. RW,EX,BOP,CP,SA'!$B:$CD,31,0)</f>
        <v>22</v>
      </c>
      <c r="BB83" s="38">
        <f>VLOOKUP(B:B,'[1]1. RW,EX,BOP,CP,SA'!$B:$CD,32,0)</f>
        <v>20</v>
      </c>
      <c r="BC83" s="38">
        <f>VLOOKUP(B:B,'[1]1. RW,EX,BOP,CP,SA'!$B:$CD,33,0)</f>
        <v>21</v>
      </c>
      <c r="BD83" s="38">
        <f>VLOOKUP(B:B,'[1]1. RW,EX,BOP,CP,SA'!$B:$CD,34,0)</f>
        <v>24</v>
      </c>
      <c r="BE83" s="38">
        <f>VLOOKUP(B:B,'[1]1. RW,EX,BOP,CP,SA'!$B:$CD,35,0)</f>
        <v>27</v>
      </c>
      <c r="BF83" s="38">
        <f>VLOOKUP(B:B,'[1]1. RW,EX,BOP,CP,SA'!$B:$CD,36,0)</f>
        <v>27</v>
      </c>
      <c r="BG83" s="38">
        <f>VLOOKUP(B:B,'[1]1. RW,EX,BOP,CP,SA'!$B:$CD,37,0)</f>
        <v>26</v>
      </c>
      <c r="BH83" s="38">
        <f>VLOOKUP(B:B,'[1]1. RW,EX,BOP,CP,SA'!$B:$CD,38,0)</f>
        <v>25</v>
      </c>
      <c r="BI83" s="38">
        <f>VLOOKUP(B:B,'[1]1. RW,EX,BOP,CP,SA'!$B:$CD,39,0)</f>
        <v>26</v>
      </c>
      <c r="BJ83" s="38">
        <f>VLOOKUP(B:B,'[1]1. RW,EX,BOP,CP,SA'!$B:$CD,40,0)</f>
        <v>28</v>
      </c>
      <c r="BK83" s="38">
        <f>VLOOKUP(B:B,'[1]1. RW,EX,BOP,CP,SA'!$B:$CD,41,0)</f>
        <v>35</v>
      </c>
      <c r="BL83" s="38">
        <f>VLOOKUP(B:B,'[1]1. RW,EX,BOP,CP,SA'!$B:$CD,42,0)</f>
        <v>34</v>
      </c>
      <c r="BM83" s="38">
        <f>VLOOKUP(B:B,'[1]1. RW,EX,BOP,CP,SA'!$B:$CD,43,0)</f>
        <v>37</v>
      </c>
      <c r="BN83" s="38">
        <f>VLOOKUP(B:B,'[1]1. RW,EX,BOP,CP,SA'!$B:$CD,44,0)</f>
        <v>50</v>
      </c>
      <c r="BO83" s="38">
        <f>VLOOKUP(B:B,'[1]1. RW,EX,BOP,CP,SA'!$B:$CD,45,0)</f>
        <v>50</v>
      </c>
      <c r="BP83" s="38">
        <f>VLOOKUP(B:B,'[1]1. RW,EX,BOP,CP,SA'!$B:$CD,46,0)</f>
        <v>26</v>
      </c>
      <c r="BQ83" s="38">
        <f>VLOOKUP(B:B,'[1]1. RW,EX,BOP,CP,SA'!$B:$CD,47,0)</f>
        <v>31</v>
      </c>
      <c r="BR83" s="38">
        <f>VLOOKUP(B:B,'[1]1. RW,EX,BOP,CP,SA'!$B:$CD,48,0)</f>
        <v>30</v>
      </c>
      <c r="BS83" s="38">
        <f>VLOOKUP(B:B,'[1]1. RW,EX,BOP,CP,SA'!$B:$CD,49,0)</f>
        <v>34</v>
      </c>
      <c r="BT83" s="38">
        <f>VLOOKUP(B:B,'[1]1. RW,EX,BOP,CP,SA'!$B:$CD,50,0)</f>
        <v>36</v>
      </c>
      <c r="BU83" s="38">
        <f>VLOOKUP(B:B,'[1]1. RW,EX,BOP,CP,SA'!$B:$CD,51,0)</f>
        <v>42</v>
      </c>
      <c r="BV83" s="38">
        <f>VLOOKUP(B:B,'[1]1. RW,EX,BOP,CP,SA'!$B:$CD,52,0)</f>
        <v>35</v>
      </c>
      <c r="BW83" s="38">
        <f>VLOOKUP(B:B,'[1]1. RW,EX,BOP,CP,SA'!$B:$CD,53,0)</f>
        <v>32</v>
      </c>
      <c r="BX83" s="38">
        <f>VLOOKUP(B:B,'[1]1. RW,EX,BOP,CP,SA'!$B:$CD,54,0)</f>
        <v>51</v>
      </c>
      <c r="BY83" s="38">
        <f>VLOOKUP(B:B,'[1]1. RW,EX,BOP,CP,SA'!$B:$CD,55,0)</f>
        <v>50</v>
      </c>
      <c r="BZ83" s="38">
        <f>VLOOKUP(B:B,'[1]1. RW,EX,BOP,CP,SA'!$B:$CD,56,0)</f>
        <v>55</v>
      </c>
      <c r="CA83" s="38">
        <f>VLOOKUP(B:B,'[1]1. RW,EX,BOP,CP,SA'!$B:$CD,57,0)</f>
        <v>48</v>
      </c>
      <c r="CB83" s="38">
        <f>VLOOKUP(B:B,'[1]1. RW,EX,BOP,CP,SA'!$B:$CD,58,0)</f>
        <v>43</v>
      </c>
      <c r="CC83" s="38">
        <f>VLOOKUP(B:B,'[1]1. RW,EX,BOP,CP,SA'!$B:$CD,59,0)</f>
        <v>45</v>
      </c>
      <c r="CD83" s="38">
        <f>VLOOKUP(B:B,'[1]1. RW,EX,BOP,CP,SA'!$B:$CD,60,0)</f>
        <v>44</v>
      </c>
      <c r="CE83" s="38">
        <f>VLOOKUP(B:B,'[1]1. RW,EX,BOP,CP,SA'!$B:$CD,61,0)</f>
        <v>32</v>
      </c>
      <c r="CF83" s="38">
        <f>VLOOKUP(B:B,'[1]1. RW,EX,BOP,CP,SA'!$B:$CD,62,0)</f>
        <v>35</v>
      </c>
      <c r="CG83" s="38">
        <f>VLOOKUP(B:B,'[1]1. RW,EX,BOP,CP,SA'!$B:$CD,63,0)</f>
        <v>32</v>
      </c>
      <c r="CH83" s="38">
        <f>VLOOKUP(B:B,'[1]1. RW,EX,BOP,CP,SA'!$B:$CD,64,0)</f>
        <v>28</v>
      </c>
      <c r="CI83" s="38">
        <f>VLOOKUP(B:B,'[1]1. RW,EX,BOP,CP,SA'!$B:$CD,65,0)</f>
        <v>33</v>
      </c>
      <c r="CJ83" s="38">
        <f>VLOOKUP(B:B,'[1]1. RW,EX,BOP,CP,SA'!$B:$CD,66,0)</f>
        <v>23</v>
      </c>
      <c r="CK83" s="38">
        <f>VLOOKUP(B:B,'[1]1. RW,EX,BOP,CP,SA'!$B:$CD,67,0)</f>
        <v>14</v>
      </c>
      <c r="CL83" s="38">
        <f>VLOOKUP(B:B,'[1]1. RW,EX,BOP,CP,SA'!$B:$CD,68,0)</f>
        <v>18</v>
      </c>
      <c r="CM83" s="38">
        <f>VLOOKUP(B:B,'[1]1. RW,EX,BOP,CP,SA'!$B:$CD,69,0)</f>
        <v>20</v>
      </c>
      <c r="CN83" s="38">
        <f>VLOOKUP(B:B,'[1]1. RW,EX,BOP,CP,SA'!$B:$CD,70,0)</f>
        <v>15</v>
      </c>
      <c r="CO83" s="38">
        <f>VLOOKUP(B:B,'[1]1. RW,EX,BOP,CP,SA'!$B:$CD,71,0)</f>
        <v>16</v>
      </c>
      <c r="CP83" s="38">
        <f>VLOOKUP(B:B,'[1]1. RW,EX,BOP,CP,SA'!$B:$CD,72,0)</f>
        <v>14</v>
      </c>
      <c r="CQ83" s="38">
        <f>VLOOKUP(B:B,'[1]1. RW,EX,BOP,CP,SA'!$B:$CD,73,0)</f>
        <v>13</v>
      </c>
      <c r="CR83" s="38">
        <f>VLOOKUP(B:B,'[1]1. RW,EX,BOP,CP,SA'!$B:$CD,74,0)</f>
        <v>12</v>
      </c>
      <c r="CS83" s="38">
        <f>VLOOKUP(B:B,'[1]1. RW,EX,BOP,CP,SA'!$B:$CD,75,0)</f>
        <v>19</v>
      </c>
      <c r="CT83" s="38">
        <f>VLOOKUP(B:B,'[1]1. RW,EX,BOP,CP,SA'!$B:$CD,76,0)</f>
        <v>17</v>
      </c>
      <c r="CU83" s="38">
        <f>VLOOKUP(B:B,'[1]1. RW,EX,BOP,CP,SA'!$B:$CD,77,0)</f>
        <v>22</v>
      </c>
      <c r="CV83" s="52">
        <f>VLOOKUP(B:B,'[1]1. RW,EX,BOP,CP,SA'!$B:$CD,78,0)</f>
        <v>29</v>
      </c>
      <c r="CW83" s="52">
        <f>VLOOKUP(B:B,'[1]1. RW,EX,BOP,CP,SA'!$B:$CD,79,0)</f>
        <v>24</v>
      </c>
      <c r="CX83" s="52">
        <f>VLOOKUP(B:B,'[1]1. RW,EX,BOP,CP,SA'!$B:$CD,80,0)</f>
        <v>22</v>
      </c>
      <c r="CY83" s="52">
        <f>VLOOKUP(B:B,'[1]1. RW,EX,BOP,CP,SA'!$B:$CD,81,0)</f>
        <v>18</v>
      </c>
    </row>
    <row r="84" spans="1:103">
      <c r="A84" s="13" t="s">
        <v>157</v>
      </c>
      <c r="B84" s="5" t="s">
        <v>1477</v>
      </c>
      <c r="C84" s="18" t="s">
        <v>820</v>
      </c>
      <c r="D84" s="38">
        <v>135</v>
      </c>
      <c r="E84" s="38">
        <v>147</v>
      </c>
      <c r="F84" s="38">
        <v>151</v>
      </c>
      <c r="G84" s="38">
        <v>146</v>
      </c>
      <c r="H84" s="38">
        <v>159</v>
      </c>
      <c r="I84" s="38">
        <v>172</v>
      </c>
      <c r="J84" s="38">
        <v>185</v>
      </c>
      <c r="K84" s="38">
        <v>177</v>
      </c>
      <c r="L84" s="38">
        <v>198</v>
      </c>
      <c r="M84" s="38">
        <v>156</v>
      </c>
      <c r="N84" s="38">
        <v>151</v>
      </c>
      <c r="O84" s="38">
        <v>139</v>
      </c>
      <c r="P84" s="38">
        <v>161</v>
      </c>
      <c r="Q84" s="38">
        <v>202</v>
      </c>
      <c r="R84" s="38">
        <v>213</v>
      </c>
      <c r="S84" s="38">
        <v>146</v>
      </c>
      <c r="T84" s="38">
        <v>118</v>
      </c>
      <c r="U84" s="38">
        <v>92</v>
      </c>
      <c r="V84" s="38">
        <v>95</v>
      </c>
      <c r="W84" s="38">
        <v>100</v>
      </c>
      <c r="X84" s="53">
        <f>VLOOKUP(B:B,'[1]1. RW,EX,BOP,CP,SA'!$B:$CD,2,0)</f>
        <v>39</v>
      </c>
      <c r="Y84" s="38">
        <f>VLOOKUP(B:B,'[1]1. RW,EX,BOP,CP,SA'!$B:$CD,3,0)</f>
        <v>31</v>
      </c>
      <c r="Z84" s="38">
        <f>VLOOKUP(B:B,'[1]1. RW,EX,BOP,CP,SA'!$B:$CD,4,0)</f>
        <v>33</v>
      </c>
      <c r="AA84" s="38">
        <f>VLOOKUP(B:B,'[1]1. RW,EX,BOP,CP,SA'!$B:$CD,5,0)</f>
        <v>32</v>
      </c>
      <c r="AB84" s="38">
        <f>VLOOKUP(B:B,'[1]1. RW,EX,BOP,CP,SA'!$B:$CD,6,0)</f>
        <v>29</v>
      </c>
      <c r="AC84" s="38">
        <f>VLOOKUP(B:B,'[1]1. RW,EX,BOP,CP,SA'!$B:$CD,7,0)</f>
        <v>35</v>
      </c>
      <c r="AD84" s="38">
        <f>VLOOKUP(B:B,'[1]1. RW,EX,BOP,CP,SA'!$B:$CD,8,0)</f>
        <v>47</v>
      </c>
      <c r="AE84" s="38">
        <f>VLOOKUP(B:B,'[1]1. RW,EX,BOP,CP,SA'!$B:$CD,9,0)</f>
        <v>36</v>
      </c>
      <c r="AF84" s="38">
        <f>VLOOKUP(B:B,'[1]1. RW,EX,BOP,CP,SA'!$B:$CD,10,0)</f>
        <v>31</v>
      </c>
      <c r="AG84" s="38">
        <f>VLOOKUP(B:B,'[1]1. RW,EX,BOP,CP,SA'!$B:$CD,11,0)</f>
        <v>41</v>
      </c>
      <c r="AH84" s="38">
        <f>VLOOKUP(B:B,'[1]1. RW,EX,BOP,CP,SA'!$B:$CD,12,0)</f>
        <v>42</v>
      </c>
      <c r="AI84" s="38">
        <f>VLOOKUP(B:B,'[1]1. RW,EX,BOP,CP,SA'!$B:$CD,13,0)</f>
        <v>37</v>
      </c>
      <c r="AJ84" s="38">
        <f>VLOOKUP(B:B,'[1]1. RW,EX,BOP,CP,SA'!$B:$CD,14,0)</f>
        <v>35</v>
      </c>
      <c r="AK84" s="38">
        <f>VLOOKUP(B:B,'[1]1. RW,EX,BOP,CP,SA'!$B:$CD,15,0)</f>
        <v>36</v>
      </c>
      <c r="AL84" s="38">
        <f>VLOOKUP(B:B,'[1]1. RW,EX,BOP,CP,SA'!$B:$CD,16,0)</f>
        <v>39</v>
      </c>
      <c r="AM84" s="38">
        <f>VLOOKUP(B:B,'[1]1. RW,EX,BOP,CP,SA'!$B:$CD,17,0)</f>
        <v>36</v>
      </c>
      <c r="AN84" s="38">
        <f>VLOOKUP(B:B,'[1]1. RW,EX,BOP,CP,SA'!$B:$CD,18,0)</f>
        <v>35</v>
      </c>
      <c r="AO84" s="38">
        <f>VLOOKUP(B:B,'[1]1. RW,EX,BOP,CP,SA'!$B:$CD,19,0)</f>
        <v>40</v>
      </c>
      <c r="AP84" s="38">
        <f>VLOOKUP(B:B,'[1]1. RW,EX,BOP,CP,SA'!$B:$CD,20,0)</f>
        <v>41</v>
      </c>
      <c r="AQ84" s="38">
        <f>VLOOKUP(B:B,'[1]1. RW,EX,BOP,CP,SA'!$B:$CD,21,0)</f>
        <v>43</v>
      </c>
      <c r="AR84" s="38">
        <f>VLOOKUP(B:B,'[1]1. RW,EX,BOP,CP,SA'!$B:$CD,22,0)</f>
        <v>45</v>
      </c>
      <c r="AS84" s="38">
        <f>VLOOKUP(B:B,'[1]1. RW,EX,BOP,CP,SA'!$B:$CD,23,0)</f>
        <v>40</v>
      </c>
      <c r="AT84" s="38">
        <f>VLOOKUP(B:B,'[1]1. RW,EX,BOP,CP,SA'!$B:$CD,24,0)</f>
        <v>44</v>
      </c>
      <c r="AU84" s="38">
        <f>VLOOKUP(B:B,'[1]1. RW,EX,BOP,CP,SA'!$B:$CD,25,0)</f>
        <v>43</v>
      </c>
      <c r="AV84" s="38">
        <f>VLOOKUP(B:B,'[1]1. RW,EX,BOP,CP,SA'!$B:$CD,26,0)</f>
        <v>42</v>
      </c>
      <c r="AW84" s="38">
        <f>VLOOKUP(B:B,'[1]1. RW,EX,BOP,CP,SA'!$B:$CD,27,0)</f>
        <v>43</v>
      </c>
      <c r="AX84" s="38">
        <f>VLOOKUP(B:B,'[1]1. RW,EX,BOP,CP,SA'!$B:$CD,28,0)</f>
        <v>48</v>
      </c>
      <c r="AY84" s="38">
        <f>VLOOKUP(B:B,'[1]1. RW,EX,BOP,CP,SA'!$B:$CD,29,0)</f>
        <v>52</v>
      </c>
      <c r="AZ84" s="38">
        <f>VLOOKUP(B:B,'[1]1. RW,EX,BOP,CP,SA'!$B:$CD,30,0)</f>
        <v>43</v>
      </c>
      <c r="BA84" s="38">
        <f>VLOOKUP(B:B,'[1]1. RW,EX,BOP,CP,SA'!$B:$CD,31,0)</f>
        <v>47</v>
      </c>
      <c r="BB84" s="38">
        <f>VLOOKUP(B:B,'[1]1. RW,EX,BOP,CP,SA'!$B:$CD,32,0)</f>
        <v>44</v>
      </c>
      <c r="BC84" s="38">
        <f>VLOOKUP(B:B,'[1]1. RW,EX,BOP,CP,SA'!$B:$CD,33,0)</f>
        <v>43</v>
      </c>
      <c r="BD84" s="38">
        <f>VLOOKUP(B:B,'[1]1. RW,EX,BOP,CP,SA'!$B:$CD,34,0)</f>
        <v>48</v>
      </c>
      <c r="BE84" s="38">
        <f>VLOOKUP(B:B,'[1]1. RW,EX,BOP,CP,SA'!$B:$CD,35,0)</f>
        <v>51</v>
      </c>
      <c r="BF84" s="38">
        <f>VLOOKUP(B:B,'[1]1. RW,EX,BOP,CP,SA'!$B:$CD,36,0)</f>
        <v>50</v>
      </c>
      <c r="BG84" s="38">
        <f>VLOOKUP(B:B,'[1]1. RW,EX,BOP,CP,SA'!$B:$CD,37,0)</f>
        <v>49</v>
      </c>
      <c r="BH84" s="38">
        <f>VLOOKUP(B:B,'[1]1. RW,EX,BOP,CP,SA'!$B:$CD,38,0)</f>
        <v>44</v>
      </c>
      <c r="BI84" s="38">
        <f>VLOOKUP(B:B,'[1]1. RW,EX,BOP,CP,SA'!$B:$CD,39,0)</f>
        <v>41</v>
      </c>
      <c r="BJ84" s="38">
        <f>VLOOKUP(B:B,'[1]1. RW,EX,BOP,CP,SA'!$B:$CD,40,0)</f>
        <v>37</v>
      </c>
      <c r="BK84" s="38">
        <f>VLOOKUP(B:B,'[1]1. RW,EX,BOP,CP,SA'!$B:$CD,41,0)</f>
        <v>34</v>
      </c>
      <c r="BL84" s="38">
        <f>VLOOKUP(B:B,'[1]1. RW,EX,BOP,CP,SA'!$B:$CD,42,0)</f>
        <v>34</v>
      </c>
      <c r="BM84" s="38">
        <f>VLOOKUP(B:B,'[1]1. RW,EX,BOP,CP,SA'!$B:$CD,43,0)</f>
        <v>35</v>
      </c>
      <c r="BN84" s="38">
        <f>VLOOKUP(B:B,'[1]1. RW,EX,BOP,CP,SA'!$B:$CD,44,0)</f>
        <v>38</v>
      </c>
      <c r="BO84" s="38">
        <f>VLOOKUP(B:B,'[1]1. RW,EX,BOP,CP,SA'!$B:$CD,45,0)</f>
        <v>44</v>
      </c>
      <c r="BP84" s="38">
        <f>VLOOKUP(B:B,'[1]1. RW,EX,BOP,CP,SA'!$B:$CD,46,0)</f>
        <v>31</v>
      </c>
      <c r="BQ84" s="38">
        <f>VLOOKUP(B:B,'[1]1. RW,EX,BOP,CP,SA'!$B:$CD,47,0)</f>
        <v>38</v>
      </c>
      <c r="BR84" s="38">
        <f>VLOOKUP(B:B,'[1]1. RW,EX,BOP,CP,SA'!$B:$CD,48,0)</f>
        <v>32</v>
      </c>
      <c r="BS84" s="38">
        <f>VLOOKUP(B:B,'[1]1. RW,EX,BOP,CP,SA'!$B:$CD,49,0)</f>
        <v>38</v>
      </c>
      <c r="BT84" s="38">
        <f>VLOOKUP(B:B,'[1]1. RW,EX,BOP,CP,SA'!$B:$CD,50,0)</f>
        <v>32</v>
      </c>
      <c r="BU84" s="38">
        <f>VLOOKUP(B:B,'[1]1. RW,EX,BOP,CP,SA'!$B:$CD,51,0)</f>
        <v>43</v>
      </c>
      <c r="BV84" s="38">
        <f>VLOOKUP(B:B,'[1]1. RW,EX,BOP,CP,SA'!$B:$CD,52,0)</f>
        <v>42</v>
      </c>
      <c r="BW84" s="38">
        <f>VLOOKUP(B:B,'[1]1. RW,EX,BOP,CP,SA'!$B:$CD,53,0)</f>
        <v>44</v>
      </c>
      <c r="BX84" s="38">
        <f>VLOOKUP(B:B,'[1]1. RW,EX,BOP,CP,SA'!$B:$CD,54,0)</f>
        <v>46</v>
      </c>
      <c r="BY84" s="38">
        <f>VLOOKUP(B:B,'[1]1. RW,EX,BOP,CP,SA'!$B:$CD,55,0)</f>
        <v>51</v>
      </c>
      <c r="BZ84" s="38">
        <f>VLOOKUP(B:B,'[1]1. RW,EX,BOP,CP,SA'!$B:$CD,56,0)</f>
        <v>48</v>
      </c>
      <c r="CA84" s="38">
        <f>VLOOKUP(B:B,'[1]1. RW,EX,BOP,CP,SA'!$B:$CD,57,0)</f>
        <v>57</v>
      </c>
      <c r="CB84" s="38">
        <f>VLOOKUP(B:B,'[1]1. RW,EX,BOP,CP,SA'!$B:$CD,58,0)</f>
        <v>59</v>
      </c>
      <c r="CC84" s="38">
        <f>VLOOKUP(B:B,'[1]1. RW,EX,BOP,CP,SA'!$B:$CD,59,0)</f>
        <v>58</v>
      </c>
      <c r="CD84" s="38">
        <f>VLOOKUP(B:B,'[1]1. RW,EX,BOP,CP,SA'!$B:$CD,60,0)</f>
        <v>56</v>
      </c>
      <c r="CE84" s="38">
        <f>VLOOKUP(B:B,'[1]1. RW,EX,BOP,CP,SA'!$B:$CD,61,0)</f>
        <v>40</v>
      </c>
      <c r="CF84" s="38">
        <f>VLOOKUP(B:B,'[1]1. RW,EX,BOP,CP,SA'!$B:$CD,62,0)</f>
        <v>37</v>
      </c>
      <c r="CG84" s="38">
        <f>VLOOKUP(B:B,'[1]1. RW,EX,BOP,CP,SA'!$B:$CD,63,0)</f>
        <v>38</v>
      </c>
      <c r="CH84" s="38">
        <f>VLOOKUP(B:B,'[1]1. RW,EX,BOP,CP,SA'!$B:$CD,64,0)</f>
        <v>37</v>
      </c>
      <c r="CI84" s="38">
        <f>VLOOKUP(B:B,'[1]1. RW,EX,BOP,CP,SA'!$B:$CD,65,0)</f>
        <v>34</v>
      </c>
      <c r="CJ84" s="38">
        <f>VLOOKUP(B:B,'[1]1. RW,EX,BOP,CP,SA'!$B:$CD,66,0)</f>
        <v>35</v>
      </c>
      <c r="CK84" s="38">
        <f>VLOOKUP(B:B,'[1]1. RW,EX,BOP,CP,SA'!$B:$CD,67,0)</f>
        <v>28</v>
      </c>
      <c r="CL84" s="38">
        <f>VLOOKUP(B:B,'[1]1. RW,EX,BOP,CP,SA'!$B:$CD,68,0)</f>
        <v>30</v>
      </c>
      <c r="CM84" s="38">
        <f>VLOOKUP(B:B,'[1]1. RW,EX,BOP,CP,SA'!$B:$CD,69,0)</f>
        <v>25</v>
      </c>
      <c r="CN84" s="38">
        <f>VLOOKUP(B:B,'[1]1. RW,EX,BOP,CP,SA'!$B:$CD,70,0)</f>
        <v>26</v>
      </c>
      <c r="CO84" s="38">
        <f>VLOOKUP(B:B,'[1]1. RW,EX,BOP,CP,SA'!$B:$CD,71,0)</f>
        <v>23</v>
      </c>
      <c r="CP84" s="38">
        <f>VLOOKUP(B:B,'[1]1. RW,EX,BOP,CP,SA'!$B:$CD,72,0)</f>
        <v>21</v>
      </c>
      <c r="CQ84" s="38">
        <f>VLOOKUP(B:B,'[1]1. RW,EX,BOP,CP,SA'!$B:$CD,73,0)</f>
        <v>22</v>
      </c>
      <c r="CR84" s="38">
        <f>VLOOKUP(B:B,'[1]1. RW,EX,BOP,CP,SA'!$B:$CD,74,0)</f>
        <v>24</v>
      </c>
      <c r="CS84" s="38">
        <f>VLOOKUP(B:B,'[1]1. RW,EX,BOP,CP,SA'!$B:$CD,75,0)</f>
        <v>25</v>
      </c>
      <c r="CT84" s="38">
        <f>VLOOKUP(B:B,'[1]1. RW,EX,BOP,CP,SA'!$B:$CD,76,0)</f>
        <v>21</v>
      </c>
      <c r="CU84" s="38">
        <f>VLOOKUP(B:B,'[1]1. RW,EX,BOP,CP,SA'!$B:$CD,77,0)</f>
        <v>25</v>
      </c>
      <c r="CV84" s="52">
        <f>VLOOKUP(B:B,'[1]1. RW,EX,BOP,CP,SA'!$B:$CD,78,0)</f>
        <v>22</v>
      </c>
      <c r="CW84" s="52">
        <f>VLOOKUP(B:B,'[1]1. RW,EX,BOP,CP,SA'!$B:$CD,79,0)</f>
        <v>26</v>
      </c>
      <c r="CX84" s="52">
        <f>VLOOKUP(B:B,'[1]1. RW,EX,BOP,CP,SA'!$B:$CD,80,0)</f>
        <v>23</v>
      </c>
      <c r="CY84" s="52">
        <f>VLOOKUP(B:B,'[1]1. RW,EX,BOP,CP,SA'!$B:$CD,81,0)</f>
        <v>29</v>
      </c>
    </row>
    <row r="85" spans="1:103">
      <c r="A85" s="9" t="s">
        <v>159</v>
      </c>
      <c r="B85" s="5" t="s">
        <v>1478</v>
      </c>
      <c r="D85" s="38">
        <v>641</v>
      </c>
      <c r="E85" s="38">
        <v>608</v>
      </c>
      <c r="F85" s="38">
        <v>572</v>
      </c>
      <c r="G85" s="38">
        <v>545</v>
      </c>
      <c r="H85" s="38">
        <v>577</v>
      </c>
      <c r="I85" s="38">
        <v>629</v>
      </c>
      <c r="J85" s="38">
        <v>610</v>
      </c>
      <c r="K85" s="38">
        <v>608</v>
      </c>
      <c r="L85" s="38">
        <v>521</v>
      </c>
      <c r="M85" s="38">
        <v>536</v>
      </c>
      <c r="N85" s="38">
        <v>621</v>
      </c>
      <c r="O85" s="38">
        <v>636</v>
      </c>
      <c r="P85" s="38">
        <v>765</v>
      </c>
      <c r="Q85" s="38">
        <v>872</v>
      </c>
      <c r="R85" s="38">
        <v>828</v>
      </c>
      <c r="S85" s="38">
        <v>805</v>
      </c>
      <c r="T85" s="38">
        <v>631</v>
      </c>
      <c r="U85" s="38">
        <v>636</v>
      </c>
      <c r="V85" s="38">
        <v>701</v>
      </c>
      <c r="W85" s="38">
        <v>798</v>
      </c>
      <c r="X85" s="53">
        <f>VLOOKUP(B:B,'[1]1. RW,EX,BOP,CP,SA'!$B:$CD,2,0)</f>
        <v>174</v>
      </c>
      <c r="Y85" s="38">
        <f>VLOOKUP(B:B,'[1]1. RW,EX,BOP,CP,SA'!$B:$CD,3,0)</f>
        <v>151</v>
      </c>
      <c r="Z85" s="38">
        <f>VLOOKUP(B:B,'[1]1. RW,EX,BOP,CP,SA'!$B:$CD,4,0)</f>
        <v>156</v>
      </c>
      <c r="AA85" s="38">
        <f>VLOOKUP(B:B,'[1]1. RW,EX,BOP,CP,SA'!$B:$CD,5,0)</f>
        <v>160</v>
      </c>
      <c r="AB85" s="38">
        <f>VLOOKUP(B:B,'[1]1. RW,EX,BOP,CP,SA'!$B:$CD,6,0)</f>
        <v>154</v>
      </c>
      <c r="AC85" s="38">
        <f>VLOOKUP(B:B,'[1]1. RW,EX,BOP,CP,SA'!$B:$CD,7,0)</f>
        <v>142</v>
      </c>
      <c r="AD85" s="38">
        <f>VLOOKUP(B:B,'[1]1. RW,EX,BOP,CP,SA'!$B:$CD,8,0)</f>
        <v>163</v>
      </c>
      <c r="AE85" s="38">
        <f>VLOOKUP(B:B,'[1]1. RW,EX,BOP,CP,SA'!$B:$CD,9,0)</f>
        <v>149</v>
      </c>
      <c r="AF85" s="38">
        <f>VLOOKUP(B:B,'[1]1. RW,EX,BOP,CP,SA'!$B:$CD,10,0)</f>
        <v>140</v>
      </c>
      <c r="AG85" s="38">
        <f>VLOOKUP(B:B,'[1]1. RW,EX,BOP,CP,SA'!$B:$CD,11,0)</f>
        <v>145</v>
      </c>
      <c r="AH85" s="38">
        <f>VLOOKUP(B:B,'[1]1. RW,EX,BOP,CP,SA'!$B:$CD,12,0)</f>
        <v>140</v>
      </c>
      <c r="AI85" s="38">
        <f>VLOOKUP(B:B,'[1]1. RW,EX,BOP,CP,SA'!$B:$CD,13,0)</f>
        <v>147</v>
      </c>
      <c r="AJ85" s="38">
        <f>VLOOKUP(B:B,'[1]1. RW,EX,BOP,CP,SA'!$B:$CD,14,0)</f>
        <v>133</v>
      </c>
      <c r="AK85" s="38">
        <f>VLOOKUP(B:B,'[1]1. RW,EX,BOP,CP,SA'!$B:$CD,15,0)</f>
        <v>151</v>
      </c>
      <c r="AL85" s="38">
        <f>VLOOKUP(B:B,'[1]1. RW,EX,BOP,CP,SA'!$B:$CD,16,0)</f>
        <v>130</v>
      </c>
      <c r="AM85" s="38">
        <f>VLOOKUP(B:B,'[1]1. RW,EX,BOP,CP,SA'!$B:$CD,17,0)</f>
        <v>131</v>
      </c>
      <c r="AN85" s="38">
        <f>VLOOKUP(B:B,'[1]1. RW,EX,BOP,CP,SA'!$B:$CD,18,0)</f>
        <v>145</v>
      </c>
      <c r="AO85" s="38">
        <f>VLOOKUP(B:B,'[1]1. RW,EX,BOP,CP,SA'!$B:$CD,19,0)</f>
        <v>144</v>
      </c>
      <c r="AP85" s="38">
        <f>VLOOKUP(B:B,'[1]1. RW,EX,BOP,CP,SA'!$B:$CD,20,0)</f>
        <v>146</v>
      </c>
      <c r="AQ85" s="38">
        <f>VLOOKUP(B:B,'[1]1. RW,EX,BOP,CP,SA'!$B:$CD,21,0)</f>
        <v>142</v>
      </c>
      <c r="AR85" s="38">
        <f>VLOOKUP(B:B,'[1]1. RW,EX,BOP,CP,SA'!$B:$CD,22,0)</f>
        <v>164</v>
      </c>
      <c r="AS85" s="38">
        <f>VLOOKUP(B:B,'[1]1. RW,EX,BOP,CP,SA'!$B:$CD,23,0)</f>
        <v>173</v>
      </c>
      <c r="AT85" s="38">
        <f>VLOOKUP(B:B,'[1]1. RW,EX,BOP,CP,SA'!$B:$CD,24,0)</f>
        <v>149</v>
      </c>
      <c r="AU85" s="38">
        <f>VLOOKUP(B:B,'[1]1. RW,EX,BOP,CP,SA'!$B:$CD,25,0)</f>
        <v>143</v>
      </c>
      <c r="AV85" s="38">
        <f>VLOOKUP(B:B,'[1]1. RW,EX,BOP,CP,SA'!$B:$CD,26,0)</f>
        <v>149</v>
      </c>
      <c r="AW85" s="38">
        <f>VLOOKUP(B:B,'[1]1. RW,EX,BOP,CP,SA'!$B:$CD,27,0)</f>
        <v>146</v>
      </c>
      <c r="AX85" s="38">
        <f>VLOOKUP(B:B,'[1]1. RW,EX,BOP,CP,SA'!$B:$CD,28,0)</f>
        <v>157</v>
      </c>
      <c r="AY85" s="38">
        <f>VLOOKUP(B:B,'[1]1. RW,EX,BOP,CP,SA'!$B:$CD,29,0)</f>
        <v>158</v>
      </c>
      <c r="AZ85" s="38">
        <f>VLOOKUP(B:B,'[1]1. RW,EX,BOP,CP,SA'!$B:$CD,30,0)</f>
        <v>147</v>
      </c>
      <c r="BA85" s="38">
        <f>VLOOKUP(B:B,'[1]1. RW,EX,BOP,CP,SA'!$B:$CD,31,0)</f>
        <v>162</v>
      </c>
      <c r="BB85" s="38">
        <f>VLOOKUP(B:B,'[1]1. RW,EX,BOP,CP,SA'!$B:$CD,32,0)</f>
        <v>147</v>
      </c>
      <c r="BC85" s="38">
        <f>VLOOKUP(B:B,'[1]1. RW,EX,BOP,CP,SA'!$B:$CD,33,0)</f>
        <v>152</v>
      </c>
      <c r="BD85" s="38">
        <f>VLOOKUP(B:B,'[1]1. RW,EX,BOP,CP,SA'!$B:$CD,34,0)</f>
        <v>132</v>
      </c>
      <c r="BE85" s="38">
        <f>VLOOKUP(B:B,'[1]1. RW,EX,BOP,CP,SA'!$B:$CD,35,0)</f>
        <v>120</v>
      </c>
      <c r="BF85" s="38">
        <f>VLOOKUP(B:B,'[1]1. RW,EX,BOP,CP,SA'!$B:$CD,36,0)</f>
        <v>132</v>
      </c>
      <c r="BG85" s="38">
        <f>VLOOKUP(B:B,'[1]1. RW,EX,BOP,CP,SA'!$B:$CD,37,0)</f>
        <v>137</v>
      </c>
      <c r="BH85" s="38">
        <f>VLOOKUP(B:B,'[1]1. RW,EX,BOP,CP,SA'!$B:$CD,38,0)</f>
        <v>142</v>
      </c>
      <c r="BI85" s="38">
        <f>VLOOKUP(B:B,'[1]1. RW,EX,BOP,CP,SA'!$B:$CD,39,0)</f>
        <v>143</v>
      </c>
      <c r="BJ85" s="38">
        <f>VLOOKUP(B:B,'[1]1. RW,EX,BOP,CP,SA'!$B:$CD,40,0)</f>
        <v>115</v>
      </c>
      <c r="BK85" s="38">
        <f>VLOOKUP(B:B,'[1]1. RW,EX,BOP,CP,SA'!$B:$CD,41,0)</f>
        <v>136</v>
      </c>
      <c r="BL85" s="38">
        <f>VLOOKUP(B:B,'[1]1. RW,EX,BOP,CP,SA'!$B:$CD,42,0)</f>
        <v>149</v>
      </c>
      <c r="BM85" s="38">
        <f>VLOOKUP(B:B,'[1]1. RW,EX,BOP,CP,SA'!$B:$CD,43,0)</f>
        <v>152</v>
      </c>
      <c r="BN85" s="38">
        <f>VLOOKUP(B:B,'[1]1. RW,EX,BOP,CP,SA'!$B:$CD,44,0)</f>
        <v>173</v>
      </c>
      <c r="BO85" s="38">
        <f>VLOOKUP(B:B,'[1]1. RW,EX,BOP,CP,SA'!$B:$CD,45,0)</f>
        <v>147</v>
      </c>
      <c r="BP85" s="38">
        <f>VLOOKUP(B:B,'[1]1. RW,EX,BOP,CP,SA'!$B:$CD,46,0)</f>
        <v>132</v>
      </c>
      <c r="BQ85" s="38">
        <f>VLOOKUP(B:B,'[1]1. RW,EX,BOP,CP,SA'!$B:$CD,47,0)</f>
        <v>153</v>
      </c>
      <c r="BR85" s="38">
        <f>VLOOKUP(B:B,'[1]1. RW,EX,BOP,CP,SA'!$B:$CD,48,0)</f>
        <v>167</v>
      </c>
      <c r="BS85" s="38">
        <f>VLOOKUP(B:B,'[1]1. RW,EX,BOP,CP,SA'!$B:$CD,49,0)</f>
        <v>184</v>
      </c>
      <c r="BT85" s="38">
        <f>VLOOKUP(B:B,'[1]1. RW,EX,BOP,CP,SA'!$B:$CD,50,0)</f>
        <v>164</v>
      </c>
      <c r="BU85" s="38">
        <f>VLOOKUP(B:B,'[1]1. RW,EX,BOP,CP,SA'!$B:$CD,51,0)</f>
        <v>178</v>
      </c>
      <c r="BV85" s="38">
        <f>VLOOKUP(B:B,'[1]1. RW,EX,BOP,CP,SA'!$B:$CD,52,0)</f>
        <v>205</v>
      </c>
      <c r="BW85" s="38">
        <f>VLOOKUP(B:B,'[1]1. RW,EX,BOP,CP,SA'!$B:$CD,53,0)</f>
        <v>218</v>
      </c>
      <c r="BX85" s="38">
        <f>VLOOKUP(B:B,'[1]1. RW,EX,BOP,CP,SA'!$B:$CD,54,0)</f>
        <v>238</v>
      </c>
      <c r="BY85" s="38">
        <f>VLOOKUP(B:B,'[1]1. RW,EX,BOP,CP,SA'!$B:$CD,55,0)</f>
        <v>202</v>
      </c>
      <c r="BZ85" s="38">
        <f>VLOOKUP(B:B,'[1]1. RW,EX,BOP,CP,SA'!$B:$CD,56,0)</f>
        <v>219</v>
      </c>
      <c r="CA85" s="38">
        <f>VLOOKUP(B:B,'[1]1. RW,EX,BOP,CP,SA'!$B:$CD,57,0)</f>
        <v>213</v>
      </c>
      <c r="CB85" s="38">
        <f>VLOOKUP(B:B,'[1]1. RW,EX,BOP,CP,SA'!$B:$CD,58,0)</f>
        <v>212</v>
      </c>
      <c r="CC85" s="38">
        <f>VLOOKUP(B:B,'[1]1. RW,EX,BOP,CP,SA'!$B:$CD,59,0)</f>
        <v>188</v>
      </c>
      <c r="CD85" s="38">
        <f>VLOOKUP(B:B,'[1]1. RW,EX,BOP,CP,SA'!$B:$CD,60,0)</f>
        <v>225</v>
      </c>
      <c r="CE85" s="38">
        <f>VLOOKUP(B:B,'[1]1. RW,EX,BOP,CP,SA'!$B:$CD,61,0)</f>
        <v>203</v>
      </c>
      <c r="CF85" s="38">
        <f>VLOOKUP(B:B,'[1]1. RW,EX,BOP,CP,SA'!$B:$CD,62,0)</f>
        <v>198</v>
      </c>
      <c r="CG85" s="38">
        <f>VLOOKUP(B:B,'[1]1. RW,EX,BOP,CP,SA'!$B:$CD,63,0)</f>
        <v>217</v>
      </c>
      <c r="CH85" s="38">
        <f>VLOOKUP(B:B,'[1]1. RW,EX,BOP,CP,SA'!$B:$CD,64,0)</f>
        <v>191</v>
      </c>
      <c r="CI85" s="38">
        <f>VLOOKUP(B:B,'[1]1. RW,EX,BOP,CP,SA'!$B:$CD,65,0)</f>
        <v>199</v>
      </c>
      <c r="CJ85" s="38">
        <f>VLOOKUP(B:B,'[1]1. RW,EX,BOP,CP,SA'!$B:$CD,66,0)</f>
        <v>172</v>
      </c>
      <c r="CK85" s="38">
        <f>VLOOKUP(B:B,'[1]1. RW,EX,BOP,CP,SA'!$B:$CD,67,0)</f>
        <v>162</v>
      </c>
      <c r="CL85" s="38">
        <f>VLOOKUP(B:B,'[1]1. RW,EX,BOP,CP,SA'!$B:$CD,68,0)</f>
        <v>158</v>
      </c>
      <c r="CM85" s="38">
        <f>VLOOKUP(B:B,'[1]1. RW,EX,BOP,CP,SA'!$B:$CD,69,0)</f>
        <v>139</v>
      </c>
      <c r="CN85" s="38">
        <f>VLOOKUP(B:B,'[1]1. RW,EX,BOP,CP,SA'!$B:$CD,70,0)</f>
        <v>165</v>
      </c>
      <c r="CO85" s="38">
        <f>VLOOKUP(B:B,'[1]1. RW,EX,BOP,CP,SA'!$B:$CD,71,0)</f>
        <v>177</v>
      </c>
      <c r="CP85" s="38">
        <f>VLOOKUP(B:B,'[1]1. RW,EX,BOP,CP,SA'!$B:$CD,72,0)</f>
        <v>151</v>
      </c>
      <c r="CQ85" s="38">
        <f>VLOOKUP(B:B,'[1]1. RW,EX,BOP,CP,SA'!$B:$CD,73,0)</f>
        <v>143</v>
      </c>
      <c r="CR85" s="38">
        <f>VLOOKUP(B:B,'[1]1. RW,EX,BOP,CP,SA'!$B:$CD,74,0)</f>
        <v>169</v>
      </c>
      <c r="CS85" s="38">
        <f>VLOOKUP(B:B,'[1]1. RW,EX,BOP,CP,SA'!$B:$CD,75,0)</f>
        <v>172</v>
      </c>
      <c r="CT85" s="38">
        <f>VLOOKUP(B:B,'[1]1. RW,EX,BOP,CP,SA'!$B:$CD,76,0)</f>
        <v>170</v>
      </c>
      <c r="CU85" s="38">
        <f>VLOOKUP(B:B,'[1]1. RW,EX,BOP,CP,SA'!$B:$CD,77,0)</f>
        <v>190</v>
      </c>
      <c r="CV85" s="52">
        <f>VLOOKUP(B:B,'[1]1. RW,EX,BOP,CP,SA'!$B:$CD,78,0)</f>
        <v>213</v>
      </c>
      <c r="CW85" s="52">
        <f>VLOOKUP(B:B,'[1]1. RW,EX,BOP,CP,SA'!$B:$CD,79,0)</f>
        <v>169</v>
      </c>
      <c r="CX85" s="52">
        <f>VLOOKUP(B:B,'[1]1. RW,EX,BOP,CP,SA'!$B:$CD,80,0)</f>
        <v>196</v>
      </c>
      <c r="CY85" s="52">
        <f>VLOOKUP(B:B,'[1]1. RW,EX,BOP,CP,SA'!$B:$CD,81,0)</f>
        <v>220</v>
      </c>
    </row>
    <row r="86" spans="1:103">
      <c r="A86" s="13" t="s">
        <v>160</v>
      </c>
      <c r="B86" s="5" t="s">
        <v>1479</v>
      </c>
      <c r="C86" s="18" t="s">
        <v>821</v>
      </c>
      <c r="D86" s="38">
        <v>327</v>
      </c>
      <c r="E86" s="38">
        <v>318</v>
      </c>
      <c r="F86" s="38">
        <v>333</v>
      </c>
      <c r="G86" s="38">
        <v>297</v>
      </c>
      <c r="H86" s="38">
        <v>311</v>
      </c>
      <c r="I86" s="38">
        <v>316</v>
      </c>
      <c r="J86" s="38">
        <v>304</v>
      </c>
      <c r="K86" s="38">
        <v>319</v>
      </c>
      <c r="L86" s="38">
        <v>269</v>
      </c>
      <c r="M86" s="38">
        <v>264</v>
      </c>
      <c r="N86" s="38">
        <v>286</v>
      </c>
      <c r="O86" s="38">
        <v>257</v>
      </c>
      <c r="P86" s="38">
        <v>328</v>
      </c>
      <c r="Q86" s="38">
        <v>362</v>
      </c>
      <c r="R86" s="38">
        <v>306</v>
      </c>
      <c r="S86" s="38">
        <v>269</v>
      </c>
      <c r="T86" s="38">
        <v>253</v>
      </c>
      <c r="U86" s="38">
        <v>239</v>
      </c>
      <c r="V86" s="38">
        <v>288</v>
      </c>
      <c r="W86" s="38">
        <v>362</v>
      </c>
      <c r="X86" s="53">
        <f>VLOOKUP(B:B,'[1]1. RW,EX,BOP,CP,SA'!$B:$CD,2,0)</f>
        <v>90</v>
      </c>
      <c r="Y86" s="38">
        <f>VLOOKUP(B:B,'[1]1. RW,EX,BOP,CP,SA'!$B:$CD,3,0)</f>
        <v>81</v>
      </c>
      <c r="Z86" s="38">
        <f>VLOOKUP(B:B,'[1]1. RW,EX,BOP,CP,SA'!$B:$CD,4,0)</f>
        <v>78</v>
      </c>
      <c r="AA86" s="38">
        <f>VLOOKUP(B:B,'[1]1. RW,EX,BOP,CP,SA'!$B:$CD,5,0)</f>
        <v>78</v>
      </c>
      <c r="AB86" s="38">
        <f>VLOOKUP(B:B,'[1]1. RW,EX,BOP,CP,SA'!$B:$CD,6,0)</f>
        <v>76</v>
      </c>
      <c r="AC86" s="38">
        <f>VLOOKUP(B:B,'[1]1. RW,EX,BOP,CP,SA'!$B:$CD,7,0)</f>
        <v>75</v>
      </c>
      <c r="AD86" s="38">
        <f>VLOOKUP(B:B,'[1]1. RW,EX,BOP,CP,SA'!$B:$CD,8,0)</f>
        <v>83</v>
      </c>
      <c r="AE86" s="38">
        <f>VLOOKUP(B:B,'[1]1. RW,EX,BOP,CP,SA'!$B:$CD,9,0)</f>
        <v>84</v>
      </c>
      <c r="AF86" s="38">
        <f>VLOOKUP(B:B,'[1]1. RW,EX,BOP,CP,SA'!$B:$CD,10,0)</f>
        <v>83</v>
      </c>
      <c r="AG86" s="38">
        <f>VLOOKUP(B:B,'[1]1. RW,EX,BOP,CP,SA'!$B:$CD,11,0)</f>
        <v>80</v>
      </c>
      <c r="AH86" s="38">
        <f>VLOOKUP(B:B,'[1]1. RW,EX,BOP,CP,SA'!$B:$CD,12,0)</f>
        <v>85</v>
      </c>
      <c r="AI86" s="38">
        <f>VLOOKUP(B:B,'[1]1. RW,EX,BOP,CP,SA'!$B:$CD,13,0)</f>
        <v>85</v>
      </c>
      <c r="AJ86" s="38">
        <f>VLOOKUP(B:B,'[1]1. RW,EX,BOP,CP,SA'!$B:$CD,14,0)</f>
        <v>82</v>
      </c>
      <c r="AK86" s="38">
        <f>VLOOKUP(B:B,'[1]1. RW,EX,BOP,CP,SA'!$B:$CD,15,0)</f>
        <v>76</v>
      </c>
      <c r="AL86" s="38">
        <f>VLOOKUP(B:B,'[1]1. RW,EX,BOP,CP,SA'!$B:$CD,16,0)</f>
        <v>70</v>
      </c>
      <c r="AM86" s="38">
        <f>VLOOKUP(B:B,'[1]1. RW,EX,BOP,CP,SA'!$B:$CD,17,0)</f>
        <v>69</v>
      </c>
      <c r="AN86" s="38">
        <f>VLOOKUP(B:B,'[1]1. RW,EX,BOP,CP,SA'!$B:$CD,18,0)</f>
        <v>70</v>
      </c>
      <c r="AO86" s="38">
        <f>VLOOKUP(B:B,'[1]1. RW,EX,BOP,CP,SA'!$B:$CD,19,0)</f>
        <v>83</v>
      </c>
      <c r="AP86" s="38">
        <f>VLOOKUP(B:B,'[1]1. RW,EX,BOP,CP,SA'!$B:$CD,20,0)</f>
        <v>82</v>
      </c>
      <c r="AQ86" s="38">
        <f>VLOOKUP(B:B,'[1]1. RW,EX,BOP,CP,SA'!$B:$CD,21,0)</f>
        <v>76</v>
      </c>
      <c r="AR86" s="38">
        <f>VLOOKUP(B:B,'[1]1. RW,EX,BOP,CP,SA'!$B:$CD,22,0)</f>
        <v>82</v>
      </c>
      <c r="AS86" s="38">
        <f>VLOOKUP(B:B,'[1]1. RW,EX,BOP,CP,SA'!$B:$CD,23,0)</f>
        <v>83</v>
      </c>
      <c r="AT86" s="38">
        <f>VLOOKUP(B:B,'[1]1. RW,EX,BOP,CP,SA'!$B:$CD,24,0)</f>
        <v>76</v>
      </c>
      <c r="AU86" s="38">
        <f>VLOOKUP(B:B,'[1]1. RW,EX,BOP,CP,SA'!$B:$CD,25,0)</f>
        <v>75</v>
      </c>
      <c r="AV86" s="38">
        <f>VLOOKUP(B:B,'[1]1. RW,EX,BOP,CP,SA'!$B:$CD,26,0)</f>
        <v>77</v>
      </c>
      <c r="AW86" s="38">
        <f>VLOOKUP(B:B,'[1]1. RW,EX,BOP,CP,SA'!$B:$CD,27,0)</f>
        <v>74</v>
      </c>
      <c r="AX86" s="38">
        <f>VLOOKUP(B:B,'[1]1. RW,EX,BOP,CP,SA'!$B:$CD,28,0)</f>
        <v>77</v>
      </c>
      <c r="AY86" s="38">
        <f>VLOOKUP(B:B,'[1]1. RW,EX,BOP,CP,SA'!$B:$CD,29,0)</f>
        <v>76</v>
      </c>
      <c r="AZ86" s="38">
        <f>VLOOKUP(B:B,'[1]1. RW,EX,BOP,CP,SA'!$B:$CD,30,0)</f>
        <v>73</v>
      </c>
      <c r="BA86" s="38">
        <f>VLOOKUP(B:B,'[1]1. RW,EX,BOP,CP,SA'!$B:$CD,31,0)</f>
        <v>84</v>
      </c>
      <c r="BB86" s="38">
        <f>VLOOKUP(B:B,'[1]1. RW,EX,BOP,CP,SA'!$B:$CD,32,0)</f>
        <v>76</v>
      </c>
      <c r="BC86" s="38">
        <f>VLOOKUP(B:B,'[1]1. RW,EX,BOP,CP,SA'!$B:$CD,33,0)</f>
        <v>86</v>
      </c>
      <c r="BD86" s="38">
        <f>VLOOKUP(B:B,'[1]1. RW,EX,BOP,CP,SA'!$B:$CD,34,0)</f>
        <v>73</v>
      </c>
      <c r="BE86" s="38">
        <f>VLOOKUP(B:B,'[1]1. RW,EX,BOP,CP,SA'!$B:$CD,35,0)</f>
        <v>66</v>
      </c>
      <c r="BF86" s="38">
        <f>VLOOKUP(B:B,'[1]1. RW,EX,BOP,CP,SA'!$B:$CD,36,0)</f>
        <v>67</v>
      </c>
      <c r="BG86" s="38">
        <f>VLOOKUP(B:B,'[1]1. RW,EX,BOP,CP,SA'!$B:$CD,37,0)</f>
        <v>63</v>
      </c>
      <c r="BH86" s="38">
        <f>VLOOKUP(B:B,'[1]1. RW,EX,BOP,CP,SA'!$B:$CD,38,0)</f>
        <v>72</v>
      </c>
      <c r="BI86" s="38">
        <f>VLOOKUP(B:B,'[1]1. RW,EX,BOP,CP,SA'!$B:$CD,39,0)</f>
        <v>69</v>
      </c>
      <c r="BJ86" s="38">
        <f>VLOOKUP(B:B,'[1]1. RW,EX,BOP,CP,SA'!$B:$CD,40,0)</f>
        <v>57</v>
      </c>
      <c r="BK86" s="38">
        <f>VLOOKUP(B:B,'[1]1. RW,EX,BOP,CP,SA'!$B:$CD,41,0)</f>
        <v>66</v>
      </c>
      <c r="BL86" s="38">
        <f>VLOOKUP(B:B,'[1]1. RW,EX,BOP,CP,SA'!$B:$CD,42,0)</f>
        <v>67</v>
      </c>
      <c r="BM86" s="38">
        <f>VLOOKUP(B:B,'[1]1. RW,EX,BOP,CP,SA'!$B:$CD,43,0)</f>
        <v>74</v>
      </c>
      <c r="BN86" s="38">
        <f>VLOOKUP(B:B,'[1]1. RW,EX,BOP,CP,SA'!$B:$CD,44,0)</f>
        <v>80</v>
      </c>
      <c r="BO86" s="38">
        <f>VLOOKUP(B:B,'[1]1. RW,EX,BOP,CP,SA'!$B:$CD,45,0)</f>
        <v>65</v>
      </c>
      <c r="BP86" s="38">
        <f>VLOOKUP(B:B,'[1]1. RW,EX,BOP,CP,SA'!$B:$CD,46,0)</f>
        <v>52</v>
      </c>
      <c r="BQ86" s="38">
        <f>VLOOKUP(B:B,'[1]1. RW,EX,BOP,CP,SA'!$B:$CD,47,0)</f>
        <v>62</v>
      </c>
      <c r="BR86" s="38">
        <f>VLOOKUP(B:B,'[1]1. RW,EX,BOP,CP,SA'!$B:$CD,48,0)</f>
        <v>64</v>
      </c>
      <c r="BS86" s="38">
        <f>VLOOKUP(B:B,'[1]1. RW,EX,BOP,CP,SA'!$B:$CD,49,0)</f>
        <v>79</v>
      </c>
      <c r="BT86" s="38">
        <f>VLOOKUP(B:B,'[1]1. RW,EX,BOP,CP,SA'!$B:$CD,50,0)</f>
        <v>73</v>
      </c>
      <c r="BU86" s="38">
        <f>VLOOKUP(B:B,'[1]1. RW,EX,BOP,CP,SA'!$B:$CD,51,0)</f>
        <v>72</v>
      </c>
      <c r="BV86" s="38">
        <f>VLOOKUP(B:B,'[1]1. RW,EX,BOP,CP,SA'!$B:$CD,52,0)</f>
        <v>95</v>
      </c>
      <c r="BW86" s="38">
        <f>VLOOKUP(B:B,'[1]1. RW,EX,BOP,CP,SA'!$B:$CD,53,0)</f>
        <v>88</v>
      </c>
      <c r="BX86" s="38">
        <f>VLOOKUP(B:B,'[1]1. RW,EX,BOP,CP,SA'!$B:$CD,54,0)</f>
        <v>99</v>
      </c>
      <c r="BY86" s="38">
        <f>VLOOKUP(B:B,'[1]1. RW,EX,BOP,CP,SA'!$B:$CD,55,0)</f>
        <v>88</v>
      </c>
      <c r="BZ86" s="38">
        <f>VLOOKUP(B:B,'[1]1. RW,EX,BOP,CP,SA'!$B:$CD,56,0)</f>
        <v>95</v>
      </c>
      <c r="CA86" s="38">
        <f>VLOOKUP(B:B,'[1]1. RW,EX,BOP,CP,SA'!$B:$CD,57,0)</f>
        <v>80</v>
      </c>
      <c r="CB86" s="38">
        <f>VLOOKUP(B:B,'[1]1. RW,EX,BOP,CP,SA'!$B:$CD,58,0)</f>
        <v>86</v>
      </c>
      <c r="CC86" s="38">
        <f>VLOOKUP(B:B,'[1]1. RW,EX,BOP,CP,SA'!$B:$CD,59,0)</f>
        <v>79</v>
      </c>
      <c r="CD86" s="38">
        <f>VLOOKUP(B:B,'[1]1. RW,EX,BOP,CP,SA'!$B:$CD,60,0)</f>
        <v>70</v>
      </c>
      <c r="CE86" s="38">
        <f>VLOOKUP(B:B,'[1]1. RW,EX,BOP,CP,SA'!$B:$CD,61,0)</f>
        <v>71</v>
      </c>
      <c r="CF86" s="38">
        <f>VLOOKUP(B:B,'[1]1. RW,EX,BOP,CP,SA'!$B:$CD,62,0)</f>
        <v>67</v>
      </c>
      <c r="CG86" s="38">
        <f>VLOOKUP(B:B,'[1]1. RW,EX,BOP,CP,SA'!$B:$CD,63,0)</f>
        <v>71</v>
      </c>
      <c r="CH86" s="38">
        <f>VLOOKUP(B:B,'[1]1. RW,EX,BOP,CP,SA'!$B:$CD,64,0)</f>
        <v>64</v>
      </c>
      <c r="CI86" s="38">
        <f>VLOOKUP(B:B,'[1]1. RW,EX,BOP,CP,SA'!$B:$CD,65,0)</f>
        <v>67</v>
      </c>
      <c r="CJ86" s="38">
        <f>VLOOKUP(B:B,'[1]1. RW,EX,BOP,CP,SA'!$B:$CD,66,0)</f>
        <v>65</v>
      </c>
      <c r="CK86" s="38">
        <f>VLOOKUP(B:B,'[1]1. RW,EX,BOP,CP,SA'!$B:$CD,67,0)</f>
        <v>66</v>
      </c>
      <c r="CL86" s="38">
        <f>VLOOKUP(B:B,'[1]1. RW,EX,BOP,CP,SA'!$B:$CD,68,0)</f>
        <v>63</v>
      </c>
      <c r="CM86" s="38">
        <f>VLOOKUP(B:B,'[1]1. RW,EX,BOP,CP,SA'!$B:$CD,69,0)</f>
        <v>59</v>
      </c>
      <c r="CN86" s="38">
        <f>VLOOKUP(B:B,'[1]1. RW,EX,BOP,CP,SA'!$B:$CD,70,0)</f>
        <v>66</v>
      </c>
      <c r="CO86" s="38">
        <f>VLOOKUP(B:B,'[1]1. RW,EX,BOP,CP,SA'!$B:$CD,71,0)</f>
        <v>60</v>
      </c>
      <c r="CP86" s="38">
        <f>VLOOKUP(B:B,'[1]1. RW,EX,BOP,CP,SA'!$B:$CD,72,0)</f>
        <v>55</v>
      </c>
      <c r="CQ86" s="38">
        <f>VLOOKUP(B:B,'[1]1. RW,EX,BOP,CP,SA'!$B:$CD,73,0)</f>
        <v>58</v>
      </c>
      <c r="CR86" s="38">
        <f>VLOOKUP(B:B,'[1]1. RW,EX,BOP,CP,SA'!$B:$CD,74,0)</f>
        <v>62</v>
      </c>
      <c r="CS86" s="38">
        <f>VLOOKUP(B:B,'[1]1. RW,EX,BOP,CP,SA'!$B:$CD,75,0)</f>
        <v>69</v>
      </c>
      <c r="CT86" s="38">
        <f>VLOOKUP(B:B,'[1]1. RW,EX,BOP,CP,SA'!$B:$CD,76,0)</f>
        <v>70</v>
      </c>
      <c r="CU86" s="38">
        <f>VLOOKUP(B:B,'[1]1. RW,EX,BOP,CP,SA'!$B:$CD,77,0)</f>
        <v>87</v>
      </c>
      <c r="CV86" s="52">
        <f>VLOOKUP(B:B,'[1]1. RW,EX,BOP,CP,SA'!$B:$CD,78,0)</f>
        <v>88</v>
      </c>
      <c r="CW86" s="52">
        <f>VLOOKUP(B:B,'[1]1. RW,EX,BOP,CP,SA'!$B:$CD,79,0)</f>
        <v>88</v>
      </c>
      <c r="CX86" s="52">
        <f>VLOOKUP(B:B,'[1]1. RW,EX,BOP,CP,SA'!$B:$CD,80,0)</f>
        <v>88</v>
      </c>
      <c r="CY86" s="52">
        <f>VLOOKUP(B:B,'[1]1. RW,EX,BOP,CP,SA'!$B:$CD,81,0)</f>
        <v>98</v>
      </c>
    </row>
    <row r="87" spans="1:103">
      <c r="A87" s="13" t="s">
        <v>162</v>
      </c>
      <c r="B87" s="5" t="s">
        <v>1480</v>
      </c>
      <c r="C87" s="18" t="s">
        <v>822</v>
      </c>
      <c r="D87" s="38">
        <v>314</v>
      </c>
      <c r="E87" s="38">
        <v>290</v>
      </c>
      <c r="F87" s="38">
        <v>239</v>
      </c>
      <c r="G87" s="38">
        <v>248</v>
      </c>
      <c r="H87" s="38">
        <v>266</v>
      </c>
      <c r="I87" s="38">
        <v>313</v>
      </c>
      <c r="J87" s="38">
        <v>306</v>
      </c>
      <c r="K87" s="38">
        <v>289</v>
      </c>
      <c r="L87" s="38">
        <v>252</v>
      </c>
      <c r="M87" s="38">
        <v>272</v>
      </c>
      <c r="N87" s="38">
        <v>335</v>
      </c>
      <c r="O87" s="38">
        <v>379</v>
      </c>
      <c r="P87" s="38">
        <v>437</v>
      </c>
      <c r="Q87" s="38">
        <v>510</v>
      </c>
      <c r="R87" s="38">
        <v>522</v>
      </c>
      <c r="S87" s="38">
        <v>536</v>
      </c>
      <c r="T87" s="38">
        <v>378</v>
      </c>
      <c r="U87" s="38">
        <v>397</v>
      </c>
      <c r="V87" s="38">
        <v>413</v>
      </c>
      <c r="W87" s="38">
        <v>436</v>
      </c>
      <c r="X87" s="53">
        <f>VLOOKUP(B:B,'[1]1. RW,EX,BOP,CP,SA'!$B:$CD,2,0)</f>
        <v>84</v>
      </c>
      <c r="Y87" s="38">
        <f>VLOOKUP(B:B,'[1]1. RW,EX,BOP,CP,SA'!$B:$CD,3,0)</f>
        <v>71</v>
      </c>
      <c r="Z87" s="38">
        <f>VLOOKUP(B:B,'[1]1. RW,EX,BOP,CP,SA'!$B:$CD,4,0)</f>
        <v>77</v>
      </c>
      <c r="AA87" s="38">
        <f>VLOOKUP(B:B,'[1]1. RW,EX,BOP,CP,SA'!$B:$CD,5,0)</f>
        <v>82</v>
      </c>
      <c r="AB87" s="38">
        <f>VLOOKUP(B:B,'[1]1. RW,EX,BOP,CP,SA'!$B:$CD,6,0)</f>
        <v>78</v>
      </c>
      <c r="AC87" s="38">
        <f>VLOOKUP(B:B,'[1]1. RW,EX,BOP,CP,SA'!$B:$CD,7,0)</f>
        <v>67</v>
      </c>
      <c r="AD87" s="38">
        <f>VLOOKUP(B:B,'[1]1. RW,EX,BOP,CP,SA'!$B:$CD,8,0)</f>
        <v>80</v>
      </c>
      <c r="AE87" s="38">
        <f>VLOOKUP(B:B,'[1]1. RW,EX,BOP,CP,SA'!$B:$CD,9,0)</f>
        <v>65</v>
      </c>
      <c r="AF87" s="38">
        <f>VLOOKUP(B:B,'[1]1. RW,EX,BOP,CP,SA'!$B:$CD,10,0)</f>
        <v>57</v>
      </c>
      <c r="AG87" s="38">
        <f>VLOOKUP(B:B,'[1]1. RW,EX,BOP,CP,SA'!$B:$CD,11,0)</f>
        <v>65</v>
      </c>
      <c r="AH87" s="38">
        <f>VLOOKUP(B:B,'[1]1. RW,EX,BOP,CP,SA'!$B:$CD,12,0)</f>
        <v>55</v>
      </c>
      <c r="AI87" s="38">
        <f>VLOOKUP(B:B,'[1]1. RW,EX,BOP,CP,SA'!$B:$CD,13,0)</f>
        <v>62</v>
      </c>
      <c r="AJ87" s="38">
        <f>VLOOKUP(B:B,'[1]1. RW,EX,BOP,CP,SA'!$B:$CD,14,0)</f>
        <v>51</v>
      </c>
      <c r="AK87" s="38">
        <f>VLOOKUP(B:B,'[1]1. RW,EX,BOP,CP,SA'!$B:$CD,15,0)</f>
        <v>76</v>
      </c>
      <c r="AL87" s="38">
        <f>VLOOKUP(B:B,'[1]1. RW,EX,BOP,CP,SA'!$B:$CD,16,0)</f>
        <v>60</v>
      </c>
      <c r="AM87" s="38">
        <f>VLOOKUP(B:B,'[1]1. RW,EX,BOP,CP,SA'!$B:$CD,17,0)</f>
        <v>61</v>
      </c>
      <c r="AN87" s="38">
        <f>VLOOKUP(B:B,'[1]1. RW,EX,BOP,CP,SA'!$B:$CD,18,0)</f>
        <v>76</v>
      </c>
      <c r="AO87" s="38">
        <f>VLOOKUP(B:B,'[1]1. RW,EX,BOP,CP,SA'!$B:$CD,19,0)</f>
        <v>60</v>
      </c>
      <c r="AP87" s="38">
        <f>VLOOKUP(B:B,'[1]1. RW,EX,BOP,CP,SA'!$B:$CD,20,0)</f>
        <v>64</v>
      </c>
      <c r="AQ87" s="38">
        <f>VLOOKUP(B:B,'[1]1. RW,EX,BOP,CP,SA'!$B:$CD,21,0)</f>
        <v>66</v>
      </c>
      <c r="AR87" s="38">
        <f>VLOOKUP(B:B,'[1]1. RW,EX,BOP,CP,SA'!$B:$CD,22,0)</f>
        <v>82</v>
      </c>
      <c r="AS87" s="38">
        <f>VLOOKUP(B:B,'[1]1. RW,EX,BOP,CP,SA'!$B:$CD,23,0)</f>
        <v>90</v>
      </c>
      <c r="AT87" s="38">
        <f>VLOOKUP(B:B,'[1]1. RW,EX,BOP,CP,SA'!$B:$CD,24,0)</f>
        <v>73</v>
      </c>
      <c r="AU87" s="38">
        <f>VLOOKUP(B:B,'[1]1. RW,EX,BOP,CP,SA'!$B:$CD,25,0)</f>
        <v>68</v>
      </c>
      <c r="AV87" s="38">
        <f>VLOOKUP(B:B,'[1]1. RW,EX,BOP,CP,SA'!$B:$CD,26,0)</f>
        <v>72</v>
      </c>
      <c r="AW87" s="38">
        <f>VLOOKUP(B:B,'[1]1. RW,EX,BOP,CP,SA'!$B:$CD,27,0)</f>
        <v>72</v>
      </c>
      <c r="AX87" s="38">
        <f>VLOOKUP(B:B,'[1]1. RW,EX,BOP,CP,SA'!$B:$CD,28,0)</f>
        <v>80</v>
      </c>
      <c r="AY87" s="38">
        <f>VLOOKUP(B:B,'[1]1. RW,EX,BOP,CP,SA'!$B:$CD,29,0)</f>
        <v>82</v>
      </c>
      <c r="AZ87" s="38">
        <f>VLOOKUP(B:B,'[1]1. RW,EX,BOP,CP,SA'!$B:$CD,30,0)</f>
        <v>74</v>
      </c>
      <c r="BA87" s="38">
        <f>VLOOKUP(B:B,'[1]1. RW,EX,BOP,CP,SA'!$B:$CD,31,0)</f>
        <v>78</v>
      </c>
      <c r="BB87" s="38">
        <f>VLOOKUP(B:B,'[1]1. RW,EX,BOP,CP,SA'!$B:$CD,32,0)</f>
        <v>71</v>
      </c>
      <c r="BC87" s="38">
        <f>VLOOKUP(B:B,'[1]1. RW,EX,BOP,CP,SA'!$B:$CD,33,0)</f>
        <v>66</v>
      </c>
      <c r="BD87" s="38">
        <f>VLOOKUP(B:B,'[1]1. RW,EX,BOP,CP,SA'!$B:$CD,34,0)</f>
        <v>59</v>
      </c>
      <c r="BE87" s="38">
        <f>VLOOKUP(B:B,'[1]1. RW,EX,BOP,CP,SA'!$B:$CD,35,0)</f>
        <v>54</v>
      </c>
      <c r="BF87" s="38">
        <f>VLOOKUP(B:B,'[1]1. RW,EX,BOP,CP,SA'!$B:$CD,36,0)</f>
        <v>65</v>
      </c>
      <c r="BG87" s="38">
        <f>VLOOKUP(B:B,'[1]1. RW,EX,BOP,CP,SA'!$B:$CD,37,0)</f>
        <v>74</v>
      </c>
      <c r="BH87" s="38">
        <f>VLOOKUP(B:B,'[1]1. RW,EX,BOP,CP,SA'!$B:$CD,38,0)</f>
        <v>70</v>
      </c>
      <c r="BI87" s="38">
        <f>VLOOKUP(B:B,'[1]1. RW,EX,BOP,CP,SA'!$B:$CD,39,0)</f>
        <v>74</v>
      </c>
      <c r="BJ87" s="38">
        <f>VLOOKUP(B:B,'[1]1. RW,EX,BOP,CP,SA'!$B:$CD,40,0)</f>
        <v>58</v>
      </c>
      <c r="BK87" s="38">
        <f>VLOOKUP(B:B,'[1]1. RW,EX,BOP,CP,SA'!$B:$CD,41,0)</f>
        <v>70</v>
      </c>
      <c r="BL87" s="38">
        <f>VLOOKUP(B:B,'[1]1. RW,EX,BOP,CP,SA'!$B:$CD,42,0)</f>
        <v>82</v>
      </c>
      <c r="BM87" s="38">
        <f>VLOOKUP(B:B,'[1]1. RW,EX,BOP,CP,SA'!$B:$CD,43,0)</f>
        <v>78</v>
      </c>
      <c r="BN87" s="38">
        <f>VLOOKUP(B:B,'[1]1. RW,EX,BOP,CP,SA'!$B:$CD,44,0)</f>
        <v>93</v>
      </c>
      <c r="BO87" s="38">
        <f>VLOOKUP(B:B,'[1]1. RW,EX,BOP,CP,SA'!$B:$CD,45,0)</f>
        <v>82</v>
      </c>
      <c r="BP87" s="38">
        <f>VLOOKUP(B:B,'[1]1. RW,EX,BOP,CP,SA'!$B:$CD,46,0)</f>
        <v>80</v>
      </c>
      <c r="BQ87" s="38">
        <f>VLOOKUP(B:B,'[1]1. RW,EX,BOP,CP,SA'!$B:$CD,47,0)</f>
        <v>92</v>
      </c>
      <c r="BR87" s="38">
        <f>VLOOKUP(B:B,'[1]1. RW,EX,BOP,CP,SA'!$B:$CD,48,0)</f>
        <v>102</v>
      </c>
      <c r="BS87" s="38">
        <f>VLOOKUP(B:B,'[1]1. RW,EX,BOP,CP,SA'!$B:$CD,49,0)</f>
        <v>105</v>
      </c>
      <c r="BT87" s="38">
        <f>VLOOKUP(B:B,'[1]1. RW,EX,BOP,CP,SA'!$B:$CD,50,0)</f>
        <v>91</v>
      </c>
      <c r="BU87" s="38">
        <f>VLOOKUP(B:B,'[1]1. RW,EX,BOP,CP,SA'!$B:$CD,51,0)</f>
        <v>106</v>
      </c>
      <c r="BV87" s="38">
        <f>VLOOKUP(B:B,'[1]1. RW,EX,BOP,CP,SA'!$B:$CD,52,0)</f>
        <v>110</v>
      </c>
      <c r="BW87" s="38">
        <f>VLOOKUP(B:B,'[1]1. RW,EX,BOP,CP,SA'!$B:$CD,53,0)</f>
        <v>130</v>
      </c>
      <c r="BX87" s="38">
        <f>VLOOKUP(B:B,'[1]1. RW,EX,BOP,CP,SA'!$B:$CD,54,0)</f>
        <v>139</v>
      </c>
      <c r="BY87" s="38">
        <f>VLOOKUP(B:B,'[1]1. RW,EX,BOP,CP,SA'!$B:$CD,55,0)</f>
        <v>114</v>
      </c>
      <c r="BZ87" s="38">
        <f>VLOOKUP(B:B,'[1]1. RW,EX,BOP,CP,SA'!$B:$CD,56,0)</f>
        <v>124</v>
      </c>
      <c r="CA87" s="38">
        <f>VLOOKUP(B:B,'[1]1. RW,EX,BOP,CP,SA'!$B:$CD,57,0)</f>
        <v>133</v>
      </c>
      <c r="CB87" s="38">
        <f>VLOOKUP(B:B,'[1]1. RW,EX,BOP,CP,SA'!$B:$CD,58,0)</f>
        <v>126</v>
      </c>
      <c r="CC87" s="38">
        <f>VLOOKUP(B:B,'[1]1. RW,EX,BOP,CP,SA'!$B:$CD,59,0)</f>
        <v>109</v>
      </c>
      <c r="CD87" s="38">
        <f>VLOOKUP(B:B,'[1]1. RW,EX,BOP,CP,SA'!$B:$CD,60,0)</f>
        <v>155</v>
      </c>
      <c r="CE87" s="38">
        <f>VLOOKUP(B:B,'[1]1. RW,EX,BOP,CP,SA'!$B:$CD,61,0)</f>
        <v>132</v>
      </c>
      <c r="CF87" s="38">
        <f>VLOOKUP(B:B,'[1]1. RW,EX,BOP,CP,SA'!$B:$CD,62,0)</f>
        <v>131</v>
      </c>
      <c r="CG87" s="38">
        <f>VLOOKUP(B:B,'[1]1. RW,EX,BOP,CP,SA'!$B:$CD,63,0)</f>
        <v>146</v>
      </c>
      <c r="CH87" s="38">
        <f>VLOOKUP(B:B,'[1]1. RW,EX,BOP,CP,SA'!$B:$CD,64,0)</f>
        <v>127</v>
      </c>
      <c r="CI87" s="38">
        <f>VLOOKUP(B:B,'[1]1. RW,EX,BOP,CP,SA'!$B:$CD,65,0)</f>
        <v>132</v>
      </c>
      <c r="CJ87" s="38">
        <f>VLOOKUP(B:B,'[1]1. RW,EX,BOP,CP,SA'!$B:$CD,66,0)</f>
        <v>107</v>
      </c>
      <c r="CK87" s="38">
        <f>VLOOKUP(B:B,'[1]1. RW,EX,BOP,CP,SA'!$B:$CD,67,0)</f>
        <v>96</v>
      </c>
      <c r="CL87" s="38">
        <f>VLOOKUP(B:B,'[1]1. RW,EX,BOP,CP,SA'!$B:$CD,68,0)</f>
        <v>95</v>
      </c>
      <c r="CM87" s="38">
        <f>VLOOKUP(B:B,'[1]1. RW,EX,BOP,CP,SA'!$B:$CD,69,0)</f>
        <v>80</v>
      </c>
      <c r="CN87" s="38">
        <f>VLOOKUP(B:B,'[1]1. RW,EX,BOP,CP,SA'!$B:$CD,70,0)</f>
        <v>99</v>
      </c>
      <c r="CO87" s="38">
        <f>VLOOKUP(B:B,'[1]1. RW,EX,BOP,CP,SA'!$B:$CD,71,0)</f>
        <v>117</v>
      </c>
      <c r="CP87" s="38">
        <f>VLOOKUP(B:B,'[1]1. RW,EX,BOP,CP,SA'!$B:$CD,72,0)</f>
        <v>96</v>
      </c>
      <c r="CQ87" s="38">
        <f>VLOOKUP(B:B,'[1]1. RW,EX,BOP,CP,SA'!$B:$CD,73,0)</f>
        <v>85</v>
      </c>
      <c r="CR87" s="38">
        <f>VLOOKUP(B:B,'[1]1. RW,EX,BOP,CP,SA'!$B:$CD,74,0)</f>
        <v>107</v>
      </c>
      <c r="CS87" s="38">
        <f>VLOOKUP(B:B,'[1]1. RW,EX,BOP,CP,SA'!$B:$CD,75,0)</f>
        <v>103</v>
      </c>
      <c r="CT87" s="38">
        <f>VLOOKUP(B:B,'[1]1. RW,EX,BOP,CP,SA'!$B:$CD,76,0)</f>
        <v>100</v>
      </c>
      <c r="CU87" s="38">
        <f>VLOOKUP(B:B,'[1]1. RW,EX,BOP,CP,SA'!$B:$CD,77,0)</f>
        <v>103</v>
      </c>
      <c r="CV87" s="52">
        <f>VLOOKUP(B:B,'[1]1. RW,EX,BOP,CP,SA'!$B:$CD,78,0)</f>
        <v>125</v>
      </c>
      <c r="CW87" s="52">
        <f>VLOOKUP(B:B,'[1]1. RW,EX,BOP,CP,SA'!$B:$CD,79,0)</f>
        <v>81</v>
      </c>
      <c r="CX87" s="52">
        <f>VLOOKUP(B:B,'[1]1. RW,EX,BOP,CP,SA'!$B:$CD,80,0)</f>
        <v>108</v>
      </c>
      <c r="CY87" s="52">
        <f>VLOOKUP(B:B,'[1]1. RW,EX,BOP,CP,SA'!$B:$CD,81,0)</f>
        <v>122</v>
      </c>
    </row>
    <row r="88" spans="1:103">
      <c r="A88" s="9" t="s">
        <v>164</v>
      </c>
      <c r="B88" s="5" t="s">
        <v>1481</v>
      </c>
      <c r="C88" s="18" t="s">
        <v>823</v>
      </c>
      <c r="D88" s="38">
        <v>270</v>
      </c>
      <c r="E88" s="38">
        <v>302</v>
      </c>
      <c r="F88" s="38">
        <v>306</v>
      </c>
      <c r="G88" s="38">
        <v>285</v>
      </c>
      <c r="H88" s="38">
        <v>280</v>
      </c>
      <c r="I88" s="38">
        <v>298</v>
      </c>
      <c r="J88" s="38">
        <v>311</v>
      </c>
      <c r="K88" s="38">
        <v>307</v>
      </c>
      <c r="L88" s="38">
        <v>362</v>
      </c>
      <c r="M88" s="38">
        <v>369</v>
      </c>
      <c r="N88" s="38">
        <v>430</v>
      </c>
      <c r="O88" s="38">
        <v>392</v>
      </c>
      <c r="P88" s="38">
        <v>501</v>
      </c>
      <c r="Q88" s="38">
        <v>534</v>
      </c>
      <c r="R88" s="38">
        <v>556</v>
      </c>
      <c r="S88" s="38">
        <v>551</v>
      </c>
      <c r="T88" s="38">
        <v>569</v>
      </c>
      <c r="U88" s="38">
        <v>523</v>
      </c>
      <c r="V88" s="38">
        <v>558</v>
      </c>
      <c r="W88" s="38">
        <v>611</v>
      </c>
      <c r="X88" s="53">
        <f>VLOOKUP(B:B,'[1]1. RW,EX,BOP,CP,SA'!$B:$CD,2,0)</f>
        <v>72</v>
      </c>
      <c r="Y88" s="38">
        <f>VLOOKUP(B:B,'[1]1. RW,EX,BOP,CP,SA'!$B:$CD,3,0)</f>
        <v>69</v>
      </c>
      <c r="Z88" s="38">
        <f>VLOOKUP(B:B,'[1]1. RW,EX,BOP,CP,SA'!$B:$CD,4,0)</f>
        <v>64</v>
      </c>
      <c r="AA88" s="38">
        <f>VLOOKUP(B:B,'[1]1. RW,EX,BOP,CP,SA'!$B:$CD,5,0)</f>
        <v>65</v>
      </c>
      <c r="AB88" s="38">
        <f>VLOOKUP(B:B,'[1]1. RW,EX,BOP,CP,SA'!$B:$CD,6,0)</f>
        <v>77</v>
      </c>
      <c r="AC88" s="38">
        <f>VLOOKUP(B:B,'[1]1. RW,EX,BOP,CP,SA'!$B:$CD,7,0)</f>
        <v>75</v>
      </c>
      <c r="AD88" s="38">
        <f>VLOOKUP(B:B,'[1]1. RW,EX,BOP,CP,SA'!$B:$CD,8,0)</f>
        <v>77</v>
      </c>
      <c r="AE88" s="38">
        <f>VLOOKUP(B:B,'[1]1. RW,EX,BOP,CP,SA'!$B:$CD,9,0)</f>
        <v>73</v>
      </c>
      <c r="AF88" s="38">
        <f>VLOOKUP(B:B,'[1]1. RW,EX,BOP,CP,SA'!$B:$CD,10,0)</f>
        <v>74</v>
      </c>
      <c r="AG88" s="38">
        <f>VLOOKUP(B:B,'[1]1. RW,EX,BOP,CP,SA'!$B:$CD,11,0)</f>
        <v>76</v>
      </c>
      <c r="AH88" s="38">
        <f>VLOOKUP(B:B,'[1]1. RW,EX,BOP,CP,SA'!$B:$CD,12,0)</f>
        <v>79</v>
      </c>
      <c r="AI88" s="38">
        <f>VLOOKUP(B:B,'[1]1. RW,EX,BOP,CP,SA'!$B:$CD,13,0)</f>
        <v>77</v>
      </c>
      <c r="AJ88" s="38">
        <f>VLOOKUP(B:B,'[1]1. RW,EX,BOP,CP,SA'!$B:$CD,14,0)</f>
        <v>71</v>
      </c>
      <c r="AK88" s="38">
        <f>VLOOKUP(B:B,'[1]1. RW,EX,BOP,CP,SA'!$B:$CD,15,0)</f>
        <v>72</v>
      </c>
      <c r="AL88" s="38">
        <f>VLOOKUP(B:B,'[1]1. RW,EX,BOP,CP,SA'!$B:$CD,16,0)</f>
        <v>70</v>
      </c>
      <c r="AM88" s="38">
        <f>VLOOKUP(B:B,'[1]1. RW,EX,BOP,CP,SA'!$B:$CD,17,0)</f>
        <v>72</v>
      </c>
      <c r="AN88" s="38">
        <f>VLOOKUP(B:B,'[1]1. RW,EX,BOP,CP,SA'!$B:$CD,18,0)</f>
        <v>69</v>
      </c>
      <c r="AO88" s="38">
        <f>VLOOKUP(B:B,'[1]1. RW,EX,BOP,CP,SA'!$B:$CD,19,0)</f>
        <v>70</v>
      </c>
      <c r="AP88" s="38">
        <f>VLOOKUP(B:B,'[1]1. RW,EX,BOP,CP,SA'!$B:$CD,20,0)</f>
        <v>77</v>
      </c>
      <c r="AQ88" s="38">
        <f>VLOOKUP(B:B,'[1]1. RW,EX,BOP,CP,SA'!$B:$CD,21,0)</f>
        <v>64</v>
      </c>
      <c r="AR88" s="38">
        <f>VLOOKUP(B:B,'[1]1. RW,EX,BOP,CP,SA'!$B:$CD,22,0)</f>
        <v>78</v>
      </c>
      <c r="AS88" s="38">
        <f>VLOOKUP(B:B,'[1]1. RW,EX,BOP,CP,SA'!$B:$CD,23,0)</f>
        <v>70</v>
      </c>
      <c r="AT88" s="38">
        <f>VLOOKUP(B:B,'[1]1. RW,EX,BOP,CP,SA'!$B:$CD,24,0)</f>
        <v>74</v>
      </c>
      <c r="AU88" s="38">
        <f>VLOOKUP(B:B,'[1]1. RW,EX,BOP,CP,SA'!$B:$CD,25,0)</f>
        <v>76</v>
      </c>
      <c r="AV88" s="38">
        <f>VLOOKUP(B:B,'[1]1. RW,EX,BOP,CP,SA'!$B:$CD,26,0)</f>
        <v>75</v>
      </c>
      <c r="AW88" s="38">
        <f>VLOOKUP(B:B,'[1]1. RW,EX,BOP,CP,SA'!$B:$CD,27,0)</f>
        <v>77</v>
      </c>
      <c r="AX88" s="38">
        <f>VLOOKUP(B:B,'[1]1. RW,EX,BOP,CP,SA'!$B:$CD,28,0)</f>
        <v>81</v>
      </c>
      <c r="AY88" s="38">
        <f>VLOOKUP(B:B,'[1]1. RW,EX,BOP,CP,SA'!$B:$CD,29,0)</f>
        <v>78</v>
      </c>
      <c r="AZ88" s="38">
        <f>VLOOKUP(B:B,'[1]1. RW,EX,BOP,CP,SA'!$B:$CD,30,0)</f>
        <v>74</v>
      </c>
      <c r="BA88" s="38">
        <f>VLOOKUP(B:B,'[1]1. RW,EX,BOP,CP,SA'!$B:$CD,31,0)</f>
        <v>78</v>
      </c>
      <c r="BB88" s="38">
        <f>VLOOKUP(B:B,'[1]1. RW,EX,BOP,CP,SA'!$B:$CD,32,0)</f>
        <v>74</v>
      </c>
      <c r="BC88" s="38">
        <f>VLOOKUP(B:B,'[1]1. RW,EX,BOP,CP,SA'!$B:$CD,33,0)</f>
        <v>81</v>
      </c>
      <c r="BD88" s="38">
        <f>VLOOKUP(B:B,'[1]1. RW,EX,BOP,CP,SA'!$B:$CD,34,0)</f>
        <v>87</v>
      </c>
      <c r="BE88" s="38">
        <f>VLOOKUP(B:B,'[1]1. RW,EX,BOP,CP,SA'!$B:$CD,35,0)</f>
        <v>91</v>
      </c>
      <c r="BF88" s="38">
        <f>VLOOKUP(B:B,'[1]1. RW,EX,BOP,CP,SA'!$B:$CD,36,0)</f>
        <v>92</v>
      </c>
      <c r="BG88" s="38">
        <f>VLOOKUP(B:B,'[1]1. RW,EX,BOP,CP,SA'!$B:$CD,37,0)</f>
        <v>92</v>
      </c>
      <c r="BH88" s="38">
        <f>VLOOKUP(B:B,'[1]1. RW,EX,BOP,CP,SA'!$B:$CD,38,0)</f>
        <v>90</v>
      </c>
      <c r="BI88" s="38">
        <f>VLOOKUP(B:B,'[1]1. RW,EX,BOP,CP,SA'!$B:$CD,39,0)</f>
        <v>91</v>
      </c>
      <c r="BJ88" s="38">
        <f>VLOOKUP(B:B,'[1]1. RW,EX,BOP,CP,SA'!$B:$CD,40,0)</f>
        <v>92</v>
      </c>
      <c r="BK88" s="38">
        <f>VLOOKUP(B:B,'[1]1. RW,EX,BOP,CP,SA'!$B:$CD,41,0)</f>
        <v>96</v>
      </c>
      <c r="BL88" s="38">
        <f>VLOOKUP(B:B,'[1]1. RW,EX,BOP,CP,SA'!$B:$CD,42,0)</f>
        <v>100</v>
      </c>
      <c r="BM88" s="38">
        <f>VLOOKUP(B:B,'[1]1. RW,EX,BOP,CP,SA'!$B:$CD,43,0)</f>
        <v>108</v>
      </c>
      <c r="BN88" s="38">
        <f>VLOOKUP(B:B,'[1]1. RW,EX,BOP,CP,SA'!$B:$CD,44,0)</f>
        <v>114</v>
      </c>
      <c r="BO88" s="38">
        <f>VLOOKUP(B:B,'[1]1. RW,EX,BOP,CP,SA'!$B:$CD,45,0)</f>
        <v>108</v>
      </c>
      <c r="BP88" s="38">
        <f>VLOOKUP(B:B,'[1]1. RW,EX,BOP,CP,SA'!$B:$CD,46,0)</f>
        <v>88</v>
      </c>
      <c r="BQ88" s="38">
        <f>VLOOKUP(B:B,'[1]1. RW,EX,BOP,CP,SA'!$B:$CD,47,0)</f>
        <v>99</v>
      </c>
      <c r="BR88" s="38">
        <f>VLOOKUP(B:B,'[1]1. RW,EX,BOP,CP,SA'!$B:$CD,48,0)</f>
        <v>93</v>
      </c>
      <c r="BS88" s="38">
        <f>VLOOKUP(B:B,'[1]1. RW,EX,BOP,CP,SA'!$B:$CD,49,0)</f>
        <v>112</v>
      </c>
      <c r="BT88" s="38">
        <f>VLOOKUP(B:B,'[1]1. RW,EX,BOP,CP,SA'!$B:$CD,50,0)</f>
        <v>120</v>
      </c>
      <c r="BU88" s="38">
        <f>VLOOKUP(B:B,'[1]1. RW,EX,BOP,CP,SA'!$B:$CD,51,0)</f>
        <v>129</v>
      </c>
      <c r="BV88" s="38">
        <f>VLOOKUP(B:B,'[1]1. RW,EX,BOP,CP,SA'!$B:$CD,52,0)</f>
        <v>129</v>
      </c>
      <c r="BW88" s="38">
        <f>VLOOKUP(B:B,'[1]1. RW,EX,BOP,CP,SA'!$B:$CD,53,0)</f>
        <v>123</v>
      </c>
      <c r="BX88" s="38">
        <f>VLOOKUP(B:B,'[1]1. RW,EX,BOP,CP,SA'!$B:$CD,54,0)</f>
        <v>137</v>
      </c>
      <c r="BY88" s="38">
        <f>VLOOKUP(B:B,'[1]1. RW,EX,BOP,CP,SA'!$B:$CD,55,0)</f>
        <v>130</v>
      </c>
      <c r="BZ88" s="38">
        <f>VLOOKUP(B:B,'[1]1. RW,EX,BOP,CP,SA'!$B:$CD,56,0)</f>
        <v>127</v>
      </c>
      <c r="CA88" s="38">
        <f>VLOOKUP(B:B,'[1]1. RW,EX,BOP,CP,SA'!$B:$CD,57,0)</f>
        <v>140</v>
      </c>
      <c r="CB88" s="38">
        <f>VLOOKUP(B:B,'[1]1. RW,EX,BOP,CP,SA'!$B:$CD,58,0)</f>
        <v>141</v>
      </c>
      <c r="CC88" s="38">
        <f>VLOOKUP(B:B,'[1]1. RW,EX,BOP,CP,SA'!$B:$CD,59,0)</f>
        <v>139</v>
      </c>
      <c r="CD88" s="38">
        <f>VLOOKUP(B:B,'[1]1. RW,EX,BOP,CP,SA'!$B:$CD,60,0)</f>
        <v>139</v>
      </c>
      <c r="CE88" s="38">
        <f>VLOOKUP(B:B,'[1]1. RW,EX,BOP,CP,SA'!$B:$CD,61,0)</f>
        <v>137</v>
      </c>
      <c r="CF88" s="38">
        <f>VLOOKUP(B:B,'[1]1. RW,EX,BOP,CP,SA'!$B:$CD,62,0)</f>
        <v>136</v>
      </c>
      <c r="CG88" s="38">
        <f>VLOOKUP(B:B,'[1]1. RW,EX,BOP,CP,SA'!$B:$CD,63,0)</f>
        <v>139</v>
      </c>
      <c r="CH88" s="38">
        <f>VLOOKUP(B:B,'[1]1. RW,EX,BOP,CP,SA'!$B:$CD,64,0)</f>
        <v>142</v>
      </c>
      <c r="CI88" s="38">
        <f>VLOOKUP(B:B,'[1]1. RW,EX,BOP,CP,SA'!$B:$CD,65,0)</f>
        <v>134</v>
      </c>
      <c r="CJ88" s="38">
        <f>VLOOKUP(B:B,'[1]1. RW,EX,BOP,CP,SA'!$B:$CD,66,0)</f>
        <v>135</v>
      </c>
      <c r="CK88" s="38">
        <f>VLOOKUP(B:B,'[1]1. RW,EX,BOP,CP,SA'!$B:$CD,67,0)</f>
        <v>149</v>
      </c>
      <c r="CL88" s="38">
        <f>VLOOKUP(B:B,'[1]1. RW,EX,BOP,CP,SA'!$B:$CD,68,0)</f>
        <v>141</v>
      </c>
      <c r="CM88" s="38">
        <f>VLOOKUP(B:B,'[1]1. RW,EX,BOP,CP,SA'!$B:$CD,69,0)</f>
        <v>144</v>
      </c>
      <c r="CN88" s="38">
        <f>VLOOKUP(B:B,'[1]1. RW,EX,BOP,CP,SA'!$B:$CD,70,0)</f>
        <v>138</v>
      </c>
      <c r="CO88" s="38">
        <f>VLOOKUP(B:B,'[1]1. RW,EX,BOP,CP,SA'!$B:$CD,71,0)</f>
        <v>132</v>
      </c>
      <c r="CP88" s="38">
        <f>VLOOKUP(B:B,'[1]1. RW,EX,BOP,CP,SA'!$B:$CD,72,0)</f>
        <v>128</v>
      </c>
      <c r="CQ88" s="38">
        <f>VLOOKUP(B:B,'[1]1. RW,EX,BOP,CP,SA'!$B:$CD,73,0)</f>
        <v>125</v>
      </c>
      <c r="CR88" s="38">
        <f>VLOOKUP(B:B,'[1]1. RW,EX,BOP,CP,SA'!$B:$CD,74,0)</f>
        <v>148</v>
      </c>
      <c r="CS88" s="38">
        <f>VLOOKUP(B:B,'[1]1. RW,EX,BOP,CP,SA'!$B:$CD,75,0)</f>
        <v>133</v>
      </c>
      <c r="CT88" s="38">
        <f>VLOOKUP(B:B,'[1]1. RW,EX,BOP,CP,SA'!$B:$CD,76,0)</f>
        <v>134</v>
      </c>
      <c r="CU88" s="38">
        <f>VLOOKUP(B:B,'[1]1. RW,EX,BOP,CP,SA'!$B:$CD,77,0)</f>
        <v>143</v>
      </c>
      <c r="CV88" s="52">
        <f>VLOOKUP(B:B,'[1]1. RW,EX,BOP,CP,SA'!$B:$CD,78,0)</f>
        <v>151</v>
      </c>
      <c r="CW88" s="52">
        <f>VLOOKUP(B:B,'[1]1. RW,EX,BOP,CP,SA'!$B:$CD,79,0)</f>
        <v>153</v>
      </c>
      <c r="CX88" s="52">
        <f>VLOOKUP(B:B,'[1]1. RW,EX,BOP,CP,SA'!$B:$CD,80,0)</f>
        <v>153</v>
      </c>
      <c r="CY88" s="52">
        <f>VLOOKUP(B:B,'[1]1. RW,EX,BOP,CP,SA'!$B:$CD,81,0)</f>
        <v>154</v>
      </c>
    </row>
    <row r="89" spans="1:103">
      <c r="A89" s="9" t="s">
        <v>166</v>
      </c>
      <c r="B89" s="5" t="s">
        <v>1482</v>
      </c>
      <c r="C89" s="18" t="s">
        <v>824</v>
      </c>
      <c r="D89" s="38">
        <v>644</v>
      </c>
      <c r="E89" s="38">
        <v>626</v>
      </c>
      <c r="F89" s="38">
        <v>690</v>
      </c>
      <c r="G89" s="38">
        <v>695</v>
      </c>
      <c r="H89" s="38">
        <v>726</v>
      </c>
      <c r="I89" s="38">
        <v>849</v>
      </c>
      <c r="J89" s="38">
        <v>879</v>
      </c>
      <c r="K89" s="38">
        <v>907</v>
      </c>
      <c r="L89" s="38">
        <v>999</v>
      </c>
      <c r="M89" s="38">
        <v>1049</v>
      </c>
      <c r="N89" s="38">
        <v>1162</v>
      </c>
      <c r="O89" s="38">
        <v>1127</v>
      </c>
      <c r="P89" s="38">
        <v>1238</v>
      </c>
      <c r="Q89" s="38">
        <v>1364</v>
      </c>
      <c r="R89" s="38">
        <v>1450</v>
      </c>
      <c r="S89" s="38">
        <v>1667</v>
      </c>
      <c r="T89" s="38">
        <v>1611</v>
      </c>
      <c r="U89" s="38">
        <v>1463</v>
      </c>
      <c r="V89" s="38">
        <v>1616</v>
      </c>
      <c r="W89" s="38">
        <v>1820</v>
      </c>
      <c r="X89" s="53">
        <f>VLOOKUP(B:B,'[1]1. RW,EX,BOP,CP,SA'!$B:$CD,2,0)</f>
        <v>182</v>
      </c>
      <c r="Y89" s="38">
        <f>VLOOKUP(B:B,'[1]1. RW,EX,BOP,CP,SA'!$B:$CD,3,0)</f>
        <v>160</v>
      </c>
      <c r="Z89" s="38">
        <f>VLOOKUP(B:B,'[1]1. RW,EX,BOP,CP,SA'!$B:$CD,4,0)</f>
        <v>153</v>
      </c>
      <c r="AA89" s="38">
        <f>VLOOKUP(B:B,'[1]1. RW,EX,BOP,CP,SA'!$B:$CD,5,0)</f>
        <v>149</v>
      </c>
      <c r="AB89" s="38">
        <f>VLOOKUP(B:B,'[1]1. RW,EX,BOP,CP,SA'!$B:$CD,6,0)</f>
        <v>147</v>
      </c>
      <c r="AC89" s="38">
        <f>VLOOKUP(B:B,'[1]1. RW,EX,BOP,CP,SA'!$B:$CD,7,0)</f>
        <v>150</v>
      </c>
      <c r="AD89" s="38">
        <f>VLOOKUP(B:B,'[1]1. RW,EX,BOP,CP,SA'!$B:$CD,8,0)</f>
        <v>161</v>
      </c>
      <c r="AE89" s="38">
        <f>VLOOKUP(B:B,'[1]1. RW,EX,BOP,CP,SA'!$B:$CD,9,0)</f>
        <v>168</v>
      </c>
      <c r="AF89" s="38">
        <f>VLOOKUP(B:B,'[1]1. RW,EX,BOP,CP,SA'!$B:$CD,10,0)</f>
        <v>165</v>
      </c>
      <c r="AG89" s="38">
        <f>VLOOKUP(B:B,'[1]1. RW,EX,BOP,CP,SA'!$B:$CD,11,0)</f>
        <v>169</v>
      </c>
      <c r="AH89" s="38">
        <f>VLOOKUP(B:B,'[1]1. RW,EX,BOP,CP,SA'!$B:$CD,12,0)</f>
        <v>180</v>
      </c>
      <c r="AI89" s="38">
        <f>VLOOKUP(B:B,'[1]1. RW,EX,BOP,CP,SA'!$B:$CD,13,0)</f>
        <v>176</v>
      </c>
      <c r="AJ89" s="38">
        <f>VLOOKUP(B:B,'[1]1. RW,EX,BOP,CP,SA'!$B:$CD,14,0)</f>
        <v>171</v>
      </c>
      <c r="AK89" s="38">
        <f>VLOOKUP(B:B,'[1]1. RW,EX,BOP,CP,SA'!$B:$CD,15,0)</f>
        <v>176</v>
      </c>
      <c r="AL89" s="38">
        <f>VLOOKUP(B:B,'[1]1. RW,EX,BOP,CP,SA'!$B:$CD,16,0)</f>
        <v>172</v>
      </c>
      <c r="AM89" s="38">
        <f>VLOOKUP(B:B,'[1]1. RW,EX,BOP,CP,SA'!$B:$CD,17,0)</f>
        <v>176</v>
      </c>
      <c r="AN89" s="38">
        <f>VLOOKUP(B:B,'[1]1. RW,EX,BOP,CP,SA'!$B:$CD,18,0)</f>
        <v>177</v>
      </c>
      <c r="AO89" s="38">
        <f>VLOOKUP(B:B,'[1]1. RW,EX,BOP,CP,SA'!$B:$CD,19,0)</f>
        <v>184</v>
      </c>
      <c r="AP89" s="38">
        <f>VLOOKUP(B:B,'[1]1. RW,EX,BOP,CP,SA'!$B:$CD,20,0)</f>
        <v>176</v>
      </c>
      <c r="AQ89" s="38">
        <f>VLOOKUP(B:B,'[1]1. RW,EX,BOP,CP,SA'!$B:$CD,21,0)</f>
        <v>189</v>
      </c>
      <c r="AR89" s="38">
        <f>VLOOKUP(B:B,'[1]1. RW,EX,BOP,CP,SA'!$B:$CD,22,0)</f>
        <v>221</v>
      </c>
      <c r="AS89" s="38">
        <f>VLOOKUP(B:B,'[1]1. RW,EX,BOP,CP,SA'!$B:$CD,23,0)</f>
        <v>206</v>
      </c>
      <c r="AT89" s="38">
        <f>VLOOKUP(B:B,'[1]1. RW,EX,BOP,CP,SA'!$B:$CD,24,0)</f>
        <v>208</v>
      </c>
      <c r="AU89" s="38">
        <f>VLOOKUP(B:B,'[1]1. RW,EX,BOP,CP,SA'!$B:$CD,25,0)</f>
        <v>214</v>
      </c>
      <c r="AV89" s="38">
        <f>VLOOKUP(B:B,'[1]1. RW,EX,BOP,CP,SA'!$B:$CD,26,0)</f>
        <v>205</v>
      </c>
      <c r="AW89" s="38">
        <f>VLOOKUP(B:B,'[1]1. RW,EX,BOP,CP,SA'!$B:$CD,27,0)</f>
        <v>221</v>
      </c>
      <c r="AX89" s="38">
        <f>VLOOKUP(B:B,'[1]1. RW,EX,BOP,CP,SA'!$B:$CD,28,0)</f>
        <v>230</v>
      </c>
      <c r="AY89" s="38">
        <f>VLOOKUP(B:B,'[1]1. RW,EX,BOP,CP,SA'!$B:$CD,29,0)</f>
        <v>223</v>
      </c>
      <c r="AZ89" s="38">
        <f>VLOOKUP(B:B,'[1]1. RW,EX,BOP,CP,SA'!$B:$CD,30,0)</f>
        <v>202</v>
      </c>
      <c r="BA89" s="38">
        <f>VLOOKUP(B:B,'[1]1. RW,EX,BOP,CP,SA'!$B:$CD,31,0)</f>
        <v>235</v>
      </c>
      <c r="BB89" s="38">
        <f>VLOOKUP(B:B,'[1]1. RW,EX,BOP,CP,SA'!$B:$CD,32,0)</f>
        <v>226</v>
      </c>
      <c r="BC89" s="38">
        <f>VLOOKUP(B:B,'[1]1. RW,EX,BOP,CP,SA'!$B:$CD,33,0)</f>
        <v>244</v>
      </c>
      <c r="BD89" s="38">
        <f>VLOOKUP(B:B,'[1]1. RW,EX,BOP,CP,SA'!$B:$CD,34,0)</f>
        <v>256</v>
      </c>
      <c r="BE89" s="38">
        <f>VLOOKUP(B:B,'[1]1. RW,EX,BOP,CP,SA'!$B:$CD,35,0)</f>
        <v>245</v>
      </c>
      <c r="BF89" s="38">
        <f>VLOOKUP(B:B,'[1]1. RW,EX,BOP,CP,SA'!$B:$CD,36,0)</f>
        <v>246</v>
      </c>
      <c r="BG89" s="38">
        <f>VLOOKUP(B:B,'[1]1. RW,EX,BOP,CP,SA'!$B:$CD,37,0)</f>
        <v>252</v>
      </c>
      <c r="BH89" s="38">
        <f>VLOOKUP(B:B,'[1]1. RW,EX,BOP,CP,SA'!$B:$CD,38,0)</f>
        <v>269</v>
      </c>
      <c r="BI89" s="38">
        <f>VLOOKUP(B:B,'[1]1. RW,EX,BOP,CP,SA'!$B:$CD,39,0)</f>
        <v>264</v>
      </c>
      <c r="BJ89" s="38">
        <f>VLOOKUP(B:B,'[1]1. RW,EX,BOP,CP,SA'!$B:$CD,40,0)</f>
        <v>261</v>
      </c>
      <c r="BK89" s="38">
        <f>VLOOKUP(B:B,'[1]1. RW,EX,BOP,CP,SA'!$B:$CD,41,0)</f>
        <v>255</v>
      </c>
      <c r="BL89" s="38">
        <f>VLOOKUP(B:B,'[1]1. RW,EX,BOP,CP,SA'!$B:$CD,42,0)</f>
        <v>273</v>
      </c>
      <c r="BM89" s="38">
        <f>VLOOKUP(B:B,'[1]1. RW,EX,BOP,CP,SA'!$B:$CD,43,0)</f>
        <v>291</v>
      </c>
      <c r="BN89" s="38">
        <f>VLOOKUP(B:B,'[1]1. RW,EX,BOP,CP,SA'!$B:$CD,44,0)</f>
        <v>300</v>
      </c>
      <c r="BO89" s="38">
        <f>VLOOKUP(B:B,'[1]1. RW,EX,BOP,CP,SA'!$B:$CD,45,0)</f>
        <v>298</v>
      </c>
      <c r="BP89" s="38">
        <f>VLOOKUP(B:B,'[1]1. RW,EX,BOP,CP,SA'!$B:$CD,46,0)</f>
        <v>270</v>
      </c>
      <c r="BQ89" s="38">
        <f>VLOOKUP(B:B,'[1]1. RW,EX,BOP,CP,SA'!$B:$CD,47,0)</f>
        <v>271</v>
      </c>
      <c r="BR89" s="38">
        <f>VLOOKUP(B:B,'[1]1. RW,EX,BOP,CP,SA'!$B:$CD,48,0)</f>
        <v>289</v>
      </c>
      <c r="BS89" s="38">
        <f>VLOOKUP(B:B,'[1]1. RW,EX,BOP,CP,SA'!$B:$CD,49,0)</f>
        <v>297</v>
      </c>
      <c r="BT89" s="38">
        <f>VLOOKUP(B:B,'[1]1. RW,EX,BOP,CP,SA'!$B:$CD,50,0)</f>
        <v>301</v>
      </c>
      <c r="BU89" s="38">
        <f>VLOOKUP(B:B,'[1]1. RW,EX,BOP,CP,SA'!$B:$CD,51,0)</f>
        <v>316</v>
      </c>
      <c r="BV89" s="38">
        <f>VLOOKUP(B:B,'[1]1. RW,EX,BOP,CP,SA'!$B:$CD,52,0)</f>
        <v>321</v>
      </c>
      <c r="BW89" s="38">
        <f>VLOOKUP(B:B,'[1]1. RW,EX,BOP,CP,SA'!$B:$CD,53,0)</f>
        <v>300</v>
      </c>
      <c r="BX89" s="38">
        <f>VLOOKUP(B:B,'[1]1. RW,EX,BOP,CP,SA'!$B:$CD,54,0)</f>
        <v>350</v>
      </c>
      <c r="BY89" s="38">
        <f>VLOOKUP(B:B,'[1]1. RW,EX,BOP,CP,SA'!$B:$CD,55,0)</f>
        <v>319</v>
      </c>
      <c r="BZ89" s="38">
        <f>VLOOKUP(B:B,'[1]1. RW,EX,BOP,CP,SA'!$B:$CD,56,0)</f>
        <v>337</v>
      </c>
      <c r="CA89" s="38">
        <f>VLOOKUP(B:B,'[1]1. RW,EX,BOP,CP,SA'!$B:$CD,57,0)</f>
        <v>358</v>
      </c>
      <c r="CB89" s="38">
        <f>VLOOKUP(B:B,'[1]1. RW,EX,BOP,CP,SA'!$B:$CD,58,0)</f>
        <v>345</v>
      </c>
      <c r="CC89" s="38">
        <f>VLOOKUP(B:B,'[1]1. RW,EX,BOP,CP,SA'!$B:$CD,59,0)</f>
        <v>352</v>
      </c>
      <c r="CD89" s="38">
        <f>VLOOKUP(B:B,'[1]1. RW,EX,BOP,CP,SA'!$B:$CD,60,0)</f>
        <v>357</v>
      </c>
      <c r="CE89" s="38">
        <f>VLOOKUP(B:B,'[1]1. RW,EX,BOP,CP,SA'!$B:$CD,61,0)</f>
        <v>396</v>
      </c>
      <c r="CF89" s="38">
        <f>VLOOKUP(B:B,'[1]1. RW,EX,BOP,CP,SA'!$B:$CD,62,0)</f>
        <v>418</v>
      </c>
      <c r="CG89" s="38">
        <f>VLOOKUP(B:B,'[1]1. RW,EX,BOP,CP,SA'!$B:$CD,63,0)</f>
        <v>418</v>
      </c>
      <c r="CH89" s="38">
        <f>VLOOKUP(B:B,'[1]1. RW,EX,BOP,CP,SA'!$B:$CD,64,0)</f>
        <v>426</v>
      </c>
      <c r="CI89" s="38">
        <f>VLOOKUP(B:B,'[1]1. RW,EX,BOP,CP,SA'!$B:$CD,65,0)</f>
        <v>405</v>
      </c>
      <c r="CJ89" s="38">
        <f>VLOOKUP(B:B,'[1]1. RW,EX,BOP,CP,SA'!$B:$CD,66,0)</f>
        <v>396</v>
      </c>
      <c r="CK89" s="38">
        <f>VLOOKUP(B:B,'[1]1. RW,EX,BOP,CP,SA'!$B:$CD,67,0)</f>
        <v>439</v>
      </c>
      <c r="CL89" s="38">
        <f>VLOOKUP(B:B,'[1]1. RW,EX,BOP,CP,SA'!$B:$CD,68,0)</f>
        <v>393</v>
      </c>
      <c r="CM89" s="38">
        <f>VLOOKUP(B:B,'[1]1. RW,EX,BOP,CP,SA'!$B:$CD,69,0)</f>
        <v>383</v>
      </c>
      <c r="CN89" s="38">
        <f>VLOOKUP(B:B,'[1]1. RW,EX,BOP,CP,SA'!$B:$CD,70,0)</f>
        <v>382</v>
      </c>
      <c r="CO89" s="38">
        <f>VLOOKUP(B:B,'[1]1. RW,EX,BOP,CP,SA'!$B:$CD,71,0)</f>
        <v>355</v>
      </c>
      <c r="CP89" s="38">
        <f>VLOOKUP(B:B,'[1]1. RW,EX,BOP,CP,SA'!$B:$CD,72,0)</f>
        <v>359</v>
      </c>
      <c r="CQ89" s="38">
        <f>VLOOKUP(B:B,'[1]1. RW,EX,BOP,CP,SA'!$B:$CD,73,0)</f>
        <v>367</v>
      </c>
      <c r="CR89" s="38">
        <f>VLOOKUP(B:B,'[1]1. RW,EX,BOP,CP,SA'!$B:$CD,74,0)</f>
        <v>408</v>
      </c>
      <c r="CS89" s="38">
        <f>VLOOKUP(B:B,'[1]1. RW,EX,BOP,CP,SA'!$B:$CD,75,0)</f>
        <v>380</v>
      </c>
      <c r="CT89" s="38">
        <f>VLOOKUP(B:B,'[1]1. RW,EX,BOP,CP,SA'!$B:$CD,76,0)</f>
        <v>388</v>
      </c>
      <c r="CU89" s="38">
        <f>VLOOKUP(B:B,'[1]1. RW,EX,BOP,CP,SA'!$B:$CD,77,0)</f>
        <v>440</v>
      </c>
      <c r="CV89" s="52">
        <f>VLOOKUP(B:B,'[1]1. RW,EX,BOP,CP,SA'!$B:$CD,78,0)</f>
        <v>388</v>
      </c>
      <c r="CW89" s="52">
        <f>VLOOKUP(B:B,'[1]1. RW,EX,BOP,CP,SA'!$B:$CD,79,0)</f>
        <v>543</v>
      </c>
      <c r="CX89" s="52">
        <f>VLOOKUP(B:B,'[1]1. RW,EX,BOP,CP,SA'!$B:$CD,80,0)</f>
        <v>453</v>
      </c>
      <c r="CY89" s="52">
        <f>VLOOKUP(B:B,'[1]1. RW,EX,BOP,CP,SA'!$B:$CD,81,0)</f>
        <v>436</v>
      </c>
    </row>
    <row r="90" spans="1:103">
      <c r="A90" s="9" t="s">
        <v>168</v>
      </c>
      <c r="B90" s="5" t="s">
        <v>1483</v>
      </c>
      <c r="C90" s="18" t="s">
        <v>825</v>
      </c>
      <c r="D90" s="38">
        <v>1436</v>
      </c>
      <c r="E90" s="38">
        <v>1426</v>
      </c>
      <c r="F90" s="38">
        <v>1425</v>
      </c>
      <c r="G90" s="38">
        <v>1411</v>
      </c>
      <c r="H90" s="38">
        <v>1734</v>
      </c>
      <c r="I90" s="38">
        <v>1893</v>
      </c>
      <c r="J90" s="38">
        <v>1843</v>
      </c>
      <c r="K90" s="38">
        <v>1838</v>
      </c>
      <c r="L90" s="38">
        <v>1769</v>
      </c>
      <c r="M90" s="38">
        <v>1722</v>
      </c>
      <c r="N90" s="38">
        <v>1897</v>
      </c>
      <c r="O90" s="38">
        <v>1722</v>
      </c>
      <c r="P90" s="38">
        <v>2008</v>
      </c>
      <c r="Q90" s="38">
        <v>2311</v>
      </c>
      <c r="R90" s="38">
        <v>2302</v>
      </c>
      <c r="S90" s="38">
        <v>2302</v>
      </c>
      <c r="T90" s="38">
        <v>2324</v>
      </c>
      <c r="U90" s="38">
        <v>1927</v>
      </c>
      <c r="V90" s="38">
        <v>2113</v>
      </c>
      <c r="W90" s="38">
        <v>2531</v>
      </c>
      <c r="X90" s="53">
        <f>VLOOKUP(B:B,'[1]1. RW,EX,BOP,CP,SA'!$B:$CD,2,0)</f>
        <v>373</v>
      </c>
      <c r="Y90" s="38">
        <f>VLOOKUP(B:B,'[1]1. RW,EX,BOP,CP,SA'!$B:$CD,3,0)</f>
        <v>370</v>
      </c>
      <c r="Z90" s="38">
        <f>VLOOKUP(B:B,'[1]1. RW,EX,BOP,CP,SA'!$B:$CD,4,0)</f>
        <v>346</v>
      </c>
      <c r="AA90" s="38">
        <f>VLOOKUP(B:B,'[1]1. RW,EX,BOP,CP,SA'!$B:$CD,5,0)</f>
        <v>347</v>
      </c>
      <c r="AB90" s="38">
        <f>VLOOKUP(B:B,'[1]1. RW,EX,BOP,CP,SA'!$B:$CD,6,0)</f>
        <v>355</v>
      </c>
      <c r="AC90" s="38">
        <f>VLOOKUP(B:B,'[1]1. RW,EX,BOP,CP,SA'!$B:$CD,7,0)</f>
        <v>336</v>
      </c>
      <c r="AD90" s="38">
        <f>VLOOKUP(B:B,'[1]1. RW,EX,BOP,CP,SA'!$B:$CD,8,0)</f>
        <v>373</v>
      </c>
      <c r="AE90" s="38">
        <f>VLOOKUP(B:B,'[1]1. RW,EX,BOP,CP,SA'!$B:$CD,9,0)</f>
        <v>362</v>
      </c>
      <c r="AF90" s="38">
        <f>VLOOKUP(B:B,'[1]1. RW,EX,BOP,CP,SA'!$B:$CD,10,0)</f>
        <v>357</v>
      </c>
      <c r="AG90" s="38">
        <f>VLOOKUP(B:B,'[1]1. RW,EX,BOP,CP,SA'!$B:$CD,11,0)</f>
        <v>334</v>
      </c>
      <c r="AH90" s="38">
        <f>VLOOKUP(B:B,'[1]1. RW,EX,BOP,CP,SA'!$B:$CD,12,0)</f>
        <v>358</v>
      </c>
      <c r="AI90" s="38">
        <f>VLOOKUP(B:B,'[1]1. RW,EX,BOP,CP,SA'!$B:$CD,13,0)</f>
        <v>376</v>
      </c>
      <c r="AJ90" s="38">
        <f>VLOOKUP(B:B,'[1]1. RW,EX,BOP,CP,SA'!$B:$CD,14,0)</f>
        <v>349</v>
      </c>
      <c r="AK90" s="38">
        <f>VLOOKUP(B:B,'[1]1. RW,EX,BOP,CP,SA'!$B:$CD,15,0)</f>
        <v>349</v>
      </c>
      <c r="AL90" s="38">
        <f>VLOOKUP(B:B,'[1]1. RW,EX,BOP,CP,SA'!$B:$CD,16,0)</f>
        <v>328</v>
      </c>
      <c r="AM90" s="38">
        <f>VLOOKUP(B:B,'[1]1. RW,EX,BOP,CP,SA'!$B:$CD,17,0)</f>
        <v>385</v>
      </c>
      <c r="AN90" s="38">
        <f>VLOOKUP(B:B,'[1]1. RW,EX,BOP,CP,SA'!$B:$CD,18,0)</f>
        <v>443</v>
      </c>
      <c r="AO90" s="38">
        <f>VLOOKUP(B:B,'[1]1. RW,EX,BOP,CP,SA'!$B:$CD,19,0)</f>
        <v>495</v>
      </c>
      <c r="AP90" s="38">
        <f>VLOOKUP(B:B,'[1]1. RW,EX,BOP,CP,SA'!$B:$CD,20,0)</f>
        <v>433</v>
      </c>
      <c r="AQ90" s="38">
        <f>VLOOKUP(B:B,'[1]1. RW,EX,BOP,CP,SA'!$B:$CD,21,0)</f>
        <v>363</v>
      </c>
      <c r="AR90" s="38">
        <f>VLOOKUP(B:B,'[1]1. RW,EX,BOP,CP,SA'!$B:$CD,22,0)</f>
        <v>443</v>
      </c>
      <c r="AS90" s="38">
        <f>VLOOKUP(B:B,'[1]1. RW,EX,BOP,CP,SA'!$B:$CD,23,0)</f>
        <v>434</v>
      </c>
      <c r="AT90" s="38">
        <f>VLOOKUP(B:B,'[1]1. RW,EX,BOP,CP,SA'!$B:$CD,24,0)</f>
        <v>527</v>
      </c>
      <c r="AU90" s="38">
        <f>VLOOKUP(B:B,'[1]1. RW,EX,BOP,CP,SA'!$B:$CD,25,0)</f>
        <v>489</v>
      </c>
      <c r="AV90" s="38">
        <f>VLOOKUP(B:B,'[1]1. RW,EX,BOP,CP,SA'!$B:$CD,26,0)</f>
        <v>431</v>
      </c>
      <c r="AW90" s="38">
        <f>VLOOKUP(B:B,'[1]1. RW,EX,BOP,CP,SA'!$B:$CD,27,0)</f>
        <v>466</v>
      </c>
      <c r="AX90" s="38">
        <f>VLOOKUP(B:B,'[1]1. RW,EX,BOP,CP,SA'!$B:$CD,28,0)</f>
        <v>480</v>
      </c>
      <c r="AY90" s="38">
        <f>VLOOKUP(B:B,'[1]1. RW,EX,BOP,CP,SA'!$B:$CD,29,0)</f>
        <v>466</v>
      </c>
      <c r="AZ90" s="38">
        <f>VLOOKUP(B:B,'[1]1. RW,EX,BOP,CP,SA'!$B:$CD,30,0)</f>
        <v>441</v>
      </c>
      <c r="BA90" s="38">
        <f>VLOOKUP(B:B,'[1]1. RW,EX,BOP,CP,SA'!$B:$CD,31,0)</f>
        <v>452</v>
      </c>
      <c r="BB90" s="38">
        <f>VLOOKUP(B:B,'[1]1. RW,EX,BOP,CP,SA'!$B:$CD,32,0)</f>
        <v>450</v>
      </c>
      <c r="BC90" s="38">
        <f>VLOOKUP(B:B,'[1]1. RW,EX,BOP,CP,SA'!$B:$CD,33,0)</f>
        <v>495</v>
      </c>
      <c r="BD90" s="38">
        <f>VLOOKUP(B:B,'[1]1. RW,EX,BOP,CP,SA'!$B:$CD,34,0)</f>
        <v>446</v>
      </c>
      <c r="BE90" s="38">
        <f>VLOOKUP(B:B,'[1]1. RW,EX,BOP,CP,SA'!$B:$CD,35,0)</f>
        <v>441</v>
      </c>
      <c r="BF90" s="38">
        <f>VLOOKUP(B:B,'[1]1. RW,EX,BOP,CP,SA'!$B:$CD,36,0)</f>
        <v>459</v>
      </c>
      <c r="BG90" s="38">
        <f>VLOOKUP(B:B,'[1]1. RW,EX,BOP,CP,SA'!$B:$CD,37,0)</f>
        <v>423</v>
      </c>
      <c r="BH90" s="38">
        <f>VLOOKUP(B:B,'[1]1. RW,EX,BOP,CP,SA'!$B:$CD,38,0)</f>
        <v>443</v>
      </c>
      <c r="BI90" s="38">
        <f>VLOOKUP(B:B,'[1]1. RW,EX,BOP,CP,SA'!$B:$CD,39,0)</f>
        <v>432</v>
      </c>
      <c r="BJ90" s="38">
        <f>VLOOKUP(B:B,'[1]1. RW,EX,BOP,CP,SA'!$B:$CD,40,0)</f>
        <v>409</v>
      </c>
      <c r="BK90" s="38">
        <f>VLOOKUP(B:B,'[1]1. RW,EX,BOP,CP,SA'!$B:$CD,41,0)</f>
        <v>438</v>
      </c>
      <c r="BL90" s="38">
        <f>VLOOKUP(B:B,'[1]1. RW,EX,BOP,CP,SA'!$B:$CD,42,0)</f>
        <v>436</v>
      </c>
      <c r="BM90" s="38">
        <f>VLOOKUP(B:B,'[1]1. RW,EX,BOP,CP,SA'!$B:$CD,43,0)</f>
        <v>498</v>
      </c>
      <c r="BN90" s="38">
        <f>VLOOKUP(B:B,'[1]1. RW,EX,BOP,CP,SA'!$B:$CD,44,0)</f>
        <v>477</v>
      </c>
      <c r="BO90" s="38">
        <f>VLOOKUP(B:B,'[1]1. RW,EX,BOP,CP,SA'!$B:$CD,45,0)</f>
        <v>486</v>
      </c>
      <c r="BP90" s="38">
        <f>VLOOKUP(B:B,'[1]1. RW,EX,BOP,CP,SA'!$B:$CD,46,0)</f>
        <v>418</v>
      </c>
      <c r="BQ90" s="38">
        <f>VLOOKUP(B:B,'[1]1. RW,EX,BOP,CP,SA'!$B:$CD,47,0)</f>
        <v>417</v>
      </c>
      <c r="BR90" s="38">
        <f>VLOOKUP(B:B,'[1]1. RW,EX,BOP,CP,SA'!$B:$CD,48,0)</f>
        <v>410</v>
      </c>
      <c r="BS90" s="38">
        <f>VLOOKUP(B:B,'[1]1. RW,EX,BOP,CP,SA'!$B:$CD,49,0)</f>
        <v>477</v>
      </c>
      <c r="BT90" s="38">
        <f>VLOOKUP(B:B,'[1]1. RW,EX,BOP,CP,SA'!$B:$CD,50,0)</f>
        <v>477</v>
      </c>
      <c r="BU90" s="38">
        <f>VLOOKUP(B:B,'[1]1. RW,EX,BOP,CP,SA'!$B:$CD,51,0)</f>
        <v>487</v>
      </c>
      <c r="BV90" s="38">
        <f>VLOOKUP(B:B,'[1]1. RW,EX,BOP,CP,SA'!$B:$CD,52,0)</f>
        <v>527</v>
      </c>
      <c r="BW90" s="38">
        <f>VLOOKUP(B:B,'[1]1. RW,EX,BOP,CP,SA'!$B:$CD,53,0)</f>
        <v>517</v>
      </c>
      <c r="BX90" s="38">
        <f>VLOOKUP(B:B,'[1]1. RW,EX,BOP,CP,SA'!$B:$CD,54,0)</f>
        <v>579</v>
      </c>
      <c r="BY90" s="38">
        <f>VLOOKUP(B:B,'[1]1. RW,EX,BOP,CP,SA'!$B:$CD,55,0)</f>
        <v>565</v>
      </c>
      <c r="BZ90" s="38">
        <f>VLOOKUP(B:B,'[1]1. RW,EX,BOP,CP,SA'!$B:$CD,56,0)</f>
        <v>586</v>
      </c>
      <c r="CA90" s="38">
        <f>VLOOKUP(B:B,'[1]1. RW,EX,BOP,CP,SA'!$B:$CD,57,0)</f>
        <v>581</v>
      </c>
      <c r="CB90" s="38">
        <f>VLOOKUP(B:B,'[1]1. RW,EX,BOP,CP,SA'!$B:$CD,58,0)</f>
        <v>595</v>
      </c>
      <c r="CC90" s="38">
        <f>VLOOKUP(B:B,'[1]1. RW,EX,BOP,CP,SA'!$B:$CD,59,0)</f>
        <v>574</v>
      </c>
      <c r="CD90" s="38">
        <f>VLOOKUP(B:B,'[1]1. RW,EX,BOP,CP,SA'!$B:$CD,60,0)</f>
        <v>581</v>
      </c>
      <c r="CE90" s="38">
        <f>VLOOKUP(B:B,'[1]1. RW,EX,BOP,CP,SA'!$B:$CD,61,0)</f>
        <v>552</v>
      </c>
      <c r="CF90" s="38">
        <f>VLOOKUP(B:B,'[1]1. RW,EX,BOP,CP,SA'!$B:$CD,62,0)</f>
        <v>569</v>
      </c>
      <c r="CG90" s="38">
        <f>VLOOKUP(B:B,'[1]1. RW,EX,BOP,CP,SA'!$B:$CD,63,0)</f>
        <v>587</v>
      </c>
      <c r="CH90" s="38">
        <f>VLOOKUP(B:B,'[1]1. RW,EX,BOP,CP,SA'!$B:$CD,64,0)</f>
        <v>561</v>
      </c>
      <c r="CI90" s="38">
        <f>VLOOKUP(B:B,'[1]1. RW,EX,BOP,CP,SA'!$B:$CD,65,0)</f>
        <v>585</v>
      </c>
      <c r="CJ90" s="38">
        <f>VLOOKUP(B:B,'[1]1. RW,EX,BOP,CP,SA'!$B:$CD,66,0)</f>
        <v>577</v>
      </c>
      <c r="CK90" s="38">
        <f>VLOOKUP(B:B,'[1]1. RW,EX,BOP,CP,SA'!$B:$CD,67,0)</f>
        <v>561</v>
      </c>
      <c r="CL90" s="38">
        <f>VLOOKUP(B:B,'[1]1. RW,EX,BOP,CP,SA'!$B:$CD,68,0)</f>
        <v>571</v>
      </c>
      <c r="CM90" s="38">
        <f>VLOOKUP(B:B,'[1]1. RW,EX,BOP,CP,SA'!$B:$CD,69,0)</f>
        <v>615</v>
      </c>
      <c r="CN90" s="38">
        <f>VLOOKUP(B:B,'[1]1. RW,EX,BOP,CP,SA'!$B:$CD,70,0)</f>
        <v>512</v>
      </c>
      <c r="CO90" s="38">
        <f>VLOOKUP(B:B,'[1]1. RW,EX,BOP,CP,SA'!$B:$CD,71,0)</f>
        <v>482</v>
      </c>
      <c r="CP90" s="38">
        <f>VLOOKUP(B:B,'[1]1. RW,EX,BOP,CP,SA'!$B:$CD,72,0)</f>
        <v>463</v>
      </c>
      <c r="CQ90" s="38">
        <f>VLOOKUP(B:B,'[1]1. RW,EX,BOP,CP,SA'!$B:$CD,73,0)</f>
        <v>470</v>
      </c>
      <c r="CR90" s="38">
        <f>VLOOKUP(B:B,'[1]1. RW,EX,BOP,CP,SA'!$B:$CD,74,0)</f>
        <v>509</v>
      </c>
      <c r="CS90" s="38">
        <f>VLOOKUP(B:B,'[1]1. RW,EX,BOP,CP,SA'!$B:$CD,75,0)</f>
        <v>531</v>
      </c>
      <c r="CT90" s="38">
        <f>VLOOKUP(B:B,'[1]1. RW,EX,BOP,CP,SA'!$B:$CD,76,0)</f>
        <v>516</v>
      </c>
      <c r="CU90" s="38">
        <f>VLOOKUP(B:B,'[1]1. RW,EX,BOP,CP,SA'!$B:$CD,77,0)</f>
        <v>557</v>
      </c>
      <c r="CV90" s="52">
        <f>VLOOKUP(B:B,'[1]1. RW,EX,BOP,CP,SA'!$B:$CD,78,0)</f>
        <v>603</v>
      </c>
      <c r="CW90" s="52">
        <f>VLOOKUP(B:B,'[1]1. RW,EX,BOP,CP,SA'!$B:$CD,79,0)</f>
        <v>633</v>
      </c>
      <c r="CX90" s="52">
        <f>VLOOKUP(B:B,'[1]1. RW,EX,BOP,CP,SA'!$B:$CD,80,0)</f>
        <v>638</v>
      </c>
      <c r="CY90" s="52">
        <f>VLOOKUP(B:B,'[1]1. RW,EX,BOP,CP,SA'!$B:$CD,81,0)</f>
        <v>657</v>
      </c>
    </row>
    <row r="91" spans="1:103">
      <c r="A91" s="1" t="s">
        <v>170</v>
      </c>
      <c r="B91" s="5" t="s">
        <v>1484</v>
      </c>
      <c r="C91" s="18" t="s">
        <v>826</v>
      </c>
      <c r="D91" s="38">
        <v>2659</v>
      </c>
      <c r="E91" s="38">
        <v>3027</v>
      </c>
      <c r="F91" s="38">
        <v>3561</v>
      </c>
      <c r="G91" s="38">
        <v>4253</v>
      </c>
      <c r="H91" s="38">
        <v>4906</v>
      </c>
      <c r="I91" s="38">
        <v>5871</v>
      </c>
      <c r="J91" s="38">
        <v>5599</v>
      </c>
      <c r="K91" s="38">
        <v>5339</v>
      </c>
      <c r="L91" s="38">
        <v>6785</v>
      </c>
      <c r="M91" s="38">
        <v>7196</v>
      </c>
      <c r="N91" s="38">
        <v>8027</v>
      </c>
      <c r="O91" s="38">
        <v>9898</v>
      </c>
      <c r="P91" s="38">
        <v>11592</v>
      </c>
      <c r="Q91" s="38">
        <v>11551</v>
      </c>
      <c r="R91" s="38">
        <v>11528</v>
      </c>
      <c r="S91" s="38">
        <v>10619</v>
      </c>
      <c r="T91" s="38">
        <v>10171</v>
      </c>
      <c r="U91" s="38">
        <v>14201</v>
      </c>
      <c r="V91" s="38">
        <v>13753</v>
      </c>
      <c r="W91" s="38">
        <v>14168</v>
      </c>
      <c r="X91" s="53">
        <f>VLOOKUP(B:B,'[1]1. RW,EX,BOP,CP,SA'!$B:$CD,2,0)</f>
        <v>723</v>
      </c>
      <c r="Y91" s="38">
        <f>VLOOKUP(B:B,'[1]1. RW,EX,BOP,CP,SA'!$B:$CD,3,0)</f>
        <v>624</v>
      </c>
      <c r="Z91" s="38">
        <f>VLOOKUP(B:B,'[1]1. RW,EX,BOP,CP,SA'!$B:$CD,4,0)</f>
        <v>627</v>
      </c>
      <c r="AA91" s="38">
        <f>VLOOKUP(B:B,'[1]1. RW,EX,BOP,CP,SA'!$B:$CD,5,0)</f>
        <v>685</v>
      </c>
      <c r="AB91" s="38">
        <f>VLOOKUP(B:B,'[1]1. RW,EX,BOP,CP,SA'!$B:$CD,6,0)</f>
        <v>728</v>
      </c>
      <c r="AC91" s="38">
        <f>VLOOKUP(B:B,'[1]1. RW,EX,BOP,CP,SA'!$B:$CD,7,0)</f>
        <v>694</v>
      </c>
      <c r="AD91" s="38">
        <f>VLOOKUP(B:B,'[1]1. RW,EX,BOP,CP,SA'!$B:$CD,8,0)</f>
        <v>827</v>
      </c>
      <c r="AE91" s="38">
        <f>VLOOKUP(B:B,'[1]1. RW,EX,BOP,CP,SA'!$B:$CD,9,0)</f>
        <v>778</v>
      </c>
      <c r="AF91" s="38">
        <f>VLOOKUP(B:B,'[1]1. RW,EX,BOP,CP,SA'!$B:$CD,10,0)</f>
        <v>906</v>
      </c>
      <c r="AG91" s="38">
        <f>VLOOKUP(B:B,'[1]1. RW,EX,BOP,CP,SA'!$B:$CD,11,0)</f>
        <v>858</v>
      </c>
      <c r="AH91" s="38">
        <f>VLOOKUP(B:B,'[1]1. RW,EX,BOP,CP,SA'!$B:$CD,12,0)</f>
        <v>906</v>
      </c>
      <c r="AI91" s="38">
        <f>VLOOKUP(B:B,'[1]1. RW,EX,BOP,CP,SA'!$B:$CD,13,0)</f>
        <v>891</v>
      </c>
      <c r="AJ91" s="38">
        <f>VLOOKUP(B:B,'[1]1. RW,EX,BOP,CP,SA'!$B:$CD,14,0)</f>
        <v>960</v>
      </c>
      <c r="AK91" s="38">
        <f>VLOOKUP(B:B,'[1]1. RW,EX,BOP,CP,SA'!$B:$CD,15,0)</f>
        <v>1046</v>
      </c>
      <c r="AL91" s="38">
        <f>VLOOKUP(B:B,'[1]1. RW,EX,BOP,CP,SA'!$B:$CD,16,0)</f>
        <v>1012</v>
      </c>
      <c r="AM91" s="38">
        <f>VLOOKUP(B:B,'[1]1. RW,EX,BOP,CP,SA'!$B:$CD,17,0)</f>
        <v>1235</v>
      </c>
      <c r="AN91" s="38">
        <f>VLOOKUP(B:B,'[1]1. RW,EX,BOP,CP,SA'!$B:$CD,18,0)</f>
        <v>1237</v>
      </c>
      <c r="AO91" s="38">
        <f>VLOOKUP(B:B,'[1]1. RW,EX,BOP,CP,SA'!$B:$CD,19,0)</f>
        <v>1353</v>
      </c>
      <c r="AP91" s="38">
        <f>VLOOKUP(B:B,'[1]1. RW,EX,BOP,CP,SA'!$B:$CD,20,0)</f>
        <v>1183</v>
      </c>
      <c r="AQ91" s="38">
        <f>VLOOKUP(B:B,'[1]1. RW,EX,BOP,CP,SA'!$B:$CD,21,0)</f>
        <v>1133</v>
      </c>
      <c r="AR91" s="38">
        <f>VLOOKUP(B:B,'[1]1. RW,EX,BOP,CP,SA'!$B:$CD,22,0)</f>
        <v>1175</v>
      </c>
      <c r="AS91" s="38">
        <f>VLOOKUP(B:B,'[1]1. RW,EX,BOP,CP,SA'!$B:$CD,23,0)</f>
        <v>1558</v>
      </c>
      <c r="AT91" s="38">
        <f>VLOOKUP(B:B,'[1]1. RW,EX,BOP,CP,SA'!$B:$CD,24,0)</f>
        <v>1596</v>
      </c>
      <c r="AU91" s="38">
        <f>VLOOKUP(B:B,'[1]1. RW,EX,BOP,CP,SA'!$B:$CD,25,0)</f>
        <v>1542</v>
      </c>
      <c r="AV91" s="38">
        <f>VLOOKUP(B:B,'[1]1. RW,EX,BOP,CP,SA'!$B:$CD,26,0)</f>
        <v>1421</v>
      </c>
      <c r="AW91" s="38">
        <f>VLOOKUP(B:B,'[1]1. RW,EX,BOP,CP,SA'!$B:$CD,27,0)</f>
        <v>1300</v>
      </c>
      <c r="AX91" s="38">
        <f>VLOOKUP(B:B,'[1]1. RW,EX,BOP,CP,SA'!$B:$CD,28,0)</f>
        <v>1452</v>
      </c>
      <c r="AY91" s="38">
        <f>VLOOKUP(B:B,'[1]1. RW,EX,BOP,CP,SA'!$B:$CD,29,0)</f>
        <v>1426</v>
      </c>
      <c r="AZ91" s="38">
        <f>VLOOKUP(B:B,'[1]1. RW,EX,BOP,CP,SA'!$B:$CD,30,0)</f>
        <v>1120</v>
      </c>
      <c r="BA91" s="38">
        <f>VLOOKUP(B:B,'[1]1. RW,EX,BOP,CP,SA'!$B:$CD,31,0)</f>
        <v>1352</v>
      </c>
      <c r="BB91" s="38">
        <f>VLOOKUP(B:B,'[1]1. RW,EX,BOP,CP,SA'!$B:$CD,32,0)</f>
        <v>1370</v>
      </c>
      <c r="BC91" s="38">
        <f>VLOOKUP(B:B,'[1]1. RW,EX,BOP,CP,SA'!$B:$CD,33,0)</f>
        <v>1497</v>
      </c>
      <c r="BD91" s="38">
        <f>VLOOKUP(B:B,'[1]1. RW,EX,BOP,CP,SA'!$B:$CD,34,0)</f>
        <v>1662</v>
      </c>
      <c r="BE91" s="38">
        <f>VLOOKUP(B:B,'[1]1. RW,EX,BOP,CP,SA'!$B:$CD,35,0)</f>
        <v>1672</v>
      </c>
      <c r="BF91" s="38">
        <f>VLOOKUP(B:B,'[1]1. RW,EX,BOP,CP,SA'!$B:$CD,36,0)</f>
        <v>1682</v>
      </c>
      <c r="BG91" s="38">
        <f>VLOOKUP(B:B,'[1]1. RW,EX,BOP,CP,SA'!$B:$CD,37,0)</f>
        <v>1769</v>
      </c>
      <c r="BH91" s="38">
        <f>VLOOKUP(B:B,'[1]1. RW,EX,BOP,CP,SA'!$B:$CD,38,0)</f>
        <v>1756</v>
      </c>
      <c r="BI91" s="38">
        <f>VLOOKUP(B:B,'[1]1. RW,EX,BOP,CP,SA'!$B:$CD,39,0)</f>
        <v>1775</v>
      </c>
      <c r="BJ91" s="38">
        <f>VLOOKUP(B:B,'[1]1. RW,EX,BOP,CP,SA'!$B:$CD,40,0)</f>
        <v>1827</v>
      </c>
      <c r="BK91" s="38">
        <f>VLOOKUP(B:B,'[1]1. RW,EX,BOP,CP,SA'!$B:$CD,41,0)</f>
        <v>1838</v>
      </c>
      <c r="BL91" s="38">
        <f>VLOOKUP(B:B,'[1]1. RW,EX,BOP,CP,SA'!$B:$CD,42,0)</f>
        <v>1883</v>
      </c>
      <c r="BM91" s="38">
        <f>VLOOKUP(B:B,'[1]1. RW,EX,BOP,CP,SA'!$B:$CD,43,0)</f>
        <v>1971</v>
      </c>
      <c r="BN91" s="38">
        <f>VLOOKUP(B:B,'[1]1. RW,EX,BOP,CP,SA'!$B:$CD,44,0)</f>
        <v>2000</v>
      </c>
      <c r="BO91" s="38">
        <f>VLOOKUP(B:B,'[1]1. RW,EX,BOP,CP,SA'!$B:$CD,45,0)</f>
        <v>2173</v>
      </c>
      <c r="BP91" s="38">
        <f>VLOOKUP(B:B,'[1]1. RW,EX,BOP,CP,SA'!$B:$CD,46,0)</f>
        <v>2399</v>
      </c>
      <c r="BQ91" s="38">
        <f>VLOOKUP(B:B,'[1]1. RW,EX,BOP,CP,SA'!$B:$CD,47,0)</f>
        <v>2365</v>
      </c>
      <c r="BR91" s="38">
        <f>VLOOKUP(B:B,'[1]1. RW,EX,BOP,CP,SA'!$B:$CD,48,0)</f>
        <v>2468</v>
      </c>
      <c r="BS91" s="38">
        <f>VLOOKUP(B:B,'[1]1. RW,EX,BOP,CP,SA'!$B:$CD,49,0)</f>
        <v>2666</v>
      </c>
      <c r="BT91" s="38">
        <f>VLOOKUP(B:B,'[1]1. RW,EX,BOP,CP,SA'!$B:$CD,50,0)</f>
        <v>2492</v>
      </c>
      <c r="BU91" s="38">
        <f>VLOOKUP(B:B,'[1]1. RW,EX,BOP,CP,SA'!$B:$CD,51,0)</f>
        <v>3135</v>
      </c>
      <c r="BV91" s="38">
        <f>VLOOKUP(B:B,'[1]1. RW,EX,BOP,CP,SA'!$B:$CD,52,0)</f>
        <v>3290</v>
      </c>
      <c r="BW91" s="38">
        <f>VLOOKUP(B:B,'[1]1. RW,EX,BOP,CP,SA'!$B:$CD,53,0)</f>
        <v>2675</v>
      </c>
      <c r="BX91" s="38">
        <f>VLOOKUP(B:B,'[1]1. RW,EX,BOP,CP,SA'!$B:$CD,54,0)</f>
        <v>2858</v>
      </c>
      <c r="BY91" s="38">
        <f>VLOOKUP(B:B,'[1]1. RW,EX,BOP,CP,SA'!$B:$CD,55,0)</f>
        <v>2728</v>
      </c>
      <c r="BZ91" s="38">
        <f>VLOOKUP(B:B,'[1]1. RW,EX,BOP,CP,SA'!$B:$CD,56,0)</f>
        <v>2754</v>
      </c>
      <c r="CA91" s="38">
        <f>VLOOKUP(B:B,'[1]1. RW,EX,BOP,CP,SA'!$B:$CD,57,0)</f>
        <v>3211</v>
      </c>
      <c r="CB91" s="38">
        <f>VLOOKUP(B:B,'[1]1. RW,EX,BOP,CP,SA'!$B:$CD,58,0)</f>
        <v>3048</v>
      </c>
      <c r="CC91" s="38">
        <f>VLOOKUP(B:B,'[1]1. RW,EX,BOP,CP,SA'!$B:$CD,59,0)</f>
        <v>2746</v>
      </c>
      <c r="CD91" s="38">
        <f>VLOOKUP(B:B,'[1]1. RW,EX,BOP,CP,SA'!$B:$CD,60,0)</f>
        <v>2932</v>
      </c>
      <c r="CE91" s="38">
        <f>VLOOKUP(B:B,'[1]1. RW,EX,BOP,CP,SA'!$B:$CD,61,0)</f>
        <v>2802</v>
      </c>
      <c r="CF91" s="38">
        <f>VLOOKUP(B:B,'[1]1. RW,EX,BOP,CP,SA'!$B:$CD,62,0)</f>
        <v>2611</v>
      </c>
      <c r="CG91" s="38">
        <f>VLOOKUP(B:B,'[1]1. RW,EX,BOP,CP,SA'!$B:$CD,63,0)</f>
        <v>2910</v>
      </c>
      <c r="CH91" s="38">
        <f>VLOOKUP(B:B,'[1]1. RW,EX,BOP,CP,SA'!$B:$CD,64,0)</f>
        <v>2296</v>
      </c>
      <c r="CI91" s="38">
        <f>VLOOKUP(B:B,'[1]1. RW,EX,BOP,CP,SA'!$B:$CD,65,0)</f>
        <v>2802</v>
      </c>
      <c r="CJ91" s="38">
        <f>VLOOKUP(B:B,'[1]1. RW,EX,BOP,CP,SA'!$B:$CD,66,0)</f>
        <v>2276</v>
      </c>
      <c r="CK91" s="38">
        <f>VLOOKUP(B:B,'[1]1. RW,EX,BOP,CP,SA'!$B:$CD,67,0)</f>
        <v>2251</v>
      </c>
      <c r="CL91" s="38">
        <f>VLOOKUP(B:B,'[1]1. RW,EX,BOP,CP,SA'!$B:$CD,68,0)</f>
        <v>2920</v>
      </c>
      <c r="CM91" s="38">
        <f>VLOOKUP(B:B,'[1]1. RW,EX,BOP,CP,SA'!$B:$CD,69,0)</f>
        <v>2724</v>
      </c>
      <c r="CN91" s="38">
        <f>VLOOKUP(B:B,'[1]1. RW,EX,BOP,CP,SA'!$B:$CD,70,0)</f>
        <v>3691</v>
      </c>
      <c r="CO91" s="38">
        <f>VLOOKUP(B:B,'[1]1. RW,EX,BOP,CP,SA'!$B:$CD,71,0)</f>
        <v>3619</v>
      </c>
      <c r="CP91" s="38">
        <f>VLOOKUP(B:B,'[1]1. RW,EX,BOP,CP,SA'!$B:$CD,72,0)</f>
        <v>3556</v>
      </c>
      <c r="CQ91" s="38">
        <f>VLOOKUP(B:B,'[1]1. RW,EX,BOP,CP,SA'!$B:$CD,73,0)</f>
        <v>3335</v>
      </c>
      <c r="CR91" s="38">
        <f>VLOOKUP(B:B,'[1]1. RW,EX,BOP,CP,SA'!$B:$CD,74,0)</f>
        <v>3262</v>
      </c>
      <c r="CS91" s="38">
        <f>VLOOKUP(B:B,'[1]1. RW,EX,BOP,CP,SA'!$B:$CD,75,0)</f>
        <v>3528</v>
      </c>
      <c r="CT91" s="38">
        <f>VLOOKUP(B:B,'[1]1. RW,EX,BOP,CP,SA'!$B:$CD,76,0)</f>
        <v>3347</v>
      </c>
      <c r="CU91" s="38">
        <f>VLOOKUP(B:B,'[1]1. RW,EX,BOP,CP,SA'!$B:$CD,77,0)</f>
        <v>3616</v>
      </c>
      <c r="CV91" s="52">
        <f>VLOOKUP(B:B,'[1]1. RW,EX,BOP,CP,SA'!$B:$CD,78,0)</f>
        <v>3938</v>
      </c>
      <c r="CW91" s="52">
        <f>VLOOKUP(B:B,'[1]1. RW,EX,BOP,CP,SA'!$B:$CD,79,0)</f>
        <v>3645</v>
      </c>
      <c r="CX91" s="52">
        <f>VLOOKUP(B:B,'[1]1. RW,EX,BOP,CP,SA'!$B:$CD,80,0)</f>
        <v>3074</v>
      </c>
      <c r="CY91" s="52">
        <f>VLOOKUP(B:B,'[1]1. RW,EX,BOP,CP,SA'!$B:$CD,81,0)</f>
        <v>3511</v>
      </c>
    </row>
    <row r="92" spans="1:103">
      <c r="A92" s="9" t="s">
        <v>172</v>
      </c>
      <c r="B92" s="5" t="s">
        <v>1485</v>
      </c>
      <c r="C92" s="18" t="s">
        <v>827</v>
      </c>
      <c r="D92" s="38">
        <v>339</v>
      </c>
      <c r="E92" s="38">
        <v>440</v>
      </c>
      <c r="F92" s="38">
        <v>488</v>
      </c>
      <c r="G92" s="38">
        <v>500</v>
      </c>
      <c r="H92" s="38">
        <v>601</v>
      </c>
      <c r="I92" s="38">
        <v>648</v>
      </c>
      <c r="J92" s="38">
        <v>549</v>
      </c>
      <c r="K92" s="38">
        <v>562</v>
      </c>
      <c r="L92" s="38">
        <v>674</v>
      </c>
      <c r="M92" s="38">
        <v>512</v>
      </c>
      <c r="N92" s="38">
        <v>627</v>
      </c>
      <c r="O92" s="38">
        <v>867</v>
      </c>
      <c r="P92" s="38">
        <v>995</v>
      </c>
      <c r="Q92" s="38">
        <v>991</v>
      </c>
      <c r="R92" s="38">
        <v>986</v>
      </c>
      <c r="S92" s="38">
        <v>1028</v>
      </c>
      <c r="T92" s="38">
        <v>682</v>
      </c>
      <c r="U92" s="38">
        <v>911</v>
      </c>
      <c r="V92" s="38">
        <v>1115</v>
      </c>
      <c r="W92" s="38">
        <v>1297</v>
      </c>
      <c r="X92" s="53">
        <f>VLOOKUP(B:B,'[1]1. RW,EX,BOP,CP,SA'!$B:$CD,2,0)</f>
        <v>87</v>
      </c>
      <c r="Y92" s="38">
        <f>VLOOKUP(B:B,'[1]1. RW,EX,BOP,CP,SA'!$B:$CD,3,0)</f>
        <v>92</v>
      </c>
      <c r="Z92" s="38">
        <f>VLOOKUP(B:B,'[1]1. RW,EX,BOP,CP,SA'!$B:$CD,4,0)</f>
        <v>80</v>
      </c>
      <c r="AA92" s="38">
        <f>VLOOKUP(B:B,'[1]1. RW,EX,BOP,CP,SA'!$B:$CD,5,0)</f>
        <v>80</v>
      </c>
      <c r="AB92" s="38">
        <f>VLOOKUP(B:B,'[1]1. RW,EX,BOP,CP,SA'!$B:$CD,6,0)</f>
        <v>117</v>
      </c>
      <c r="AC92" s="38">
        <f>VLOOKUP(B:B,'[1]1. RW,EX,BOP,CP,SA'!$B:$CD,7,0)</f>
        <v>90</v>
      </c>
      <c r="AD92" s="38">
        <f>VLOOKUP(B:B,'[1]1. RW,EX,BOP,CP,SA'!$B:$CD,8,0)</f>
        <v>124</v>
      </c>
      <c r="AE92" s="38">
        <f>VLOOKUP(B:B,'[1]1. RW,EX,BOP,CP,SA'!$B:$CD,9,0)</f>
        <v>109</v>
      </c>
      <c r="AF92" s="38">
        <f>VLOOKUP(B:B,'[1]1. RW,EX,BOP,CP,SA'!$B:$CD,10,0)</f>
        <v>125</v>
      </c>
      <c r="AG92" s="38">
        <f>VLOOKUP(B:B,'[1]1. RW,EX,BOP,CP,SA'!$B:$CD,11,0)</f>
        <v>123</v>
      </c>
      <c r="AH92" s="38">
        <f>VLOOKUP(B:B,'[1]1. RW,EX,BOP,CP,SA'!$B:$CD,12,0)</f>
        <v>136</v>
      </c>
      <c r="AI92" s="38">
        <f>VLOOKUP(B:B,'[1]1. RW,EX,BOP,CP,SA'!$B:$CD,13,0)</f>
        <v>104</v>
      </c>
      <c r="AJ92" s="38">
        <f>VLOOKUP(B:B,'[1]1. RW,EX,BOP,CP,SA'!$B:$CD,14,0)</f>
        <v>115</v>
      </c>
      <c r="AK92" s="38">
        <f>VLOOKUP(B:B,'[1]1. RW,EX,BOP,CP,SA'!$B:$CD,15,0)</f>
        <v>117</v>
      </c>
      <c r="AL92" s="38">
        <f>VLOOKUP(B:B,'[1]1. RW,EX,BOP,CP,SA'!$B:$CD,16,0)</f>
        <v>122</v>
      </c>
      <c r="AM92" s="38">
        <f>VLOOKUP(B:B,'[1]1. RW,EX,BOP,CP,SA'!$B:$CD,17,0)</f>
        <v>146</v>
      </c>
      <c r="AN92" s="38">
        <f>VLOOKUP(B:B,'[1]1. RW,EX,BOP,CP,SA'!$B:$CD,18,0)</f>
        <v>132</v>
      </c>
      <c r="AO92" s="38">
        <f>VLOOKUP(B:B,'[1]1. RW,EX,BOP,CP,SA'!$B:$CD,19,0)</f>
        <v>214</v>
      </c>
      <c r="AP92" s="38">
        <f>VLOOKUP(B:B,'[1]1. RW,EX,BOP,CP,SA'!$B:$CD,20,0)</f>
        <v>130</v>
      </c>
      <c r="AQ92" s="38">
        <f>VLOOKUP(B:B,'[1]1. RW,EX,BOP,CP,SA'!$B:$CD,21,0)</f>
        <v>125</v>
      </c>
      <c r="AR92" s="38">
        <f>VLOOKUP(B:B,'[1]1. RW,EX,BOP,CP,SA'!$B:$CD,22,0)</f>
        <v>128</v>
      </c>
      <c r="AS92" s="38">
        <f>VLOOKUP(B:B,'[1]1. RW,EX,BOP,CP,SA'!$B:$CD,23,0)</f>
        <v>189</v>
      </c>
      <c r="AT92" s="38">
        <f>VLOOKUP(B:B,'[1]1. RW,EX,BOP,CP,SA'!$B:$CD,24,0)</f>
        <v>182</v>
      </c>
      <c r="AU92" s="38">
        <f>VLOOKUP(B:B,'[1]1. RW,EX,BOP,CP,SA'!$B:$CD,25,0)</f>
        <v>149</v>
      </c>
      <c r="AV92" s="38">
        <f>VLOOKUP(B:B,'[1]1. RW,EX,BOP,CP,SA'!$B:$CD,26,0)</f>
        <v>139</v>
      </c>
      <c r="AW92" s="38">
        <f>VLOOKUP(B:B,'[1]1. RW,EX,BOP,CP,SA'!$B:$CD,27,0)</f>
        <v>110</v>
      </c>
      <c r="AX92" s="38">
        <f>VLOOKUP(B:B,'[1]1. RW,EX,BOP,CP,SA'!$B:$CD,28,0)</f>
        <v>161</v>
      </c>
      <c r="AY92" s="38">
        <f>VLOOKUP(B:B,'[1]1. RW,EX,BOP,CP,SA'!$B:$CD,29,0)</f>
        <v>139</v>
      </c>
      <c r="AZ92" s="38">
        <f>VLOOKUP(B:B,'[1]1. RW,EX,BOP,CP,SA'!$B:$CD,30,0)</f>
        <v>135</v>
      </c>
      <c r="BA92" s="38">
        <f>VLOOKUP(B:B,'[1]1. RW,EX,BOP,CP,SA'!$B:$CD,31,0)</f>
        <v>121</v>
      </c>
      <c r="BB92" s="38">
        <f>VLOOKUP(B:B,'[1]1. RW,EX,BOP,CP,SA'!$B:$CD,32,0)</f>
        <v>140</v>
      </c>
      <c r="BC92" s="38">
        <f>VLOOKUP(B:B,'[1]1. RW,EX,BOP,CP,SA'!$B:$CD,33,0)</f>
        <v>166</v>
      </c>
      <c r="BD92" s="38">
        <f>VLOOKUP(B:B,'[1]1. RW,EX,BOP,CP,SA'!$B:$CD,34,0)</f>
        <v>161</v>
      </c>
      <c r="BE92" s="38">
        <f>VLOOKUP(B:B,'[1]1. RW,EX,BOP,CP,SA'!$B:$CD,35,0)</f>
        <v>153</v>
      </c>
      <c r="BF92" s="38">
        <f>VLOOKUP(B:B,'[1]1. RW,EX,BOP,CP,SA'!$B:$CD,36,0)</f>
        <v>191</v>
      </c>
      <c r="BG92" s="38">
        <f>VLOOKUP(B:B,'[1]1. RW,EX,BOP,CP,SA'!$B:$CD,37,0)</f>
        <v>169</v>
      </c>
      <c r="BH92" s="38">
        <f>VLOOKUP(B:B,'[1]1. RW,EX,BOP,CP,SA'!$B:$CD,38,0)</f>
        <v>137</v>
      </c>
      <c r="BI92" s="38">
        <f>VLOOKUP(B:B,'[1]1. RW,EX,BOP,CP,SA'!$B:$CD,39,0)</f>
        <v>131</v>
      </c>
      <c r="BJ92" s="38">
        <f>VLOOKUP(B:B,'[1]1. RW,EX,BOP,CP,SA'!$B:$CD,40,0)</f>
        <v>122</v>
      </c>
      <c r="BK92" s="38">
        <f>VLOOKUP(B:B,'[1]1. RW,EX,BOP,CP,SA'!$B:$CD,41,0)</f>
        <v>122</v>
      </c>
      <c r="BL92" s="38">
        <f>VLOOKUP(B:B,'[1]1. RW,EX,BOP,CP,SA'!$B:$CD,42,0)</f>
        <v>152</v>
      </c>
      <c r="BM92" s="38">
        <f>VLOOKUP(B:B,'[1]1. RW,EX,BOP,CP,SA'!$B:$CD,43,0)</f>
        <v>188</v>
      </c>
      <c r="BN92" s="38">
        <f>VLOOKUP(B:B,'[1]1. RW,EX,BOP,CP,SA'!$B:$CD,44,0)</f>
        <v>147</v>
      </c>
      <c r="BO92" s="38">
        <f>VLOOKUP(B:B,'[1]1. RW,EX,BOP,CP,SA'!$B:$CD,45,0)</f>
        <v>140</v>
      </c>
      <c r="BP92" s="38">
        <f>VLOOKUP(B:B,'[1]1. RW,EX,BOP,CP,SA'!$B:$CD,46,0)</f>
        <v>165</v>
      </c>
      <c r="BQ92" s="38">
        <f>VLOOKUP(B:B,'[1]1. RW,EX,BOP,CP,SA'!$B:$CD,47,0)</f>
        <v>192</v>
      </c>
      <c r="BR92" s="38">
        <f>VLOOKUP(B:B,'[1]1. RW,EX,BOP,CP,SA'!$B:$CD,48,0)</f>
        <v>203</v>
      </c>
      <c r="BS92" s="38">
        <f>VLOOKUP(B:B,'[1]1. RW,EX,BOP,CP,SA'!$B:$CD,49,0)</f>
        <v>307</v>
      </c>
      <c r="BT92" s="38">
        <f>VLOOKUP(B:B,'[1]1. RW,EX,BOP,CP,SA'!$B:$CD,50,0)</f>
        <v>208</v>
      </c>
      <c r="BU92" s="38">
        <f>VLOOKUP(B:B,'[1]1. RW,EX,BOP,CP,SA'!$B:$CD,51,0)</f>
        <v>220</v>
      </c>
      <c r="BV92" s="38">
        <f>VLOOKUP(B:B,'[1]1. RW,EX,BOP,CP,SA'!$B:$CD,52,0)</f>
        <v>359</v>
      </c>
      <c r="BW92" s="38">
        <f>VLOOKUP(B:B,'[1]1. RW,EX,BOP,CP,SA'!$B:$CD,53,0)</f>
        <v>208</v>
      </c>
      <c r="BX92" s="38">
        <f>VLOOKUP(B:B,'[1]1. RW,EX,BOP,CP,SA'!$B:$CD,54,0)</f>
        <v>244</v>
      </c>
      <c r="BY92" s="38">
        <f>VLOOKUP(B:B,'[1]1. RW,EX,BOP,CP,SA'!$B:$CD,55,0)</f>
        <v>241</v>
      </c>
      <c r="BZ92" s="38">
        <f>VLOOKUP(B:B,'[1]1. RW,EX,BOP,CP,SA'!$B:$CD,56,0)</f>
        <v>236</v>
      </c>
      <c r="CA92" s="38">
        <f>VLOOKUP(B:B,'[1]1. RW,EX,BOP,CP,SA'!$B:$CD,57,0)</f>
        <v>270</v>
      </c>
      <c r="CB92" s="38">
        <f>VLOOKUP(B:B,'[1]1. RW,EX,BOP,CP,SA'!$B:$CD,58,0)</f>
        <v>294</v>
      </c>
      <c r="CC92" s="38">
        <f>VLOOKUP(B:B,'[1]1. RW,EX,BOP,CP,SA'!$B:$CD,59,0)</f>
        <v>231</v>
      </c>
      <c r="CD92" s="38">
        <f>VLOOKUP(B:B,'[1]1. RW,EX,BOP,CP,SA'!$B:$CD,60,0)</f>
        <v>197</v>
      </c>
      <c r="CE92" s="38">
        <f>VLOOKUP(B:B,'[1]1. RW,EX,BOP,CP,SA'!$B:$CD,61,0)</f>
        <v>264</v>
      </c>
      <c r="CF92" s="38">
        <f>VLOOKUP(B:B,'[1]1. RW,EX,BOP,CP,SA'!$B:$CD,62,0)</f>
        <v>202</v>
      </c>
      <c r="CG92" s="38">
        <f>VLOOKUP(B:B,'[1]1. RW,EX,BOP,CP,SA'!$B:$CD,63,0)</f>
        <v>272</v>
      </c>
      <c r="CH92" s="38">
        <f>VLOOKUP(B:B,'[1]1. RW,EX,BOP,CP,SA'!$B:$CD,64,0)</f>
        <v>188</v>
      </c>
      <c r="CI92" s="38">
        <f>VLOOKUP(B:B,'[1]1. RW,EX,BOP,CP,SA'!$B:$CD,65,0)</f>
        <v>366</v>
      </c>
      <c r="CJ92" s="38">
        <f>VLOOKUP(B:B,'[1]1. RW,EX,BOP,CP,SA'!$B:$CD,66,0)</f>
        <v>160</v>
      </c>
      <c r="CK92" s="38">
        <f>VLOOKUP(B:B,'[1]1. RW,EX,BOP,CP,SA'!$B:$CD,67,0)</f>
        <v>98</v>
      </c>
      <c r="CL92" s="38">
        <f>VLOOKUP(B:B,'[1]1. RW,EX,BOP,CP,SA'!$B:$CD,68,0)</f>
        <v>241</v>
      </c>
      <c r="CM92" s="38">
        <f>VLOOKUP(B:B,'[1]1. RW,EX,BOP,CP,SA'!$B:$CD,69,0)</f>
        <v>183</v>
      </c>
      <c r="CN92" s="38">
        <f>VLOOKUP(B:B,'[1]1. RW,EX,BOP,CP,SA'!$B:$CD,70,0)</f>
        <v>275</v>
      </c>
      <c r="CO92" s="38">
        <f>VLOOKUP(B:B,'[1]1. RW,EX,BOP,CP,SA'!$B:$CD,71,0)</f>
        <v>230</v>
      </c>
      <c r="CP92" s="38">
        <f>VLOOKUP(B:B,'[1]1. RW,EX,BOP,CP,SA'!$B:$CD,72,0)</f>
        <v>149</v>
      </c>
      <c r="CQ92" s="38">
        <f>VLOOKUP(B:B,'[1]1. RW,EX,BOP,CP,SA'!$B:$CD,73,0)</f>
        <v>257</v>
      </c>
      <c r="CR92" s="38">
        <f>VLOOKUP(B:B,'[1]1. RW,EX,BOP,CP,SA'!$B:$CD,74,0)</f>
        <v>244</v>
      </c>
      <c r="CS92" s="38">
        <f>VLOOKUP(B:B,'[1]1. RW,EX,BOP,CP,SA'!$B:$CD,75,0)</f>
        <v>335</v>
      </c>
      <c r="CT92" s="38">
        <f>VLOOKUP(B:B,'[1]1. RW,EX,BOP,CP,SA'!$B:$CD,76,0)</f>
        <v>240</v>
      </c>
      <c r="CU92" s="38">
        <f>VLOOKUP(B:B,'[1]1. RW,EX,BOP,CP,SA'!$B:$CD,77,0)</f>
        <v>296</v>
      </c>
      <c r="CV92" s="52">
        <f>VLOOKUP(B:B,'[1]1. RW,EX,BOP,CP,SA'!$B:$CD,78,0)</f>
        <v>299</v>
      </c>
      <c r="CW92" s="52">
        <f>VLOOKUP(B:B,'[1]1. RW,EX,BOP,CP,SA'!$B:$CD,79,0)</f>
        <v>362</v>
      </c>
      <c r="CX92" s="52">
        <f>VLOOKUP(B:B,'[1]1. RW,EX,BOP,CP,SA'!$B:$CD,80,0)</f>
        <v>318</v>
      </c>
      <c r="CY92" s="52">
        <f>VLOOKUP(B:B,'[1]1. RW,EX,BOP,CP,SA'!$B:$CD,81,0)</f>
        <v>318</v>
      </c>
    </row>
    <row r="93" spans="1:103">
      <c r="A93" s="9" t="s">
        <v>174</v>
      </c>
      <c r="B93" s="5" t="s">
        <v>1486</v>
      </c>
      <c r="C93" s="18" t="s">
        <v>828</v>
      </c>
      <c r="D93" s="38">
        <v>2320</v>
      </c>
      <c r="E93" s="38">
        <v>2587</v>
      </c>
      <c r="F93" s="38">
        <v>3073</v>
      </c>
      <c r="G93" s="38">
        <v>3753</v>
      </c>
      <c r="H93" s="38">
        <v>4305</v>
      </c>
      <c r="I93" s="38">
        <v>5223</v>
      </c>
      <c r="J93" s="38">
        <v>5050</v>
      </c>
      <c r="K93" s="38">
        <v>4777</v>
      </c>
      <c r="L93" s="38">
        <v>6111</v>
      </c>
      <c r="M93" s="38">
        <v>6684</v>
      </c>
      <c r="N93" s="38">
        <v>7400</v>
      </c>
      <c r="O93" s="38">
        <v>9031</v>
      </c>
      <c r="P93" s="38">
        <v>10597</v>
      </c>
      <c r="Q93" s="38">
        <v>10560</v>
      </c>
      <c r="R93" s="38">
        <v>10542</v>
      </c>
      <c r="S93" s="38">
        <v>9591</v>
      </c>
      <c r="T93" s="38">
        <v>9489</v>
      </c>
      <c r="U93" s="38">
        <v>13290</v>
      </c>
      <c r="V93" s="38">
        <v>12638</v>
      </c>
      <c r="W93" s="38">
        <v>12871</v>
      </c>
      <c r="X93" s="53">
        <f>VLOOKUP(B:B,'[1]1. RW,EX,BOP,CP,SA'!$B:$CD,2,0)</f>
        <v>636</v>
      </c>
      <c r="Y93" s="38">
        <f>VLOOKUP(B:B,'[1]1. RW,EX,BOP,CP,SA'!$B:$CD,3,0)</f>
        <v>532</v>
      </c>
      <c r="Z93" s="38">
        <f>VLOOKUP(B:B,'[1]1. RW,EX,BOP,CP,SA'!$B:$CD,4,0)</f>
        <v>547</v>
      </c>
      <c r="AA93" s="38">
        <f>VLOOKUP(B:B,'[1]1. RW,EX,BOP,CP,SA'!$B:$CD,5,0)</f>
        <v>605</v>
      </c>
      <c r="AB93" s="38">
        <f>VLOOKUP(B:B,'[1]1. RW,EX,BOP,CP,SA'!$B:$CD,6,0)</f>
        <v>611</v>
      </c>
      <c r="AC93" s="38">
        <f>VLOOKUP(B:B,'[1]1. RW,EX,BOP,CP,SA'!$B:$CD,7,0)</f>
        <v>604</v>
      </c>
      <c r="AD93" s="38">
        <f>VLOOKUP(B:B,'[1]1. RW,EX,BOP,CP,SA'!$B:$CD,8,0)</f>
        <v>703</v>
      </c>
      <c r="AE93" s="38">
        <f>VLOOKUP(B:B,'[1]1. RW,EX,BOP,CP,SA'!$B:$CD,9,0)</f>
        <v>669</v>
      </c>
      <c r="AF93" s="38">
        <f>VLOOKUP(B:B,'[1]1. RW,EX,BOP,CP,SA'!$B:$CD,10,0)</f>
        <v>780</v>
      </c>
      <c r="AG93" s="38">
        <f>VLOOKUP(B:B,'[1]1. RW,EX,BOP,CP,SA'!$B:$CD,11,0)</f>
        <v>736</v>
      </c>
      <c r="AH93" s="38">
        <f>VLOOKUP(B:B,'[1]1. RW,EX,BOP,CP,SA'!$B:$CD,12,0)</f>
        <v>770</v>
      </c>
      <c r="AI93" s="38">
        <f>VLOOKUP(B:B,'[1]1. RW,EX,BOP,CP,SA'!$B:$CD,13,0)</f>
        <v>787</v>
      </c>
      <c r="AJ93" s="38">
        <f>VLOOKUP(B:B,'[1]1. RW,EX,BOP,CP,SA'!$B:$CD,14,0)</f>
        <v>845</v>
      </c>
      <c r="AK93" s="38">
        <f>VLOOKUP(B:B,'[1]1. RW,EX,BOP,CP,SA'!$B:$CD,15,0)</f>
        <v>929</v>
      </c>
      <c r="AL93" s="38">
        <f>VLOOKUP(B:B,'[1]1. RW,EX,BOP,CP,SA'!$B:$CD,16,0)</f>
        <v>889</v>
      </c>
      <c r="AM93" s="38">
        <f>VLOOKUP(B:B,'[1]1. RW,EX,BOP,CP,SA'!$B:$CD,17,0)</f>
        <v>1090</v>
      </c>
      <c r="AN93" s="38">
        <f>VLOOKUP(B:B,'[1]1. RW,EX,BOP,CP,SA'!$B:$CD,18,0)</f>
        <v>1105</v>
      </c>
      <c r="AO93" s="38">
        <f>VLOOKUP(B:B,'[1]1. RW,EX,BOP,CP,SA'!$B:$CD,19,0)</f>
        <v>1139</v>
      </c>
      <c r="AP93" s="38">
        <f>VLOOKUP(B:B,'[1]1. RW,EX,BOP,CP,SA'!$B:$CD,20,0)</f>
        <v>1053</v>
      </c>
      <c r="AQ93" s="38">
        <f>VLOOKUP(B:B,'[1]1. RW,EX,BOP,CP,SA'!$B:$CD,21,0)</f>
        <v>1008</v>
      </c>
      <c r="AR93" s="38">
        <f>VLOOKUP(B:B,'[1]1. RW,EX,BOP,CP,SA'!$B:$CD,22,0)</f>
        <v>1047</v>
      </c>
      <c r="AS93" s="38">
        <f>VLOOKUP(B:B,'[1]1. RW,EX,BOP,CP,SA'!$B:$CD,23,0)</f>
        <v>1368</v>
      </c>
      <c r="AT93" s="38">
        <f>VLOOKUP(B:B,'[1]1. RW,EX,BOP,CP,SA'!$B:$CD,24,0)</f>
        <v>1415</v>
      </c>
      <c r="AU93" s="38">
        <f>VLOOKUP(B:B,'[1]1. RW,EX,BOP,CP,SA'!$B:$CD,25,0)</f>
        <v>1393</v>
      </c>
      <c r="AV93" s="38">
        <f>VLOOKUP(B:B,'[1]1. RW,EX,BOP,CP,SA'!$B:$CD,26,0)</f>
        <v>1282</v>
      </c>
      <c r="AW93" s="38">
        <f>VLOOKUP(B:B,'[1]1. RW,EX,BOP,CP,SA'!$B:$CD,27,0)</f>
        <v>1190</v>
      </c>
      <c r="AX93" s="38">
        <f>VLOOKUP(B:B,'[1]1. RW,EX,BOP,CP,SA'!$B:$CD,28,0)</f>
        <v>1291</v>
      </c>
      <c r="AY93" s="38">
        <f>VLOOKUP(B:B,'[1]1. RW,EX,BOP,CP,SA'!$B:$CD,29,0)</f>
        <v>1287</v>
      </c>
      <c r="AZ93" s="38">
        <f>VLOOKUP(B:B,'[1]1. RW,EX,BOP,CP,SA'!$B:$CD,30,0)</f>
        <v>985</v>
      </c>
      <c r="BA93" s="38">
        <f>VLOOKUP(B:B,'[1]1. RW,EX,BOP,CP,SA'!$B:$CD,31,0)</f>
        <v>1231</v>
      </c>
      <c r="BB93" s="38">
        <f>VLOOKUP(B:B,'[1]1. RW,EX,BOP,CP,SA'!$B:$CD,32,0)</f>
        <v>1230</v>
      </c>
      <c r="BC93" s="38">
        <f>VLOOKUP(B:B,'[1]1. RW,EX,BOP,CP,SA'!$B:$CD,33,0)</f>
        <v>1331</v>
      </c>
      <c r="BD93" s="38">
        <f>VLOOKUP(B:B,'[1]1. RW,EX,BOP,CP,SA'!$B:$CD,34,0)</f>
        <v>1501</v>
      </c>
      <c r="BE93" s="38">
        <f>VLOOKUP(B:B,'[1]1. RW,EX,BOP,CP,SA'!$B:$CD,35,0)</f>
        <v>1519</v>
      </c>
      <c r="BF93" s="38">
        <f>VLOOKUP(B:B,'[1]1. RW,EX,BOP,CP,SA'!$B:$CD,36,0)</f>
        <v>1491</v>
      </c>
      <c r="BG93" s="38">
        <f>VLOOKUP(B:B,'[1]1. RW,EX,BOP,CP,SA'!$B:$CD,37,0)</f>
        <v>1600</v>
      </c>
      <c r="BH93" s="38">
        <f>VLOOKUP(B:B,'[1]1. RW,EX,BOP,CP,SA'!$B:$CD,38,0)</f>
        <v>1619</v>
      </c>
      <c r="BI93" s="38">
        <f>VLOOKUP(B:B,'[1]1. RW,EX,BOP,CP,SA'!$B:$CD,39,0)</f>
        <v>1644</v>
      </c>
      <c r="BJ93" s="38">
        <f>VLOOKUP(B:B,'[1]1. RW,EX,BOP,CP,SA'!$B:$CD,40,0)</f>
        <v>1705</v>
      </c>
      <c r="BK93" s="38">
        <f>VLOOKUP(B:B,'[1]1. RW,EX,BOP,CP,SA'!$B:$CD,41,0)</f>
        <v>1716</v>
      </c>
      <c r="BL93" s="38">
        <f>VLOOKUP(B:B,'[1]1. RW,EX,BOP,CP,SA'!$B:$CD,42,0)</f>
        <v>1731</v>
      </c>
      <c r="BM93" s="38">
        <f>VLOOKUP(B:B,'[1]1. RW,EX,BOP,CP,SA'!$B:$CD,43,0)</f>
        <v>1783</v>
      </c>
      <c r="BN93" s="38">
        <f>VLOOKUP(B:B,'[1]1. RW,EX,BOP,CP,SA'!$B:$CD,44,0)</f>
        <v>1853</v>
      </c>
      <c r="BO93" s="38">
        <f>VLOOKUP(B:B,'[1]1. RW,EX,BOP,CP,SA'!$B:$CD,45,0)</f>
        <v>2033</v>
      </c>
      <c r="BP93" s="38">
        <f>VLOOKUP(B:B,'[1]1. RW,EX,BOP,CP,SA'!$B:$CD,46,0)</f>
        <v>2234</v>
      </c>
      <c r="BQ93" s="38">
        <f>VLOOKUP(B:B,'[1]1. RW,EX,BOP,CP,SA'!$B:$CD,47,0)</f>
        <v>2173</v>
      </c>
      <c r="BR93" s="38">
        <f>VLOOKUP(B:B,'[1]1. RW,EX,BOP,CP,SA'!$B:$CD,48,0)</f>
        <v>2265</v>
      </c>
      <c r="BS93" s="38">
        <f>VLOOKUP(B:B,'[1]1. RW,EX,BOP,CP,SA'!$B:$CD,49,0)</f>
        <v>2359</v>
      </c>
      <c r="BT93" s="38">
        <f>VLOOKUP(B:B,'[1]1. RW,EX,BOP,CP,SA'!$B:$CD,50,0)</f>
        <v>2283</v>
      </c>
      <c r="BU93" s="38">
        <f>VLOOKUP(B:B,'[1]1. RW,EX,BOP,CP,SA'!$B:$CD,51,0)</f>
        <v>2916</v>
      </c>
      <c r="BV93" s="38">
        <f>VLOOKUP(B:B,'[1]1. RW,EX,BOP,CP,SA'!$B:$CD,52,0)</f>
        <v>2931</v>
      </c>
      <c r="BW93" s="38">
        <f>VLOOKUP(B:B,'[1]1. RW,EX,BOP,CP,SA'!$B:$CD,53,0)</f>
        <v>2467</v>
      </c>
      <c r="BX93" s="38">
        <f>VLOOKUP(B:B,'[1]1. RW,EX,BOP,CP,SA'!$B:$CD,54,0)</f>
        <v>2614</v>
      </c>
      <c r="BY93" s="38">
        <f>VLOOKUP(B:B,'[1]1. RW,EX,BOP,CP,SA'!$B:$CD,55,0)</f>
        <v>2487</v>
      </c>
      <c r="BZ93" s="38">
        <f>VLOOKUP(B:B,'[1]1. RW,EX,BOP,CP,SA'!$B:$CD,56,0)</f>
        <v>2518</v>
      </c>
      <c r="CA93" s="38">
        <f>VLOOKUP(B:B,'[1]1. RW,EX,BOP,CP,SA'!$B:$CD,57,0)</f>
        <v>2941</v>
      </c>
      <c r="CB93" s="38">
        <f>VLOOKUP(B:B,'[1]1. RW,EX,BOP,CP,SA'!$B:$CD,58,0)</f>
        <v>2754</v>
      </c>
      <c r="CC93" s="38">
        <f>VLOOKUP(B:B,'[1]1. RW,EX,BOP,CP,SA'!$B:$CD,59,0)</f>
        <v>2515</v>
      </c>
      <c r="CD93" s="38">
        <f>VLOOKUP(B:B,'[1]1. RW,EX,BOP,CP,SA'!$B:$CD,60,0)</f>
        <v>2735</v>
      </c>
      <c r="CE93" s="38">
        <f>VLOOKUP(B:B,'[1]1. RW,EX,BOP,CP,SA'!$B:$CD,61,0)</f>
        <v>2538</v>
      </c>
      <c r="CF93" s="38">
        <f>VLOOKUP(B:B,'[1]1. RW,EX,BOP,CP,SA'!$B:$CD,62,0)</f>
        <v>2409</v>
      </c>
      <c r="CG93" s="38">
        <f>VLOOKUP(B:B,'[1]1. RW,EX,BOP,CP,SA'!$B:$CD,63,0)</f>
        <v>2637</v>
      </c>
      <c r="CH93" s="38">
        <f>VLOOKUP(B:B,'[1]1. RW,EX,BOP,CP,SA'!$B:$CD,64,0)</f>
        <v>2109</v>
      </c>
      <c r="CI93" s="38">
        <f>VLOOKUP(B:B,'[1]1. RW,EX,BOP,CP,SA'!$B:$CD,65,0)</f>
        <v>2436</v>
      </c>
      <c r="CJ93" s="38">
        <f>VLOOKUP(B:B,'[1]1. RW,EX,BOP,CP,SA'!$B:$CD,66,0)</f>
        <v>2116</v>
      </c>
      <c r="CK93" s="38">
        <f>VLOOKUP(B:B,'[1]1. RW,EX,BOP,CP,SA'!$B:$CD,67,0)</f>
        <v>2153</v>
      </c>
      <c r="CL93" s="38">
        <f>VLOOKUP(B:B,'[1]1. RW,EX,BOP,CP,SA'!$B:$CD,68,0)</f>
        <v>2679</v>
      </c>
      <c r="CM93" s="38">
        <f>VLOOKUP(B:B,'[1]1. RW,EX,BOP,CP,SA'!$B:$CD,69,0)</f>
        <v>2541</v>
      </c>
      <c r="CN93" s="38">
        <f>VLOOKUP(B:B,'[1]1. RW,EX,BOP,CP,SA'!$B:$CD,70,0)</f>
        <v>3417</v>
      </c>
      <c r="CO93" s="38">
        <f>VLOOKUP(B:B,'[1]1. RW,EX,BOP,CP,SA'!$B:$CD,71,0)</f>
        <v>3388</v>
      </c>
      <c r="CP93" s="38">
        <f>VLOOKUP(B:B,'[1]1. RW,EX,BOP,CP,SA'!$B:$CD,72,0)</f>
        <v>3407</v>
      </c>
      <c r="CQ93" s="38">
        <f>VLOOKUP(B:B,'[1]1. RW,EX,BOP,CP,SA'!$B:$CD,73,0)</f>
        <v>3078</v>
      </c>
      <c r="CR93" s="38">
        <f>VLOOKUP(B:B,'[1]1. RW,EX,BOP,CP,SA'!$B:$CD,74,0)</f>
        <v>3018</v>
      </c>
      <c r="CS93" s="38">
        <f>VLOOKUP(B:B,'[1]1. RW,EX,BOP,CP,SA'!$B:$CD,75,0)</f>
        <v>3193</v>
      </c>
      <c r="CT93" s="38">
        <f>VLOOKUP(B:B,'[1]1. RW,EX,BOP,CP,SA'!$B:$CD,76,0)</f>
        <v>3107</v>
      </c>
      <c r="CU93" s="38">
        <f>VLOOKUP(B:B,'[1]1. RW,EX,BOP,CP,SA'!$B:$CD,77,0)</f>
        <v>3320</v>
      </c>
      <c r="CV93" s="52">
        <f>VLOOKUP(B:B,'[1]1. RW,EX,BOP,CP,SA'!$B:$CD,78,0)</f>
        <v>3639</v>
      </c>
      <c r="CW93" s="52">
        <f>VLOOKUP(B:B,'[1]1. RW,EX,BOP,CP,SA'!$B:$CD,79,0)</f>
        <v>3283</v>
      </c>
      <c r="CX93" s="52">
        <f>VLOOKUP(B:B,'[1]1. RW,EX,BOP,CP,SA'!$B:$CD,80,0)</f>
        <v>2756</v>
      </c>
      <c r="CY93" s="52">
        <f>VLOOKUP(B:B,'[1]1. RW,EX,BOP,CP,SA'!$B:$CD,81,0)</f>
        <v>3193</v>
      </c>
    </row>
    <row r="94" spans="1:103">
      <c r="A94" s="1" t="s">
        <v>176</v>
      </c>
      <c r="B94" s="5" t="s">
        <v>1487</v>
      </c>
      <c r="C94" s="18" t="s">
        <v>829</v>
      </c>
      <c r="D94" s="38">
        <v>1223</v>
      </c>
      <c r="E94" s="38">
        <v>1182</v>
      </c>
      <c r="F94" s="38">
        <v>1292</v>
      </c>
      <c r="G94" s="38">
        <v>1192</v>
      </c>
      <c r="H94" s="38">
        <v>1098</v>
      </c>
      <c r="I94" s="38">
        <v>1290</v>
      </c>
      <c r="J94" s="38">
        <v>1258</v>
      </c>
      <c r="K94" s="38">
        <v>1356</v>
      </c>
      <c r="L94" s="38">
        <v>1432</v>
      </c>
      <c r="M94" s="38">
        <v>1656</v>
      </c>
      <c r="N94" s="38">
        <v>1686</v>
      </c>
      <c r="O94" s="38">
        <v>1640</v>
      </c>
      <c r="P94" s="38">
        <v>1879</v>
      </c>
      <c r="Q94" s="38">
        <v>2076</v>
      </c>
      <c r="R94" s="38">
        <v>2153</v>
      </c>
      <c r="S94" s="38">
        <v>2280</v>
      </c>
      <c r="T94" s="38">
        <v>2385</v>
      </c>
      <c r="U94" s="38">
        <v>2360</v>
      </c>
      <c r="V94" s="38">
        <v>2541</v>
      </c>
      <c r="W94" s="38">
        <v>2833</v>
      </c>
      <c r="X94" s="53">
        <f>VLOOKUP(B:B,'[1]1. RW,EX,BOP,CP,SA'!$B:$CD,2,0)</f>
        <v>299</v>
      </c>
      <c r="Y94" s="38">
        <f>VLOOKUP(B:B,'[1]1. RW,EX,BOP,CP,SA'!$B:$CD,3,0)</f>
        <v>306</v>
      </c>
      <c r="Z94" s="38">
        <f>VLOOKUP(B:B,'[1]1. RW,EX,BOP,CP,SA'!$B:$CD,4,0)</f>
        <v>308</v>
      </c>
      <c r="AA94" s="38">
        <f>VLOOKUP(B:B,'[1]1. RW,EX,BOP,CP,SA'!$B:$CD,5,0)</f>
        <v>310</v>
      </c>
      <c r="AB94" s="38">
        <f>VLOOKUP(B:B,'[1]1. RW,EX,BOP,CP,SA'!$B:$CD,6,0)</f>
        <v>301</v>
      </c>
      <c r="AC94" s="38">
        <f>VLOOKUP(B:B,'[1]1. RW,EX,BOP,CP,SA'!$B:$CD,7,0)</f>
        <v>297</v>
      </c>
      <c r="AD94" s="38">
        <f>VLOOKUP(B:B,'[1]1. RW,EX,BOP,CP,SA'!$B:$CD,8,0)</f>
        <v>296</v>
      </c>
      <c r="AE94" s="38">
        <f>VLOOKUP(B:B,'[1]1. RW,EX,BOP,CP,SA'!$B:$CD,9,0)</f>
        <v>288</v>
      </c>
      <c r="AF94" s="38">
        <f>VLOOKUP(B:B,'[1]1. RW,EX,BOP,CP,SA'!$B:$CD,10,0)</f>
        <v>330</v>
      </c>
      <c r="AG94" s="38">
        <f>VLOOKUP(B:B,'[1]1. RW,EX,BOP,CP,SA'!$B:$CD,11,0)</f>
        <v>332</v>
      </c>
      <c r="AH94" s="38">
        <f>VLOOKUP(B:B,'[1]1. RW,EX,BOP,CP,SA'!$B:$CD,12,0)</f>
        <v>309</v>
      </c>
      <c r="AI94" s="38">
        <f>VLOOKUP(B:B,'[1]1. RW,EX,BOP,CP,SA'!$B:$CD,13,0)</f>
        <v>321</v>
      </c>
      <c r="AJ94" s="38">
        <f>VLOOKUP(B:B,'[1]1. RW,EX,BOP,CP,SA'!$B:$CD,14,0)</f>
        <v>314</v>
      </c>
      <c r="AK94" s="38">
        <f>VLOOKUP(B:B,'[1]1. RW,EX,BOP,CP,SA'!$B:$CD,15,0)</f>
        <v>292</v>
      </c>
      <c r="AL94" s="38">
        <f>VLOOKUP(B:B,'[1]1. RW,EX,BOP,CP,SA'!$B:$CD,16,0)</f>
        <v>295</v>
      </c>
      <c r="AM94" s="38">
        <f>VLOOKUP(B:B,'[1]1. RW,EX,BOP,CP,SA'!$B:$CD,17,0)</f>
        <v>291</v>
      </c>
      <c r="AN94" s="38">
        <f>VLOOKUP(B:B,'[1]1. RW,EX,BOP,CP,SA'!$B:$CD,18,0)</f>
        <v>257</v>
      </c>
      <c r="AO94" s="38">
        <f>VLOOKUP(B:B,'[1]1. RW,EX,BOP,CP,SA'!$B:$CD,19,0)</f>
        <v>274</v>
      </c>
      <c r="AP94" s="38">
        <f>VLOOKUP(B:B,'[1]1. RW,EX,BOP,CP,SA'!$B:$CD,20,0)</f>
        <v>291</v>
      </c>
      <c r="AQ94" s="38">
        <f>VLOOKUP(B:B,'[1]1. RW,EX,BOP,CP,SA'!$B:$CD,21,0)</f>
        <v>276</v>
      </c>
      <c r="AR94" s="38">
        <f>VLOOKUP(B:B,'[1]1. RW,EX,BOP,CP,SA'!$B:$CD,22,0)</f>
        <v>317</v>
      </c>
      <c r="AS94" s="38">
        <f>VLOOKUP(B:B,'[1]1. RW,EX,BOP,CP,SA'!$B:$CD,23,0)</f>
        <v>324</v>
      </c>
      <c r="AT94" s="38">
        <f>VLOOKUP(B:B,'[1]1. RW,EX,BOP,CP,SA'!$B:$CD,24,0)</f>
        <v>323</v>
      </c>
      <c r="AU94" s="38">
        <f>VLOOKUP(B:B,'[1]1. RW,EX,BOP,CP,SA'!$B:$CD,25,0)</f>
        <v>326</v>
      </c>
      <c r="AV94" s="38">
        <f>VLOOKUP(B:B,'[1]1. RW,EX,BOP,CP,SA'!$B:$CD,26,0)</f>
        <v>298</v>
      </c>
      <c r="AW94" s="38">
        <f>VLOOKUP(B:B,'[1]1. RW,EX,BOP,CP,SA'!$B:$CD,27,0)</f>
        <v>308</v>
      </c>
      <c r="AX94" s="38">
        <f>VLOOKUP(B:B,'[1]1. RW,EX,BOP,CP,SA'!$B:$CD,28,0)</f>
        <v>326</v>
      </c>
      <c r="AY94" s="38">
        <f>VLOOKUP(B:B,'[1]1. RW,EX,BOP,CP,SA'!$B:$CD,29,0)</f>
        <v>326</v>
      </c>
      <c r="AZ94" s="38">
        <f>VLOOKUP(B:B,'[1]1. RW,EX,BOP,CP,SA'!$B:$CD,30,0)</f>
        <v>297</v>
      </c>
      <c r="BA94" s="38">
        <f>VLOOKUP(B:B,'[1]1. RW,EX,BOP,CP,SA'!$B:$CD,31,0)</f>
        <v>355</v>
      </c>
      <c r="BB94" s="38">
        <f>VLOOKUP(B:B,'[1]1. RW,EX,BOP,CP,SA'!$B:$CD,32,0)</f>
        <v>340</v>
      </c>
      <c r="BC94" s="38">
        <f>VLOOKUP(B:B,'[1]1. RW,EX,BOP,CP,SA'!$B:$CD,33,0)</f>
        <v>364</v>
      </c>
      <c r="BD94" s="38">
        <f>VLOOKUP(B:B,'[1]1. RW,EX,BOP,CP,SA'!$B:$CD,34,0)</f>
        <v>348</v>
      </c>
      <c r="BE94" s="38">
        <f>VLOOKUP(B:B,'[1]1. RW,EX,BOP,CP,SA'!$B:$CD,35,0)</f>
        <v>357</v>
      </c>
      <c r="BF94" s="38">
        <f>VLOOKUP(B:B,'[1]1. RW,EX,BOP,CP,SA'!$B:$CD,36,0)</f>
        <v>361</v>
      </c>
      <c r="BG94" s="38">
        <f>VLOOKUP(B:B,'[1]1. RW,EX,BOP,CP,SA'!$B:$CD,37,0)</f>
        <v>366</v>
      </c>
      <c r="BH94" s="38">
        <f>VLOOKUP(B:B,'[1]1. RW,EX,BOP,CP,SA'!$B:$CD,38,0)</f>
        <v>381</v>
      </c>
      <c r="BI94" s="38">
        <f>VLOOKUP(B:B,'[1]1. RW,EX,BOP,CP,SA'!$B:$CD,39,0)</f>
        <v>472</v>
      </c>
      <c r="BJ94" s="38">
        <f>VLOOKUP(B:B,'[1]1. RW,EX,BOP,CP,SA'!$B:$CD,40,0)</f>
        <v>405</v>
      </c>
      <c r="BK94" s="38">
        <f>VLOOKUP(B:B,'[1]1. RW,EX,BOP,CP,SA'!$B:$CD,41,0)</f>
        <v>398</v>
      </c>
      <c r="BL94" s="38">
        <f>VLOOKUP(B:B,'[1]1. RW,EX,BOP,CP,SA'!$B:$CD,42,0)</f>
        <v>398</v>
      </c>
      <c r="BM94" s="38">
        <f>VLOOKUP(B:B,'[1]1. RW,EX,BOP,CP,SA'!$B:$CD,43,0)</f>
        <v>423</v>
      </c>
      <c r="BN94" s="38">
        <f>VLOOKUP(B:B,'[1]1. RW,EX,BOP,CP,SA'!$B:$CD,44,0)</f>
        <v>426</v>
      </c>
      <c r="BO94" s="38">
        <f>VLOOKUP(B:B,'[1]1. RW,EX,BOP,CP,SA'!$B:$CD,45,0)</f>
        <v>439</v>
      </c>
      <c r="BP94" s="38">
        <f>VLOOKUP(B:B,'[1]1. RW,EX,BOP,CP,SA'!$B:$CD,46,0)</f>
        <v>390</v>
      </c>
      <c r="BQ94" s="38">
        <f>VLOOKUP(B:B,'[1]1. RW,EX,BOP,CP,SA'!$B:$CD,47,0)</f>
        <v>419</v>
      </c>
      <c r="BR94" s="38">
        <f>VLOOKUP(B:B,'[1]1. RW,EX,BOP,CP,SA'!$B:$CD,48,0)</f>
        <v>392</v>
      </c>
      <c r="BS94" s="38">
        <f>VLOOKUP(B:B,'[1]1. RW,EX,BOP,CP,SA'!$B:$CD,49,0)</f>
        <v>439</v>
      </c>
      <c r="BT94" s="38">
        <f>VLOOKUP(B:B,'[1]1. RW,EX,BOP,CP,SA'!$B:$CD,50,0)</f>
        <v>427</v>
      </c>
      <c r="BU94" s="38">
        <f>VLOOKUP(B:B,'[1]1. RW,EX,BOP,CP,SA'!$B:$CD,51,0)</f>
        <v>475</v>
      </c>
      <c r="BV94" s="38">
        <f>VLOOKUP(B:B,'[1]1. RW,EX,BOP,CP,SA'!$B:$CD,52,0)</f>
        <v>486</v>
      </c>
      <c r="BW94" s="38">
        <f>VLOOKUP(B:B,'[1]1. RW,EX,BOP,CP,SA'!$B:$CD,53,0)</f>
        <v>491</v>
      </c>
      <c r="BX94" s="38">
        <f>VLOOKUP(B:B,'[1]1. RW,EX,BOP,CP,SA'!$B:$CD,54,0)</f>
        <v>506</v>
      </c>
      <c r="BY94" s="38">
        <f>VLOOKUP(B:B,'[1]1. RW,EX,BOP,CP,SA'!$B:$CD,55,0)</f>
        <v>491</v>
      </c>
      <c r="BZ94" s="38">
        <f>VLOOKUP(B:B,'[1]1. RW,EX,BOP,CP,SA'!$B:$CD,56,0)</f>
        <v>527</v>
      </c>
      <c r="CA94" s="38">
        <f>VLOOKUP(B:B,'[1]1. RW,EX,BOP,CP,SA'!$B:$CD,57,0)</f>
        <v>552</v>
      </c>
      <c r="CB94" s="38">
        <f>VLOOKUP(B:B,'[1]1. RW,EX,BOP,CP,SA'!$B:$CD,58,0)</f>
        <v>505</v>
      </c>
      <c r="CC94" s="38">
        <f>VLOOKUP(B:B,'[1]1. RW,EX,BOP,CP,SA'!$B:$CD,59,0)</f>
        <v>530</v>
      </c>
      <c r="CD94" s="38">
        <f>VLOOKUP(B:B,'[1]1. RW,EX,BOP,CP,SA'!$B:$CD,60,0)</f>
        <v>562</v>
      </c>
      <c r="CE94" s="38">
        <f>VLOOKUP(B:B,'[1]1. RW,EX,BOP,CP,SA'!$B:$CD,61,0)</f>
        <v>556</v>
      </c>
      <c r="CF94" s="38">
        <f>VLOOKUP(B:B,'[1]1. RW,EX,BOP,CP,SA'!$B:$CD,62,0)</f>
        <v>574</v>
      </c>
      <c r="CG94" s="38">
        <f>VLOOKUP(B:B,'[1]1. RW,EX,BOP,CP,SA'!$B:$CD,63,0)</f>
        <v>579</v>
      </c>
      <c r="CH94" s="38">
        <f>VLOOKUP(B:B,'[1]1. RW,EX,BOP,CP,SA'!$B:$CD,64,0)</f>
        <v>562</v>
      </c>
      <c r="CI94" s="38">
        <f>VLOOKUP(B:B,'[1]1. RW,EX,BOP,CP,SA'!$B:$CD,65,0)</f>
        <v>565</v>
      </c>
      <c r="CJ94" s="38">
        <f>VLOOKUP(B:B,'[1]1. RW,EX,BOP,CP,SA'!$B:$CD,66,0)</f>
        <v>576</v>
      </c>
      <c r="CK94" s="38">
        <f>VLOOKUP(B:B,'[1]1. RW,EX,BOP,CP,SA'!$B:$CD,67,0)</f>
        <v>639</v>
      </c>
      <c r="CL94" s="38">
        <f>VLOOKUP(B:B,'[1]1. RW,EX,BOP,CP,SA'!$B:$CD,68,0)</f>
        <v>594</v>
      </c>
      <c r="CM94" s="38">
        <f>VLOOKUP(B:B,'[1]1. RW,EX,BOP,CP,SA'!$B:$CD,69,0)</f>
        <v>576</v>
      </c>
      <c r="CN94" s="38">
        <f>VLOOKUP(B:B,'[1]1. RW,EX,BOP,CP,SA'!$B:$CD,70,0)</f>
        <v>593</v>
      </c>
      <c r="CO94" s="38">
        <f>VLOOKUP(B:B,'[1]1. RW,EX,BOP,CP,SA'!$B:$CD,71,0)</f>
        <v>613</v>
      </c>
      <c r="CP94" s="38">
        <f>VLOOKUP(B:B,'[1]1. RW,EX,BOP,CP,SA'!$B:$CD,72,0)</f>
        <v>569</v>
      </c>
      <c r="CQ94" s="38">
        <f>VLOOKUP(B:B,'[1]1. RW,EX,BOP,CP,SA'!$B:$CD,73,0)</f>
        <v>585</v>
      </c>
      <c r="CR94" s="38">
        <f>VLOOKUP(B:B,'[1]1. RW,EX,BOP,CP,SA'!$B:$CD,74,0)</f>
        <v>612</v>
      </c>
      <c r="CS94" s="38">
        <f>VLOOKUP(B:B,'[1]1. RW,EX,BOP,CP,SA'!$B:$CD,75,0)</f>
        <v>599</v>
      </c>
      <c r="CT94" s="38">
        <f>VLOOKUP(B:B,'[1]1. RW,EX,BOP,CP,SA'!$B:$CD,76,0)</f>
        <v>656</v>
      </c>
      <c r="CU94" s="38">
        <f>VLOOKUP(B:B,'[1]1. RW,EX,BOP,CP,SA'!$B:$CD,77,0)</f>
        <v>674</v>
      </c>
      <c r="CV94" s="52">
        <f>VLOOKUP(B:B,'[1]1. RW,EX,BOP,CP,SA'!$B:$CD,78,0)</f>
        <v>652</v>
      </c>
      <c r="CW94" s="52">
        <f>VLOOKUP(B:B,'[1]1. RW,EX,BOP,CP,SA'!$B:$CD,79,0)</f>
        <v>683</v>
      </c>
      <c r="CX94" s="52">
        <f>VLOOKUP(B:B,'[1]1. RW,EX,BOP,CP,SA'!$B:$CD,80,0)</f>
        <v>736</v>
      </c>
      <c r="CY94" s="52">
        <f>VLOOKUP(B:B,'[1]1. RW,EX,BOP,CP,SA'!$B:$CD,81,0)</f>
        <v>762</v>
      </c>
    </row>
    <row r="95" spans="1:103">
      <c r="A95" s="9" t="s">
        <v>178</v>
      </c>
      <c r="B95" s="5" t="s">
        <v>1488</v>
      </c>
      <c r="C95" s="18" t="s">
        <v>830</v>
      </c>
      <c r="D95" s="38">
        <v>444</v>
      </c>
      <c r="E95" s="38">
        <v>433</v>
      </c>
      <c r="F95" s="38">
        <v>492</v>
      </c>
      <c r="G95" s="38">
        <v>364</v>
      </c>
      <c r="H95" s="38">
        <v>305</v>
      </c>
      <c r="I95" s="38">
        <v>402</v>
      </c>
      <c r="J95" s="38">
        <v>396</v>
      </c>
      <c r="K95" s="38">
        <v>427</v>
      </c>
      <c r="L95" s="38">
        <v>438</v>
      </c>
      <c r="M95" s="38">
        <v>467</v>
      </c>
      <c r="N95" s="38">
        <v>485</v>
      </c>
      <c r="O95" s="38">
        <v>442</v>
      </c>
      <c r="P95" s="38">
        <v>506</v>
      </c>
      <c r="Q95" s="38">
        <v>582</v>
      </c>
      <c r="R95" s="38">
        <v>630</v>
      </c>
      <c r="S95" s="38">
        <v>627</v>
      </c>
      <c r="T95" s="38">
        <v>637</v>
      </c>
      <c r="U95" s="38">
        <v>612</v>
      </c>
      <c r="V95" s="38">
        <v>687</v>
      </c>
      <c r="W95" s="38">
        <v>746</v>
      </c>
      <c r="X95" s="53">
        <f>VLOOKUP(B:B,'[1]1. RW,EX,BOP,CP,SA'!$B:$CD,2,0)</f>
        <v>95</v>
      </c>
      <c r="Y95" s="38">
        <f>VLOOKUP(B:B,'[1]1. RW,EX,BOP,CP,SA'!$B:$CD,3,0)</f>
        <v>113</v>
      </c>
      <c r="Z95" s="38">
        <f>VLOOKUP(B:B,'[1]1. RW,EX,BOP,CP,SA'!$B:$CD,4,0)</f>
        <v>120</v>
      </c>
      <c r="AA95" s="38">
        <f>VLOOKUP(B:B,'[1]1. RW,EX,BOP,CP,SA'!$B:$CD,5,0)</f>
        <v>116</v>
      </c>
      <c r="AB95" s="38">
        <f>VLOOKUP(B:B,'[1]1. RW,EX,BOP,CP,SA'!$B:$CD,6,0)</f>
        <v>113</v>
      </c>
      <c r="AC95" s="38">
        <f>VLOOKUP(B:B,'[1]1. RW,EX,BOP,CP,SA'!$B:$CD,7,0)</f>
        <v>112</v>
      </c>
      <c r="AD95" s="38">
        <f>VLOOKUP(B:B,'[1]1. RW,EX,BOP,CP,SA'!$B:$CD,8,0)</f>
        <v>103</v>
      </c>
      <c r="AE95" s="38">
        <f>VLOOKUP(B:B,'[1]1. RW,EX,BOP,CP,SA'!$B:$CD,9,0)</f>
        <v>105</v>
      </c>
      <c r="AF95" s="38">
        <f>VLOOKUP(B:B,'[1]1. RW,EX,BOP,CP,SA'!$B:$CD,10,0)</f>
        <v>131</v>
      </c>
      <c r="AG95" s="38">
        <f>VLOOKUP(B:B,'[1]1. RW,EX,BOP,CP,SA'!$B:$CD,11,0)</f>
        <v>128</v>
      </c>
      <c r="AH95" s="38">
        <f>VLOOKUP(B:B,'[1]1. RW,EX,BOP,CP,SA'!$B:$CD,12,0)</f>
        <v>114</v>
      </c>
      <c r="AI95" s="38">
        <f>VLOOKUP(B:B,'[1]1. RW,EX,BOP,CP,SA'!$B:$CD,13,0)</f>
        <v>119</v>
      </c>
      <c r="AJ95" s="38">
        <f>VLOOKUP(B:B,'[1]1. RW,EX,BOP,CP,SA'!$B:$CD,14,0)</f>
        <v>109</v>
      </c>
      <c r="AK95" s="38">
        <f>VLOOKUP(B:B,'[1]1. RW,EX,BOP,CP,SA'!$B:$CD,15,0)</f>
        <v>87</v>
      </c>
      <c r="AL95" s="38">
        <f>VLOOKUP(B:B,'[1]1. RW,EX,BOP,CP,SA'!$B:$CD,16,0)</f>
        <v>83</v>
      </c>
      <c r="AM95" s="38">
        <f>VLOOKUP(B:B,'[1]1. RW,EX,BOP,CP,SA'!$B:$CD,17,0)</f>
        <v>85</v>
      </c>
      <c r="AN95" s="38">
        <f>VLOOKUP(B:B,'[1]1. RW,EX,BOP,CP,SA'!$B:$CD,18,0)</f>
        <v>71</v>
      </c>
      <c r="AO95" s="38">
        <f>VLOOKUP(B:B,'[1]1. RW,EX,BOP,CP,SA'!$B:$CD,19,0)</f>
        <v>76</v>
      </c>
      <c r="AP95" s="38">
        <f>VLOOKUP(B:B,'[1]1. RW,EX,BOP,CP,SA'!$B:$CD,20,0)</f>
        <v>81</v>
      </c>
      <c r="AQ95" s="38">
        <f>VLOOKUP(B:B,'[1]1. RW,EX,BOP,CP,SA'!$B:$CD,21,0)</f>
        <v>77</v>
      </c>
      <c r="AR95" s="38">
        <f>VLOOKUP(B:B,'[1]1. RW,EX,BOP,CP,SA'!$B:$CD,22,0)</f>
        <v>96</v>
      </c>
      <c r="AS95" s="38">
        <f>VLOOKUP(B:B,'[1]1. RW,EX,BOP,CP,SA'!$B:$CD,23,0)</f>
        <v>99</v>
      </c>
      <c r="AT95" s="38">
        <f>VLOOKUP(B:B,'[1]1. RW,EX,BOP,CP,SA'!$B:$CD,24,0)</f>
        <v>102</v>
      </c>
      <c r="AU95" s="38">
        <f>VLOOKUP(B:B,'[1]1. RW,EX,BOP,CP,SA'!$B:$CD,25,0)</f>
        <v>105</v>
      </c>
      <c r="AV95" s="38">
        <f>VLOOKUP(B:B,'[1]1. RW,EX,BOP,CP,SA'!$B:$CD,26,0)</f>
        <v>91</v>
      </c>
      <c r="AW95" s="38">
        <f>VLOOKUP(B:B,'[1]1. RW,EX,BOP,CP,SA'!$B:$CD,27,0)</f>
        <v>98</v>
      </c>
      <c r="AX95" s="38">
        <f>VLOOKUP(B:B,'[1]1. RW,EX,BOP,CP,SA'!$B:$CD,28,0)</f>
        <v>105</v>
      </c>
      <c r="AY95" s="38">
        <f>VLOOKUP(B:B,'[1]1. RW,EX,BOP,CP,SA'!$B:$CD,29,0)</f>
        <v>102</v>
      </c>
      <c r="AZ95" s="38">
        <f>VLOOKUP(B:B,'[1]1. RW,EX,BOP,CP,SA'!$B:$CD,30,0)</f>
        <v>88</v>
      </c>
      <c r="BA95" s="38">
        <f>VLOOKUP(B:B,'[1]1. RW,EX,BOP,CP,SA'!$B:$CD,31,0)</f>
        <v>113</v>
      </c>
      <c r="BB95" s="38">
        <f>VLOOKUP(B:B,'[1]1. RW,EX,BOP,CP,SA'!$B:$CD,32,0)</f>
        <v>108</v>
      </c>
      <c r="BC95" s="38">
        <f>VLOOKUP(B:B,'[1]1. RW,EX,BOP,CP,SA'!$B:$CD,33,0)</f>
        <v>118</v>
      </c>
      <c r="BD95" s="38">
        <f>VLOOKUP(B:B,'[1]1. RW,EX,BOP,CP,SA'!$B:$CD,34,0)</f>
        <v>104</v>
      </c>
      <c r="BE95" s="38">
        <f>VLOOKUP(B:B,'[1]1. RW,EX,BOP,CP,SA'!$B:$CD,35,0)</f>
        <v>106</v>
      </c>
      <c r="BF95" s="38">
        <f>VLOOKUP(B:B,'[1]1. RW,EX,BOP,CP,SA'!$B:$CD,36,0)</f>
        <v>114</v>
      </c>
      <c r="BG95" s="38">
        <f>VLOOKUP(B:B,'[1]1. RW,EX,BOP,CP,SA'!$B:$CD,37,0)</f>
        <v>114</v>
      </c>
      <c r="BH95" s="38">
        <f>VLOOKUP(B:B,'[1]1. RW,EX,BOP,CP,SA'!$B:$CD,38,0)</f>
        <v>104</v>
      </c>
      <c r="BI95" s="38">
        <f>VLOOKUP(B:B,'[1]1. RW,EX,BOP,CP,SA'!$B:$CD,39,0)</f>
        <v>126</v>
      </c>
      <c r="BJ95" s="38">
        <f>VLOOKUP(B:B,'[1]1. RW,EX,BOP,CP,SA'!$B:$CD,40,0)</f>
        <v>118</v>
      </c>
      <c r="BK95" s="38">
        <f>VLOOKUP(B:B,'[1]1. RW,EX,BOP,CP,SA'!$B:$CD,41,0)</f>
        <v>119</v>
      </c>
      <c r="BL95" s="38">
        <f>VLOOKUP(B:B,'[1]1. RW,EX,BOP,CP,SA'!$B:$CD,42,0)</f>
        <v>108</v>
      </c>
      <c r="BM95" s="38">
        <f>VLOOKUP(B:B,'[1]1. RW,EX,BOP,CP,SA'!$B:$CD,43,0)</f>
        <v>123</v>
      </c>
      <c r="BN95" s="38">
        <f>VLOOKUP(B:B,'[1]1. RW,EX,BOP,CP,SA'!$B:$CD,44,0)</f>
        <v>124</v>
      </c>
      <c r="BO95" s="38">
        <f>VLOOKUP(B:B,'[1]1. RW,EX,BOP,CP,SA'!$B:$CD,45,0)</f>
        <v>130</v>
      </c>
      <c r="BP95" s="38">
        <f>VLOOKUP(B:B,'[1]1. RW,EX,BOP,CP,SA'!$B:$CD,46,0)</f>
        <v>95</v>
      </c>
      <c r="BQ95" s="38">
        <f>VLOOKUP(B:B,'[1]1. RW,EX,BOP,CP,SA'!$B:$CD,47,0)</f>
        <v>109</v>
      </c>
      <c r="BR95" s="38">
        <f>VLOOKUP(B:B,'[1]1. RW,EX,BOP,CP,SA'!$B:$CD,48,0)</f>
        <v>108</v>
      </c>
      <c r="BS95" s="38">
        <f>VLOOKUP(B:B,'[1]1. RW,EX,BOP,CP,SA'!$B:$CD,49,0)</f>
        <v>130</v>
      </c>
      <c r="BT95" s="38">
        <f>VLOOKUP(B:B,'[1]1. RW,EX,BOP,CP,SA'!$B:$CD,50,0)</f>
        <v>113</v>
      </c>
      <c r="BU95" s="38">
        <f>VLOOKUP(B:B,'[1]1. RW,EX,BOP,CP,SA'!$B:$CD,51,0)</f>
        <v>130</v>
      </c>
      <c r="BV95" s="38">
        <f>VLOOKUP(B:B,'[1]1. RW,EX,BOP,CP,SA'!$B:$CD,52,0)</f>
        <v>133</v>
      </c>
      <c r="BW95" s="38">
        <f>VLOOKUP(B:B,'[1]1. RW,EX,BOP,CP,SA'!$B:$CD,53,0)</f>
        <v>130</v>
      </c>
      <c r="BX95" s="38">
        <f>VLOOKUP(B:B,'[1]1. RW,EX,BOP,CP,SA'!$B:$CD,54,0)</f>
        <v>131</v>
      </c>
      <c r="BY95" s="38">
        <f>VLOOKUP(B:B,'[1]1. RW,EX,BOP,CP,SA'!$B:$CD,55,0)</f>
        <v>137</v>
      </c>
      <c r="BZ95" s="38">
        <f>VLOOKUP(B:B,'[1]1. RW,EX,BOP,CP,SA'!$B:$CD,56,0)</f>
        <v>145</v>
      </c>
      <c r="CA95" s="38">
        <f>VLOOKUP(B:B,'[1]1. RW,EX,BOP,CP,SA'!$B:$CD,57,0)</f>
        <v>169</v>
      </c>
      <c r="CB95" s="38">
        <f>VLOOKUP(B:B,'[1]1. RW,EX,BOP,CP,SA'!$B:$CD,58,0)</f>
        <v>145</v>
      </c>
      <c r="CC95" s="38">
        <f>VLOOKUP(B:B,'[1]1. RW,EX,BOP,CP,SA'!$B:$CD,59,0)</f>
        <v>164</v>
      </c>
      <c r="CD95" s="38">
        <f>VLOOKUP(B:B,'[1]1. RW,EX,BOP,CP,SA'!$B:$CD,60,0)</f>
        <v>159</v>
      </c>
      <c r="CE95" s="38">
        <f>VLOOKUP(B:B,'[1]1. RW,EX,BOP,CP,SA'!$B:$CD,61,0)</f>
        <v>162</v>
      </c>
      <c r="CF95" s="38">
        <f>VLOOKUP(B:B,'[1]1. RW,EX,BOP,CP,SA'!$B:$CD,62,0)</f>
        <v>142</v>
      </c>
      <c r="CG95" s="38">
        <f>VLOOKUP(B:B,'[1]1. RW,EX,BOP,CP,SA'!$B:$CD,63,0)</f>
        <v>163</v>
      </c>
      <c r="CH95" s="38">
        <f>VLOOKUP(B:B,'[1]1. RW,EX,BOP,CP,SA'!$B:$CD,64,0)</f>
        <v>168</v>
      </c>
      <c r="CI95" s="38">
        <f>VLOOKUP(B:B,'[1]1. RW,EX,BOP,CP,SA'!$B:$CD,65,0)</f>
        <v>154</v>
      </c>
      <c r="CJ95" s="38">
        <f>VLOOKUP(B:B,'[1]1. RW,EX,BOP,CP,SA'!$B:$CD,66,0)</f>
        <v>143</v>
      </c>
      <c r="CK95" s="38">
        <f>VLOOKUP(B:B,'[1]1. RW,EX,BOP,CP,SA'!$B:$CD,67,0)</f>
        <v>160</v>
      </c>
      <c r="CL95" s="38">
        <f>VLOOKUP(B:B,'[1]1. RW,EX,BOP,CP,SA'!$B:$CD,68,0)</f>
        <v>178</v>
      </c>
      <c r="CM95" s="38">
        <f>VLOOKUP(B:B,'[1]1. RW,EX,BOP,CP,SA'!$B:$CD,69,0)</f>
        <v>156</v>
      </c>
      <c r="CN95" s="38">
        <f>VLOOKUP(B:B,'[1]1. RW,EX,BOP,CP,SA'!$B:$CD,70,0)</f>
        <v>151</v>
      </c>
      <c r="CO95" s="38">
        <f>VLOOKUP(B:B,'[1]1. RW,EX,BOP,CP,SA'!$B:$CD,71,0)</f>
        <v>160</v>
      </c>
      <c r="CP95" s="38">
        <f>VLOOKUP(B:B,'[1]1. RW,EX,BOP,CP,SA'!$B:$CD,72,0)</f>
        <v>149</v>
      </c>
      <c r="CQ95" s="38">
        <f>VLOOKUP(B:B,'[1]1. RW,EX,BOP,CP,SA'!$B:$CD,73,0)</f>
        <v>152</v>
      </c>
      <c r="CR95" s="38">
        <f>VLOOKUP(B:B,'[1]1. RW,EX,BOP,CP,SA'!$B:$CD,74,0)</f>
        <v>158</v>
      </c>
      <c r="CS95" s="38">
        <f>VLOOKUP(B:B,'[1]1. RW,EX,BOP,CP,SA'!$B:$CD,75,0)</f>
        <v>174</v>
      </c>
      <c r="CT95" s="38">
        <f>VLOOKUP(B:B,'[1]1. RW,EX,BOP,CP,SA'!$B:$CD,76,0)</f>
        <v>173</v>
      </c>
      <c r="CU95" s="38">
        <f>VLOOKUP(B:B,'[1]1. RW,EX,BOP,CP,SA'!$B:$CD,77,0)</f>
        <v>182</v>
      </c>
      <c r="CV95" s="52">
        <f>VLOOKUP(B:B,'[1]1. RW,EX,BOP,CP,SA'!$B:$CD,78,0)</f>
        <v>173</v>
      </c>
      <c r="CW95" s="52">
        <f>VLOOKUP(B:B,'[1]1. RW,EX,BOP,CP,SA'!$B:$CD,79,0)</f>
        <v>187</v>
      </c>
      <c r="CX95" s="52">
        <f>VLOOKUP(B:B,'[1]1. RW,EX,BOP,CP,SA'!$B:$CD,80,0)</f>
        <v>196</v>
      </c>
      <c r="CY95" s="52">
        <f>VLOOKUP(B:B,'[1]1. RW,EX,BOP,CP,SA'!$B:$CD,81,0)</f>
        <v>190</v>
      </c>
    </row>
    <row r="96" spans="1:103">
      <c r="A96" s="9" t="s">
        <v>180</v>
      </c>
      <c r="B96" s="5" t="s">
        <v>1489</v>
      </c>
      <c r="C96" s="18" t="s">
        <v>831</v>
      </c>
      <c r="D96" s="38">
        <v>779</v>
      </c>
      <c r="E96" s="38">
        <v>749</v>
      </c>
      <c r="F96" s="38">
        <v>800</v>
      </c>
      <c r="G96" s="38">
        <v>828</v>
      </c>
      <c r="H96" s="38">
        <v>793</v>
      </c>
      <c r="I96" s="38">
        <v>888</v>
      </c>
      <c r="J96" s="38">
        <v>862</v>
      </c>
      <c r="K96" s="38">
        <v>929</v>
      </c>
      <c r="L96" s="38">
        <v>994</v>
      </c>
      <c r="M96" s="38">
        <v>1189</v>
      </c>
      <c r="N96" s="38">
        <v>1201</v>
      </c>
      <c r="O96" s="38">
        <v>1198</v>
      </c>
      <c r="P96" s="38">
        <v>1373</v>
      </c>
      <c r="Q96" s="38">
        <v>1494</v>
      </c>
      <c r="R96" s="38">
        <v>1523</v>
      </c>
      <c r="S96" s="38">
        <v>1653</v>
      </c>
      <c r="T96" s="38">
        <v>1748</v>
      </c>
      <c r="U96" s="38">
        <v>1748</v>
      </c>
      <c r="V96" s="38">
        <v>1854</v>
      </c>
      <c r="W96" s="38">
        <v>2087</v>
      </c>
      <c r="X96" s="53">
        <f>VLOOKUP(B:B,'[1]1. RW,EX,BOP,CP,SA'!$B:$CD,2,0)</f>
        <v>204</v>
      </c>
      <c r="Y96" s="38">
        <f>VLOOKUP(B:B,'[1]1. RW,EX,BOP,CP,SA'!$B:$CD,3,0)</f>
        <v>193</v>
      </c>
      <c r="Z96" s="38">
        <f>VLOOKUP(B:B,'[1]1. RW,EX,BOP,CP,SA'!$B:$CD,4,0)</f>
        <v>188</v>
      </c>
      <c r="AA96" s="38">
        <f>VLOOKUP(B:B,'[1]1. RW,EX,BOP,CP,SA'!$B:$CD,5,0)</f>
        <v>194</v>
      </c>
      <c r="AB96" s="38">
        <f>VLOOKUP(B:B,'[1]1. RW,EX,BOP,CP,SA'!$B:$CD,6,0)</f>
        <v>188</v>
      </c>
      <c r="AC96" s="38">
        <f>VLOOKUP(B:B,'[1]1. RW,EX,BOP,CP,SA'!$B:$CD,7,0)</f>
        <v>185</v>
      </c>
      <c r="AD96" s="38">
        <f>VLOOKUP(B:B,'[1]1. RW,EX,BOP,CP,SA'!$B:$CD,8,0)</f>
        <v>194</v>
      </c>
      <c r="AE96" s="38">
        <f>VLOOKUP(B:B,'[1]1. RW,EX,BOP,CP,SA'!$B:$CD,9,0)</f>
        <v>182</v>
      </c>
      <c r="AF96" s="38">
        <f>VLOOKUP(B:B,'[1]1. RW,EX,BOP,CP,SA'!$B:$CD,10,0)</f>
        <v>199</v>
      </c>
      <c r="AG96" s="38">
        <f>VLOOKUP(B:B,'[1]1. RW,EX,BOP,CP,SA'!$B:$CD,11,0)</f>
        <v>204</v>
      </c>
      <c r="AH96" s="38">
        <f>VLOOKUP(B:B,'[1]1. RW,EX,BOP,CP,SA'!$B:$CD,12,0)</f>
        <v>195</v>
      </c>
      <c r="AI96" s="38">
        <f>VLOOKUP(B:B,'[1]1. RW,EX,BOP,CP,SA'!$B:$CD,13,0)</f>
        <v>202</v>
      </c>
      <c r="AJ96" s="38">
        <f>VLOOKUP(B:B,'[1]1. RW,EX,BOP,CP,SA'!$B:$CD,14,0)</f>
        <v>205</v>
      </c>
      <c r="AK96" s="38">
        <f>VLOOKUP(B:B,'[1]1. RW,EX,BOP,CP,SA'!$B:$CD,15,0)</f>
        <v>205</v>
      </c>
      <c r="AL96" s="38">
        <f>VLOOKUP(B:B,'[1]1. RW,EX,BOP,CP,SA'!$B:$CD,16,0)</f>
        <v>212</v>
      </c>
      <c r="AM96" s="38">
        <f>VLOOKUP(B:B,'[1]1. RW,EX,BOP,CP,SA'!$B:$CD,17,0)</f>
        <v>206</v>
      </c>
      <c r="AN96" s="38">
        <f>VLOOKUP(B:B,'[1]1. RW,EX,BOP,CP,SA'!$B:$CD,18,0)</f>
        <v>186</v>
      </c>
      <c r="AO96" s="38">
        <f>VLOOKUP(B:B,'[1]1. RW,EX,BOP,CP,SA'!$B:$CD,19,0)</f>
        <v>198</v>
      </c>
      <c r="AP96" s="38">
        <f>VLOOKUP(B:B,'[1]1. RW,EX,BOP,CP,SA'!$B:$CD,20,0)</f>
        <v>210</v>
      </c>
      <c r="AQ96" s="38">
        <f>VLOOKUP(B:B,'[1]1. RW,EX,BOP,CP,SA'!$B:$CD,21,0)</f>
        <v>199</v>
      </c>
      <c r="AR96" s="38">
        <f>VLOOKUP(B:B,'[1]1. RW,EX,BOP,CP,SA'!$B:$CD,22,0)</f>
        <v>221</v>
      </c>
      <c r="AS96" s="38">
        <f>VLOOKUP(B:B,'[1]1. RW,EX,BOP,CP,SA'!$B:$CD,23,0)</f>
        <v>225</v>
      </c>
      <c r="AT96" s="38">
        <f>VLOOKUP(B:B,'[1]1. RW,EX,BOP,CP,SA'!$B:$CD,24,0)</f>
        <v>221</v>
      </c>
      <c r="AU96" s="38">
        <f>VLOOKUP(B:B,'[1]1. RW,EX,BOP,CP,SA'!$B:$CD,25,0)</f>
        <v>221</v>
      </c>
      <c r="AV96" s="38">
        <f>VLOOKUP(B:B,'[1]1. RW,EX,BOP,CP,SA'!$B:$CD,26,0)</f>
        <v>207</v>
      </c>
      <c r="AW96" s="38">
        <f>VLOOKUP(B:B,'[1]1. RW,EX,BOP,CP,SA'!$B:$CD,27,0)</f>
        <v>210</v>
      </c>
      <c r="AX96" s="38">
        <f>VLOOKUP(B:B,'[1]1. RW,EX,BOP,CP,SA'!$B:$CD,28,0)</f>
        <v>221</v>
      </c>
      <c r="AY96" s="38">
        <f>VLOOKUP(B:B,'[1]1. RW,EX,BOP,CP,SA'!$B:$CD,29,0)</f>
        <v>224</v>
      </c>
      <c r="AZ96" s="38">
        <f>VLOOKUP(B:B,'[1]1. RW,EX,BOP,CP,SA'!$B:$CD,30,0)</f>
        <v>209</v>
      </c>
      <c r="BA96" s="38">
        <f>VLOOKUP(B:B,'[1]1. RW,EX,BOP,CP,SA'!$B:$CD,31,0)</f>
        <v>242</v>
      </c>
      <c r="BB96" s="38">
        <f>VLOOKUP(B:B,'[1]1. RW,EX,BOP,CP,SA'!$B:$CD,32,0)</f>
        <v>232</v>
      </c>
      <c r="BC96" s="38">
        <f>VLOOKUP(B:B,'[1]1. RW,EX,BOP,CP,SA'!$B:$CD,33,0)</f>
        <v>246</v>
      </c>
      <c r="BD96" s="38">
        <f>VLOOKUP(B:B,'[1]1. RW,EX,BOP,CP,SA'!$B:$CD,34,0)</f>
        <v>244</v>
      </c>
      <c r="BE96" s="38">
        <f>VLOOKUP(B:B,'[1]1. RW,EX,BOP,CP,SA'!$B:$CD,35,0)</f>
        <v>251</v>
      </c>
      <c r="BF96" s="38">
        <f>VLOOKUP(B:B,'[1]1. RW,EX,BOP,CP,SA'!$B:$CD,36,0)</f>
        <v>247</v>
      </c>
      <c r="BG96" s="38">
        <f>VLOOKUP(B:B,'[1]1. RW,EX,BOP,CP,SA'!$B:$CD,37,0)</f>
        <v>252</v>
      </c>
      <c r="BH96" s="38">
        <f>VLOOKUP(B:B,'[1]1. RW,EX,BOP,CP,SA'!$B:$CD,38,0)</f>
        <v>277</v>
      </c>
      <c r="BI96" s="38">
        <f>VLOOKUP(B:B,'[1]1. RW,EX,BOP,CP,SA'!$B:$CD,39,0)</f>
        <v>346</v>
      </c>
      <c r="BJ96" s="38">
        <f>VLOOKUP(B:B,'[1]1. RW,EX,BOP,CP,SA'!$B:$CD,40,0)</f>
        <v>287</v>
      </c>
      <c r="BK96" s="38">
        <f>VLOOKUP(B:B,'[1]1. RW,EX,BOP,CP,SA'!$B:$CD,41,0)</f>
        <v>279</v>
      </c>
      <c r="BL96" s="38">
        <f>VLOOKUP(B:B,'[1]1. RW,EX,BOP,CP,SA'!$B:$CD,42,0)</f>
        <v>291</v>
      </c>
      <c r="BM96" s="38">
        <f>VLOOKUP(B:B,'[1]1. RW,EX,BOP,CP,SA'!$B:$CD,43,0)</f>
        <v>299</v>
      </c>
      <c r="BN96" s="38">
        <f>VLOOKUP(B:B,'[1]1. RW,EX,BOP,CP,SA'!$B:$CD,44,0)</f>
        <v>302</v>
      </c>
      <c r="BO96" s="38">
        <f>VLOOKUP(B:B,'[1]1. RW,EX,BOP,CP,SA'!$B:$CD,45,0)</f>
        <v>309</v>
      </c>
      <c r="BP96" s="38">
        <f>VLOOKUP(B:B,'[1]1. RW,EX,BOP,CP,SA'!$B:$CD,46,0)</f>
        <v>295</v>
      </c>
      <c r="BQ96" s="38">
        <f>VLOOKUP(B:B,'[1]1. RW,EX,BOP,CP,SA'!$B:$CD,47,0)</f>
        <v>310</v>
      </c>
      <c r="BR96" s="38">
        <f>VLOOKUP(B:B,'[1]1. RW,EX,BOP,CP,SA'!$B:$CD,48,0)</f>
        <v>284</v>
      </c>
      <c r="BS96" s="38">
        <f>VLOOKUP(B:B,'[1]1. RW,EX,BOP,CP,SA'!$B:$CD,49,0)</f>
        <v>309</v>
      </c>
      <c r="BT96" s="38">
        <f>VLOOKUP(B:B,'[1]1. RW,EX,BOP,CP,SA'!$B:$CD,50,0)</f>
        <v>314</v>
      </c>
      <c r="BU96" s="38">
        <f>VLOOKUP(B:B,'[1]1. RW,EX,BOP,CP,SA'!$B:$CD,51,0)</f>
        <v>345</v>
      </c>
      <c r="BV96" s="38">
        <f>VLOOKUP(B:B,'[1]1. RW,EX,BOP,CP,SA'!$B:$CD,52,0)</f>
        <v>353</v>
      </c>
      <c r="BW96" s="38">
        <f>VLOOKUP(B:B,'[1]1. RW,EX,BOP,CP,SA'!$B:$CD,53,0)</f>
        <v>361</v>
      </c>
      <c r="BX96" s="38">
        <f>VLOOKUP(B:B,'[1]1. RW,EX,BOP,CP,SA'!$B:$CD,54,0)</f>
        <v>375</v>
      </c>
      <c r="BY96" s="38">
        <f>VLOOKUP(B:B,'[1]1. RW,EX,BOP,CP,SA'!$B:$CD,55,0)</f>
        <v>354</v>
      </c>
      <c r="BZ96" s="38">
        <f>VLOOKUP(B:B,'[1]1. RW,EX,BOP,CP,SA'!$B:$CD,56,0)</f>
        <v>382</v>
      </c>
      <c r="CA96" s="38">
        <f>VLOOKUP(B:B,'[1]1. RW,EX,BOP,CP,SA'!$B:$CD,57,0)</f>
        <v>383</v>
      </c>
      <c r="CB96" s="38">
        <f>VLOOKUP(B:B,'[1]1. RW,EX,BOP,CP,SA'!$B:$CD,58,0)</f>
        <v>360</v>
      </c>
      <c r="CC96" s="38">
        <f>VLOOKUP(B:B,'[1]1. RW,EX,BOP,CP,SA'!$B:$CD,59,0)</f>
        <v>366</v>
      </c>
      <c r="CD96" s="38">
        <f>VLOOKUP(B:B,'[1]1. RW,EX,BOP,CP,SA'!$B:$CD,60,0)</f>
        <v>403</v>
      </c>
      <c r="CE96" s="38">
        <f>VLOOKUP(B:B,'[1]1. RW,EX,BOP,CP,SA'!$B:$CD,61,0)</f>
        <v>394</v>
      </c>
      <c r="CF96" s="38">
        <f>VLOOKUP(B:B,'[1]1. RW,EX,BOP,CP,SA'!$B:$CD,62,0)</f>
        <v>432</v>
      </c>
      <c r="CG96" s="38">
        <f>VLOOKUP(B:B,'[1]1. RW,EX,BOP,CP,SA'!$B:$CD,63,0)</f>
        <v>415</v>
      </c>
      <c r="CH96" s="38">
        <f>VLOOKUP(B:B,'[1]1. RW,EX,BOP,CP,SA'!$B:$CD,64,0)</f>
        <v>395</v>
      </c>
      <c r="CI96" s="38">
        <f>VLOOKUP(B:B,'[1]1. RW,EX,BOP,CP,SA'!$B:$CD,65,0)</f>
        <v>411</v>
      </c>
      <c r="CJ96" s="38">
        <f>VLOOKUP(B:B,'[1]1. RW,EX,BOP,CP,SA'!$B:$CD,66,0)</f>
        <v>433</v>
      </c>
      <c r="CK96" s="38">
        <f>VLOOKUP(B:B,'[1]1. RW,EX,BOP,CP,SA'!$B:$CD,67,0)</f>
        <v>479</v>
      </c>
      <c r="CL96" s="38">
        <f>VLOOKUP(B:B,'[1]1. RW,EX,BOP,CP,SA'!$B:$CD,68,0)</f>
        <v>416</v>
      </c>
      <c r="CM96" s="38">
        <f>VLOOKUP(B:B,'[1]1. RW,EX,BOP,CP,SA'!$B:$CD,69,0)</f>
        <v>420</v>
      </c>
      <c r="CN96" s="38">
        <f>VLOOKUP(B:B,'[1]1. RW,EX,BOP,CP,SA'!$B:$CD,70,0)</f>
        <v>442</v>
      </c>
      <c r="CO96" s="38">
        <f>VLOOKUP(B:B,'[1]1. RW,EX,BOP,CP,SA'!$B:$CD,71,0)</f>
        <v>453</v>
      </c>
      <c r="CP96" s="38">
        <f>VLOOKUP(B:B,'[1]1. RW,EX,BOP,CP,SA'!$B:$CD,72,0)</f>
        <v>420</v>
      </c>
      <c r="CQ96" s="38">
        <f>VLOOKUP(B:B,'[1]1. RW,EX,BOP,CP,SA'!$B:$CD,73,0)</f>
        <v>433</v>
      </c>
      <c r="CR96" s="38">
        <f>VLOOKUP(B:B,'[1]1. RW,EX,BOP,CP,SA'!$B:$CD,74,0)</f>
        <v>454</v>
      </c>
      <c r="CS96" s="38">
        <f>VLOOKUP(B:B,'[1]1. RW,EX,BOP,CP,SA'!$B:$CD,75,0)</f>
        <v>425</v>
      </c>
      <c r="CT96" s="38">
        <f>VLOOKUP(B:B,'[1]1. RW,EX,BOP,CP,SA'!$B:$CD,76,0)</f>
        <v>483</v>
      </c>
      <c r="CU96" s="38">
        <f>VLOOKUP(B:B,'[1]1. RW,EX,BOP,CP,SA'!$B:$CD,77,0)</f>
        <v>492</v>
      </c>
      <c r="CV96" s="52">
        <f>VLOOKUP(B:B,'[1]1. RW,EX,BOP,CP,SA'!$B:$CD,78,0)</f>
        <v>479</v>
      </c>
      <c r="CW96" s="52">
        <f>VLOOKUP(B:B,'[1]1. RW,EX,BOP,CP,SA'!$B:$CD,79,0)</f>
        <v>496</v>
      </c>
      <c r="CX96" s="52">
        <f>VLOOKUP(B:B,'[1]1. RW,EX,BOP,CP,SA'!$B:$CD,80,0)</f>
        <v>540</v>
      </c>
      <c r="CY96" s="52">
        <f>VLOOKUP(B:B,'[1]1. RW,EX,BOP,CP,SA'!$B:$CD,81,0)</f>
        <v>572</v>
      </c>
    </row>
    <row r="97" spans="1:103">
      <c r="A97" s="1" t="s">
        <v>182</v>
      </c>
      <c r="B97" s="5" t="s">
        <v>1490</v>
      </c>
      <c r="C97" s="18" t="s">
        <v>832</v>
      </c>
      <c r="D97" s="38">
        <v>833</v>
      </c>
      <c r="E97" s="38">
        <v>740</v>
      </c>
      <c r="F97" s="38">
        <v>781</v>
      </c>
      <c r="G97" s="38">
        <v>730</v>
      </c>
      <c r="H97" s="38">
        <v>653</v>
      </c>
      <c r="I97" s="38">
        <v>715</v>
      </c>
      <c r="J97" s="38">
        <v>714</v>
      </c>
      <c r="K97" s="38">
        <v>724</v>
      </c>
      <c r="L97" s="38">
        <v>771</v>
      </c>
      <c r="M97" s="38">
        <v>732</v>
      </c>
      <c r="N97" s="38">
        <v>819</v>
      </c>
      <c r="O97" s="38">
        <v>676</v>
      </c>
      <c r="P97" s="38">
        <v>768</v>
      </c>
      <c r="Q97" s="38">
        <v>838</v>
      </c>
      <c r="R97" s="38">
        <v>863</v>
      </c>
      <c r="S97" s="38">
        <v>816</v>
      </c>
      <c r="T97" s="38">
        <v>847</v>
      </c>
      <c r="U97" s="38">
        <v>832</v>
      </c>
      <c r="V97" s="38">
        <v>879</v>
      </c>
      <c r="W97" s="38">
        <v>1000</v>
      </c>
      <c r="X97" s="53">
        <f>VLOOKUP(B:B,'[1]1. RW,EX,BOP,CP,SA'!$B:$CD,2,0)</f>
        <v>229</v>
      </c>
      <c r="Y97" s="38">
        <f>VLOOKUP(B:B,'[1]1. RW,EX,BOP,CP,SA'!$B:$CD,3,0)</f>
        <v>206</v>
      </c>
      <c r="Z97" s="38">
        <f>VLOOKUP(B:B,'[1]1. RW,EX,BOP,CP,SA'!$B:$CD,4,0)</f>
        <v>206</v>
      </c>
      <c r="AA97" s="38">
        <f>VLOOKUP(B:B,'[1]1. RW,EX,BOP,CP,SA'!$B:$CD,5,0)</f>
        <v>192</v>
      </c>
      <c r="AB97" s="38">
        <f>VLOOKUP(B:B,'[1]1. RW,EX,BOP,CP,SA'!$B:$CD,6,0)</f>
        <v>177</v>
      </c>
      <c r="AC97" s="38">
        <f>VLOOKUP(B:B,'[1]1. RW,EX,BOP,CP,SA'!$B:$CD,7,0)</f>
        <v>183</v>
      </c>
      <c r="AD97" s="38">
        <f>VLOOKUP(B:B,'[1]1. RW,EX,BOP,CP,SA'!$B:$CD,8,0)</f>
        <v>190</v>
      </c>
      <c r="AE97" s="38">
        <f>VLOOKUP(B:B,'[1]1. RW,EX,BOP,CP,SA'!$B:$CD,9,0)</f>
        <v>190</v>
      </c>
      <c r="AF97" s="38">
        <f>VLOOKUP(B:B,'[1]1. RW,EX,BOP,CP,SA'!$B:$CD,10,0)</f>
        <v>199</v>
      </c>
      <c r="AG97" s="38">
        <f>VLOOKUP(B:B,'[1]1. RW,EX,BOP,CP,SA'!$B:$CD,11,0)</f>
        <v>189</v>
      </c>
      <c r="AH97" s="38">
        <f>VLOOKUP(B:B,'[1]1. RW,EX,BOP,CP,SA'!$B:$CD,12,0)</f>
        <v>193</v>
      </c>
      <c r="AI97" s="38">
        <f>VLOOKUP(B:B,'[1]1. RW,EX,BOP,CP,SA'!$B:$CD,13,0)</f>
        <v>200</v>
      </c>
      <c r="AJ97" s="38">
        <f>VLOOKUP(B:B,'[1]1. RW,EX,BOP,CP,SA'!$B:$CD,14,0)</f>
        <v>185</v>
      </c>
      <c r="AK97" s="38">
        <f>VLOOKUP(B:B,'[1]1. RW,EX,BOP,CP,SA'!$B:$CD,15,0)</f>
        <v>195</v>
      </c>
      <c r="AL97" s="38">
        <f>VLOOKUP(B:B,'[1]1. RW,EX,BOP,CP,SA'!$B:$CD,16,0)</f>
        <v>180</v>
      </c>
      <c r="AM97" s="38">
        <f>VLOOKUP(B:B,'[1]1. RW,EX,BOP,CP,SA'!$B:$CD,17,0)</f>
        <v>170</v>
      </c>
      <c r="AN97" s="38">
        <f>VLOOKUP(B:B,'[1]1. RW,EX,BOP,CP,SA'!$B:$CD,18,0)</f>
        <v>166</v>
      </c>
      <c r="AO97" s="38">
        <f>VLOOKUP(B:B,'[1]1. RW,EX,BOP,CP,SA'!$B:$CD,19,0)</f>
        <v>160</v>
      </c>
      <c r="AP97" s="38">
        <f>VLOOKUP(B:B,'[1]1. RW,EX,BOP,CP,SA'!$B:$CD,20,0)</f>
        <v>166</v>
      </c>
      <c r="AQ97" s="38">
        <f>VLOOKUP(B:B,'[1]1. RW,EX,BOP,CP,SA'!$B:$CD,21,0)</f>
        <v>161</v>
      </c>
      <c r="AR97" s="38">
        <f>VLOOKUP(B:B,'[1]1. RW,EX,BOP,CP,SA'!$B:$CD,22,0)</f>
        <v>177</v>
      </c>
      <c r="AS97" s="38">
        <f>VLOOKUP(B:B,'[1]1. RW,EX,BOP,CP,SA'!$B:$CD,23,0)</f>
        <v>178</v>
      </c>
      <c r="AT97" s="38">
        <f>VLOOKUP(B:B,'[1]1. RW,EX,BOP,CP,SA'!$B:$CD,24,0)</f>
        <v>175</v>
      </c>
      <c r="AU97" s="38">
        <f>VLOOKUP(B:B,'[1]1. RW,EX,BOP,CP,SA'!$B:$CD,25,0)</f>
        <v>185</v>
      </c>
      <c r="AV97" s="38">
        <f>VLOOKUP(B:B,'[1]1. RW,EX,BOP,CP,SA'!$B:$CD,26,0)</f>
        <v>165</v>
      </c>
      <c r="AW97" s="38">
        <f>VLOOKUP(B:B,'[1]1. RW,EX,BOP,CP,SA'!$B:$CD,27,0)</f>
        <v>177</v>
      </c>
      <c r="AX97" s="38">
        <f>VLOOKUP(B:B,'[1]1. RW,EX,BOP,CP,SA'!$B:$CD,28,0)</f>
        <v>185</v>
      </c>
      <c r="AY97" s="38">
        <f>VLOOKUP(B:B,'[1]1. RW,EX,BOP,CP,SA'!$B:$CD,29,0)</f>
        <v>187</v>
      </c>
      <c r="AZ97" s="38">
        <f>VLOOKUP(B:B,'[1]1. RW,EX,BOP,CP,SA'!$B:$CD,30,0)</f>
        <v>168</v>
      </c>
      <c r="BA97" s="38">
        <f>VLOOKUP(B:B,'[1]1. RW,EX,BOP,CP,SA'!$B:$CD,31,0)</f>
        <v>190</v>
      </c>
      <c r="BB97" s="38">
        <f>VLOOKUP(B:B,'[1]1. RW,EX,BOP,CP,SA'!$B:$CD,32,0)</f>
        <v>184</v>
      </c>
      <c r="BC97" s="38">
        <f>VLOOKUP(B:B,'[1]1. RW,EX,BOP,CP,SA'!$B:$CD,33,0)</f>
        <v>182</v>
      </c>
      <c r="BD97" s="38">
        <f>VLOOKUP(B:B,'[1]1. RW,EX,BOP,CP,SA'!$B:$CD,34,0)</f>
        <v>194</v>
      </c>
      <c r="BE97" s="38">
        <f>VLOOKUP(B:B,'[1]1. RW,EX,BOP,CP,SA'!$B:$CD,35,0)</f>
        <v>186</v>
      </c>
      <c r="BF97" s="38">
        <f>VLOOKUP(B:B,'[1]1. RW,EX,BOP,CP,SA'!$B:$CD,36,0)</f>
        <v>194</v>
      </c>
      <c r="BG97" s="38">
        <f>VLOOKUP(B:B,'[1]1. RW,EX,BOP,CP,SA'!$B:$CD,37,0)</f>
        <v>197</v>
      </c>
      <c r="BH97" s="38">
        <f>VLOOKUP(B:B,'[1]1. RW,EX,BOP,CP,SA'!$B:$CD,38,0)</f>
        <v>177</v>
      </c>
      <c r="BI97" s="38">
        <f>VLOOKUP(B:B,'[1]1. RW,EX,BOP,CP,SA'!$B:$CD,39,0)</f>
        <v>180</v>
      </c>
      <c r="BJ97" s="38">
        <f>VLOOKUP(B:B,'[1]1. RW,EX,BOP,CP,SA'!$B:$CD,40,0)</f>
        <v>182</v>
      </c>
      <c r="BK97" s="38">
        <f>VLOOKUP(B:B,'[1]1. RW,EX,BOP,CP,SA'!$B:$CD,41,0)</f>
        <v>193</v>
      </c>
      <c r="BL97" s="38">
        <f>VLOOKUP(B:B,'[1]1. RW,EX,BOP,CP,SA'!$B:$CD,42,0)</f>
        <v>202</v>
      </c>
      <c r="BM97" s="38">
        <f>VLOOKUP(B:B,'[1]1. RW,EX,BOP,CP,SA'!$B:$CD,43,0)</f>
        <v>210</v>
      </c>
      <c r="BN97" s="38">
        <f>VLOOKUP(B:B,'[1]1. RW,EX,BOP,CP,SA'!$B:$CD,44,0)</f>
        <v>201</v>
      </c>
      <c r="BO97" s="38">
        <f>VLOOKUP(B:B,'[1]1. RW,EX,BOP,CP,SA'!$B:$CD,45,0)</f>
        <v>206</v>
      </c>
      <c r="BP97" s="38">
        <f>VLOOKUP(B:B,'[1]1. RW,EX,BOP,CP,SA'!$B:$CD,46,0)</f>
        <v>158</v>
      </c>
      <c r="BQ97" s="38">
        <f>VLOOKUP(B:B,'[1]1. RW,EX,BOP,CP,SA'!$B:$CD,47,0)</f>
        <v>158</v>
      </c>
      <c r="BR97" s="38">
        <f>VLOOKUP(B:B,'[1]1. RW,EX,BOP,CP,SA'!$B:$CD,48,0)</f>
        <v>169</v>
      </c>
      <c r="BS97" s="38">
        <f>VLOOKUP(B:B,'[1]1. RW,EX,BOP,CP,SA'!$B:$CD,49,0)</f>
        <v>191</v>
      </c>
      <c r="BT97" s="38">
        <f>VLOOKUP(B:B,'[1]1. RW,EX,BOP,CP,SA'!$B:$CD,50,0)</f>
        <v>186</v>
      </c>
      <c r="BU97" s="38">
        <f>VLOOKUP(B:B,'[1]1. RW,EX,BOP,CP,SA'!$B:$CD,51,0)</f>
        <v>193</v>
      </c>
      <c r="BV97" s="38">
        <f>VLOOKUP(B:B,'[1]1. RW,EX,BOP,CP,SA'!$B:$CD,52,0)</f>
        <v>196</v>
      </c>
      <c r="BW97" s="38">
        <f>VLOOKUP(B:B,'[1]1. RW,EX,BOP,CP,SA'!$B:$CD,53,0)</f>
        <v>193</v>
      </c>
      <c r="BX97" s="38">
        <f>VLOOKUP(B:B,'[1]1. RW,EX,BOP,CP,SA'!$B:$CD,54,0)</f>
        <v>198</v>
      </c>
      <c r="BY97" s="38">
        <f>VLOOKUP(B:B,'[1]1. RW,EX,BOP,CP,SA'!$B:$CD,55,0)</f>
        <v>205</v>
      </c>
      <c r="BZ97" s="38">
        <f>VLOOKUP(B:B,'[1]1. RW,EX,BOP,CP,SA'!$B:$CD,56,0)</f>
        <v>216</v>
      </c>
      <c r="CA97" s="38">
        <f>VLOOKUP(B:B,'[1]1. RW,EX,BOP,CP,SA'!$B:$CD,57,0)</f>
        <v>219</v>
      </c>
      <c r="CB97" s="38">
        <f>VLOOKUP(B:B,'[1]1. RW,EX,BOP,CP,SA'!$B:$CD,58,0)</f>
        <v>224</v>
      </c>
      <c r="CC97" s="38">
        <f>VLOOKUP(B:B,'[1]1. RW,EX,BOP,CP,SA'!$B:$CD,59,0)</f>
        <v>208</v>
      </c>
      <c r="CD97" s="38">
        <f>VLOOKUP(B:B,'[1]1. RW,EX,BOP,CP,SA'!$B:$CD,60,0)</f>
        <v>213</v>
      </c>
      <c r="CE97" s="38">
        <f>VLOOKUP(B:B,'[1]1. RW,EX,BOP,CP,SA'!$B:$CD,61,0)</f>
        <v>218</v>
      </c>
      <c r="CF97" s="38">
        <f>VLOOKUP(B:B,'[1]1. RW,EX,BOP,CP,SA'!$B:$CD,62,0)</f>
        <v>205</v>
      </c>
      <c r="CG97" s="38">
        <f>VLOOKUP(B:B,'[1]1. RW,EX,BOP,CP,SA'!$B:$CD,63,0)</f>
        <v>209</v>
      </c>
      <c r="CH97" s="38">
        <f>VLOOKUP(B:B,'[1]1. RW,EX,BOP,CP,SA'!$B:$CD,64,0)</f>
        <v>201</v>
      </c>
      <c r="CI97" s="38">
        <f>VLOOKUP(B:B,'[1]1. RW,EX,BOP,CP,SA'!$B:$CD,65,0)</f>
        <v>201</v>
      </c>
      <c r="CJ97" s="38">
        <f>VLOOKUP(B:B,'[1]1. RW,EX,BOP,CP,SA'!$B:$CD,66,0)</f>
        <v>207</v>
      </c>
      <c r="CK97" s="38">
        <f>VLOOKUP(B:B,'[1]1. RW,EX,BOP,CP,SA'!$B:$CD,67,0)</f>
        <v>216</v>
      </c>
      <c r="CL97" s="38">
        <f>VLOOKUP(B:B,'[1]1. RW,EX,BOP,CP,SA'!$B:$CD,68,0)</f>
        <v>214</v>
      </c>
      <c r="CM97" s="38">
        <f>VLOOKUP(B:B,'[1]1. RW,EX,BOP,CP,SA'!$B:$CD,69,0)</f>
        <v>210</v>
      </c>
      <c r="CN97" s="38">
        <f>VLOOKUP(B:B,'[1]1. RW,EX,BOP,CP,SA'!$B:$CD,70,0)</f>
        <v>216</v>
      </c>
      <c r="CO97" s="38">
        <f>VLOOKUP(B:B,'[1]1. RW,EX,BOP,CP,SA'!$B:$CD,71,0)</f>
        <v>208</v>
      </c>
      <c r="CP97" s="38">
        <f>VLOOKUP(B:B,'[1]1. RW,EX,BOP,CP,SA'!$B:$CD,72,0)</f>
        <v>205</v>
      </c>
      <c r="CQ97" s="38">
        <f>VLOOKUP(B:B,'[1]1. RW,EX,BOP,CP,SA'!$B:$CD,73,0)</f>
        <v>203</v>
      </c>
      <c r="CR97" s="38">
        <f>VLOOKUP(B:B,'[1]1. RW,EX,BOP,CP,SA'!$B:$CD,74,0)</f>
        <v>210</v>
      </c>
      <c r="CS97" s="38">
        <f>VLOOKUP(B:B,'[1]1. RW,EX,BOP,CP,SA'!$B:$CD,75,0)</f>
        <v>216</v>
      </c>
      <c r="CT97" s="38">
        <f>VLOOKUP(B:B,'[1]1. RW,EX,BOP,CP,SA'!$B:$CD,76,0)</f>
        <v>214</v>
      </c>
      <c r="CU97" s="38">
        <f>VLOOKUP(B:B,'[1]1. RW,EX,BOP,CP,SA'!$B:$CD,77,0)</f>
        <v>239</v>
      </c>
      <c r="CV97" s="52">
        <f>VLOOKUP(B:B,'[1]1. RW,EX,BOP,CP,SA'!$B:$CD,78,0)</f>
        <v>237</v>
      </c>
      <c r="CW97" s="52">
        <f>VLOOKUP(B:B,'[1]1. RW,EX,BOP,CP,SA'!$B:$CD,79,0)</f>
        <v>253</v>
      </c>
      <c r="CX97" s="52">
        <f>VLOOKUP(B:B,'[1]1. RW,EX,BOP,CP,SA'!$B:$CD,80,0)</f>
        <v>254</v>
      </c>
      <c r="CY97" s="52">
        <f>VLOOKUP(B:B,'[1]1. RW,EX,BOP,CP,SA'!$B:$CD,81,0)</f>
        <v>256</v>
      </c>
    </row>
    <row r="98" spans="1:103">
      <c r="A98" s="9" t="s">
        <v>184</v>
      </c>
      <c r="B98" s="5" t="s">
        <v>1491</v>
      </c>
      <c r="D98" s="38">
        <v>772</v>
      </c>
      <c r="E98" s="38">
        <v>684</v>
      </c>
      <c r="F98" s="38">
        <v>731</v>
      </c>
      <c r="G98" s="38">
        <v>677</v>
      </c>
      <c r="H98" s="38">
        <v>608</v>
      </c>
      <c r="I98" s="38">
        <v>666</v>
      </c>
      <c r="J98" s="38">
        <v>656</v>
      </c>
      <c r="K98" s="38">
        <v>662</v>
      </c>
      <c r="L98" s="38">
        <v>710</v>
      </c>
      <c r="M98" s="38">
        <v>674</v>
      </c>
      <c r="N98" s="38">
        <v>722</v>
      </c>
      <c r="O98" s="38">
        <v>605</v>
      </c>
      <c r="P98" s="38">
        <v>697</v>
      </c>
      <c r="Q98" s="38">
        <v>765</v>
      </c>
      <c r="R98" s="38">
        <v>790</v>
      </c>
      <c r="S98" s="38">
        <v>741</v>
      </c>
      <c r="T98" s="38">
        <v>774</v>
      </c>
      <c r="U98" s="38">
        <v>759</v>
      </c>
      <c r="V98" s="38">
        <v>816</v>
      </c>
      <c r="W98" s="38">
        <v>917</v>
      </c>
      <c r="X98" s="53">
        <f>VLOOKUP(B:B,'[1]1. RW,EX,BOP,CP,SA'!$B:$CD,2,0)</f>
        <v>210</v>
      </c>
      <c r="Y98" s="38">
        <f>VLOOKUP(B:B,'[1]1. RW,EX,BOP,CP,SA'!$B:$CD,3,0)</f>
        <v>192</v>
      </c>
      <c r="Z98" s="38">
        <f>VLOOKUP(B:B,'[1]1. RW,EX,BOP,CP,SA'!$B:$CD,4,0)</f>
        <v>192</v>
      </c>
      <c r="AA98" s="38">
        <f>VLOOKUP(B:B,'[1]1. RW,EX,BOP,CP,SA'!$B:$CD,5,0)</f>
        <v>178</v>
      </c>
      <c r="AB98" s="38">
        <f>VLOOKUP(B:B,'[1]1. RW,EX,BOP,CP,SA'!$B:$CD,6,0)</f>
        <v>165</v>
      </c>
      <c r="AC98" s="38">
        <f>VLOOKUP(B:B,'[1]1. RW,EX,BOP,CP,SA'!$B:$CD,7,0)</f>
        <v>170</v>
      </c>
      <c r="AD98" s="38">
        <f>VLOOKUP(B:B,'[1]1. RW,EX,BOP,CP,SA'!$B:$CD,8,0)</f>
        <v>172</v>
      </c>
      <c r="AE98" s="38">
        <f>VLOOKUP(B:B,'[1]1. RW,EX,BOP,CP,SA'!$B:$CD,9,0)</f>
        <v>177</v>
      </c>
      <c r="AF98" s="38">
        <f>VLOOKUP(B:B,'[1]1. RW,EX,BOP,CP,SA'!$B:$CD,10,0)</f>
        <v>187</v>
      </c>
      <c r="AG98" s="38">
        <f>VLOOKUP(B:B,'[1]1. RW,EX,BOP,CP,SA'!$B:$CD,11,0)</f>
        <v>177</v>
      </c>
      <c r="AH98" s="38">
        <f>VLOOKUP(B:B,'[1]1. RW,EX,BOP,CP,SA'!$B:$CD,12,0)</f>
        <v>180</v>
      </c>
      <c r="AI98" s="38">
        <f>VLOOKUP(B:B,'[1]1. RW,EX,BOP,CP,SA'!$B:$CD,13,0)</f>
        <v>187</v>
      </c>
      <c r="AJ98" s="38">
        <f>VLOOKUP(B:B,'[1]1. RW,EX,BOP,CP,SA'!$B:$CD,14,0)</f>
        <v>172</v>
      </c>
      <c r="AK98" s="38">
        <f>VLOOKUP(B:B,'[1]1. RW,EX,BOP,CP,SA'!$B:$CD,15,0)</f>
        <v>179</v>
      </c>
      <c r="AL98" s="38">
        <f>VLOOKUP(B:B,'[1]1. RW,EX,BOP,CP,SA'!$B:$CD,16,0)</f>
        <v>169</v>
      </c>
      <c r="AM98" s="38">
        <f>VLOOKUP(B:B,'[1]1. RW,EX,BOP,CP,SA'!$B:$CD,17,0)</f>
        <v>157</v>
      </c>
      <c r="AN98" s="38">
        <f>VLOOKUP(B:B,'[1]1. RW,EX,BOP,CP,SA'!$B:$CD,18,0)</f>
        <v>154</v>
      </c>
      <c r="AO98" s="38">
        <f>VLOOKUP(B:B,'[1]1. RW,EX,BOP,CP,SA'!$B:$CD,19,0)</f>
        <v>149</v>
      </c>
      <c r="AP98" s="38">
        <f>VLOOKUP(B:B,'[1]1. RW,EX,BOP,CP,SA'!$B:$CD,20,0)</f>
        <v>156</v>
      </c>
      <c r="AQ98" s="38">
        <f>VLOOKUP(B:B,'[1]1. RW,EX,BOP,CP,SA'!$B:$CD,21,0)</f>
        <v>149</v>
      </c>
      <c r="AR98" s="38">
        <f>VLOOKUP(B:B,'[1]1. RW,EX,BOP,CP,SA'!$B:$CD,22,0)</f>
        <v>166</v>
      </c>
      <c r="AS98" s="38">
        <f>VLOOKUP(B:B,'[1]1. RW,EX,BOP,CP,SA'!$B:$CD,23,0)</f>
        <v>165</v>
      </c>
      <c r="AT98" s="38">
        <f>VLOOKUP(B:B,'[1]1. RW,EX,BOP,CP,SA'!$B:$CD,24,0)</f>
        <v>162</v>
      </c>
      <c r="AU98" s="38">
        <f>VLOOKUP(B:B,'[1]1. RW,EX,BOP,CP,SA'!$B:$CD,25,0)</f>
        <v>173</v>
      </c>
      <c r="AV98" s="38">
        <f>VLOOKUP(B:B,'[1]1. RW,EX,BOP,CP,SA'!$B:$CD,26,0)</f>
        <v>153</v>
      </c>
      <c r="AW98" s="38">
        <f>VLOOKUP(B:B,'[1]1. RW,EX,BOP,CP,SA'!$B:$CD,27,0)</f>
        <v>162</v>
      </c>
      <c r="AX98" s="38">
        <f>VLOOKUP(B:B,'[1]1. RW,EX,BOP,CP,SA'!$B:$CD,28,0)</f>
        <v>170</v>
      </c>
      <c r="AY98" s="38">
        <f>VLOOKUP(B:B,'[1]1. RW,EX,BOP,CP,SA'!$B:$CD,29,0)</f>
        <v>171</v>
      </c>
      <c r="AZ98" s="38">
        <f>VLOOKUP(B:B,'[1]1. RW,EX,BOP,CP,SA'!$B:$CD,30,0)</f>
        <v>155</v>
      </c>
      <c r="BA98" s="38">
        <f>VLOOKUP(B:B,'[1]1. RW,EX,BOP,CP,SA'!$B:$CD,31,0)</f>
        <v>174</v>
      </c>
      <c r="BB98" s="38">
        <f>VLOOKUP(B:B,'[1]1. RW,EX,BOP,CP,SA'!$B:$CD,32,0)</f>
        <v>167</v>
      </c>
      <c r="BC98" s="38">
        <f>VLOOKUP(B:B,'[1]1. RW,EX,BOP,CP,SA'!$B:$CD,33,0)</f>
        <v>166</v>
      </c>
      <c r="BD98" s="38">
        <f>VLOOKUP(B:B,'[1]1. RW,EX,BOP,CP,SA'!$B:$CD,34,0)</f>
        <v>177</v>
      </c>
      <c r="BE98" s="38">
        <f>VLOOKUP(B:B,'[1]1. RW,EX,BOP,CP,SA'!$B:$CD,35,0)</f>
        <v>173</v>
      </c>
      <c r="BF98" s="38">
        <f>VLOOKUP(B:B,'[1]1. RW,EX,BOP,CP,SA'!$B:$CD,36,0)</f>
        <v>177</v>
      </c>
      <c r="BG98" s="38">
        <f>VLOOKUP(B:B,'[1]1. RW,EX,BOP,CP,SA'!$B:$CD,37,0)</f>
        <v>183</v>
      </c>
      <c r="BH98" s="38">
        <f>VLOOKUP(B:B,'[1]1. RW,EX,BOP,CP,SA'!$B:$CD,38,0)</f>
        <v>165</v>
      </c>
      <c r="BI98" s="38">
        <f>VLOOKUP(B:B,'[1]1. RW,EX,BOP,CP,SA'!$B:$CD,39,0)</f>
        <v>167</v>
      </c>
      <c r="BJ98" s="38">
        <f>VLOOKUP(B:B,'[1]1. RW,EX,BOP,CP,SA'!$B:$CD,40,0)</f>
        <v>165</v>
      </c>
      <c r="BK98" s="38">
        <f>VLOOKUP(B:B,'[1]1. RW,EX,BOP,CP,SA'!$B:$CD,41,0)</f>
        <v>177</v>
      </c>
      <c r="BL98" s="38">
        <f>VLOOKUP(B:B,'[1]1. RW,EX,BOP,CP,SA'!$B:$CD,42,0)</f>
        <v>177</v>
      </c>
      <c r="BM98" s="38">
        <f>VLOOKUP(B:B,'[1]1. RW,EX,BOP,CP,SA'!$B:$CD,43,0)</f>
        <v>189</v>
      </c>
      <c r="BN98" s="38">
        <f>VLOOKUP(B:B,'[1]1. RW,EX,BOP,CP,SA'!$B:$CD,44,0)</f>
        <v>182</v>
      </c>
      <c r="BO98" s="38">
        <f>VLOOKUP(B:B,'[1]1. RW,EX,BOP,CP,SA'!$B:$CD,45,0)</f>
        <v>174</v>
      </c>
      <c r="BP98" s="38">
        <f>VLOOKUP(B:B,'[1]1. RW,EX,BOP,CP,SA'!$B:$CD,46,0)</f>
        <v>147</v>
      </c>
      <c r="BQ98" s="38">
        <f>VLOOKUP(B:B,'[1]1. RW,EX,BOP,CP,SA'!$B:$CD,47,0)</f>
        <v>142</v>
      </c>
      <c r="BR98" s="38">
        <f>VLOOKUP(B:B,'[1]1. RW,EX,BOP,CP,SA'!$B:$CD,48,0)</f>
        <v>150</v>
      </c>
      <c r="BS98" s="38">
        <f>VLOOKUP(B:B,'[1]1. RW,EX,BOP,CP,SA'!$B:$CD,49,0)</f>
        <v>166</v>
      </c>
      <c r="BT98" s="38">
        <f>VLOOKUP(B:B,'[1]1. RW,EX,BOP,CP,SA'!$B:$CD,50,0)</f>
        <v>169</v>
      </c>
      <c r="BU98" s="38">
        <f>VLOOKUP(B:B,'[1]1. RW,EX,BOP,CP,SA'!$B:$CD,51,0)</f>
        <v>174</v>
      </c>
      <c r="BV98" s="38">
        <f>VLOOKUP(B:B,'[1]1. RW,EX,BOP,CP,SA'!$B:$CD,52,0)</f>
        <v>177</v>
      </c>
      <c r="BW98" s="38">
        <f>VLOOKUP(B:B,'[1]1. RW,EX,BOP,CP,SA'!$B:$CD,53,0)</f>
        <v>177</v>
      </c>
      <c r="BX98" s="38">
        <f>VLOOKUP(B:B,'[1]1. RW,EX,BOP,CP,SA'!$B:$CD,54,0)</f>
        <v>181</v>
      </c>
      <c r="BY98" s="38">
        <f>VLOOKUP(B:B,'[1]1. RW,EX,BOP,CP,SA'!$B:$CD,55,0)</f>
        <v>189</v>
      </c>
      <c r="BZ98" s="38">
        <f>VLOOKUP(B:B,'[1]1. RW,EX,BOP,CP,SA'!$B:$CD,56,0)</f>
        <v>193</v>
      </c>
      <c r="CA98" s="38">
        <f>VLOOKUP(B:B,'[1]1. RW,EX,BOP,CP,SA'!$B:$CD,57,0)</f>
        <v>202</v>
      </c>
      <c r="CB98" s="38">
        <f>VLOOKUP(B:B,'[1]1. RW,EX,BOP,CP,SA'!$B:$CD,58,0)</f>
        <v>204</v>
      </c>
      <c r="CC98" s="38">
        <f>VLOOKUP(B:B,'[1]1. RW,EX,BOP,CP,SA'!$B:$CD,59,0)</f>
        <v>193</v>
      </c>
      <c r="CD98" s="38">
        <f>VLOOKUP(B:B,'[1]1. RW,EX,BOP,CP,SA'!$B:$CD,60,0)</f>
        <v>197</v>
      </c>
      <c r="CE98" s="38">
        <f>VLOOKUP(B:B,'[1]1. RW,EX,BOP,CP,SA'!$B:$CD,61,0)</f>
        <v>196</v>
      </c>
      <c r="CF98" s="38">
        <f>VLOOKUP(B:B,'[1]1. RW,EX,BOP,CP,SA'!$B:$CD,62,0)</f>
        <v>189</v>
      </c>
      <c r="CG98" s="38">
        <f>VLOOKUP(B:B,'[1]1. RW,EX,BOP,CP,SA'!$B:$CD,63,0)</f>
        <v>190</v>
      </c>
      <c r="CH98" s="38">
        <f>VLOOKUP(B:B,'[1]1. RW,EX,BOP,CP,SA'!$B:$CD,64,0)</f>
        <v>183</v>
      </c>
      <c r="CI98" s="38">
        <f>VLOOKUP(B:B,'[1]1. RW,EX,BOP,CP,SA'!$B:$CD,65,0)</f>
        <v>179</v>
      </c>
      <c r="CJ98" s="38">
        <f>VLOOKUP(B:B,'[1]1. RW,EX,BOP,CP,SA'!$B:$CD,66,0)</f>
        <v>185</v>
      </c>
      <c r="CK98" s="38">
        <f>VLOOKUP(B:B,'[1]1. RW,EX,BOP,CP,SA'!$B:$CD,67,0)</f>
        <v>201</v>
      </c>
      <c r="CL98" s="38">
        <f>VLOOKUP(B:B,'[1]1. RW,EX,BOP,CP,SA'!$B:$CD,68,0)</f>
        <v>192</v>
      </c>
      <c r="CM98" s="38">
        <f>VLOOKUP(B:B,'[1]1. RW,EX,BOP,CP,SA'!$B:$CD,69,0)</f>
        <v>196</v>
      </c>
      <c r="CN98" s="38">
        <f>VLOOKUP(B:B,'[1]1. RW,EX,BOP,CP,SA'!$B:$CD,70,0)</f>
        <v>199</v>
      </c>
      <c r="CO98" s="38">
        <f>VLOOKUP(B:B,'[1]1. RW,EX,BOP,CP,SA'!$B:$CD,71,0)</f>
        <v>187</v>
      </c>
      <c r="CP98" s="38">
        <f>VLOOKUP(B:B,'[1]1. RW,EX,BOP,CP,SA'!$B:$CD,72,0)</f>
        <v>188</v>
      </c>
      <c r="CQ98" s="38">
        <f>VLOOKUP(B:B,'[1]1. RW,EX,BOP,CP,SA'!$B:$CD,73,0)</f>
        <v>185</v>
      </c>
      <c r="CR98" s="38">
        <f>VLOOKUP(B:B,'[1]1. RW,EX,BOP,CP,SA'!$B:$CD,74,0)</f>
        <v>195</v>
      </c>
      <c r="CS98" s="38">
        <f>VLOOKUP(B:B,'[1]1. RW,EX,BOP,CP,SA'!$B:$CD,75,0)</f>
        <v>199</v>
      </c>
      <c r="CT98" s="38">
        <f>VLOOKUP(B:B,'[1]1. RW,EX,BOP,CP,SA'!$B:$CD,76,0)</f>
        <v>198</v>
      </c>
      <c r="CU98" s="38">
        <f>VLOOKUP(B:B,'[1]1. RW,EX,BOP,CP,SA'!$B:$CD,77,0)</f>
        <v>224</v>
      </c>
      <c r="CV98" s="52">
        <f>VLOOKUP(B:B,'[1]1. RW,EX,BOP,CP,SA'!$B:$CD,78,0)</f>
        <v>215</v>
      </c>
      <c r="CW98" s="52">
        <f>VLOOKUP(B:B,'[1]1. RW,EX,BOP,CP,SA'!$B:$CD,79,0)</f>
        <v>236</v>
      </c>
      <c r="CX98" s="52">
        <f>VLOOKUP(B:B,'[1]1. RW,EX,BOP,CP,SA'!$B:$CD,80,0)</f>
        <v>233</v>
      </c>
      <c r="CY98" s="52">
        <f>VLOOKUP(B:B,'[1]1. RW,EX,BOP,CP,SA'!$B:$CD,81,0)</f>
        <v>233</v>
      </c>
    </row>
    <row r="99" spans="1:103">
      <c r="A99" s="13" t="s">
        <v>185</v>
      </c>
      <c r="B99" s="5" t="s">
        <v>1492</v>
      </c>
      <c r="C99" s="18" t="s">
        <v>833</v>
      </c>
      <c r="D99" s="38">
        <v>209</v>
      </c>
      <c r="E99" s="38">
        <v>188</v>
      </c>
      <c r="F99" s="38">
        <v>220</v>
      </c>
      <c r="G99" s="38">
        <v>180</v>
      </c>
      <c r="H99" s="38">
        <v>160</v>
      </c>
      <c r="I99" s="38">
        <v>207</v>
      </c>
      <c r="J99" s="38">
        <v>222</v>
      </c>
      <c r="K99" s="38">
        <v>198</v>
      </c>
      <c r="L99" s="38">
        <v>201</v>
      </c>
      <c r="M99" s="38">
        <v>200</v>
      </c>
      <c r="N99" s="38">
        <v>197</v>
      </c>
      <c r="O99" s="38">
        <v>165</v>
      </c>
      <c r="P99" s="38">
        <v>204</v>
      </c>
      <c r="Q99" s="38">
        <v>228</v>
      </c>
      <c r="R99" s="38">
        <v>214</v>
      </c>
      <c r="S99" s="38">
        <v>196</v>
      </c>
      <c r="T99" s="38">
        <v>205</v>
      </c>
      <c r="U99" s="38">
        <v>226</v>
      </c>
      <c r="V99" s="38">
        <v>258</v>
      </c>
      <c r="W99" s="38">
        <v>281</v>
      </c>
      <c r="X99" s="53">
        <f>VLOOKUP(B:B,'[1]1. RW,EX,BOP,CP,SA'!$B:$CD,2,0)</f>
        <v>62</v>
      </c>
      <c r="Y99" s="38">
        <f>VLOOKUP(B:B,'[1]1. RW,EX,BOP,CP,SA'!$B:$CD,3,0)</f>
        <v>56</v>
      </c>
      <c r="Z99" s="38">
        <f>VLOOKUP(B:B,'[1]1. RW,EX,BOP,CP,SA'!$B:$CD,4,0)</f>
        <v>47</v>
      </c>
      <c r="AA99" s="38">
        <f>VLOOKUP(B:B,'[1]1. RW,EX,BOP,CP,SA'!$B:$CD,5,0)</f>
        <v>44</v>
      </c>
      <c r="AB99" s="38">
        <f>VLOOKUP(B:B,'[1]1. RW,EX,BOP,CP,SA'!$B:$CD,6,0)</f>
        <v>44</v>
      </c>
      <c r="AC99" s="38">
        <f>VLOOKUP(B:B,'[1]1. RW,EX,BOP,CP,SA'!$B:$CD,7,0)</f>
        <v>43</v>
      </c>
      <c r="AD99" s="38">
        <f>VLOOKUP(B:B,'[1]1. RW,EX,BOP,CP,SA'!$B:$CD,8,0)</f>
        <v>47</v>
      </c>
      <c r="AE99" s="38">
        <f>VLOOKUP(B:B,'[1]1. RW,EX,BOP,CP,SA'!$B:$CD,9,0)</f>
        <v>54</v>
      </c>
      <c r="AF99" s="38">
        <f>VLOOKUP(B:B,'[1]1. RW,EX,BOP,CP,SA'!$B:$CD,10,0)</f>
        <v>64</v>
      </c>
      <c r="AG99" s="38">
        <f>VLOOKUP(B:B,'[1]1. RW,EX,BOP,CP,SA'!$B:$CD,11,0)</f>
        <v>53</v>
      </c>
      <c r="AH99" s="38">
        <f>VLOOKUP(B:B,'[1]1. RW,EX,BOP,CP,SA'!$B:$CD,12,0)</f>
        <v>54</v>
      </c>
      <c r="AI99" s="38">
        <f>VLOOKUP(B:B,'[1]1. RW,EX,BOP,CP,SA'!$B:$CD,13,0)</f>
        <v>49</v>
      </c>
      <c r="AJ99" s="38">
        <f>VLOOKUP(B:B,'[1]1. RW,EX,BOP,CP,SA'!$B:$CD,14,0)</f>
        <v>43</v>
      </c>
      <c r="AK99" s="38">
        <f>VLOOKUP(B:B,'[1]1. RW,EX,BOP,CP,SA'!$B:$CD,15,0)</f>
        <v>53</v>
      </c>
      <c r="AL99" s="38">
        <f>VLOOKUP(B:B,'[1]1. RW,EX,BOP,CP,SA'!$B:$CD,16,0)</f>
        <v>44</v>
      </c>
      <c r="AM99" s="38">
        <f>VLOOKUP(B:B,'[1]1. RW,EX,BOP,CP,SA'!$B:$CD,17,0)</f>
        <v>40</v>
      </c>
      <c r="AN99" s="38">
        <f>VLOOKUP(B:B,'[1]1. RW,EX,BOP,CP,SA'!$B:$CD,18,0)</f>
        <v>39</v>
      </c>
      <c r="AO99" s="38">
        <f>VLOOKUP(B:B,'[1]1. RW,EX,BOP,CP,SA'!$B:$CD,19,0)</f>
        <v>39</v>
      </c>
      <c r="AP99" s="38">
        <f>VLOOKUP(B:B,'[1]1. RW,EX,BOP,CP,SA'!$B:$CD,20,0)</f>
        <v>42</v>
      </c>
      <c r="AQ99" s="38">
        <f>VLOOKUP(B:B,'[1]1. RW,EX,BOP,CP,SA'!$B:$CD,21,0)</f>
        <v>40</v>
      </c>
      <c r="AR99" s="38">
        <f>VLOOKUP(B:B,'[1]1. RW,EX,BOP,CP,SA'!$B:$CD,22,0)</f>
        <v>50</v>
      </c>
      <c r="AS99" s="38">
        <f>VLOOKUP(B:B,'[1]1. RW,EX,BOP,CP,SA'!$B:$CD,23,0)</f>
        <v>48</v>
      </c>
      <c r="AT99" s="38">
        <f>VLOOKUP(B:B,'[1]1. RW,EX,BOP,CP,SA'!$B:$CD,24,0)</f>
        <v>51</v>
      </c>
      <c r="AU99" s="38">
        <f>VLOOKUP(B:B,'[1]1. RW,EX,BOP,CP,SA'!$B:$CD,25,0)</f>
        <v>58</v>
      </c>
      <c r="AV99" s="38">
        <f>VLOOKUP(B:B,'[1]1. RW,EX,BOP,CP,SA'!$B:$CD,26,0)</f>
        <v>50</v>
      </c>
      <c r="AW99" s="38">
        <f>VLOOKUP(B:B,'[1]1. RW,EX,BOP,CP,SA'!$B:$CD,27,0)</f>
        <v>55</v>
      </c>
      <c r="AX99" s="38">
        <f>VLOOKUP(B:B,'[1]1. RW,EX,BOP,CP,SA'!$B:$CD,28,0)</f>
        <v>58</v>
      </c>
      <c r="AY99" s="38">
        <f>VLOOKUP(B:B,'[1]1. RW,EX,BOP,CP,SA'!$B:$CD,29,0)</f>
        <v>59</v>
      </c>
      <c r="AZ99" s="38">
        <f>VLOOKUP(B:B,'[1]1. RW,EX,BOP,CP,SA'!$B:$CD,30,0)</f>
        <v>45</v>
      </c>
      <c r="BA99" s="38">
        <f>VLOOKUP(B:B,'[1]1. RW,EX,BOP,CP,SA'!$B:$CD,31,0)</f>
        <v>52</v>
      </c>
      <c r="BB99" s="38">
        <f>VLOOKUP(B:B,'[1]1. RW,EX,BOP,CP,SA'!$B:$CD,32,0)</f>
        <v>51</v>
      </c>
      <c r="BC99" s="38">
        <f>VLOOKUP(B:B,'[1]1. RW,EX,BOP,CP,SA'!$B:$CD,33,0)</f>
        <v>50</v>
      </c>
      <c r="BD99" s="38">
        <f>VLOOKUP(B:B,'[1]1. RW,EX,BOP,CP,SA'!$B:$CD,34,0)</f>
        <v>52</v>
      </c>
      <c r="BE99" s="38">
        <f>VLOOKUP(B:B,'[1]1. RW,EX,BOP,CP,SA'!$B:$CD,35,0)</f>
        <v>50</v>
      </c>
      <c r="BF99" s="38">
        <f>VLOOKUP(B:B,'[1]1. RW,EX,BOP,CP,SA'!$B:$CD,36,0)</f>
        <v>45</v>
      </c>
      <c r="BG99" s="38">
        <f>VLOOKUP(B:B,'[1]1. RW,EX,BOP,CP,SA'!$B:$CD,37,0)</f>
        <v>54</v>
      </c>
      <c r="BH99" s="38">
        <f>VLOOKUP(B:B,'[1]1. RW,EX,BOP,CP,SA'!$B:$CD,38,0)</f>
        <v>53</v>
      </c>
      <c r="BI99" s="38">
        <f>VLOOKUP(B:B,'[1]1. RW,EX,BOP,CP,SA'!$B:$CD,39,0)</f>
        <v>51</v>
      </c>
      <c r="BJ99" s="38">
        <f>VLOOKUP(B:B,'[1]1. RW,EX,BOP,CP,SA'!$B:$CD,40,0)</f>
        <v>48</v>
      </c>
      <c r="BK99" s="38">
        <f>VLOOKUP(B:B,'[1]1. RW,EX,BOP,CP,SA'!$B:$CD,41,0)</f>
        <v>48</v>
      </c>
      <c r="BL99" s="38">
        <f>VLOOKUP(B:B,'[1]1. RW,EX,BOP,CP,SA'!$B:$CD,42,0)</f>
        <v>51</v>
      </c>
      <c r="BM99" s="38">
        <f>VLOOKUP(B:B,'[1]1. RW,EX,BOP,CP,SA'!$B:$CD,43,0)</f>
        <v>52</v>
      </c>
      <c r="BN99" s="38">
        <f>VLOOKUP(B:B,'[1]1. RW,EX,BOP,CP,SA'!$B:$CD,44,0)</f>
        <v>49</v>
      </c>
      <c r="BO99" s="38">
        <f>VLOOKUP(B:B,'[1]1. RW,EX,BOP,CP,SA'!$B:$CD,45,0)</f>
        <v>45</v>
      </c>
      <c r="BP99" s="38">
        <f>VLOOKUP(B:B,'[1]1. RW,EX,BOP,CP,SA'!$B:$CD,46,0)</f>
        <v>39</v>
      </c>
      <c r="BQ99" s="38">
        <f>VLOOKUP(B:B,'[1]1. RW,EX,BOP,CP,SA'!$B:$CD,47,0)</f>
        <v>39</v>
      </c>
      <c r="BR99" s="38">
        <f>VLOOKUP(B:B,'[1]1. RW,EX,BOP,CP,SA'!$B:$CD,48,0)</f>
        <v>44</v>
      </c>
      <c r="BS99" s="38">
        <f>VLOOKUP(B:B,'[1]1. RW,EX,BOP,CP,SA'!$B:$CD,49,0)</f>
        <v>43</v>
      </c>
      <c r="BT99" s="38">
        <f>VLOOKUP(B:B,'[1]1. RW,EX,BOP,CP,SA'!$B:$CD,50,0)</f>
        <v>49</v>
      </c>
      <c r="BU99" s="38">
        <f>VLOOKUP(B:B,'[1]1. RW,EX,BOP,CP,SA'!$B:$CD,51,0)</f>
        <v>51</v>
      </c>
      <c r="BV99" s="38">
        <f>VLOOKUP(B:B,'[1]1. RW,EX,BOP,CP,SA'!$B:$CD,52,0)</f>
        <v>51</v>
      </c>
      <c r="BW99" s="38">
        <f>VLOOKUP(B:B,'[1]1. RW,EX,BOP,CP,SA'!$B:$CD,53,0)</f>
        <v>53</v>
      </c>
      <c r="BX99" s="38">
        <f>VLOOKUP(B:B,'[1]1. RW,EX,BOP,CP,SA'!$B:$CD,54,0)</f>
        <v>53</v>
      </c>
      <c r="BY99" s="38">
        <f>VLOOKUP(B:B,'[1]1. RW,EX,BOP,CP,SA'!$B:$CD,55,0)</f>
        <v>55</v>
      </c>
      <c r="BZ99" s="38">
        <f>VLOOKUP(B:B,'[1]1. RW,EX,BOP,CP,SA'!$B:$CD,56,0)</f>
        <v>62</v>
      </c>
      <c r="CA99" s="38">
        <f>VLOOKUP(B:B,'[1]1. RW,EX,BOP,CP,SA'!$B:$CD,57,0)</f>
        <v>58</v>
      </c>
      <c r="CB99" s="38">
        <f>VLOOKUP(B:B,'[1]1. RW,EX,BOP,CP,SA'!$B:$CD,58,0)</f>
        <v>61</v>
      </c>
      <c r="CC99" s="38">
        <f>VLOOKUP(B:B,'[1]1. RW,EX,BOP,CP,SA'!$B:$CD,59,0)</f>
        <v>48</v>
      </c>
      <c r="CD99" s="38">
        <f>VLOOKUP(B:B,'[1]1. RW,EX,BOP,CP,SA'!$B:$CD,60,0)</f>
        <v>51</v>
      </c>
      <c r="CE99" s="38">
        <f>VLOOKUP(B:B,'[1]1. RW,EX,BOP,CP,SA'!$B:$CD,61,0)</f>
        <v>54</v>
      </c>
      <c r="CF99" s="38">
        <f>VLOOKUP(B:B,'[1]1. RW,EX,BOP,CP,SA'!$B:$CD,62,0)</f>
        <v>52</v>
      </c>
      <c r="CG99" s="38">
        <f>VLOOKUP(B:B,'[1]1. RW,EX,BOP,CP,SA'!$B:$CD,63,0)</f>
        <v>51</v>
      </c>
      <c r="CH99" s="38">
        <f>VLOOKUP(B:B,'[1]1. RW,EX,BOP,CP,SA'!$B:$CD,64,0)</f>
        <v>48</v>
      </c>
      <c r="CI99" s="38">
        <f>VLOOKUP(B:B,'[1]1. RW,EX,BOP,CP,SA'!$B:$CD,65,0)</f>
        <v>45</v>
      </c>
      <c r="CJ99" s="38">
        <f>VLOOKUP(B:B,'[1]1. RW,EX,BOP,CP,SA'!$B:$CD,66,0)</f>
        <v>49</v>
      </c>
      <c r="CK99" s="38">
        <f>VLOOKUP(B:B,'[1]1. RW,EX,BOP,CP,SA'!$B:$CD,67,0)</f>
        <v>50</v>
      </c>
      <c r="CL99" s="38">
        <f>VLOOKUP(B:B,'[1]1. RW,EX,BOP,CP,SA'!$B:$CD,68,0)</f>
        <v>49</v>
      </c>
      <c r="CM99" s="38">
        <f>VLOOKUP(B:B,'[1]1. RW,EX,BOP,CP,SA'!$B:$CD,69,0)</f>
        <v>57</v>
      </c>
      <c r="CN99" s="38">
        <f>VLOOKUP(B:B,'[1]1. RW,EX,BOP,CP,SA'!$B:$CD,70,0)</f>
        <v>60</v>
      </c>
      <c r="CO99" s="38">
        <f>VLOOKUP(B:B,'[1]1. RW,EX,BOP,CP,SA'!$B:$CD,71,0)</f>
        <v>57</v>
      </c>
      <c r="CP99" s="38">
        <f>VLOOKUP(B:B,'[1]1. RW,EX,BOP,CP,SA'!$B:$CD,72,0)</f>
        <v>55</v>
      </c>
      <c r="CQ99" s="38">
        <f>VLOOKUP(B:B,'[1]1. RW,EX,BOP,CP,SA'!$B:$CD,73,0)</f>
        <v>54</v>
      </c>
      <c r="CR99" s="38">
        <f>VLOOKUP(B:B,'[1]1. RW,EX,BOP,CP,SA'!$B:$CD,74,0)</f>
        <v>65</v>
      </c>
      <c r="CS99" s="38">
        <f>VLOOKUP(B:B,'[1]1. RW,EX,BOP,CP,SA'!$B:$CD,75,0)</f>
        <v>63</v>
      </c>
      <c r="CT99" s="38">
        <f>VLOOKUP(B:B,'[1]1. RW,EX,BOP,CP,SA'!$B:$CD,76,0)</f>
        <v>64</v>
      </c>
      <c r="CU99" s="38">
        <f>VLOOKUP(B:B,'[1]1. RW,EX,BOP,CP,SA'!$B:$CD,77,0)</f>
        <v>66</v>
      </c>
      <c r="CV99" s="52">
        <f>VLOOKUP(B:B,'[1]1. RW,EX,BOP,CP,SA'!$B:$CD,78,0)</f>
        <v>67</v>
      </c>
      <c r="CW99" s="52">
        <f>VLOOKUP(B:B,'[1]1. RW,EX,BOP,CP,SA'!$B:$CD,79,0)</f>
        <v>74</v>
      </c>
      <c r="CX99" s="52">
        <f>VLOOKUP(B:B,'[1]1. RW,EX,BOP,CP,SA'!$B:$CD,80,0)</f>
        <v>71</v>
      </c>
      <c r="CY99" s="52">
        <f>VLOOKUP(B:B,'[1]1. RW,EX,BOP,CP,SA'!$B:$CD,81,0)</f>
        <v>69</v>
      </c>
    </row>
    <row r="100" spans="1:103">
      <c r="A100" s="13" t="s">
        <v>187</v>
      </c>
      <c r="B100" s="5" t="s">
        <v>1493</v>
      </c>
      <c r="C100" s="18" t="s">
        <v>834</v>
      </c>
      <c r="D100" s="38">
        <v>114</v>
      </c>
      <c r="E100" s="38">
        <v>103</v>
      </c>
      <c r="F100" s="38">
        <v>99</v>
      </c>
      <c r="G100" s="38">
        <v>100</v>
      </c>
      <c r="H100" s="38">
        <v>91</v>
      </c>
      <c r="I100" s="38">
        <v>92</v>
      </c>
      <c r="J100" s="38">
        <v>85</v>
      </c>
      <c r="K100" s="38">
        <v>83</v>
      </c>
      <c r="L100" s="38">
        <v>94</v>
      </c>
      <c r="M100" s="38">
        <v>91</v>
      </c>
      <c r="N100" s="38">
        <v>102</v>
      </c>
      <c r="O100" s="38">
        <v>80</v>
      </c>
      <c r="P100" s="38">
        <v>89</v>
      </c>
      <c r="Q100" s="38">
        <v>89</v>
      </c>
      <c r="R100" s="38">
        <v>89</v>
      </c>
      <c r="S100" s="38">
        <v>69</v>
      </c>
      <c r="T100" s="38">
        <v>67</v>
      </c>
      <c r="U100" s="38">
        <v>66</v>
      </c>
      <c r="V100" s="38">
        <v>66</v>
      </c>
      <c r="W100" s="38">
        <v>80</v>
      </c>
      <c r="X100" s="53">
        <f>VLOOKUP(B:B,'[1]1. RW,EX,BOP,CP,SA'!$B:$CD,2,0)</f>
        <v>33</v>
      </c>
      <c r="Y100" s="38">
        <f>VLOOKUP(B:B,'[1]1. RW,EX,BOP,CP,SA'!$B:$CD,3,0)</f>
        <v>29</v>
      </c>
      <c r="Z100" s="38">
        <f>VLOOKUP(B:B,'[1]1. RW,EX,BOP,CP,SA'!$B:$CD,4,0)</f>
        <v>27</v>
      </c>
      <c r="AA100" s="38">
        <f>VLOOKUP(B:B,'[1]1. RW,EX,BOP,CP,SA'!$B:$CD,5,0)</f>
        <v>25</v>
      </c>
      <c r="AB100" s="38">
        <f>VLOOKUP(B:B,'[1]1. RW,EX,BOP,CP,SA'!$B:$CD,6,0)</f>
        <v>25</v>
      </c>
      <c r="AC100" s="38">
        <f>VLOOKUP(B:B,'[1]1. RW,EX,BOP,CP,SA'!$B:$CD,7,0)</f>
        <v>28</v>
      </c>
      <c r="AD100" s="38">
        <f>VLOOKUP(B:B,'[1]1. RW,EX,BOP,CP,SA'!$B:$CD,8,0)</f>
        <v>24</v>
      </c>
      <c r="AE100" s="38">
        <f>VLOOKUP(B:B,'[1]1. RW,EX,BOP,CP,SA'!$B:$CD,9,0)</f>
        <v>26</v>
      </c>
      <c r="AF100" s="38">
        <f>VLOOKUP(B:B,'[1]1. RW,EX,BOP,CP,SA'!$B:$CD,10,0)</f>
        <v>25</v>
      </c>
      <c r="AG100" s="38">
        <f>VLOOKUP(B:B,'[1]1. RW,EX,BOP,CP,SA'!$B:$CD,11,0)</f>
        <v>24</v>
      </c>
      <c r="AH100" s="38">
        <f>VLOOKUP(B:B,'[1]1. RW,EX,BOP,CP,SA'!$B:$CD,12,0)</f>
        <v>24</v>
      </c>
      <c r="AI100" s="38">
        <f>VLOOKUP(B:B,'[1]1. RW,EX,BOP,CP,SA'!$B:$CD,13,0)</f>
        <v>26</v>
      </c>
      <c r="AJ100" s="38">
        <f>VLOOKUP(B:B,'[1]1. RW,EX,BOP,CP,SA'!$B:$CD,14,0)</f>
        <v>24</v>
      </c>
      <c r="AK100" s="38">
        <f>VLOOKUP(B:B,'[1]1. RW,EX,BOP,CP,SA'!$B:$CD,15,0)</f>
        <v>26</v>
      </c>
      <c r="AL100" s="38">
        <f>VLOOKUP(B:B,'[1]1. RW,EX,BOP,CP,SA'!$B:$CD,16,0)</f>
        <v>26</v>
      </c>
      <c r="AM100" s="38">
        <f>VLOOKUP(B:B,'[1]1. RW,EX,BOP,CP,SA'!$B:$CD,17,0)</f>
        <v>24</v>
      </c>
      <c r="AN100" s="38">
        <f>VLOOKUP(B:B,'[1]1. RW,EX,BOP,CP,SA'!$B:$CD,18,0)</f>
        <v>22</v>
      </c>
      <c r="AO100" s="38">
        <f>VLOOKUP(B:B,'[1]1. RW,EX,BOP,CP,SA'!$B:$CD,19,0)</f>
        <v>21</v>
      </c>
      <c r="AP100" s="38">
        <f>VLOOKUP(B:B,'[1]1. RW,EX,BOP,CP,SA'!$B:$CD,20,0)</f>
        <v>24</v>
      </c>
      <c r="AQ100" s="38">
        <f>VLOOKUP(B:B,'[1]1. RW,EX,BOP,CP,SA'!$B:$CD,21,0)</f>
        <v>24</v>
      </c>
      <c r="AR100" s="38">
        <f>VLOOKUP(B:B,'[1]1. RW,EX,BOP,CP,SA'!$B:$CD,22,0)</f>
        <v>26</v>
      </c>
      <c r="AS100" s="38">
        <f>VLOOKUP(B:B,'[1]1. RW,EX,BOP,CP,SA'!$B:$CD,23,0)</f>
        <v>23</v>
      </c>
      <c r="AT100" s="38">
        <f>VLOOKUP(B:B,'[1]1. RW,EX,BOP,CP,SA'!$B:$CD,24,0)</f>
        <v>22</v>
      </c>
      <c r="AU100" s="38">
        <f>VLOOKUP(B:B,'[1]1. RW,EX,BOP,CP,SA'!$B:$CD,25,0)</f>
        <v>21</v>
      </c>
      <c r="AV100" s="38">
        <f>VLOOKUP(B:B,'[1]1. RW,EX,BOP,CP,SA'!$B:$CD,26,0)</f>
        <v>20</v>
      </c>
      <c r="AW100" s="38">
        <f>VLOOKUP(B:B,'[1]1. RW,EX,BOP,CP,SA'!$B:$CD,27,0)</f>
        <v>23</v>
      </c>
      <c r="AX100" s="38">
        <f>VLOOKUP(B:B,'[1]1. RW,EX,BOP,CP,SA'!$B:$CD,28,0)</f>
        <v>21</v>
      </c>
      <c r="AY100" s="38">
        <f>VLOOKUP(B:B,'[1]1. RW,EX,BOP,CP,SA'!$B:$CD,29,0)</f>
        <v>21</v>
      </c>
      <c r="AZ100" s="38">
        <f>VLOOKUP(B:B,'[1]1. RW,EX,BOP,CP,SA'!$B:$CD,30,0)</f>
        <v>19</v>
      </c>
      <c r="BA100" s="38">
        <f>VLOOKUP(B:B,'[1]1. RW,EX,BOP,CP,SA'!$B:$CD,31,0)</f>
        <v>21</v>
      </c>
      <c r="BB100" s="38">
        <f>VLOOKUP(B:B,'[1]1. RW,EX,BOP,CP,SA'!$B:$CD,32,0)</f>
        <v>22</v>
      </c>
      <c r="BC100" s="38">
        <f>VLOOKUP(B:B,'[1]1. RW,EX,BOP,CP,SA'!$B:$CD,33,0)</f>
        <v>21</v>
      </c>
      <c r="BD100" s="38">
        <f>VLOOKUP(B:B,'[1]1. RW,EX,BOP,CP,SA'!$B:$CD,34,0)</f>
        <v>24</v>
      </c>
      <c r="BE100" s="38">
        <f>VLOOKUP(B:B,'[1]1. RW,EX,BOP,CP,SA'!$B:$CD,35,0)</f>
        <v>22</v>
      </c>
      <c r="BF100" s="38">
        <f>VLOOKUP(B:B,'[1]1. RW,EX,BOP,CP,SA'!$B:$CD,36,0)</f>
        <v>25</v>
      </c>
      <c r="BG100" s="38">
        <f>VLOOKUP(B:B,'[1]1. RW,EX,BOP,CP,SA'!$B:$CD,37,0)</f>
        <v>23</v>
      </c>
      <c r="BH100" s="38">
        <f>VLOOKUP(B:B,'[1]1. RW,EX,BOP,CP,SA'!$B:$CD,38,0)</f>
        <v>20</v>
      </c>
      <c r="BI100" s="38">
        <f>VLOOKUP(B:B,'[1]1. RW,EX,BOP,CP,SA'!$B:$CD,39,0)</f>
        <v>24</v>
      </c>
      <c r="BJ100" s="38">
        <f>VLOOKUP(B:B,'[1]1. RW,EX,BOP,CP,SA'!$B:$CD,40,0)</f>
        <v>20</v>
      </c>
      <c r="BK100" s="38">
        <f>VLOOKUP(B:B,'[1]1. RW,EX,BOP,CP,SA'!$B:$CD,41,0)</f>
        <v>27</v>
      </c>
      <c r="BL100" s="38">
        <f>VLOOKUP(B:B,'[1]1. RW,EX,BOP,CP,SA'!$B:$CD,42,0)</f>
        <v>24</v>
      </c>
      <c r="BM100" s="38">
        <f>VLOOKUP(B:B,'[1]1. RW,EX,BOP,CP,SA'!$B:$CD,43,0)</f>
        <v>27</v>
      </c>
      <c r="BN100" s="38">
        <f>VLOOKUP(B:B,'[1]1. RW,EX,BOP,CP,SA'!$B:$CD,44,0)</f>
        <v>24</v>
      </c>
      <c r="BO100" s="38">
        <f>VLOOKUP(B:B,'[1]1. RW,EX,BOP,CP,SA'!$B:$CD,45,0)</f>
        <v>27</v>
      </c>
      <c r="BP100" s="38">
        <f>VLOOKUP(B:B,'[1]1. RW,EX,BOP,CP,SA'!$B:$CD,46,0)</f>
        <v>18</v>
      </c>
      <c r="BQ100" s="38">
        <f>VLOOKUP(B:B,'[1]1. RW,EX,BOP,CP,SA'!$B:$CD,47,0)</f>
        <v>20</v>
      </c>
      <c r="BR100" s="38">
        <f>VLOOKUP(B:B,'[1]1. RW,EX,BOP,CP,SA'!$B:$CD,48,0)</f>
        <v>18</v>
      </c>
      <c r="BS100" s="38">
        <f>VLOOKUP(B:B,'[1]1. RW,EX,BOP,CP,SA'!$B:$CD,49,0)</f>
        <v>24</v>
      </c>
      <c r="BT100" s="38">
        <f>VLOOKUP(B:B,'[1]1. RW,EX,BOP,CP,SA'!$B:$CD,50,0)</f>
        <v>20</v>
      </c>
      <c r="BU100" s="38">
        <f>VLOOKUP(B:B,'[1]1. RW,EX,BOP,CP,SA'!$B:$CD,51,0)</f>
        <v>24</v>
      </c>
      <c r="BV100" s="38">
        <f>VLOOKUP(B:B,'[1]1. RW,EX,BOP,CP,SA'!$B:$CD,52,0)</f>
        <v>25</v>
      </c>
      <c r="BW100" s="38">
        <f>VLOOKUP(B:B,'[1]1. RW,EX,BOP,CP,SA'!$B:$CD,53,0)</f>
        <v>20</v>
      </c>
      <c r="BX100" s="38">
        <f>VLOOKUP(B:B,'[1]1. RW,EX,BOP,CP,SA'!$B:$CD,54,0)</f>
        <v>22</v>
      </c>
      <c r="BY100" s="38">
        <f>VLOOKUP(B:B,'[1]1. RW,EX,BOP,CP,SA'!$B:$CD,55,0)</f>
        <v>24</v>
      </c>
      <c r="BZ100" s="38">
        <f>VLOOKUP(B:B,'[1]1. RW,EX,BOP,CP,SA'!$B:$CD,56,0)</f>
        <v>21</v>
      </c>
      <c r="CA100" s="38">
        <f>VLOOKUP(B:B,'[1]1. RW,EX,BOP,CP,SA'!$B:$CD,57,0)</f>
        <v>22</v>
      </c>
      <c r="CB100" s="38">
        <f>VLOOKUP(B:B,'[1]1. RW,EX,BOP,CP,SA'!$B:$CD,58,0)</f>
        <v>22</v>
      </c>
      <c r="CC100" s="38">
        <f>VLOOKUP(B:B,'[1]1. RW,EX,BOP,CP,SA'!$B:$CD,59,0)</f>
        <v>25</v>
      </c>
      <c r="CD100" s="38">
        <f>VLOOKUP(B:B,'[1]1. RW,EX,BOP,CP,SA'!$B:$CD,60,0)</f>
        <v>19</v>
      </c>
      <c r="CE100" s="38">
        <f>VLOOKUP(B:B,'[1]1. RW,EX,BOP,CP,SA'!$B:$CD,61,0)</f>
        <v>23</v>
      </c>
      <c r="CF100" s="38">
        <f>VLOOKUP(B:B,'[1]1. RW,EX,BOP,CP,SA'!$B:$CD,62,0)</f>
        <v>17</v>
      </c>
      <c r="CG100" s="38">
        <f>VLOOKUP(B:B,'[1]1. RW,EX,BOP,CP,SA'!$B:$CD,63,0)</f>
        <v>20</v>
      </c>
      <c r="CH100" s="38">
        <f>VLOOKUP(B:B,'[1]1. RW,EX,BOP,CP,SA'!$B:$CD,64,0)</f>
        <v>17</v>
      </c>
      <c r="CI100" s="38">
        <f>VLOOKUP(B:B,'[1]1. RW,EX,BOP,CP,SA'!$B:$CD,65,0)</f>
        <v>15</v>
      </c>
      <c r="CJ100" s="38">
        <f>VLOOKUP(B:B,'[1]1. RW,EX,BOP,CP,SA'!$B:$CD,66,0)</f>
        <v>17</v>
      </c>
      <c r="CK100" s="38">
        <f>VLOOKUP(B:B,'[1]1. RW,EX,BOP,CP,SA'!$B:$CD,67,0)</f>
        <v>18</v>
      </c>
      <c r="CL100" s="38">
        <f>VLOOKUP(B:B,'[1]1. RW,EX,BOP,CP,SA'!$B:$CD,68,0)</f>
        <v>17</v>
      </c>
      <c r="CM100" s="38">
        <f>VLOOKUP(B:B,'[1]1. RW,EX,BOP,CP,SA'!$B:$CD,69,0)</f>
        <v>15</v>
      </c>
      <c r="CN100" s="38">
        <f>VLOOKUP(B:B,'[1]1. RW,EX,BOP,CP,SA'!$B:$CD,70,0)</f>
        <v>16</v>
      </c>
      <c r="CO100" s="38">
        <f>VLOOKUP(B:B,'[1]1. RW,EX,BOP,CP,SA'!$B:$CD,71,0)</f>
        <v>16</v>
      </c>
      <c r="CP100" s="38">
        <f>VLOOKUP(B:B,'[1]1. RW,EX,BOP,CP,SA'!$B:$CD,72,0)</f>
        <v>17</v>
      </c>
      <c r="CQ100" s="38">
        <f>VLOOKUP(B:B,'[1]1. RW,EX,BOP,CP,SA'!$B:$CD,73,0)</f>
        <v>17</v>
      </c>
      <c r="CR100" s="38">
        <f>VLOOKUP(B:B,'[1]1. RW,EX,BOP,CP,SA'!$B:$CD,74,0)</f>
        <v>14</v>
      </c>
      <c r="CS100" s="38">
        <f>VLOOKUP(B:B,'[1]1. RW,EX,BOP,CP,SA'!$B:$CD,75,0)</f>
        <v>18</v>
      </c>
      <c r="CT100" s="38">
        <f>VLOOKUP(B:B,'[1]1. RW,EX,BOP,CP,SA'!$B:$CD,76,0)</f>
        <v>15</v>
      </c>
      <c r="CU100" s="38">
        <f>VLOOKUP(B:B,'[1]1. RW,EX,BOP,CP,SA'!$B:$CD,77,0)</f>
        <v>19</v>
      </c>
      <c r="CV100" s="52">
        <f>VLOOKUP(B:B,'[1]1. RW,EX,BOP,CP,SA'!$B:$CD,78,0)</f>
        <v>17</v>
      </c>
      <c r="CW100" s="52">
        <f>VLOOKUP(B:B,'[1]1. RW,EX,BOP,CP,SA'!$B:$CD,79,0)</f>
        <v>21</v>
      </c>
      <c r="CX100" s="52">
        <f>VLOOKUP(B:B,'[1]1. RW,EX,BOP,CP,SA'!$B:$CD,80,0)</f>
        <v>21</v>
      </c>
      <c r="CY100" s="52">
        <f>VLOOKUP(B:B,'[1]1. RW,EX,BOP,CP,SA'!$B:$CD,81,0)</f>
        <v>21</v>
      </c>
    </row>
    <row r="101" spans="1:103">
      <c r="A101" s="13" t="s">
        <v>189</v>
      </c>
      <c r="B101" s="5" t="s">
        <v>1494</v>
      </c>
      <c r="C101" s="18" t="s">
        <v>835</v>
      </c>
      <c r="D101" s="38">
        <v>15</v>
      </c>
      <c r="E101" s="38">
        <v>14</v>
      </c>
      <c r="F101" s="38">
        <v>13</v>
      </c>
      <c r="G101" s="38">
        <v>14</v>
      </c>
      <c r="H101" s="38">
        <v>13</v>
      </c>
      <c r="I101" s="38">
        <v>12</v>
      </c>
      <c r="J101" s="38">
        <v>11</v>
      </c>
      <c r="K101" s="38">
        <v>21</v>
      </c>
      <c r="L101" s="38">
        <v>16</v>
      </c>
      <c r="M101" s="38">
        <v>22</v>
      </c>
      <c r="N101" s="38">
        <v>24</v>
      </c>
      <c r="O101" s="38">
        <v>9</v>
      </c>
      <c r="P101" s="38">
        <v>11</v>
      </c>
      <c r="Q101" s="38">
        <v>12</v>
      </c>
      <c r="R101" s="38">
        <v>11</v>
      </c>
      <c r="S101" s="38">
        <v>12</v>
      </c>
      <c r="T101" s="38">
        <v>12</v>
      </c>
      <c r="U101" s="38">
        <v>14</v>
      </c>
      <c r="V101" s="38">
        <v>14</v>
      </c>
      <c r="W101" s="38">
        <v>11</v>
      </c>
      <c r="X101" s="53">
        <f>VLOOKUP(B:B,'[1]1. RW,EX,BOP,CP,SA'!$B:$CD,2,0)</f>
        <v>3</v>
      </c>
      <c r="Y101" s="38">
        <f>VLOOKUP(B:B,'[1]1. RW,EX,BOP,CP,SA'!$B:$CD,3,0)</f>
        <v>4</v>
      </c>
      <c r="Z101" s="38">
        <f>VLOOKUP(B:B,'[1]1. RW,EX,BOP,CP,SA'!$B:$CD,4,0)</f>
        <v>4</v>
      </c>
      <c r="AA101" s="38">
        <f>VLOOKUP(B:B,'[1]1. RW,EX,BOP,CP,SA'!$B:$CD,5,0)</f>
        <v>4</v>
      </c>
      <c r="AB101" s="38">
        <f>VLOOKUP(B:B,'[1]1. RW,EX,BOP,CP,SA'!$B:$CD,6,0)</f>
        <v>3</v>
      </c>
      <c r="AC101" s="38">
        <f>VLOOKUP(B:B,'[1]1. RW,EX,BOP,CP,SA'!$B:$CD,7,0)</f>
        <v>3</v>
      </c>
      <c r="AD101" s="38">
        <f>VLOOKUP(B:B,'[1]1. RW,EX,BOP,CP,SA'!$B:$CD,8,0)</f>
        <v>4</v>
      </c>
      <c r="AE101" s="38">
        <f>VLOOKUP(B:B,'[1]1. RW,EX,BOP,CP,SA'!$B:$CD,9,0)</f>
        <v>4</v>
      </c>
      <c r="AF101" s="38">
        <f>VLOOKUP(B:B,'[1]1. RW,EX,BOP,CP,SA'!$B:$CD,10,0)</f>
        <v>3</v>
      </c>
      <c r="AG101" s="38">
        <f>VLOOKUP(B:B,'[1]1. RW,EX,BOP,CP,SA'!$B:$CD,11,0)</f>
        <v>3</v>
      </c>
      <c r="AH101" s="38">
        <f>VLOOKUP(B:B,'[1]1. RW,EX,BOP,CP,SA'!$B:$CD,12,0)</f>
        <v>4</v>
      </c>
      <c r="AI101" s="38">
        <f>VLOOKUP(B:B,'[1]1. RW,EX,BOP,CP,SA'!$B:$CD,13,0)</f>
        <v>3</v>
      </c>
      <c r="AJ101" s="38">
        <f>VLOOKUP(B:B,'[1]1. RW,EX,BOP,CP,SA'!$B:$CD,14,0)</f>
        <v>4</v>
      </c>
      <c r="AK101" s="38">
        <f>VLOOKUP(B:B,'[1]1. RW,EX,BOP,CP,SA'!$B:$CD,15,0)</f>
        <v>3</v>
      </c>
      <c r="AL101" s="38">
        <f>VLOOKUP(B:B,'[1]1. RW,EX,BOP,CP,SA'!$B:$CD,16,0)</f>
        <v>4</v>
      </c>
      <c r="AM101" s="38">
        <f>VLOOKUP(B:B,'[1]1. RW,EX,BOP,CP,SA'!$B:$CD,17,0)</f>
        <v>3</v>
      </c>
      <c r="AN101" s="38">
        <f>VLOOKUP(B:B,'[1]1. RW,EX,BOP,CP,SA'!$B:$CD,18,0)</f>
        <v>3</v>
      </c>
      <c r="AO101" s="38">
        <f>VLOOKUP(B:B,'[1]1. RW,EX,BOP,CP,SA'!$B:$CD,19,0)</f>
        <v>3</v>
      </c>
      <c r="AP101" s="38">
        <f>VLOOKUP(B:B,'[1]1. RW,EX,BOP,CP,SA'!$B:$CD,20,0)</f>
        <v>4</v>
      </c>
      <c r="AQ101" s="38">
        <f>VLOOKUP(B:B,'[1]1. RW,EX,BOP,CP,SA'!$B:$CD,21,0)</f>
        <v>3</v>
      </c>
      <c r="AR101" s="38">
        <f>VLOOKUP(B:B,'[1]1. RW,EX,BOP,CP,SA'!$B:$CD,22,0)</f>
        <v>3</v>
      </c>
      <c r="AS101" s="38">
        <f>VLOOKUP(B:B,'[1]1. RW,EX,BOP,CP,SA'!$B:$CD,23,0)</f>
        <v>3</v>
      </c>
      <c r="AT101" s="38">
        <f>VLOOKUP(B:B,'[1]1. RW,EX,BOP,CP,SA'!$B:$CD,24,0)</f>
        <v>3</v>
      </c>
      <c r="AU101" s="38">
        <f>VLOOKUP(B:B,'[1]1. RW,EX,BOP,CP,SA'!$B:$CD,25,0)</f>
        <v>3</v>
      </c>
      <c r="AV101" s="38">
        <f>VLOOKUP(B:B,'[1]1. RW,EX,BOP,CP,SA'!$B:$CD,26,0)</f>
        <v>2</v>
      </c>
      <c r="AW101" s="38">
        <f>VLOOKUP(B:B,'[1]1. RW,EX,BOP,CP,SA'!$B:$CD,27,0)</f>
        <v>3</v>
      </c>
      <c r="AX101" s="38">
        <f>VLOOKUP(B:B,'[1]1. RW,EX,BOP,CP,SA'!$B:$CD,28,0)</f>
        <v>3</v>
      </c>
      <c r="AY101" s="38">
        <f>VLOOKUP(B:B,'[1]1. RW,EX,BOP,CP,SA'!$B:$CD,29,0)</f>
        <v>3</v>
      </c>
      <c r="AZ101" s="38">
        <f>VLOOKUP(B:B,'[1]1. RW,EX,BOP,CP,SA'!$B:$CD,30,0)</f>
        <v>2</v>
      </c>
      <c r="BA101" s="38">
        <f>VLOOKUP(B:B,'[1]1. RW,EX,BOP,CP,SA'!$B:$CD,31,0)</f>
        <v>7</v>
      </c>
      <c r="BB101" s="38">
        <f>VLOOKUP(B:B,'[1]1. RW,EX,BOP,CP,SA'!$B:$CD,32,0)</f>
        <v>6</v>
      </c>
      <c r="BC101" s="38">
        <f>VLOOKUP(B:B,'[1]1. RW,EX,BOP,CP,SA'!$B:$CD,33,0)</f>
        <v>6</v>
      </c>
      <c r="BD101" s="38">
        <f>VLOOKUP(B:B,'[1]1. RW,EX,BOP,CP,SA'!$B:$CD,34,0)</f>
        <v>3</v>
      </c>
      <c r="BE101" s="38">
        <f>VLOOKUP(B:B,'[1]1. RW,EX,BOP,CP,SA'!$B:$CD,35,0)</f>
        <v>4</v>
      </c>
      <c r="BF101" s="38">
        <f>VLOOKUP(B:B,'[1]1. RW,EX,BOP,CP,SA'!$B:$CD,36,0)</f>
        <v>4</v>
      </c>
      <c r="BG101" s="38">
        <f>VLOOKUP(B:B,'[1]1. RW,EX,BOP,CP,SA'!$B:$CD,37,0)</f>
        <v>5</v>
      </c>
      <c r="BH101" s="38">
        <f>VLOOKUP(B:B,'[1]1. RW,EX,BOP,CP,SA'!$B:$CD,38,0)</f>
        <v>3</v>
      </c>
      <c r="BI101" s="38">
        <f>VLOOKUP(B:B,'[1]1. RW,EX,BOP,CP,SA'!$B:$CD,39,0)</f>
        <v>5</v>
      </c>
      <c r="BJ101" s="38">
        <f>VLOOKUP(B:B,'[1]1. RW,EX,BOP,CP,SA'!$B:$CD,40,0)</f>
        <v>6</v>
      </c>
      <c r="BK101" s="38">
        <f>VLOOKUP(B:B,'[1]1. RW,EX,BOP,CP,SA'!$B:$CD,41,0)</f>
        <v>8</v>
      </c>
      <c r="BL101" s="38">
        <f>VLOOKUP(B:B,'[1]1. RW,EX,BOP,CP,SA'!$B:$CD,42,0)</f>
        <v>8</v>
      </c>
      <c r="BM101" s="38">
        <f>VLOOKUP(B:B,'[1]1. RW,EX,BOP,CP,SA'!$B:$CD,43,0)</f>
        <v>6</v>
      </c>
      <c r="BN101" s="38">
        <f>VLOOKUP(B:B,'[1]1. RW,EX,BOP,CP,SA'!$B:$CD,44,0)</f>
        <v>7</v>
      </c>
      <c r="BO101" s="38">
        <f>VLOOKUP(B:B,'[1]1. RW,EX,BOP,CP,SA'!$B:$CD,45,0)</f>
        <v>3</v>
      </c>
      <c r="BP101" s="38">
        <f>VLOOKUP(B:B,'[1]1. RW,EX,BOP,CP,SA'!$B:$CD,46,0)</f>
        <v>2</v>
      </c>
      <c r="BQ101" s="38">
        <f>VLOOKUP(B:B,'[1]1. RW,EX,BOP,CP,SA'!$B:$CD,47,0)</f>
        <v>2</v>
      </c>
      <c r="BR101" s="38">
        <f>VLOOKUP(B:B,'[1]1. RW,EX,BOP,CP,SA'!$B:$CD,48,0)</f>
        <v>2</v>
      </c>
      <c r="BS101" s="38">
        <f>VLOOKUP(B:B,'[1]1. RW,EX,BOP,CP,SA'!$B:$CD,49,0)</f>
        <v>3</v>
      </c>
      <c r="BT101" s="38">
        <f>VLOOKUP(B:B,'[1]1. RW,EX,BOP,CP,SA'!$B:$CD,50,0)</f>
        <v>2</v>
      </c>
      <c r="BU101" s="38">
        <f>VLOOKUP(B:B,'[1]1. RW,EX,BOP,CP,SA'!$B:$CD,51,0)</f>
        <v>3</v>
      </c>
      <c r="BV101" s="38">
        <f>VLOOKUP(B:B,'[1]1. RW,EX,BOP,CP,SA'!$B:$CD,52,0)</f>
        <v>3</v>
      </c>
      <c r="BW101" s="38">
        <f>VLOOKUP(B:B,'[1]1. RW,EX,BOP,CP,SA'!$B:$CD,53,0)</f>
        <v>3</v>
      </c>
      <c r="BX101" s="38">
        <f>VLOOKUP(B:B,'[1]1. RW,EX,BOP,CP,SA'!$B:$CD,54,0)</f>
        <v>3</v>
      </c>
      <c r="BY101" s="38">
        <f>VLOOKUP(B:B,'[1]1. RW,EX,BOP,CP,SA'!$B:$CD,55,0)</f>
        <v>3</v>
      </c>
      <c r="BZ101" s="38">
        <f>VLOOKUP(B:B,'[1]1. RW,EX,BOP,CP,SA'!$B:$CD,56,0)</f>
        <v>3</v>
      </c>
      <c r="CA101" s="38">
        <f>VLOOKUP(B:B,'[1]1. RW,EX,BOP,CP,SA'!$B:$CD,57,0)</f>
        <v>3</v>
      </c>
      <c r="CB101" s="38">
        <f>VLOOKUP(B:B,'[1]1. RW,EX,BOP,CP,SA'!$B:$CD,58,0)</f>
        <v>3</v>
      </c>
      <c r="CC101" s="38">
        <f>VLOOKUP(B:B,'[1]1. RW,EX,BOP,CP,SA'!$B:$CD,59,0)</f>
        <v>3</v>
      </c>
      <c r="CD101" s="38">
        <f>VLOOKUP(B:B,'[1]1. RW,EX,BOP,CP,SA'!$B:$CD,60,0)</f>
        <v>3</v>
      </c>
      <c r="CE101" s="38">
        <f>VLOOKUP(B:B,'[1]1. RW,EX,BOP,CP,SA'!$B:$CD,61,0)</f>
        <v>2</v>
      </c>
      <c r="CF101" s="38">
        <f>VLOOKUP(B:B,'[1]1. RW,EX,BOP,CP,SA'!$B:$CD,62,0)</f>
        <v>3</v>
      </c>
      <c r="CG101" s="38">
        <f>VLOOKUP(B:B,'[1]1. RW,EX,BOP,CP,SA'!$B:$CD,63,0)</f>
        <v>3</v>
      </c>
      <c r="CH101" s="38">
        <f>VLOOKUP(B:B,'[1]1. RW,EX,BOP,CP,SA'!$B:$CD,64,0)</f>
        <v>3</v>
      </c>
      <c r="CI101" s="38">
        <f>VLOOKUP(B:B,'[1]1. RW,EX,BOP,CP,SA'!$B:$CD,65,0)</f>
        <v>3</v>
      </c>
      <c r="CJ101" s="38">
        <f>VLOOKUP(B:B,'[1]1. RW,EX,BOP,CP,SA'!$B:$CD,66,0)</f>
        <v>2</v>
      </c>
      <c r="CK101" s="38">
        <f>VLOOKUP(B:B,'[1]1. RW,EX,BOP,CP,SA'!$B:$CD,67,0)</f>
        <v>4</v>
      </c>
      <c r="CL101" s="38">
        <f>VLOOKUP(B:B,'[1]1. RW,EX,BOP,CP,SA'!$B:$CD,68,0)</f>
        <v>3</v>
      </c>
      <c r="CM101" s="38">
        <f>VLOOKUP(B:B,'[1]1. RW,EX,BOP,CP,SA'!$B:$CD,69,0)</f>
        <v>3</v>
      </c>
      <c r="CN101" s="38">
        <f>VLOOKUP(B:B,'[1]1. RW,EX,BOP,CP,SA'!$B:$CD,70,0)</f>
        <v>2</v>
      </c>
      <c r="CO101" s="38">
        <f>VLOOKUP(B:B,'[1]1. RW,EX,BOP,CP,SA'!$B:$CD,71,0)</f>
        <v>3</v>
      </c>
      <c r="CP101" s="38">
        <f>VLOOKUP(B:B,'[1]1. RW,EX,BOP,CP,SA'!$B:$CD,72,0)</f>
        <v>5</v>
      </c>
      <c r="CQ101" s="38">
        <f>VLOOKUP(B:B,'[1]1. RW,EX,BOP,CP,SA'!$B:$CD,73,0)</f>
        <v>4</v>
      </c>
      <c r="CR101" s="38">
        <f>VLOOKUP(B:B,'[1]1. RW,EX,BOP,CP,SA'!$B:$CD,74,0)</f>
        <v>3</v>
      </c>
      <c r="CS101" s="38">
        <f>VLOOKUP(B:B,'[1]1. RW,EX,BOP,CP,SA'!$B:$CD,75,0)</f>
        <v>4</v>
      </c>
      <c r="CT101" s="38">
        <f>VLOOKUP(B:B,'[1]1. RW,EX,BOP,CP,SA'!$B:$CD,76,0)</f>
        <v>3</v>
      </c>
      <c r="CU101" s="38">
        <f>VLOOKUP(B:B,'[1]1. RW,EX,BOP,CP,SA'!$B:$CD,77,0)</f>
        <v>4</v>
      </c>
      <c r="CV101" s="52">
        <f>VLOOKUP(B:B,'[1]1. RW,EX,BOP,CP,SA'!$B:$CD,78,0)</f>
        <v>3</v>
      </c>
      <c r="CW101" s="52">
        <f>VLOOKUP(B:B,'[1]1. RW,EX,BOP,CP,SA'!$B:$CD,79,0)</f>
        <v>4</v>
      </c>
      <c r="CX101" s="52">
        <f>VLOOKUP(B:B,'[1]1. RW,EX,BOP,CP,SA'!$B:$CD,80,0)</f>
        <v>2</v>
      </c>
      <c r="CY101" s="52">
        <f>VLOOKUP(B:B,'[1]1. RW,EX,BOP,CP,SA'!$B:$CD,81,0)</f>
        <v>2</v>
      </c>
    </row>
    <row r="102" spans="1:103">
      <c r="A102" s="13" t="s">
        <v>191</v>
      </c>
      <c r="B102" s="5" t="s">
        <v>1495</v>
      </c>
      <c r="C102" s="18" t="s">
        <v>836</v>
      </c>
      <c r="D102" s="38">
        <v>284</v>
      </c>
      <c r="E102" s="38">
        <v>246</v>
      </c>
      <c r="F102" s="38">
        <v>262</v>
      </c>
      <c r="G102" s="38">
        <v>244</v>
      </c>
      <c r="H102" s="38">
        <v>220</v>
      </c>
      <c r="I102" s="38">
        <v>202</v>
      </c>
      <c r="J102" s="38">
        <v>181</v>
      </c>
      <c r="K102" s="38">
        <v>171</v>
      </c>
      <c r="L102" s="38">
        <v>184</v>
      </c>
      <c r="M102" s="38">
        <v>168</v>
      </c>
      <c r="N102" s="38">
        <v>161</v>
      </c>
      <c r="O102" s="38">
        <v>137</v>
      </c>
      <c r="P102" s="38">
        <v>141</v>
      </c>
      <c r="Q102" s="38">
        <v>148</v>
      </c>
      <c r="R102" s="38">
        <v>148</v>
      </c>
      <c r="S102" s="38">
        <v>151</v>
      </c>
      <c r="T102" s="38">
        <v>166</v>
      </c>
      <c r="U102" s="38">
        <v>153</v>
      </c>
      <c r="V102" s="38">
        <v>157</v>
      </c>
      <c r="W102" s="38">
        <v>166</v>
      </c>
      <c r="X102" s="53">
        <f>VLOOKUP(B:B,'[1]1. RW,EX,BOP,CP,SA'!$B:$CD,2,0)</f>
        <v>76</v>
      </c>
      <c r="Y102" s="38">
        <f>VLOOKUP(B:B,'[1]1. RW,EX,BOP,CP,SA'!$B:$CD,3,0)</f>
        <v>63</v>
      </c>
      <c r="Z102" s="38">
        <f>VLOOKUP(B:B,'[1]1. RW,EX,BOP,CP,SA'!$B:$CD,4,0)</f>
        <v>75</v>
      </c>
      <c r="AA102" s="38">
        <f>VLOOKUP(B:B,'[1]1. RW,EX,BOP,CP,SA'!$B:$CD,5,0)</f>
        <v>70</v>
      </c>
      <c r="AB102" s="38">
        <f>VLOOKUP(B:B,'[1]1. RW,EX,BOP,CP,SA'!$B:$CD,6,0)</f>
        <v>61</v>
      </c>
      <c r="AC102" s="38">
        <f>VLOOKUP(B:B,'[1]1. RW,EX,BOP,CP,SA'!$B:$CD,7,0)</f>
        <v>63</v>
      </c>
      <c r="AD102" s="38">
        <f>VLOOKUP(B:B,'[1]1. RW,EX,BOP,CP,SA'!$B:$CD,8,0)</f>
        <v>63</v>
      </c>
      <c r="AE102" s="38">
        <f>VLOOKUP(B:B,'[1]1. RW,EX,BOP,CP,SA'!$B:$CD,9,0)</f>
        <v>59</v>
      </c>
      <c r="AF102" s="38">
        <f>VLOOKUP(B:B,'[1]1. RW,EX,BOP,CP,SA'!$B:$CD,10,0)</f>
        <v>62</v>
      </c>
      <c r="AG102" s="38">
        <f>VLOOKUP(B:B,'[1]1. RW,EX,BOP,CP,SA'!$B:$CD,11,0)</f>
        <v>63</v>
      </c>
      <c r="AH102" s="38">
        <f>VLOOKUP(B:B,'[1]1. RW,EX,BOP,CP,SA'!$B:$CD,12,0)</f>
        <v>64</v>
      </c>
      <c r="AI102" s="38">
        <f>VLOOKUP(B:B,'[1]1. RW,EX,BOP,CP,SA'!$B:$CD,13,0)</f>
        <v>73</v>
      </c>
      <c r="AJ102" s="38">
        <f>VLOOKUP(B:B,'[1]1. RW,EX,BOP,CP,SA'!$B:$CD,14,0)</f>
        <v>65</v>
      </c>
      <c r="AK102" s="38">
        <f>VLOOKUP(B:B,'[1]1. RW,EX,BOP,CP,SA'!$B:$CD,15,0)</f>
        <v>62</v>
      </c>
      <c r="AL102" s="38">
        <f>VLOOKUP(B:B,'[1]1. RW,EX,BOP,CP,SA'!$B:$CD,16,0)</f>
        <v>60</v>
      </c>
      <c r="AM102" s="38">
        <f>VLOOKUP(B:B,'[1]1. RW,EX,BOP,CP,SA'!$B:$CD,17,0)</f>
        <v>57</v>
      </c>
      <c r="AN102" s="38">
        <f>VLOOKUP(B:B,'[1]1. RW,EX,BOP,CP,SA'!$B:$CD,18,0)</f>
        <v>58</v>
      </c>
      <c r="AO102" s="38">
        <f>VLOOKUP(B:B,'[1]1. RW,EX,BOP,CP,SA'!$B:$CD,19,0)</f>
        <v>56</v>
      </c>
      <c r="AP102" s="38">
        <f>VLOOKUP(B:B,'[1]1. RW,EX,BOP,CP,SA'!$B:$CD,20,0)</f>
        <v>56</v>
      </c>
      <c r="AQ102" s="38">
        <f>VLOOKUP(B:B,'[1]1. RW,EX,BOP,CP,SA'!$B:$CD,21,0)</f>
        <v>50</v>
      </c>
      <c r="AR102" s="38">
        <f>VLOOKUP(B:B,'[1]1. RW,EX,BOP,CP,SA'!$B:$CD,22,0)</f>
        <v>53</v>
      </c>
      <c r="AS102" s="38">
        <f>VLOOKUP(B:B,'[1]1. RW,EX,BOP,CP,SA'!$B:$CD,23,0)</f>
        <v>51</v>
      </c>
      <c r="AT102" s="38">
        <f>VLOOKUP(B:B,'[1]1. RW,EX,BOP,CP,SA'!$B:$CD,24,0)</f>
        <v>49</v>
      </c>
      <c r="AU102" s="38">
        <f>VLOOKUP(B:B,'[1]1. RW,EX,BOP,CP,SA'!$B:$CD,25,0)</f>
        <v>49</v>
      </c>
      <c r="AV102" s="38">
        <f>VLOOKUP(B:B,'[1]1. RW,EX,BOP,CP,SA'!$B:$CD,26,0)</f>
        <v>45</v>
      </c>
      <c r="AW102" s="38">
        <f>VLOOKUP(B:B,'[1]1. RW,EX,BOP,CP,SA'!$B:$CD,27,0)</f>
        <v>45</v>
      </c>
      <c r="AX102" s="38">
        <f>VLOOKUP(B:B,'[1]1. RW,EX,BOP,CP,SA'!$B:$CD,28,0)</f>
        <v>45</v>
      </c>
      <c r="AY102" s="38">
        <f>VLOOKUP(B:B,'[1]1. RW,EX,BOP,CP,SA'!$B:$CD,29,0)</f>
        <v>46</v>
      </c>
      <c r="AZ102" s="38">
        <f>VLOOKUP(B:B,'[1]1. RW,EX,BOP,CP,SA'!$B:$CD,30,0)</f>
        <v>42</v>
      </c>
      <c r="BA102" s="38">
        <f>VLOOKUP(B:B,'[1]1. RW,EX,BOP,CP,SA'!$B:$CD,31,0)</f>
        <v>46</v>
      </c>
      <c r="BB102" s="38">
        <f>VLOOKUP(B:B,'[1]1. RW,EX,BOP,CP,SA'!$B:$CD,32,0)</f>
        <v>42</v>
      </c>
      <c r="BC102" s="38">
        <f>VLOOKUP(B:B,'[1]1. RW,EX,BOP,CP,SA'!$B:$CD,33,0)</f>
        <v>41</v>
      </c>
      <c r="BD102" s="38">
        <f>VLOOKUP(B:B,'[1]1. RW,EX,BOP,CP,SA'!$B:$CD,34,0)</f>
        <v>45</v>
      </c>
      <c r="BE102" s="38">
        <f>VLOOKUP(B:B,'[1]1. RW,EX,BOP,CP,SA'!$B:$CD,35,0)</f>
        <v>43</v>
      </c>
      <c r="BF102" s="38">
        <f>VLOOKUP(B:B,'[1]1. RW,EX,BOP,CP,SA'!$B:$CD,36,0)</f>
        <v>50</v>
      </c>
      <c r="BG102" s="38">
        <f>VLOOKUP(B:B,'[1]1. RW,EX,BOP,CP,SA'!$B:$CD,37,0)</f>
        <v>46</v>
      </c>
      <c r="BH102" s="38">
        <f>VLOOKUP(B:B,'[1]1. RW,EX,BOP,CP,SA'!$B:$CD,38,0)</f>
        <v>44</v>
      </c>
      <c r="BI102" s="38">
        <f>VLOOKUP(B:B,'[1]1. RW,EX,BOP,CP,SA'!$B:$CD,39,0)</f>
        <v>41</v>
      </c>
      <c r="BJ102" s="38">
        <f>VLOOKUP(B:B,'[1]1. RW,EX,BOP,CP,SA'!$B:$CD,40,0)</f>
        <v>42</v>
      </c>
      <c r="BK102" s="38">
        <f>VLOOKUP(B:B,'[1]1. RW,EX,BOP,CP,SA'!$B:$CD,41,0)</f>
        <v>41</v>
      </c>
      <c r="BL102" s="38">
        <f>VLOOKUP(B:B,'[1]1. RW,EX,BOP,CP,SA'!$B:$CD,42,0)</f>
        <v>41</v>
      </c>
      <c r="BM102" s="38">
        <f>VLOOKUP(B:B,'[1]1. RW,EX,BOP,CP,SA'!$B:$CD,43,0)</f>
        <v>41</v>
      </c>
      <c r="BN102" s="38">
        <f>VLOOKUP(B:B,'[1]1. RW,EX,BOP,CP,SA'!$B:$CD,44,0)</f>
        <v>40</v>
      </c>
      <c r="BO102" s="38">
        <f>VLOOKUP(B:B,'[1]1. RW,EX,BOP,CP,SA'!$B:$CD,45,0)</f>
        <v>39</v>
      </c>
      <c r="BP102" s="38">
        <f>VLOOKUP(B:B,'[1]1. RW,EX,BOP,CP,SA'!$B:$CD,46,0)</f>
        <v>35</v>
      </c>
      <c r="BQ102" s="38">
        <f>VLOOKUP(B:B,'[1]1. RW,EX,BOP,CP,SA'!$B:$CD,47,0)</f>
        <v>31</v>
      </c>
      <c r="BR102" s="38">
        <f>VLOOKUP(B:B,'[1]1. RW,EX,BOP,CP,SA'!$B:$CD,48,0)</f>
        <v>32</v>
      </c>
      <c r="BS102" s="38">
        <f>VLOOKUP(B:B,'[1]1. RW,EX,BOP,CP,SA'!$B:$CD,49,0)</f>
        <v>39</v>
      </c>
      <c r="BT102" s="38">
        <f>VLOOKUP(B:B,'[1]1. RW,EX,BOP,CP,SA'!$B:$CD,50,0)</f>
        <v>32</v>
      </c>
      <c r="BU102" s="38">
        <f>VLOOKUP(B:B,'[1]1. RW,EX,BOP,CP,SA'!$B:$CD,51,0)</f>
        <v>34</v>
      </c>
      <c r="BV102" s="38">
        <f>VLOOKUP(B:B,'[1]1. RW,EX,BOP,CP,SA'!$B:$CD,52,0)</f>
        <v>36</v>
      </c>
      <c r="BW102" s="38">
        <f>VLOOKUP(B:B,'[1]1. RW,EX,BOP,CP,SA'!$B:$CD,53,0)</f>
        <v>39</v>
      </c>
      <c r="BX102" s="38">
        <f>VLOOKUP(B:B,'[1]1. RW,EX,BOP,CP,SA'!$B:$CD,54,0)</f>
        <v>37</v>
      </c>
      <c r="BY102" s="38">
        <f>VLOOKUP(B:B,'[1]1. RW,EX,BOP,CP,SA'!$B:$CD,55,0)</f>
        <v>39</v>
      </c>
      <c r="BZ102" s="38">
        <f>VLOOKUP(B:B,'[1]1. RW,EX,BOP,CP,SA'!$B:$CD,56,0)</f>
        <v>36</v>
      </c>
      <c r="CA102" s="38">
        <f>VLOOKUP(B:B,'[1]1. RW,EX,BOP,CP,SA'!$B:$CD,57,0)</f>
        <v>36</v>
      </c>
      <c r="CB102" s="38">
        <f>VLOOKUP(B:B,'[1]1. RW,EX,BOP,CP,SA'!$B:$CD,58,0)</f>
        <v>39</v>
      </c>
      <c r="CC102" s="38">
        <f>VLOOKUP(B:B,'[1]1. RW,EX,BOP,CP,SA'!$B:$CD,59,0)</f>
        <v>34</v>
      </c>
      <c r="CD102" s="38">
        <f>VLOOKUP(B:B,'[1]1. RW,EX,BOP,CP,SA'!$B:$CD,60,0)</f>
        <v>39</v>
      </c>
      <c r="CE102" s="38">
        <f>VLOOKUP(B:B,'[1]1. RW,EX,BOP,CP,SA'!$B:$CD,61,0)</f>
        <v>36</v>
      </c>
      <c r="CF102" s="38">
        <f>VLOOKUP(B:B,'[1]1. RW,EX,BOP,CP,SA'!$B:$CD,62,0)</f>
        <v>39</v>
      </c>
      <c r="CG102" s="38">
        <f>VLOOKUP(B:B,'[1]1. RW,EX,BOP,CP,SA'!$B:$CD,63,0)</f>
        <v>38</v>
      </c>
      <c r="CH102" s="38">
        <f>VLOOKUP(B:B,'[1]1. RW,EX,BOP,CP,SA'!$B:$CD,64,0)</f>
        <v>36</v>
      </c>
      <c r="CI102" s="38">
        <f>VLOOKUP(B:B,'[1]1. RW,EX,BOP,CP,SA'!$B:$CD,65,0)</f>
        <v>38</v>
      </c>
      <c r="CJ102" s="38">
        <f>VLOOKUP(B:B,'[1]1. RW,EX,BOP,CP,SA'!$B:$CD,66,0)</f>
        <v>35</v>
      </c>
      <c r="CK102" s="38">
        <f>VLOOKUP(B:B,'[1]1. RW,EX,BOP,CP,SA'!$B:$CD,67,0)</f>
        <v>46</v>
      </c>
      <c r="CL102" s="38">
        <f>VLOOKUP(B:B,'[1]1. RW,EX,BOP,CP,SA'!$B:$CD,68,0)</f>
        <v>43</v>
      </c>
      <c r="CM102" s="38">
        <f>VLOOKUP(B:B,'[1]1. RW,EX,BOP,CP,SA'!$B:$CD,69,0)</f>
        <v>42</v>
      </c>
      <c r="CN102" s="38">
        <f>VLOOKUP(B:B,'[1]1. RW,EX,BOP,CP,SA'!$B:$CD,70,0)</f>
        <v>40</v>
      </c>
      <c r="CO102" s="38">
        <f>VLOOKUP(B:B,'[1]1. RW,EX,BOP,CP,SA'!$B:$CD,71,0)</f>
        <v>39</v>
      </c>
      <c r="CP102" s="38">
        <f>VLOOKUP(B:B,'[1]1. RW,EX,BOP,CP,SA'!$B:$CD,72,0)</f>
        <v>39</v>
      </c>
      <c r="CQ102" s="38">
        <f>VLOOKUP(B:B,'[1]1. RW,EX,BOP,CP,SA'!$B:$CD,73,0)</f>
        <v>35</v>
      </c>
      <c r="CR102" s="38">
        <f>VLOOKUP(B:B,'[1]1. RW,EX,BOP,CP,SA'!$B:$CD,74,0)</f>
        <v>37</v>
      </c>
      <c r="CS102" s="38">
        <f>VLOOKUP(B:B,'[1]1. RW,EX,BOP,CP,SA'!$B:$CD,75,0)</f>
        <v>37</v>
      </c>
      <c r="CT102" s="38">
        <f>VLOOKUP(B:B,'[1]1. RW,EX,BOP,CP,SA'!$B:$CD,76,0)</f>
        <v>38</v>
      </c>
      <c r="CU102" s="38">
        <f>VLOOKUP(B:B,'[1]1. RW,EX,BOP,CP,SA'!$B:$CD,77,0)</f>
        <v>45</v>
      </c>
      <c r="CV102" s="52">
        <f>VLOOKUP(B:B,'[1]1. RW,EX,BOP,CP,SA'!$B:$CD,78,0)</f>
        <v>43</v>
      </c>
      <c r="CW102" s="52">
        <f>VLOOKUP(B:B,'[1]1. RW,EX,BOP,CP,SA'!$B:$CD,79,0)</f>
        <v>40</v>
      </c>
      <c r="CX102" s="52">
        <f>VLOOKUP(B:B,'[1]1. RW,EX,BOP,CP,SA'!$B:$CD,80,0)</f>
        <v>42</v>
      </c>
      <c r="CY102" s="52">
        <f>VLOOKUP(B:B,'[1]1. RW,EX,BOP,CP,SA'!$B:$CD,81,0)</f>
        <v>41</v>
      </c>
    </row>
    <row r="103" spans="1:103">
      <c r="A103" s="13" t="s">
        <v>193</v>
      </c>
      <c r="B103" s="5" t="s">
        <v>1496</v>
      </c>
      <c r="C103" s="18" t="s">
        <v>837</v>
      </c>
      <c r="D103" s="38">
        <v>10</v>
      </c>
      <c r="E103" s="38">
        <v>10</v>
      </c>
      <c r="F103" s="38">
        <v>8</v>
      </c>
      <c r="G103" s="38">
        <v>7</v>
      </c>
      <c r="H103" s="38">
        <v>6</v>
      </c>
      <c r="I103" s="38">
        <v>6</v>
      </c>
      <c r="J103" s="38">
        <v>6</v>
      </c>
      <c r="K103" s="38">
        <v>8</v>
      </c>
      <c r="L103" s="38">
        <v>6</v>
      </c>
      <c r="M103" s="38">
        <v>6</v>
      </c>
      <c r="N103" s="38">
        <v>6</v>
      </c>
      <c r="O103" s="38">
        <v>6</v>
      </c>
      <c r="P103" s="38">
        <v>7</v>
      </c>
      <c r="Q103" s="38">
        <v>7</v>
      </c>
      <c r="R103" s="38">
        <v>7</v>
      </c>
      <c r="S103" s="38">
        <v>7</v>
      </c>
      <c r="T103" s="38">
        <v>9</v>
      </c>
      <c r="U103" s="38">
        <v>9</v>
      </c>
      <c r="V103" s="38">
        <v>8</v>
      </c>
      <c r="W103" s="38">
        <v>7</v>
      </c>
      <c r="X103" s="53">
        <f>VLOOKUP(B:B,'[1]1. RW,EX,BOP,CP,SA'!$B:$CD,2,0)</f>
        <v>2</v>
      </c>
      <c r="Y103" s="38">
        <f>VLOOKUP(B:B,'[1]1. RW,EX,BOP,CP,SA'!$B:$CD,3,0)</f>
        <v>3</v>
      </c>
      <c r="Z103" s="38">
        <f>VLOOKUP(B:B,'[1]1. RW,EX,BOP,CP,SA'!$B:$CD,4,0)</f>
        <v>3</v>
      </c>
      <c r="AA103" s="38">
        <f>VLOOKUP(B:B,'[1]1. RW,EX,BOP,CP,SA'!$B:$CD,5,0)</f>
        <v>2</v>
      </c>
      <c r="AB103" s="38">
        <f>VLOOKUP(B:B,'[1]1. RW,EX,BOP,CP,SA'!$B:$CD,6,0)</f>
        <v>2</v>
      </c>
      <c r="AC103" s="38">
        <f>VLOOKUP(B:B,'[1]1. RW,EX,BOP,CP,SA'!$B:$CD,7,0)</f>
        <v>3</v>
      </c>
      <c r="AD103" s="38">
        <f>VLOOKUP(B:B,'[1]1. RW,EX,BOP,CP,SA'!$B:$CD,8,0)</f>
        <v>3</v>
      </c>
      <c r="AE103" s="38">
        <f>VLOOKUP(B:B,'[1]1. RW,EX,BOP,CP,SA'!$B:$CD,9,0)</f>
        <v>2</v>
      </c>
      <c r="AF103" s="38">
        <f>VLOOKUP(B:B,'[1]1. RW,EX,BOP,CP,SA'!$B:$CD,10,0)</f>
        <v>2</v>
      </c>
      <c r="AG103" s="38">
        <f>VLOOKUP(B:B,'[1]1. RW,EX,BOP,CP,SA'!$B:$CD,11,0)</f>
        <v>2</v>
      </c>
      <c r="AH103" s="38">
        <f>VLOOKUP(B:B,'[1]1. RW,EX,BOP,CP,SA'!$B:$CD,12,0)</f>
        <v>2</v>
      </c>
      <c r="AI103" s="38">
        <f>VLOOKUP(B:B,'[1]1. RW,EX,BOP,CP,SA'!$B:$CD,13,0)</f>
        <v>2</v>
      </c>
      <c r="AJ103" s="38">
        <f>VLOOKUP(B:B,'[1]1. RW,EX,BOP,CP,SA'!$B:$CD,14,0)</f>
        <v>2</v>
      </c>
      <c r="AK103" s="38">
        <f>VLOOKUP(B:B,'[1]1. RW,EX,BOP,CP,SA'!$B:$CD,15,0)</f>
        <v>1</v>
      </c>
      <c r="AL103" s="38">
        <f>VLOOKUP(B:B,'[1]1. RW,EX,BOP,CP,SA'!$B:$CD,16,0)</f>
        <v>2</v>
      </c>
      <c r="AM103" s="38">
        <f>VLOOKUP(B:B,'[1]1. RW,EX,BOP,CP,SA'!$B:$CD,17,0)</f>
        <v>2</v>
      </c>
      <c r="AN103" s="38">
        <f>VLOOKUP(B:B,'[1]1. RW,EX,BOP,CP,SA'!$B:$CD,18,0)</f>
        <v>1</v>
      </c>
      <c r="AO103" s="38">
        <f>VLOOKUP(B:B,'[1]1. RW,EX,BOP,CP,SA'!$B:$CD,19,0)</f>
        <v>1</v>
      </c>
      <c r="AP103" s="38">
        <f>VLOOKUP(B:B,'[1]1. RW,EX,BOP,CP,SA'!$B:$CD,20,0)</f>
        <v>2</v>
      </c>
      <c r="AQ103" s="38">
        <f>VLOOKUP(B:B,'[1]1. RW,EX,BOP,CP,SA'!$B:$CD,21,0)</f>
        <v>2</v>
      </c>
      <c r="AR103" s="38">
        <f>VLOOKUP(B:B,'[1]1. RW,EX,BOP,CP,SA'!$B:$CD,22,0)</f>
        <v>2</v>
      </c>
      <c r="AS103" s="38">
        <f>VLOOKUP(B:B,'[1]1. RW,EX,BOP,CP,SA'!$B:$CD,23,0)</f>
        <v>1</v>
      </c>
      <c r="AT103" s="38">
        <f>VLOOKUP(B:B,'[1]1. RW,EX,BOP,CP,SA'!$B:$CD,24,0)</f>
        <v>1</v>
      </c>
      <c r="AU103" s="38">
        <f>VLOOKUP(B:B,'[1]1. RW,EX,BOP,CP,SA'!$B:$CD,25,0)</f>
        <v>2</v>
      </c>
      <c r="AV103" s="38">
        <f>VLOOKUP(B:B,'[1]1. RW,EX,BOP,CP,SA'!$B:$CD,26,0)</f>
        <v>1</v>
      </c>
      <c r="AW103" s="38">
        <f>VLOOKUP(B:B,'[1]1. RW,EX,BOP,CP,SA'!$B:$CD,27,0)</f>
        <v>1</v>
      </c>
      <c r="AX103" s="38">
        <f>VLOOKUP(B:B,'[1]1. RW,EX,BOP,CP,SA'!$B:$CD,28,0)</f>
        <v>2</v>
      </c>
      <c r="AY103" s="38">
        <f>VLOOKUP(B:B,'[1]1. RW,EX,BOP,CP,SA'!$B:$CD,29,0)</f>
        <v>2</v>
      </c>
      <c r="AZ103" s="38">
        <f>VLOOKUP(B:B,'[1]1. RW,EX,BOP,CP,SA'!$B:$CD,30,0)</f>
        <v>2</v>
      </c>
      <c r="BA103" s="38">
        <f>VLOOKUP(B:B,'[1]1. RW,EX,BOP,CP,SA'!$B:$CD,31,0)</f>
        <v>2</v>
      </c>
      <c r="BB103" s="38">
        <f>VLOOKUP(B:B,'[1]1. RW,EX,BOP,CP,SA'!$B:$CD,32,0)</f>
        <v>1</v>
      </c>
      <c r="BC103" s="38">
        <f>VLOOKUP(B:B,'[1]1. RW,EX,BOP,CP,SA'!$B:$CD,33,0)</f>
        <v>3</v>
      </c>
      <c r="BD103" s="38">
        <f>VLOOKUP(B:B,'[1]1. RW,EX,BOP,CP,SA'!$B:$CD,34,0)</f>
        <v>1</v>
      </c>
      <c r="BE103" s="38">
        <f>VLOOKUP(B:B,'[1]1. RW,EX,BOP,CP,SA'!$B:$CD,35,0)</f>
        <v>1</v>
      </c>
      <c r="BF103" s="38">
        <f>VLOOKUP(B:B,'[1]1. RW,EX,BOP,CP,SA'!$B:$CD,36,0)</f>
        <v>2</v>
      </c>
      <c r="BG103" s="38">
        <f>VLOOKUP(B:B,'[1]1. RW,EX,BOP,CP,SA'!$B:$CD,37,0)</f>
        <v>2</v>
      </c>
      <c r="BH103" s="38">
        <f>VLOOKUP(B:B,'[1]1. RW,EX,BOP,CP,SA'!$B:$CD,38,0)</f>
        <v>2</v>
      </c>
      <c r="BI103" s="38">
        <f>VLOOKUP(B:B,'[1]1. RW,EX,BOP,CP,SA'!$B:$CD,39,0)</f>
        <v>1</v>
      </c>
      <c r="BJ103" s="38">
        <f>VLOOKUP(B:B,'[1]1. RW,EX,BOP,CP,SA'!$B:$CD,40,0)</f>
        <v>2</v>
      </c>
      <c r="BK103" s="38">
        <f>VLOOKUP(B:B,'[1]1. RW,EX,BOP,CP,SA'!$B:$CD,41,0)</f>
        <v>1</v>
      </c>
      <c r="BL103" s="38">
        <f>VLOOKUP(B:B,'[1]1. RW,EX,BOP,CP,SA'!$B:$CD,42,0)</f>
        <v>2</v>
      </c>
      <c r="BM103" s="38">
        <f>VLOOKUP(B:B,'[1]1. RW,EX,BOP,CP,SA'!$B:$CD,43,0)</f>
        <v>1</v>
      </c>
      <c r="BN103" s="38">
        <f>VLOOKUP(B:B,'[1]1. RW,EX,BOP,CP,SA'!$B:$CD,44,0)</f>
        <v>1</v>
      </c>
      <c r="BO103" s="38">
        <f>VLOOKUP(B:B,'[1]1. RW,EX,BOP,CP,SA'!$B:$CD,45,0)</f>
        <v>2</v>
      </c>
      <c r="BP103" s="38">
        <f>VLOOKUP(B:B,'[1]1. RW,EX,BOP,CP,SA'!$B:$CD,46,0)</f>
        <v>2</v>
      </c>
      <c r="BQ103" s="38">
        <f>VLOOKUP(B:B,'[1]1. RW,EX,BOP,CP,SA'!$B:$CD,47,0)</f>
        <v>2</v>
      </c>
      <c r="BR103" s="38">
        <f>VLOOKUP(B:B,'[1]1. RW,EX,BOP,CP,SA'!$B:$CD,48,0)</f>
        <v>1</v>
      </c>
      <c r="BS103" s="38">
        <f>VLOOKUP(B:B,'[1]1. RW,EX,BOP,CP,SA'!$B:$CD,49,0)</f>
        <v>1</v>
      </c>
      <c r="BT103" s="38">
        <f>VLOOKUP(B:B,'[1]1. RW,EX,BOP,CP,SA'!$B:$CD,50,0)</f>
        <v>2</v>
      </c>
      <c r="BU103" s="38">
        <f>VLOOKUP(B:B,'[1]1. RW,EX,BOP,CP,SA'!$B:$CD,51,0)</f>
        <v>2</v>
      </c>
      <c r="BV103" s="38">
        <f>VLOOKUP(B:B,'[1]1. RW,EX,BOP,CP,SA'!$B:$CD,52,0)</f>
        <v>1</v>
      </c>
      <c r="BW103" s="38">
        <f>VLOOKUP(B:B,'[1]1. RW,EX,BOP,CP,SA'!$B:$CD,53,0)</f>
        <v>2</v>
      </c>
      <c r="BX103" s="38">
        <f>VLOOKUP(B:B,'[1]1. RW,EX,BOP,CP,SA'!$B:$CD,54,0)</f>
        <v>2</v>
      </c>
      <c r="BY103" s="38">
        <f>VLOOKUP(B:B,'[1]1. RW,EX,BOP,CP,SA'!$B:$CD,55,0)</f>
        <v>2</v>
      </c>
      <c r="BZ103" s="38">
        <f>VLOOKUP(B:B,'[1]1. RW,EX,BOP,CP,SA'!$B:$CD,56,0)</f>
        <v>2</v>
      </c>
      <c r="CA103" s="38">
        <f>VLOOKUP(B:B,'[1]1. RW,EX,BOP,CP,SA'!$B:$CD,57,0)</f>
        <v>1</v>
      </c>
      <c r="CB103" s="38">
        <f>VLOOKUP(B:B,'[1]1. RW,EX,BOP,CP,SA'!$B:$CD,58,0)</f>
        <v>1</v>
      </c>
      <c r="CC103" s="38">
        <f>VLOOKUP(B:B,'[1]1. RW,EX,BOP,CP,SA'!$B:$CD,59,0)</f>
        <v>1</v>
      </c>
      <c r="CD103" s="38">
        <f>VLOOKUP(B:B,'[1]1. RW,EX,BOP,CP,SA'!$B:$CD,60,0)</f>
        <v>2</v>
      </c>
      <c r="CE103" s="38">
        <f>VLOOKUP(B:B,'[1]1. RW,EX,BOP,CP,SA'!$B:$CD,61,0)</f>
        <v>3</v>
      </c>
      <c r="CF103" s="38">
        <f>VLOOKUP(B:B,'[1]1. RW,EX,BOP,CP,SA'!$B:$CD,62,0)</f>
        <v>1</v>
      </c>
      <c r="CG103" s="38">
        <f>VLOOKUP(B:B,'[1]1. RW,EX,BOP,CP,SA'!$B:$CD,63,0)</f>
        <v>2</v>
      </c>
      <c r="CH103" s="38">
        <f>VLOOKUP(B:B,'[1]1. RW,EX,BOP,CP,SA'!$B:$CD,64,0)</f>
        <v>2</v>
      </c>
      <c r="CI103" s="38">
        <f>VLOOKUP(B:B,'[1]1. RW,EX,BOP,CP,SA'!$B:$CD,65,0)</f>
        <v>2</v>
      </c>
      <c r="CJ103" s="38">
        <f>VLOOKUP(B:B,'[1]1. RW,EX,BOP,CP,SA'!$B:$CD,66,0)</f>
        <v>3</v>
      </c>
      <c r="CK103" s="38">
        <f>VLOOKUP(B:B,'[1]1. RW,EX,BOP,CP,SA'!$B:$CD,67,0)</f>
        <v>2</v>
      </c>
      <c r="CL103" s="38">
        <f>VLOOKUP(B:B,'[1]1. RW,EX,BOP,CP,SA'!$B:$CD,68,0)</f>
        <v>2</v>
      </c>
      <c r="CM103" s="38">
        <f>VLOOKUP(B:B,'[1]1. RW,EX,BOP,CP,SA'!$B:$CD,69,0)</f>
        <v>2</v>
      </c>
      <c r="CN103" s="38">
        <f>VLOOKUP(B:B,'[1]1. RW,EX,BOP,CP,SA'!$B:$CD,70,0)</f>
        <v>3</v>
      </c>
      <c r="CO103" s="38">
        <f>VLOOKUP(B:B,'[1]1. RW,EX,BOP,CP,SA'!$B:$CD,71,0)</f>
        <v>2</v>
      </c>
      <c r="CP103" s="38">
        <f>VLOOKUP(B:B,'[1]1. RW,EX,BOP,CP,SA'!$B:$CD,72,0)</f>
        <v>2</v>
      </c>
      <c r="CQ103" s="38">
        <f>VLOOKUP(B:B,'[1]1. RW,EX,BOP,CP,SA'!$B:$CD,73,0)</f>
        <v>2</v>
      </c>
      <c r="CR103" s="38">
        <f>VLOOKUP(B:B,'[1]1. RW,EX,BOP,CP,SA'!$B:$CD,74,0)</f>
        <v>2</v>
      </c>
      <c r="CS103" s="38">
        <f>VLOOKUP(B:B,'[1]1. RW,EX,BOP,CP,SA'!$B:$CD,75,0)</f>
        <v>2</v>
      </c>
      <c r="CT103" s="38">
        <f>VLOOKUP(B:B,'[1]1. RW,EX,BOP,CP,SA'!$B:$CD,76,0)</f>
        <v>1</v>
      </c>
      <c r="CU103" s="38">
        <f>VLOOKUP(B:B,'[1]1. RW,EX,BOP,CP,SA'!$B:$CD,77,0)</f>
        <v>3</v>
      </c>
      <c r="CV103" s="52">
        <f>VLOOKUP(B:B,'[1]1. RW,EX,BOP,CP,SA'!$B:$CD,78,0)</f>
        <v>2</v>
      </c>
      <c r="CW103" s="52">
        <f>VLOOKUP(B:B,'[1]1. RW,EX,BOP,CP,SA'!$B:$CD,79,0)</f>
        <v>2</v>
      </c>
      <c r="CX103" s="52">
        <f>VLOOKUP(B:B,'[1]1. RW,EX,BOP,CP,SA'!$B:$CD,80,0)</f>
        <v>2</v>
      </c>
      <c r="CY103" s="52">
        <f>VLOOKUP(B:B,'[1]1. RW,EX,BOP,CP,SA'!$B:$CD,81,0)</f>
        <v>1</v>
      </c>
    </row>
    <row r="104" spans="1:103">
      <c r="A104" s="13" t="s">
        <v>195</v>
      </c>
      <c r="B104" s="5" t="s">
        <v>1497</v>
      </c>
      <c r="C104" s="18" t="s">
        <v>838</v>
      </c>
      <c r="D104" s="38">
        <v>140</v>
      </c>
      <c r="E104" s="38">
        <v>123</v>
      </c>
      <c r="F104" s="38">
        <v>129</v>
      </c>
      <c r="G104" s="38">
        <v>132</v>
      </c>
      <c r="H104" s="38">
        <v>118</v>
      </c>
      <c r="I104" s="38">
        <v>147</v>
      </c>
      <c r="J104" s="38">
        <v>151</v>
      </c>
      <c r="K104" s="38">
        <v>181</v>
      </c>
      <c r="L104" s="38">
        <v>209</v>
      </c>
      <c r="M104" s="38">
        <v>187</v>
      </c>
      <c r="N104" s="38">
        <v>232</v>
      </c>
      <c r="O104" s="38">
        <v>208</v>
      </c>
      <c r="P104" s="38">
        <v>245</v>
      </c>
      <c r="Q104" s="38">
        <v>281</v>
      </c>
      <c r="R104" s="38">
        <v>321</v>
      </c>
      <c r="S104" s="38">
        <v>306</v>
      </c>
      <c r="T104" s="38">
        <v>315</v>
      </c>
      <c r="U104" s="38">
        <v>291</v>
      </c>
      <c r="V104" s="38">
        <v>313</v>
      </c>
      <c r="W104" s="38">
        <v>372</v>
      </c>
      <c r="X104" s="53">
        <f>VLOOKUP(B:B,'[1]1. RW,EX,BOP,CP,SA'!$B:$CD,2,0)</f>
        <v>34</v>
      </c>
      <c r="Y104" s="38">
        <f>VLOOKUP(B:B,'[1]1. RW,EX,BOP,CP,SA'!$B:$CD,3,0)</f>
        <v>37</v>
      </c>
      <c r="Z104" s="38">
        <f>VLOOKUP(B:B,'[1]1. RW,EX,BOP,CP,SA'!$B:$CD,4,0)</f>
        <v>36</v>
      </c>
      <c r="AA104" s="38">
        <f>VLOOKUP(B:B,'[1]1. RW,EX,BOP,CP,SA'!$B:$CD,5,0)</f>
        <v>33</v>
      </c>
      <c r="AB104" s="38">
        <f>VLOOKUP(B:B,'[1]1. RW,EX,BOP,CP,SA'!$B:$CD,6,0)</f>
        <v>30</v>
      </c>
      <c r="AC104" s="38">
        <f>VLOOKUP(B:B,'[1]1. RW,EX,BOP,CP,SA'!$B:$CD,7,0)</f>
        <v>30</v>
      </c>
      <c r="AD104" s="38">
        <f>VLOOKUP(B:B,'[1]1. RW,EX,BOP,CP,SA'!$B:$CD,8,0)</f>
        <v>31</v>
      </c>
      <c r="AE104" s="38">
        <f>VLOOKUP(B:B,'[1]1. RW,EX,BOP,CP,SA'!$B:$CD,9,0)</f>
        <v>32</v>
      </c>
      <c r="AF104" s="38">
        <f>VLOOKUP(B:B,'[1]1. RW,EX,BOP,CP,SA'!$B:$CD,10,0)</f>
        <v>31</v>
      </c>
      <c r="AG104" s="38">
        <f>VLOOKUP(B:B,'[1]1. RW,EX,BOP,CP,SA'!$B:$CD,11,0)</f>
        <v>32</v>
      </c>
      <c r="AH104" s="38">
        <f>VLOOKUP(B:B,'[1]1. RW,EX,BOP,CP,SA'!$B:$CD,12,0)</f>
        <v>31</v>
      </c>
      <c r="AI104" s="38">
        <f>VLOOKUP(B:B,'[1]1. RW,EX,BOP,CP,SA'!$B:$CD,13,0)</f>
        <v>35</v>
      </c>
      <c r="AJ104" s="38">
        <f>VLOOKUP(B:B,'[1]1. RW,EX,BOP,CP,SA'!$B:$CD,14,0)</f>
        <v>35</v>
      </c>
      <c r="AK104" s="38">
        <f>VLOOKUP(B:B,'[1]1. RW,EX,BOP,CP,SA'!$B:$CD,15,0)</f>
        <v>33</v>
      </c>
      <c r="AL104" s="38">
        <f>VLOOKUP(B:B,'[1]1. RW,EX,BOP,CP,SA'!$B:$CD,16,0)</f>
        <v>33</v>
      </c>
      <c r="AM104" s="38">
        <f>VLOOKUP(B:B,'[1]1. RW,EX,BOP,CP,SA'!$B:$CD,17,0)</f>
        <v>31</v>
      </c>
      <c r="AN104" s="38">
        <f>VLOOKUP(B:B,'[1]1. RW,EX,BOP,CP,SA'!$B:$CD,18,0)</f>
        <v>31</v>
      </c>
      <c r="AO104" s="38">
        <f>VLOOKUP(B:B,'[1]1. RW,EX,BOP,CP,SA'!$B:$CD,19,0)</f>
        <v>29</v>
      </c>
      <c r="AP104" s="38">
        <f>VLOOKUP(B:B,'[1]1. RW,EX,BOP,CP,SA'!$B:$CD,20,0)</f>
        <v>28</v>
      </c>
      <c r="AQ104" s="38">
        <f>VLOOKUP(B:B,'[1]1. RW,EX,BOP,CP,SA'!$B:$CD,21,0)</f>
        <v>30</v>
      </c>
      <c r="AR104" s="38">
        <f>VLOOKUP(B:B,'[1]1. RW,EX,BOP,CP,SA'!$B:$CD,22,0)</f>
        <v>33</v>
      </c>
      <c r="AS104" s="38">
        <f>VLOOKUP(B:B,'[1]1. RW,EX,BOP,CP,SA'!$B:$CD,23,0)</f>
        <v>39</v>
      </c>
      <c r="AT104" s="38">
        <f>VLOOKUP(B:B,'[1]1. RW,EX,BOP,CP,SA'!$B:$CD,24,0)</f>
        <v>36</v>
      </c>
      <c r="AU104" s="38">
        <f>VLOOKUP(B:B,'[1]1. RW,EX,BOP,CP,SA'!$B:$CD,25,0)</f>
        <v>39</v>
      </c>
      <c r="AV104" s="38">
        <f>VLOOKUP(B:B,'[1]1. RW,EX,BOP,CP,SA'!$B:$CD,26,0)</f>
        <v>35</v>
      </c>
      <c r="AW104" s="38">
        <f>VLOOKUP(B:B,'[1]1. RW,EX,BOP,CP,SA'!$B:$CD,27,0)</f>
        <v>34</v>
      </c>
      <c r="AX104" s="38">
        <f>VLOOKUP(B:B,'[1]1. RW,EX,BOP,CP,SA'!$B:$CD,28,0)</f>
        <v>41</v>
      </c>
      <c r="AY104" s="38">
        <f>VLOOKUP(B:B,'[1]1. RW,EX,BOP,CP,SA'!$B:$CD,29,0)</f>
        <v>41</v>
      </c>
      <c r="AZ104" s="38">
        <f>VLOOKUP(B:B,'[1]1. RW,EX,BOP,CP,SA'!$B:$CD,30,0)</f>
        <v>45</v>
      </c>
      <c r="BA104" s="38">
        <f>VLOOKUP(B:B,'[1]1. RW,EX,BOP,CP,SA'!$B:$CD,31,0)</f>
        <v>46</v>
      </c>
      <c r="BB104" s="38">
        <f>VLOOKUP(B:B,'[1]1. RW,EX,BOP,CP,SA'!$B:$CD,32,0)</f>
        <v>45</v>
      </c>
      <c r="BC104" s="38">
        <f>VLOOKUP(B:B,'[1]1. RW,EX,BOP,CP,SA'!$B:$CD,33,0)</f>
        <v>45</v>
      </c>
      <c r="BD104" s="38">
        <f>VLOOKUP(B:B,'[1]1. RW,EX,BOP,CP,SA'!$B:$CD,34,0)</f>
        <v>52</v>
      </c>
      <c r="BE104" s="38">
        <f>VLOOKUP(B:B,'[1]1. RW,EX,BOP,CP,SA'!$B:$CD,35,0)</f>
        <v>53</v>
      </c>
      <c r="BF104" s="38">
        <f>VLOOKUP(B:B,'[1]1. RW,EX,BOP,CP,SA'!$B:$CD,36,0)</f>
        <v>51</v>
      </c>
      <c r="BG104" s="38">
        <f>VLOOKUP(B:B,'[1]1. RW,EX,BOP,CP,SA'!$B:$CD,37,0)</f>
        <v>53</v>
      </c>
      <c r="BH104" s="38">
        <f>VLOOKUP(B:B,'[1]1. RW,EX,BOP,CP,SA'!$B:$CD,38,0)</f>
        <v>43</v>
      </c>
      <c r="BI104" s="38">
        <f>VLOOKUP(B:B,'[1]1. RW,EX,BOP,CP,SA'!$B:$CD,39,0)</f>
        <v>45</v>
      </c>
      <c r="BJ104" s="38">
        <f>VLOOKUP(B:B,'[1]1. RW,EX,BOP,CP,SA'!$B:$CD,40,0)</f>
        <v>47</v>
      </c>
      <c r="BK104" s="38">
        <f>VLOOKUP(B:B,'[1]1. RW,EX,BOP,CP,SA'!$B:$CD,41,0)</f>
        <v>52</v>
      </c>
      <c r="BL104" s="38">
        <f>VLOOKUP(B:B,'[1]1. RW,EX,BOP,CP,SA'!$B:$CD,42,0)</f>
        <v>51</v>
      </c>
      <c r="BM104" s="38">
        <f>VLOOKUP(B:B,'[1]1. RW,EX,BOP,CP,SA'!$B:$CD,43,0)</f>
        <v>62</v>
      </c>
      <c r="BN104" s="38">
        <f>VLOOKUP(B:B,'[1]1. RW,EX,BOP,CP,SA'!$B:$CD,44,0)</f>
        <v>61</v>
      </c>
      <c r="BO104" s="38">
        <f>VLOOKUP(B:B,'[1]1. RW,EX,BOP,CP,SA'!$B:$CD,45,0)</f>
        <v>58</v>
      </c>
      <c r="BP104" s="38">
        <f>VLOOKUP(B:B,'[1]1. RW,EX,BOP,CP,SA'!$B:$CD,46,0)</f>
        <v>51</v>
      </c>
      <c r="BQ104" s="38">
        <f>VLOOKUP(B:B,'[1]1. RW,EX,BOP,CP,SA'!$B:$CD,47,0)</f>
        <v>48</v>
      </c>
      <c r="BR104" s="38">
        <f>VLOOKUP(B:B,'[1]1. RW,EX,BOP,CP,SA'!$B:$CD,48,0)</f>
        <v>53</v>
      </c>
      <c r="BS104" s="38">
        <f>VLOOKUP(B:B,'[1]1. RW,EX,BOP,CP,SA'!$B:$CD,49,0)</f>
        <v>56</v>
      </c>
      <c r="BT104" s="38">
        <f>VLOOKUP(B:B,'[1]1. RW,EX,BOP,CP,SA'!$B:$CD,50,0)</f>
        <v>64</v>
      </c>
      <c r="BU104" s="38">
        <f>VLOOKUP(B:B,'[1]1. RW,EX,BOP,CP,SA'!$B:$CD,51,0)</f>
        <v>60</v>
      </c>
      <c r="BV104" s="38">
        <f>VLOOKUP(B:B,'[1]1. RW,EX,BOP,CP,SA'!$B:$CD,52,0)</f>
        <v>61</v>
      </c>
      <c r="BW104" s="38">
        <f>VLOOKUP(B:B,'[1]1. RW,EX,BOP,CP,SA'!$B:$CD,53,0)</f>
        <v>60</v>
      </c>
      <c r="BX104" s="38">
        <f>VLOOKUP(B:B,'[1]1. RW,EX,BOP,CP,SA'!$B:$CD,54,0)</f>
        <v>64</v>
      </c>
      <c r="BY104" s="38">
        <f>VLOOKUP(B:B,'[1]1. RW,EX,BOP,CP,SA'!$B:$CD,55,0)</f>
        <v>66</v>
      </c>
      <c r="BZ104" s="38">
        <f>VLOOKUP(B:B,'[1]1. RW,EX,BOP,CP,SA'!$B:$CD,56,0)</f>
        <v>69</v>
      </c>
      <c r="CA104" s="38">
        <f>VLOOKUP(B:B,'[1]1. RW,EX,BOP,CP,SA'!$B:$CD,57,0)</f>
        <v>82</v>
      </c>
      <c r="CB104" s="38">
        <f>VLOOKUP(B:B,'[1]1. RW,EX,BOP,CP,SA'!$B:$CD,58,0)</f>
        <v>78</v>
      </c>
      <c r="CC104" s="38">
        <f>VLOOKUP(B:B,'[1]1. RW,EX,BOP,CP,SA'!$B:$CD,59,0)</f>
        <v>82</v>
      </c>
      <c r="CD104" s="38">
        <f>VLOOKUP(B:B,'[1]1. RW,EX,BOP,CP,SA'!$B:$CD,60,0)</f>
        <v>83</v>
      </c>
      <c r="CE104" s="38">
        <f>VLOOKUP(B:B,'[1]1. RW,EX,BOP,CP,SA'!$B:$CD,61,0)</f>
        <v>78</v>
      </c>
      <c r="CF104" s="38">
        <f>VLOOKUP(B:B,'[1]1. RW,EX,BOP,CP,SA'!$B:$CD,62,0)</f>
        <v>77</v>
      </c>
      <c r="CG104" s="38">
        <f>VLOOKUP(B:B,'[1]1. RW,EX,BOP,CP,SA'!$B:$CD,63,0)</f>
        <v>77</v>
      </c>
      <c r="CH104" s="38">
        <f>VLOOKUP(B:B,'[1]1. RW,EX,BOP,CP,SA'!$B:$CD,64,0)</f>
        <v>76</v>
      </c>
      <c r="CI104" s="38">
        <f>VLOOKUP(B:B,'[1]1. RW,EX,BOP,CP,SA'!$B:$CD,65,0)</f>
        <v>76</v>
      </c>
      <c r="CJ104" s="38">
        <f>VLOOKUP(B:B,'[1]1. RW,EX,BOP,CP,SA'!$B:$CD,66,0)</f>
        <v>79</v>
      </c>
      <c r="CK104" s="38">
        <f>VLOOKUP(B:B,'[1]1. RW,EX,BOP,CP,SA'!$B:$CD,67,0)</f>
        <v>81</v>
      </c>
      <c r="CL104" s="38">
        <f>VLOOKUP(B:B,'[1]1. RW,EX,BOP,CP,SA'!$B:$CD,68,0)</f>
        <v>78</v>
      </c>
      <c r="CM104" s="38">
        <f>VLOOKUP(B:B,'[1]1. RW,EX,BOP,CP,SA'!$B:$CD,69,0)</f>
        <v>77</v>
      </c>
      <c r="CN104" s="38">
        <f>VLOOKUP(B:B,'[1]1. RW,EX,BOP,CP,SA'!$B:$CD,70,0)</f>
        <v>78</v>
      </c>
      <c r="CO104" s="38">
        <f>VLOOKUP(B:B,'[1]1. RW,EX,BOP,CP,SA'!$B:$CD,71,0)</f>
        <v>70</v>
      </c>
      <c r="CP104" s="38">
        <f>VLOOKUP(B:B,'[1]1. RW,EX,BOP,CP,SA'!$B:$CD,72,0)</f>
        <v>70</v>
      </c>
      <c r="CQ104" s="38">
        <f>VLOOKUP(B:B,'[1]1. RW,EX,BOP,CP,SA'!$B:$CD,73,0)</f>
        <v>73</v>
      </c>
      <c r="CR104" s="38">
        <f>VLOOKUP(B:B,'[1]1. RW,EX,BOP,CP,SA'!$B:$CD,74,0)</f>
        <v>74</v>
      </c>
      <c r="CS104" s="38">
        <f>VLOOKUP(B:B,'[1]1. RW,EX,BOP,CP,SA'!$B:$CD,75,0)</f>
        <v>75</v>
      </c>
      <c r="CT104" s="38">
        <f>VLOOKUP(B:B,'[1]1. RW,EX,BOP,CP,SA'!$B:$CD,76,0)</f>
        <v>77</v>
      </c>
      <c r="CU104" s="38">
        <f>VLOOKUP(B:B,'[1]1. RW,EX,BOP,CP,SA'!$B:$CD,77,0)</f>
        <v>87</v>
      </c>
      <c r="CV104" s="52">
        <f>VLOOKUP(B:B,'[1]1. RW,EX,BOP,CP,SA'!$B:$CD,78,0)</f>
        <v>83</v>
      </c>
      <c r="CW104" s="52">
        <f>VLOOKUP(B:B,'[1]1. RW,EX,BOP,CP,SA'!$B:$CD,79,0)</f>
        <v>94</v>
      </c>
      <c r="CX104" s="52">
        <f>VLOOKUP(B:B,'[1]1. RW,EX,BOP,CP,SA'!$B:$CD,80,0)</f>
        <v>96</v>
      </c>
      <c r="CY104" s="52">
        <f>VLOOKUP(B:B,'[1]1. RW,EX,BOP,CP,SA'!$B:$CD,81,0)</f>
        <v>99</v>
      </c>
    </row>
    <row r="105" spans="1:103">
      <c r="A105" s="9" t="s">
        <v>197</v>
      </c>
      <c r="B105" s="5" t="s">
        <v>1498</v>
      </c>
      <c r="D105" s="38">
        <v>61</v>
      </c>
      <c r="E105" s="38">
        <v>56</v>
      </c>
      <c r="F105" s="38">
        <v>50</v>
      </c>
      <c r="G105" s="38">
        <v>53</v>
      </c>
      <c r="H105" s="38">
        <v>45</v>
      </c>
      <c r="I105" s="38">
        <v>49</v>
      </c>
      <c r="J105" s="38">
        <v>58</v>
      </c>
      <c r="K105" s="38">
        <v>62</v>
      </c>
      <c r="L105" s="38">
        <v>61</v>
      </c>
      <c r="M105" s="38">
        <v>58</v>
      </c>
      <c r="N105" s="38">
        <v>97</v>
      </c>
      <c r="O105" s="38">
        <v>71</v>
      </c>
      <c r="P105" s="38">
        <v>71</v>
      </c>
      <c r="Q105" s="38">
        <v>73</v>
      </c>
      <c r="R105" s="38">
        <v>73</v>
      </c>
      <c r="S105" s="38">
        <v>75</v>
      </c>
      <c r="T105" s="38">
        <v>73</v>
      </c>
      <c r="U105" s="38">
        <v>73</v>
      </c>
      <c r="V105" s="38">
        <v>63</v>
      </c>
      <c r="W105" s="38">
        <v>83</v>
      </c>
      <c r="X105" s="53">
        <f>VLOOKUP(B:B,'[1]1. RW,EX,BOP,CP,SA'!$B:$CD,2,0)</f>
        <v>19</v>
      </c>
      <c r="Y105" s="38">
        <f>VLOOKUP(B:B,'[1]1. RW,EX,BOP,CP,SA'!$B:$CD,3,0)</f>
        <v>14</v>
      </c>
      <c r="Z105" s="38">
        <f>VLOOKUP(B:B,'[1]1. RW,EX,BOP,CP,SA'!$B:$CD,4,0)</f>
        <v>14</v>
      </c>
      <c r="AA105" s="38">
        <f>VLOOKUP(B:B,'[1]1. RW,EX,BOP,CP,SA'!$B:$CD,5,0)</f>
        <v>14</v>
      </c>
      <c r="AB105" s="38">
        <f>VLOOKUP(B:B,'[1]1. RW,EX,BOP,CP,SA'!$B:$CD,6,0)</f>
        <v>12</v>
      </c>
      <c r="AC105" s="38">
        <f>VLOOKUP(B:B,'[1]1. RW,EX,BOP,CP,SA'!$B:$CD,7,0)</f>
        <v>13</v>
      </c>
      <c r="AD105" s="38">
        <f>VLOOKUP(B:B,'[1]1. RW,EX,BOP,CP,SA'!$B:$CD,8,0)</f>
        <v>18</v>
      </c>
      <c r="AE105" s="38">
        <f>VLOOKUP(B:B,'[1]1. RW,EX,BOP,CP,SA'!$B:$CD,9,0)</f>
        <v>13</v>
      </c>
      <c r="AF105" s="38">
        <f>VLOOKUP(B:B,'[1]1. RW,EX,BOP,CP,SA'!$B:$CD,10,0)</f>
        <v>12</v>
      </c>
      <c r="AG105" s="38">
        <f>VLOOKUP(B:B,'[1]1. RW,EX,BOP,CP,SA'!$B:$CD,11,0)</f>
        <v>12</v>
      </c>
      <c r="AH105" s="38">
        <f>VLOOKUP(B:B,'[1]1. RW,EX,BOP,CP,SA'!$B:$CD,12,0)</f>
        <v>13</v>
      </c>
      <c r="AI105" s="38">
        <f>VLOOKUP(B:B,'[1]1. RW,EX,BOP,CP,SA'!$B:$CD,13,0)</f>
        <v>13</v>
      </c>
      <c r="AJ105" s="38">
        <f>VLOOKUP(B:B,'[1]1. RW,EX,BOP,CP,SA'!$B:$CD,14,0)</f>
        <v>13</v>
      </c>
      <c r="AK105" s="38">
        <f>VLOOKUP(B:B,'[1]1. RW,EX,BOP,CP,SA'!$B:$CD,15,0)</f>
        <v>16</v>
      </c>
      <c r="AL105" s="38">
        <f>VLOOKUP(B:B,'[1]1. RW,EX,BOP,CP,SA'!$B:$CD,16,0)</f>
        <v>11</v>
      </c>
      <c r="AM105" s="38">
        <f>VLOOKUP(B:B,'[1]1. RW,EX,BOP,CP,SA'!$B:$CD,17,0)</f>
        <v>13</v>
      </c>
      <c r="AN105" s="38">
        <f>VLOOKUP(B:B,'[1]1. RW,EX,BOP,CP,SA'!$B:$CD,18,0)</f>
        <v>12</v>
      </c>
      <c r="AO105" s="38">
        <f>VLOOKUP(B:B,'[1]1. RW,EX,BOP,CP,SA'!$B:$CD,19,0)</f>
        <v>11</v>
      </c>
      <c r="AP105" s="38">
        <f>VLOOKUP(B:B,'[1]1. RW,EX,BOP,CP,SA'!$B:$CD,20,0)</f>
        <v>10</v>
      </c>
      <c r="AQ105" s="38">
        <f>VLOOKUP(B:B,'[1]1. RW,EX,BOP,CP,SA'!$B:$CD,21,0)</f>
        <v>12</v>
      </c>
      <c r="AR105" s="38">
        <f>VLOOKUP(B:B,'[1]1. RW,EX,BOP,CP,SA'!$B:$CD,22,0)</f>
        <v>11</v>
      </c>
      <c r="AS105" s="38">
        <f>VLOOKUP(B:B,'[1]1. RW,EX,BOP,CP,SA'!$B:$CD,23,0)</f>
        <v>13</v>
      </c>
      <c r="AT105" s="38">
        <f>VLOOKUP(B:B,'[1]1. RW,EX,BOP,CP,SA'!$B:$CD,24,0)</f>
        <v>13</v>
      </c>
      <c r="AU105" s="38">
        <f>VLOOKUP(B:B,'[1]1. RW,EX,BOP,CP,SA'!$B:$CD,25,0)</f>
        <v>12</v>
      </c>
      <c r="AV105" s="38">
        <f>VLOOKUP(B:B,'[1]1. RW,EX,BOP,CP,SA'!$B:$CD,26,0)</f>
        <v>12</v>
      </c>
      <c r="AW105" s="38">
        <f>VLOOKUP(B:B,'[1]1. RW,EX,BOP,CP,SA'!$B:$CD,27,0)</f>
        <v>15</v>
      </c>
      <c r="AX105" s="38">
        <f>VLOOKUP(B:B,'[1]1. RW,EX,BOP,CP,SA'!$B:$CD,28,0)</f>
        <v>15</v>
      </c>
      <c r="AY105" s="38">
        <f>VLOOKUP(B:B,'[1]1. RW,EX,BOP,CP,SA'!$B:$CD,29,0)</f>
        <v>16</v>
      </c>
      <c r="AZ105" s="38">
        <f>VLOOKUP(B:B,'[1]1. RW,EX,BOP,CP,SA'!$B:$CD,30,0)</f>
        <v>13</v>
      </c>
      <c r="BA105" s="38">
        <f>VLOOKUP(B:B,'[1]1. RW,EX,BOP,CP,SA'!$B:$CD,31,0)</f>
        <v>16</v>
      </c>
      <c r="BB105" s="38">
        <f>VLOOKUP(B:B,'[1]1. RW,EX,BOP,CP,SA'!$B:$CD,32,0)</f>
        <v>17</v>
      </c>
      <c r="BC105" s="38">
        <f>VLOOKUP(B:B,'[1]1. RW,EX,BOP,CP,SA'!$B:$CD,33,0)</f>
        <v>16</v>
      </c>
      <c r="BD105" s="38">
        <f>VLOOKUP(B:B,'[1]1. RW,EX,BOP,CP,SA'!$B:$CD,34,0)</f>
        <v>17</v>
      </c>
      <c r="BE105" s="38">
        <f>VLOOKUP(B:B,'[1]1. RW,EX,BOP,CP,SA'!$B:$CD,35,0)</f>
        <v>13</v>
      </c>
      <c r="BF105" s="38">
        <f>VLOOKUP(B:B,'[1]1. RW,EX,BOP,CP,SA'!$B:$CD,36,0)</f>
        <v>17</v>
      </c>
      <c r="BG105" s="38">
        <f>VLOOKUP(B:B,'[1]1. RW,EX,BOP,CP,SA'!$B:$CD,37,0)</f>
        <v>14</v>
      </c>
      <c r="BH105" s="38">
        <f>VLOOKUP(B:B,'[1]1. RW,EX,BOP,CP,SA'!$B:$CD,38,0)</f>
        <v>12</v>
      </c>
      <c r="BI105" s="38">
        <f>VLOOKUP(B:B,'[1]1. RW,EX,BOP,CP,SA'!$B:$CD,39,0)</f>
        <v>13</v>
      </c>
      <c r="BJ105" s="38">
        <f>VLOOKUP(B:B,'[1]1. RW,EX,BOP,CP,SA'!$B:$CD,40,0)</f>
        <v>17</v>
      </c>
      <c r="BK105" s="38">
        <f>VLOOKUP(B:B,'[1]1. RW,EX,BOP,CP,SA'!$B:$CD,41,0)</f>
        <v>16</v>
      </c>
      <c r="BL105" s="38">
        <f>VLOOKUP(B:B,'[1]1. RW,EX,BOP,CP,SA'!$B:$CD,42,0)</f>
        <v>25</v>
      </c>
      <c r="BM105" s="38">
        <f>VLOOKUP(B:B,'[1]1. RW,EX,BOP,CP,SA'!$B:$CD,43,0)</f>
        <v>21</v>
      </c>
      <c r="BN105" s="38">
        <f>VLOOKUP(B:B,'[1]1. RW,EX,BOP,CP,SA'!$B:$CD,44,0)</f>
        <v>19</v>
      </c>
      <c r="BO105" s="38">
        <f>VLOOKUP(B:B,'[1]1. RW,EX,BOP,CP,SA'!$B:$CD,45,0)</f>
        <v>32</v>
      </c>
      <c r="BP105" s="38">
        <f>VLOOKUP(B:B,'[1]1. RW,EX,BOP,CP,SA'!$B:$CD,46,0)</f>
        <v>11</v>
      </c>
      <c r="BQ105" s="38">
        <f>VLOOKUP(B:B,'[1]1. RW,EX,BOP,CP,SA'!$B:$CD,47,0)</f>
        <v>16</v>
      </c>
      <c r="BR105" s="38">
        <f>VLOOKUP(B:B,'[1]1. RW,EX,BOP,CP,SA'!$B:$CD,48,0)</f>
        <v>19</v>
      </c>
      <c r="BS105" s="38">
        <f>VLOOKUP(B:B,'[1]1. RW,EX,BOP,CP,SA'!$B:$CD,49,0)</f>
        <v>25</v>
      </c>
      <c r="BT105" s="38">
        <f>VLOOKUP(B:B,'[1]1. RW,EX,BOP,CP,SA'!$B:$CD,50,0)</f>
        <v>17</v>
      </c>
      <c r="BU105" s="38">
        <f>VLOOKUP(B:B,'[1]1. RW,EX,BOP,CP,SA'!$B:$CD,51,0)</f>
        <v>19</v>
      </c>
      <c r="BV105" s="38">
        <f>VLOOKUP(B:B,'[1]1. RW,EX,BOP,CP,SA'!$B:$CD,52,0)</f>
        <v>19</v>
      </c>
      <c r="BW105" s="38">
        <f>VLOOKUP(B:B,'[1]1. RW,EX,BOP,CP,SA'!$B:$CD,53,0)</f>
        <v>16</v>
      </c>
      <c r="BX105" s="38">
        <f>VLOOKUP(B:B,'[1]1. RW,EX,BOP,CP,SA'!$B:$CD,54,0)</f>
        <v>17</v>
      </c>
      <c r="BY105" s="38">
        <f>VLOOKUP(B:B,'[1]1. RW,EX,BOP,CP,SA'!$B:$CD,55,0)</f>
        <v>16</v>
      </c>
      <c r="BZ105" s="38">
        <f>VLOOKUP(B:B,'[1]1. RW,EX,BOP,CP,SA'!$B:$CD,56,0)</f>
        <v>23</v>
      </c>
      <c r="CA105" s="38">
        <f>VLOOKUP(B:B,'[1]1. RW,EX,BOP,CP,SA'!$B:$CD,57,0)</f>
        <v>17</v>
      </c>
      <c r="CB105" s="38">
        <f>VLOOKUP(B:B,'[1]1. RW,EX,BOP,CP,SA'!$B:$CD,58,0)</f>
        <v>20</v>
      </c>
      <c r="CC105" s="38">
        <f>VLOOKUP(B:B,'[1]1. RW,EX,BOP,CP,SA'!$B:$CD,59,0)</f>
        <v>15</v>
      </c>
      <c r="CD105" s="38">
        <f>VLOOKUP(B:B,'[1]1. RW,EX,BOP,CP,SA'!$B:$CD,60,0)</f>
        <v>16</v>
      </c>
      <c r="CE105" s="38">
        <f>VLOOKUP(B:B,'[1]1. RW,EX,BOP,CP,SA'!$B:$CD,61,0)</f>
        <v>22</v>
      </c>
      <c r="CF105" s="38">
        <f>VLOOKUP(B:B,'[1]1. RW,EX,BOP,CP,SA'!$B:$CD,62,0)</f>
        <v>16</v>
      </c>
      <c r="CG105" s="38">
        <f>VLOOKUP(B:B,'[1]1. RW,EX,BOP,CP,SA'!$B:$CD,63,0)</f>
        <v>19</v>
      </c>
      <c r="CH105" s="38">
        <f>VLOOKUP(B:B,'[1]1. RW,EX,BOP,CP,SA'!$B:$CD,64,0)</f>
        <v>18</v>
      </c>
      <c r="CI105" s="38">
        <f>VLOOKUP(B:B,'[1]1. RW,EX,BOP,CP,SA'!$B:$CD,65,0)</f>
        <v>22</v>
      </c>
      <c r="CJ105" s="38">
        <f>VLOOKUP(B:B,'[1]1. RW,EX,BOP,CP,SA'!$B:$CD,66,0)</f>
        <v>22</v>
      </c>
      <c r="CK105" s="38">
        <f>VLOOKUP(B:B,'[1]1. RW,EX,BOP,CP,SA'!$B:$CD,67,0)</f>
        <v>15</v>
      </c>
      <c r="CL105" s="38">
        <f>VLOOKUP(B:B,'[1]1. RW,EX,BOP,CP,SA'!$B:$CD,68,0)</f>
        <v>22</v>
      </c>
      <c r="CM105" s="38">
        <f>VLOOKUP(B:B,'[1]1. RW,EX,BOP,CP,SA'!$B:$CD,69,0)</f>
        <v>14</v>
      </c>
      <c r="CN105" s="38">
        <f>VLOOKUP(B:B,'[1]1. RW,EX,BOP,CP,SA'!$B:$CD,70,0)</f>
        <v>17</v>
      </c>
      <c r="CO105" s="38">
        <f>VLOOKUP(B:B,'[1]1. RW,EX,BOP,CP,SA'!$B:$CD,71,0)</f>
        <v>21</v>
      </c>
      <c r="CP105" s="38">
        <f>VLOOKUP(B:B,'[1]1. RW,EX,BOP,CP,SA'!$B:$CD,72,0)</f>
        <v>17</v>
      </c>
      <c r="CQ105" s="38">
        <f>VLOOKUP(B:B,'[1]1. RW,EX,BOP,CP,SA'!$B:$CD,73,0)</f>
        <v>18</v>
      </c>
      <c r="CR105" s="38">
        <f>VLOOKUP(B:B,'[1]1. RW,EX,BOP,CP,SA'!$B:$CD,74,0)</f>
        <v>15</v>
      </c>
      <c r="CS105" s="38">
        <f>VLOOKUP(B:B,'[1]1. RW,EX,BOP,CP,SA'!$B:$CD,75,0)</f>
        <v>17</v>
      </c>
      <c r="CT105" s="38">
        <f>VLOOKUP(B:B,'[1]1. RW,EX,BOP,CP,SA'!$B:$CD,76,0)</f>
        <v>16</v>
      </c>
      <c r="CU105" s="38">
        <f>VLOOKUP(B:B,'[1]1. RW,EX,BOP,CP,SA'!$B:$CD,77,0)</f>
        <v>15</v>
      </c>
      <c r="CV105" s="52">
        <f>VLOOKUP(B:B,'[1]1. RW,EX,BOP,CP,SA'!$B:$CD,78,0)</f>
        <v>22</v>
      </c>
      <c r="CW105" s="52">
        <f>VLOOKUP(B:B,'[1]1. RW,EX,BOP,CP,SA'!$B:$CD,79,0)</f>
        <v>18</v>
      </c>
      <c r="CX105" s="52">
        <f>VLOOKUP(B:B,'[1]1. RW,EX,BOP,CP,SA'!$B:$CD,80,0)</f>
        <v>20</v>
      </c>
      <c r="CY105" s="52">
        <f>VLOOKUP(B:B,'[1]1. RW,EX,BOP,CP,SA'!$B:$CD,81,0)</f>
        <v>23</v>
      </c>
    </row>
    <row r="106" spans="1:103">
      <c r="A106" s="13" t="s">
        <v>198</v>
      </c>
      <c r="B106" s="5" t="s">
        <v>1499</v>
      </c>
      <c r="C106" s="18" t="s">
        <v>839</v>
      </c>
      <c r="D106" s="38">
        <v>20</v>
      </c>
      <c r="E106" s="38">
        <v>24</v>
      </c>
      <c r="F106" s="38">
        <v>22</v>
      </c>
      <c r="G106" s="38">
        <v>27</v>
      </c>
      <c r="H106" s="38">
        <v>21</v>
      </c>
      <c r="I106" s="38">
        <v>21</v>
      </c>
      <c r="J106" s="38">
        <v>26</v>
      </c>
      <c r="K106" s="38">
        <v>21</v>
      </c>
      <c r="L106" s="38">
        <v>24</v>
      </c>
      <c r="M106" s="38">
        <v>21</v>
      </c>
      <c r="N106" s="38">
        <v>19</v>
      </c>
      <c r="O106" s="38">
        <v>20</v>
      </c>
      <c r="P106" s="38">
        <v>24</v>
      </c>
      <c r="Q106" s="38">
        <v>30</v>
      </c>
      <c r="R106" s="38">
        <v>31</v>
      </c>
      <c r="S106" s="38">
        <v>27</v>
      </c>
      <c r="T106" s="38">
        <v>25</v>
      </c>
      <c r="U106" s="38">
        <v>31</v>
      </c>
      <c r="V106" s="38">
        <v>32</v>
      </c>
      <c r="W106" s="38">
        <v>44</v>
      </c>
      <c r="X106" s="53">
        <f>VLOOKUP(B:B,'[1]1. RW,EX,BOP,CP,SA'!$B:$CD,2,0)</f>
        <v>6</v>
      </c>
      <c r="Y106" s="38">
        <f>VLOOKUP(B:B,'[1]1. RW,EX,BOP,CP,SA'!$B:$CD,3,0)</f>
        <v>4</v>
      </c>
      <c r="Z106" s="38">
        <f>VLOOKUP(B:B,'[1]1. RW,EX,BOP,CP,SA'!$B:$CD,4,0)</f>
        <v>4</v>
      </c>
      <c r="AA106" s="38">
        <f>VLOOKUP(B:B,'[1]1. RW,EX,BOP,CP,SA'!$B:$CD,5,0)</f>
        <v>6</v>
      </c>
      <c r="AB106" s="38">
        <f>VLOOKUP(B:B,'[1]1. RW,EX,BOP,CP,SA'!$B:$CD,6,0)</f>
        <v>5</v>
      </c>
      <c r="AC106" s="38">
        <f>VLOOKUP(B:B,'[1]1. RW,EX,BOP,CP,SA'!$B:$CD,7,0)</f>
        <v>5</v>
      </c>
      <c r="AD106" s="38">
        <f>VLOOKUP(B:B,'[1]1. RW,EX,BOP,CP,SA'!$B:$CD,8,0)</f>
        <v>8</v>
      </c>
      <c r="AE106" s="38">
        <f>VLOOKUP(B:B,'[1]1. RW,EX,BOP,CP,SA'!$B:$CD,9,0)</f>
        <v>6</v>
      </c>
      <c r="AF106" s="38">
        <f>VLOOKUP(B:B,'[1]1. RW,EX,BOP,CP,SA'!$B:$CD,10,0)</f>
        <v>6</v>
      </c>
      <c r="AG106" s="38">
        <f>VLOOKUP(B:B,'[1]1. RW,EX,BOP,CP,SA'!$B:$CD,11,0)</f>
        <v>5</v>
      </c>
      <c r="AH106" s="38">
        <f>VLOOKUP(B:B,'[1]1. RW,EX,BOP,CP,SA'!$B:$CD,12,0)</f>
        <v>5</v>
      </c>
      <c r="AI106" s="38">
        <f>VLOOKUP(B:B,'[1]1. RW,EX,BOP,CP,SA'!$B:$CD,13,0)</f>
        <v>6</v>
      </c>
      <c r="AJ106" s="38">
        <f>VLOOKUP(B:B,'[1]1. RW,EX,BOP,CP,SA'!$B:$CD,14,0)</f>
        <v>7</v>
      </c>
      <c r="AK106" s="38">
        <f>VLOOKUP(B:B,'[1]1. RW,EX,BOP,CP,SA'!$B:$CD,15,0)</f>
        <v>9</v>
      </c>
      <c r="AL106" s="38">
        <f>VLOOKUP(B:B,'[1]1. RW,EX,BOP,CP,SA'!$B:$CD,16,0)</f>
        <v>5</v>
      </c>
      <c r="AM106" s="38">
        <f>VLOOKUP(B:B,'[1]1. RW,EX,BOP,CP,SA'!$B:$CD,17,0)</f>
        <v>6</v>
      </c>
      <c r="AN106" s="38">
        <f>VLOOKUP(B:B,'[1]1. RW,EX,BOP,CP,SA'!$B:$CD,18,0)</f>
        <v>6</v>
      </c>
      <c r="AO106" s="38">
        <f>VLOOKUP(B:B,'[1]1. RW,EX,BOP,CP,SA'!$B:$CD,19,0)</f>
        <v>5</v>
      </c>
      <c r="AP106" s="38">
        <f>VLOOKUP(B:B,'[1]1. RW,EX,BOP,CP,SA'!$B:$CD,20,0)</f>
        <v>5</v>
      </c>
      <c r="AQ106" s="38">
        <f>VLOOKUP(B:B,'[1]1. RW,EX,BOP,CP,SA'!$B:$CD,21,0)</f>
        <v>5</v>
      </c>
      <c r="AR106" s="38">
        <f>VLOOKUP(B:B,'[1]1. RW,EX,BOP,CP,SA'!$B:$CD,22,0)</f>
        <v>5</v>
      </c>
      <c r="AS106" s="38">
        <f>VLOOKUP(B:B,'[1]1. RW,EX,BOP,CP,SA'!$B:$CD,23,0)</f>
        <v>5</v>
      </c>
      <c r="AT106" s="38">
        <f>VLOOKUP(B:B,'[1]1. RW,EX,BOP,CP,SA'!$B:$CD,24,0)</f>
        <v>6</v>
      </c>
      <c r="AU106" s="38">
        <f>VLOOKUP(B:B,'[1]1. RW,EX,BOP,CP,SA'!$B:$CD,25,0)</f>
        <v>5</v>
      </c>
      <c r="AV106" s="38">
        <f>VLOOKUP(B:B,'[1]1. RW,EX,BOP,CP,SA'!$B:$CD,26,0)</f>
        <v>5</v>
      </c>
      <c r="AW106" s="38">
        <f>VLOOKUP(B:B,'[1]1. RW,EX,BOP,CP,SA'!$B:$CD,27,0)</f>
        <v>7</v>
      </c>
      <c r="AX106" s="38">
        <f>VLOOKUP(B:B,'[1]1. RW,EX,BOP,CP,SA'!$B:$CD,28,0)</f>
        <v>7</v>
      </c>
      <c r="AY106" s="38">
        <f>VLOOKUP(B:B,'[1]1. RW,EX,BOP,CP,SA'!$B:$CD,29,0)</f>
        <v>7</v>
      </c>
      <c r="AZ106" s="38">
        <f>VLOOKUP(B:B,'[1]1. RW,EX,BOP,CP,SA'!$B:$CD,30,0)</f>
        <v>5</v>
      </c>
      <c r="BA106" s="38">
        <f>VLOOKUP(B:B,'[1]1. RW,EX,BOP,CP,SA'!$B:$CD,31,0)</f>
        <v>5</v>
      </c>
      <c r="BB106" s="38">
        <f>VLOOKUP(B:B,'[1]1. RW,EX,BOP,CP,SA'!$B:$CD,32,0)</f>
        <v>6</v>
      </c>
      <c r="BC106" s="38">
        <f>VLOOKUP(B:B,'[1]1. RW,EX,BOP,CP,SA'!$B:$CD,33,0)</f>
        <v>5</v>
      </c>
      <c r="BD106" s="38">
        <f>VLOOKUP(B:B,'[1]1. RW,EX,BOP,CP,SA'!$B:$CD,34,0)</f>
        <v>8</v>
      </c>
      <c r="BE106" s="38">
        <f>VLOOKUP(B:B,'[1]1. RW,EX,BOP,CP,SA'!$B:$CD,35,0)</f>
        <v>6</v>
      </c>
      <c r="BF106" s="38">
        <f>VLOOKUP(B:B,'[1]1. RW,EX,BOP,CP,SA'!$B:$CD,36,0)</f>
        <v>5</v>
      </c>
      <c r="BG106" s="38">
        <f>VLOOKUP(B:B,'[1]1. RW,EX,BOP,CP,SA'!$B:$CD,37,0)</f>
        <v>5</v>
      </c>
      <c r="BH106" s="38">
        <f>VLOOKUP(B:B,'[1]1. RW,EX,BOP,CP,SA'!$B:$CD,38,0)</f>
        <v>6</v>
      </c>
      <c r="BI106" s="38">
        <f>VLOOKUP(B:B,'[1]1. RW,EX,BOP,CP,SA'!$B:$CD,39,0)</f>
        <v>5</v>
      </c>
      <c r="BJ106" s="38">
        <f>VLOOKUP(B:B,'[1]1. RW,EX,BOP,CP,SA'!$B:$CD,40,0)</f>
        <v>5</v>
      </c>
      <c r="BK106" s="38">
        <f>VLOOKUP(B:B,'[1]1. RW,EX,BOP,CP,SA'!$B:$CD,41,0)</f>
        <v>5</v>
      </c>
      <c r="BL106" s="38">
        <f>VLOOKUP(B:B,'[1]1. RW,EX,BOP,CP,SA'!$B:$CD,42,0)</f>
        <v>5</v>
      </c>
      <c r="BM106" s="38">
        <f>VLOOKUP(B:B,'[1]1. RW,EX,BOP,CP,SA'!$B:$CD,43,0)</f>
        <v>5</v>
      </c>
      <c r="BN106" s="38">
        <f>VLOOKUP(B:B,'[1]1. RW,EX,BOP,CP,SA'!$B:$CD,44,0)</f>
        <v>5</v>
      </c>
      <c r="BO106" s="38">
        <f>VLOOKUP(B:B,'[1]1. RW,EX,BOP,CP,SA'!$B:$CD,45,0)</f>
        <v>4</v>
      </c>
      <c r="BP106" s="38">
        <f>VLOOKUP(B:B,'[1]1. RW,EX,BOP,CP,SA'!$B:$CD,46,0)</f>
        <v>3</v>
      </c>
      <c r="BQ106" s="38">
        <f>VLOOKUP(B:B,'[1]1. RW,EX,BOP,CP,SA'!$B:$CD,47,0)</f>
        <v>5</v>
      </c>
      <c r="BR106" s="38">
        <f>VLOOKUP(B:B,'[1]1. RW,EX,BOP,CP,SA'!$B:$CD,48,0)</f>
        <v>5</v>
      </c>
      <c r="BS106" s="38">
        <f>VLOOKUP(B:B,'[1]1. RW,EX,BOP,CP,SA'!$B:$CD,49,0)</f>
        <v>7</v>
      </c>
      <c r="BT106" s="38">
        <f>VLOOKUP(B:B,'[1]1. RW,EX,BOP,CP,SA'!$B:$CD,50,0)</f>
        <v>5</v>
      </c>
      <c r="BU106" s="38">
        <f>VLOOKUP(B:B,'[1]1. RW,EX,BOP,CP,SA'!$B:$CD,51,0)</f>
        <v>6</v>
      </c>
      <c r="BV106" s="38">
        <f>VLOOKUP(B:B,'[1]1. RW,EX,BOP,CP,SA'!$B:$CD,52,0)</f>
        <v>7</v>
      </c>
      <c r="BW106" s="38">
        <f>VLOOKUP(B:B,'[1]1. RW,EX,BOP,CP,SA'!$B:$CD,53,0)</f>
        <v>6</v>
      </c>
      <c r="BX106" s="38">
        <f>VLOOKUP(B:B,'[1]1. RW,EX,BOP,CP,SA'!$B:$CD,54,0)</f>
        <v>8</v>
      </c>
      <c r="BY106" s="38">
        <f>VLOOKUP(B:B,'[1]1. RW,EX,BOP,CP,SA'!$B:$CD,55,0)</f>
        <v>8</v>
      </c>
      <c r="BZ106" s="38">
        <f>VLOOKUP(B:B,'[1]1. RW,EX,BOP,CP,SA'!$B:$CD,56,0)</f>
        <v>8</v>
      </c>
      <c r="CA106" s="38">
        <f>VLOOKUP(B:B,'[1]1. RW,EX,BOP,CP,SA'!$B:$CD,57,0)</f>
        <v>6</v>
      </c>
      <c r="CB106" s="38">
        <f>VLOOKUP(B:B,'[1]1. RW,EX,BOP,CP,SA'!$B:$CD,58,0)</f>
        <v>8</v>
      </c>
      <c r="CC106" s="38">
        <f>VLOOKUP(B:B,'[1]1. RW,EX,BOP,CP,SA'!$B:$CD,59,0)</f>
        <v>7</v>
      </c>
      <c r="CD106" s="38">
        <f>VLOOKUP(B:B,'[1]1. RW,EX,BOP,CP,SA'!$B:$CD,60,0)</f>
        <v>7</v>
      </c>
      <c r="CE106" s="38">
        <f>VLOOKUP(B:B,'[1]1. RW,EX,BOP,CP,SA'!$B:$CD,61,0)</f>
        <v>9</v>
      </c>
      <c r="CF106" s="38">
        <f>VLOOKUP(B:B,'[1]1. RW,EX,BOP,CP,SA'!$B:$CD,62,0)</f>
        <v>8</v>
      </c>
      <c r="CG106" s="38">
        <f>VLOOKUP(B:B,'[1]1. RW,EX,BOP,CP,SA'!$B:$CD,63,0)</f>
        <v>5</v>
      </c>
      <c r="CH106" s="38">
        <f>VLOOKUP(B:B,'[1]1. RW,EX,BOP,CP,SA'!$B:$CD,64,0)</f>
        <v>7</v>
      </c>
      <c r="CI106" s="38">
        <f>VLOOKUP(B:B,'[1]1. RW,EX,BOP,CP,SA'!$B:$CD,65,0)</f>
        <v>7</v>
      </c>
      <c r="CJ106" s="38">
        <f>VLOOKUP(B:B,'[1]1. RW,EX,BOP,CP,SA'!$B:$CD,66,0)</f>
        <v>6</v>
      </c>
      <c r="CK106" s="38">
        <f>VLOOKUP(B:B,'[1]1. RW,EX,BOP,CP,SA'!$B:$CD,67,0)</f>
        <v>6</v>
      </c>
      <c r="CL106" s="38">
        <f>VLOOKUP(B:B,'[1]1. RW,EX,BOP,CP,SA'!$B:$CD,68,0)</f>
        <v>7</v>
      </c>
      <c r="CM106" s="38">
        <f>VLOOKUP(B:B,'[1]1. RW,EX,BOP,CP,SA'!$B:$CD,69,0)</f>
        <v>6</v>
      </c>
      <c r="CN106" s="38">
        <f>VLOOKUP(B:B,'[1]1. RW,EX,BOP,CP,SA'!$B:$CD,70,0)</f>
        <v>8</v>
      </c>
      <c r="CO106" s="38">
        <f>VLOOKUP(B:B,'[1]1. RW,EX,BOP,CP,SA'!$B:$CD,71,0)</f>
        <v>8</v>
      </c>
      <c r="CP106" s="38">
        <f>VLOOKUP(B:B,'[1]1. RW,EX,BOP,CP,SA'!$B:$CD,72,0)</f>
        <v>7</v>
      </c>
      <c r="CQ106" s="38">
        <f>VLOOKUP(B:B,'[1]1. RW,EX,BOP,CP,SA'!$B:$CD,73,0)</f>
        <v>8</v>
      </c>
      <c r="CR106" s="38">
        <f>VLOOKUP(B:B,'[1]1. RW,EX,BOP,CP,SA'!$B:$CD,74,0)</f>
        <v>9</v>
      </c>
      <c r="CS106" s="38">
        <f>VLOOKUP(B:B,'[1]1. RW,EX,BOP,CP,SA'!$B:$CD,75,0)</f>
        <v>9</v>
      </c>
      <c r="CT106" s="38">
        <f>VLOOKUP(B:B,'[1]1. RW,EX,BOP,CP,SA'!$B:$CD,76,0)</f>
        <v>8</v>
      </c>
      <c r="CU106" s="38">
        <f>VLOOKUP(B:B,'[1]1. RW,EX,BOP,CP,SA'!$B:$CD,77,0)</f>
        <v>6</v>
      </c>
      <c r="CV106" s="52">
        <f>VLOOKUP(B:B,'[1]1. RW,EX,BOP,CP,SA'!$B:$CD,78,0)</f>
        <v>8</v>
      </c>
      <c r="CW106" s="52">
        <f>VLOOKUP(B:B,'[1]1. RW,EX,BOP,CP,SA'!$B:$CD,79,0)</f>
        <v>12</v>
      </c>
      <c r="CX106" s="52">
        <f>VLOOKUP(B:B,'[1]1. RW,EX,BOP,CP,SA'!$B:$CD,80,0)</f>
        <v>11</v>
      </c>
      <c r="CY106" s="52">
        <f>VLOOKUP(B:B,'[1]1. RW,EX,BOP,CP,SA'!$B:$CD,81,0)</f>
        <v>13</v>
      </c>
    </row>
    <row r="107" spans="1:103">
      <c r="A107" s="13" t="s">
        <v>200</v>
      </c>
      <c r="B107" s="5" t="s">
        <v>1500</v>
      </c>
      <c r="C107" s="18" t="s">
        <v>840</v>
      </c>
      <c r="D107" s="38">
        <v>41</v>
      </c>
      <c r="E107" s="38">
        <v>32</v>
      </c>
      <c r="F107" s="38">
        <v>28</v>
      </c>
      <c r="G107" s="38">
        <v>26</v>
      </c>
      <c r="H107" s="38">
        <v>24</v>
      </c>
      <c r="I107" s="38">
        <v>28</v>
      </c>
      <c r="J107" s="38">
        <v>32</v>
      </c>
      <c r="K107" s="38">
        <v>41</v>
      </c>
      <c r="L107" s="38">
        <v>37</v>
      </c>
      <c r="M107" s="38">
        <v>37</v>
      </c>
      <c r="N107" s="38">
        <v>78</v>
      </c>
      <c r="O107" s="38">
        <v>51</v>
      </c>
      <c r="P107" s="38">
        <v>47</v>
      </c>
      <c r="Q107" s="38">
        <v>43</v>
      </c>
      <c r="R107" s="38">
        <v>42</v>
      </c>
      <c r="S107" s="38">
        <v>48</v>
      </c>
      <c r="T107" s="38">
        <v>48</v>
      </c>
      <c r="U107" s="38">
        <v>42</v>
      </c>
      <c r="V107" s="38">
        <v>31</v>
      </c>
      <c r="W107" s="38">
        <v>39</v>
      </c>
      <c r="X107" s="53">
        <f>VLOOKUP(B:B,'[1]1. RW,EX,BOP,CP,SA'!$B:$CD,2,0)</f>
        <v>13</v>
      </c>
      <c r="Y107" s="38">
        <f>VLOOKUP(B:B,'[1]1. RW,EX,BOP,CP,SA'!$B:$CD,3,0)</f>
        <v>10</v>
      </c>
      <c r="Z107" s="38">
        <f>VLOOKUP(B:B,'[1]1. RW,EX,BOP,CP,SA'!$B:$CD,4,0)</f>
        <v>10</v>
      </c>
      <c r="AA107" s="38">
        <f>VLOOKUP(B:B,'[1]1. RW,EX,BOP,CP,SA'!$B:$CD,5,0)</f>
        <v>8</v>
      </c>
      <c r="AB107" s="38">
        <f>VLOOKUP(B:B,'[1]1. RW,EX,BOP,CP,SA'!$B:$CD,6,0)</f>
        <v>7</v>
      </c>
      <c r="AC107" s="38">
        <f>VLOOKUP(B:B,'[1]1. RW,EX,BOP,CP,SA'!$B:$CD,7,0)</f>
        <v>8</v>
      </c>
      <c r="AD107" s="38">
        <f>VLOOKUP(B:B,'[1]1. RW,EX,BOP,CP,SA'!$B:$CD,8,0)</f>
        <v>10</v>
      </c>
      <c r="AE107" s="38">
        <f>VLOOKUP(B:B,'[1]1. RW,EX,BOP,CP,SA'!$B:$CD,9,0)</f>
        <v>7</v>
      </c>
      <c r="AF107" s="38">
        <f>VLOOKUP(B:B,'[1]1. RW,EX,BOP,CP,SA'!$B:$CD,10,0)</f>
        <v>6</v>
      </c>
      <c r="AG107" s="38">
        <f>VLOOKUP(B:B,'[1]1. RW,EX,BOP,CP,SA'!$B:$CD,11,0)</f>
        <v>7</v>
      </c>
      <c r="AH107" s="38">
        <f>VLOOKUP(B:B,'[1]1. RW,EX,BOP,CP,SA'!$B:$CD,12,0)</f>
        <v>8</v>
      </c>
      <c r="AI107" s="38">
        <f>VLOOKUP(B:B,'[1]1. RW,EX,BOP,CP,SA'!$B:$CD,13,0)</f>
        <v>7</v>
      </c>
      <c r="AJ107" s="38">
        <f>VLOOKUP(B:B,'[1]1. RW,EX,BOP,CP,SA'!$B:$CD,14,0)</f>
        <v>6</v>
      </c>
      <c r="AK107" s="38">
        <f>VLOOKUP(B:B,'[1]1. RW,EX,BOP,CP,SA'!$B:$CD,15,0)</f>
        <v>7</v>
      </c>
      <c r="AL107" s="38">
        <f>VLOOKUP(B:B,'[1]1. RW,EX,BOP,CP,SA'!$B:$CD,16,0)</f>
        <v>6</v>
      </c>
      <c r="AM107" s="38">
        <f>VLOOKUP(B:B,'[1]1. RW,EX,BOP,CP,SA'!$B:$CD,17,0)</f>
        <v>7</v>
      </c>
      <c r="AN107" s="38">
        <f>VLOOKUP(B:B,'[1]1. RW,EX,BOP,CP,SA'!$B:$CD,18,0)</f>
        <v>6</v>
      </c>
      <c r="AO107" s="38">
        <f>VLOOKUP(B:B,'[1]1. RW,EX,BOP,CP,SA'!$B:$CD,19,0)</f>
        <v>6</v>
      </c>
      <c r="AP107" s="38">
        <f>VLOOKUP(B:B,'[1]1. RW,EX,BOP,CP,SA'!$B:$CD,20,0)</f>
        <v>5</v>
      </c>
      <c r="AQ107" s="38">
        <f>VLOOKUP(B:B,'[1]1. RW,EX,BOP,CP,SA'!$B:$CD,21,0)</f>
        <v>7</v>
      </c>
      <c r="AR107" s="38">
        <f>VLOOKUP(B:B,'[1]1. RW,EX,BOP,CP,SA'!$B:$CD,22,0)</f>
        <v>6</v>
      </c>
      <c r="AS107" s="38">
        <f>VLOOKUP(B:B,'[1]1. RW,EX,BOP,CP,SA'!$B:$CD,23,0)</f>
        <v>8</v>
      </c>
      <c r="AT107" s="38">
        <f>VLOOKUP(B:B,'[1]1. RW,EX,BOP,CP,SA'!$B:$CD,24,0)</f>
        <v>7</v>
      </c>
      <c r="AU107" s="38">
        <f>VLOOKUP(B:B,'[1]1. RW,EX,BOP,CP,SA'!$B:$CD,25,0)</f>
        <v>7</v>
      </c>
      <c r="AV107" s="38">
        <f>VLOOKUP(B:B,'[1]1. RW,EX,BOP,CP,SA'!$B:$CD,26,0)</f>
        <v>7</v>
      </c>
      <c r="AW107" s="38">
        <f>VLOOKUP(B:B,'[1]1. RW,EX,BOP,CP,SA'!$B:$CD,27,0)</f>
        <v>8</v>
      </c>
      <c r="AX107" s="38">
        <f>VLOOKUP(B:B,'[1]1. RW,EX,BOP,CP,SA'!$B:$CD,28,0)</f>
        <v>8</v>
      </c>
      <c r="AY107" s="38">
        <f>VLOOKUP(B:B,'[1]1. RW,EX,BOP,CP,SA'!$B:$CD,29,0)</f>
        <v>9</v>
      </c>
      <c r="AZ107" s="38">
        <f>VLOOKUP(B:B,'[1]1. RW,EX,BOP,CP,SA'!$B:$CD,30,0)</f>
        <v>8</v>
      </c>
      <c r="BA107" s="38">
        <f>VLOOKUP(B:B,'[1]1. RW,EX,BOP,CP,SA'!$B:$CD,31,0)</f>
        <v>11</v>
      </c>
      <c r="BB107" s="38">
        <f>VLOOKUP(B:B,'[1]1. RW,EX,BOP,CP,SA'!$B:$CD,32,0)</f>
        <v>11</v>
      </c>
      <c r="BC107" s="38">
        <f>VLOOKUP(B:B,'[1]1. RW,EX,BOP,CP,SA'!$B:$CD,33,0)</f>
        <v>11</v>
      </c>
      <c r="BD107" s="38">
        <f>VLOOKUP(B:B,'[1]1. RW,EX,BOP,CP,SA'!$B:$CD,34,0)</f>
        <v>9</v>
      </c>
      <c r="BE107" s="38">
        <f>VLOOKUP(B:B,'[1]1. RW,EX,BOP,CP,SA'!$B:$CD,35,0)</f>
        <v>7</v>
      </c>
      <c r="BF107" s="38">
        <f>VLOOKUP(B:B,'[1]1. RW,EX,BOP,CP,SA'!$B:$CD,36,0)</f>
        <v>12</v>
      </c>
      <c r="BG107" s="38">
        <f>VLOOKUP(B:B,'[1]1. RW,EX,BOP,CP,SA'!$B:$CD,37,0)</f>
        <v>9</v>
      </c>
      <c r="BH107" s="38">
        <f>VLOOKUP(B:B,'[1]1. RW,EX,BOP,CP,SA'!$B:$CD,38,0)</f>
        <v>6</v>
      </c>
      <c r="BI107" s="38">
        <f>VLOOKUP(B:B,'[1]1. RW,EX,BOP,CP,SA'!$B:$CD,39,0)</f>
        <v>8</v>
      </c>
      <c r="BJ107" s="38">
        <f>VLOOKUP(B:B,'[1]1. RW,EX,BOP,CP,SA'!$B:$CD,40,0)</f>
        <v>12</v>
      </c>
      <c r="BK107" s="38">
        <f>VLOOKUP(B:B,'[1]1. RW,EX,BOP,CP,SA'!$B:$CD,41,0)</f>
        <v>11</v>
      </c>
      <c r="BL107" s="38">
        <f>VLOOKUP(B:B,'[1]1. RW,EX,BOP,CP,SA'!$B:$CD,42,0)</f>
        <v>20</v>
      </c>
      <c r="BM107" s="38">
        <f>VLOOKUP(B:B,'[1]1. RW,EX,BOP,CP,SA'!$B:$CD,43,0)</f>
        <v>16</v>
      </c>
      <c r="BN107" s="38">
        <f>VLOOKUP(B:B,'[1]1. RW,EX,BOP,CP,SA'!$B:$CD,44,0)</f>
        <v>14</v>
      </c>
      <c r="BO107" s="38">
        <f>VLOOKUP(B:B,'[1]1. RW,EX,BOP,CP,SA'!$B:$CD,45,0)</f>
        <v>28</v>
      </c>
      <c r="BP107" s="38">
        <f>VLOOKUP(B:B,'[1]1. RW,EX,BOP,CP,SA'!$B:$CD,46,0)</f>
        <v>8</v>
      </c>
      <c r="BQ107" s="38">
        <f>VLOOKUP(B:B,'[1]1. RW,EX,BOP,CP,SA'!$B:$CD,47,0)</f>
        <v>11</v>
      </c>
      <c r="BR107" s="38">
        <f>VLOOKUP(B:B,'[1]1. RW,EX,BOP,CP,SA'!$B:$CD,48,0)</f>
        <v>14</v>
      </c>
      <c r="BS107" s="38">
        <f>VLOOKUP(B:B,'[1]1. RW,EX,BOP,CP,SA'!$B:$CD,49,0)</f>
        <v>18</v>
      </c>
      <c r="BT107" s="38">
        <f>VLOOKUP(B:B,'[1]1. RW,EX,BOP,CP,SA'!$B:$CD,50,0)</f>
        <v>12</v>
      </c>
      <c r="BU107" s="38">
        <f>VLOOKUP(B:B,'[1]1. RW,EX,BOP,CP,SA'!$B:$CD,51,0)</f>
        <v>13</v>
      </c>
      <c r="BV107" s="38">
        <f>VLOOKUP(B:B,'[1]1. RW,EX,BOP,CP,SA'!$B:$CD,52,0)</f>
        <v>12</v>
      </c>
      <c r="BW107" s="38">
        <f>VLOOKUP(B:B,'[1]1. RW,EX,BOP,CP,SA'!$B:$CD,53,0)</f>
        <v>10</v>
      </c>
      <c r="BX107" s="38">
        <f>VLOOKUP(B:B,'[1]1. RW,EX,BOP,CP,SA'!$B:$CD,54,0)</f>
        <v>9</v>
      </c>
      <c r="BY107" s="38">
        <f>VLOOKUP(B:B,'[1]1. RW,EX,BOP,CP,SA'!$B:$CD,55,0)</f>
        <v>8</v>
      </c>
      <c r="BZ107" s="38">
        <f>VLOOKUP(B:B,'[1]1. RW,EX,BOP,CP,SA'!$B:$CD,56,0)</f>
        <v>15</v>
      </c>
      <c r="CA107" s="38">
        <f>VLOOKUP(B:B,'[1]1. RW,EX,BOP,CP,SA'!$B:$CD,57,0)</f>
        <v>11</v>
      </c>
      <c r="CB107" s="38">
        <f>VLOOKUP(B:B,'[1]1. RW,EX,BOP,CP,SA'!$B:$CD,58,0)</f>
        <v>12</v>
      </c>
      <c r="CC107" s="38">
        <f>VLOOKUP(B:B,'[1]1. RW,EX,BOP,CP,SA'!$B:$CD,59,0)</f>
        <v>8</v>
      </c>
      <c r="CD107" s="38">
        <f>VLOOKUP(B:B,'[1]1. RW,EX,BOP,CP,SA'!$B:$CD,60,0)</f>
        <v>9</v>
      </c>
      <c r="CE107" s="38">
        <f>VLOOKUP(B:B,'[1]1. RW,EX,BOP,CP,SA'!$B:$CD,61,0)</f>
        <v>13</v>
      </c>
      <c r="CF107" s="38">
        <f>VLOOKUP(B:B,'[1]1. RW,EX,BOP,CP,SA'!$B:$CD,62,0)</f>
        <v>8</v>
      </c>
      <c r="CG107" s="38">
        <f>VLOOKUP(B:B,'[1]1. RW,EX,BOP,CP,SA'!$B:$CD,63,0)</f>
        <v>14</v>
      </c>
      <c r="CH107" s="38">
        <f>VLOOKUP(B:B,'[1]1. RW,EX,BOP,CP,SA'!$B:$CD,64,0)</f>
        <v>11</v>
      </c>
      <c r="CI107" s="38">
        <f>VLOOKUP(B:B,'[1]1. RW,EX,BOP,CP,SA'!$B:$CD,65,0)</f>
        <v>15</v>
      </c>
      <c r="CJ107" s="38">
        <f>VLOOKUP(B:B,'[1]1. RW,EX,BOP,CP,SA'!$B:$CD,66,0)</f>
        <v>16</v>
      </c>
      <c r="CK107" s="38">
        <f>VLOOKUP(B:B,'[1]1. RW,EX,BOP,CP,SA'!$B:$CD,67,0)</f>
        <v>9</v>
      </c>
      <c r="CL107" s="38">
        <f>VLOOKUP(B:B,'[1]1. RW,EX,BOP,CP,SA'!$B:$CD,68,0)</f>
        <v>15</v>
      </c>
      <c r="CM107" s="38">
        <f>VLOOKUP(B:B,'[1]1. RW,EX,BOP,CP,SA'!$B:$CD,69,0)</f>
        <v>8</v>
      </c>
      <c r="CN107" s="38">
        <f>VLOOKUP(B:B,'[1]1. RW,EX,BOP,CP,SA'!$B:$CD,70,0)</f>
        <v>9</v>
      </c>
      <c r="CO107" s="38">
        <f>VLOOKUP(B:B,'[1]1. RW,EX,BOP,CP,SA'!$B:$CD,71,0)</f>
        <v>13</v>
      </c>
      <c r="CP107" s="38">
        <f>VLOOKUP(B:B,'[1]1. RW,EX,BOP,CP,SA'!$B:$CD,72,0)</f>
        <v>10</v>
      </c>
      <c r="CQ107" s="38">
        <f>VLOOKUP(B:B,'[1]1. RW,EX,BOP,CP,SA'!$B:$CD,73,0)</f>
        <v>10</v>
      </c>
      <c r="CR107" s="38">
        <f>VLOOKUP(B:B,'[1]1. RW,EX,BOP,CP,SA'!$B:$CD,74,0)</f>
        <v>6</v>
      </c>
      <c r="CS107" s="38">
        <f>VLOOKUP(B:B,'[1]1. RW,EX,BOP,CP,SA'!$B:$CD,75,0)</f>
        <v>8</v>
      </c>
      <c r="CT107" s="38">
        <f>VLOOKUP(B:B,'[1]1. RW,EX,BOP,CP,SA'!$B:$CD,76,0)</f>
        <v>8</v>
      </c>
      <c r="CU107" s="38">
        <f>VLOOKUP(B:B,'[1]1. RW,EX,BOP,CP,SA'!$B:$CD,77,0)</f>
        <v>9</v>
      </c>
      <c r="CV107" s="52">
        <f>VLOOKUP(B:B,'[1]1. RW,EX,BOP,CP,SA'!$B:$CD,78,0)</f>
        <v>14</v>
      </c>
      <c r="CW107" s="52">
        <f>VLOOKUP(B:B,'[1]1. RW,EX,BOP,CP,SA'!$B:$CD,79,0)</f>
        <v>6</v>
      </c>
      <c r="CX107" s="52">
        <f>VLOOKUP(B:B,'[1]1. RW,EX,BOP,CP,SA'!$B:$CD,80,0)</f>
        <v>9</v>
      </c>
      <c r="CY107" s="52">
        <f>VLOOKUP(B:B,'[1]1. RW,EX,BOP,CP,SA'!$B:$CD,81,0)</f>
        <v>10</v>
      </c>
    </row>
    <row r="108" spans="1:103">
      <c r="A108" s="1" t="s">
        <v>202</v>
      </c>
      <c r="B108" s="5" t="s">
        <v>1501</v>
      </c>
      <c r="C108" s="18" t="s">
        <v>841</v>
      </c>
      <c r="D108" s="38">
        <v>2135</v>
      </c>
      <c r="E108" s="38">
        <v>1996</v>
      </c>
      <c r="F108" s="38">
        <v>2805</v>
      </c>
      <c r="G108" s="38">
        <v>2576</v>
      </c>
      <c r="H108" s="38">
        <v>2106</v>
      </c>
      <c r="I108" s="38">
        <v>2376</v>
      </c>
      <c r="J108" s="38">
        <v>3491</v>
      </c>
      <c r="K108" s="38">
        <v>3912</v>
      </c>
      <c r="L108" s="38">
        <v>4312</v>
      </c>
      <c r="M108" s="38">
        <v>6474</v>
      </c>
      <c r="N108" s="38">
        <v>8408</v>
      </c>
      <c r="O108" s="38">
        <v>4451</v>
      </c>
      <c r="P108" s="38">
        <v>6247</v>
      </c>
      <c r="Q108" s="38">
        <v>9812</v>
      </c>
      <c r="R108" s="38">
        <v>8758</v>
      </c>
      <c r="S108" s="38">
        <v>10235</v>
      </c>
      <c r="T108" s="38">
        <v>11542</v>
      </c>
      <c r="U108" s="38">
        <v>11276</v>
      </c>
      <c r="V108" s="38">
        <v>9558</v>
      </c>
      <c r="W108" s="38">
        <v>8723</v>
      </c>
      <c r="X108" s="53">
        <f>VLOOKUP(B:B,'[1]1. RW,EX,BOP,CP,SA'!$B:$CD,2,0)</f>
        <v>548</v>
      </c>
      <c r="Y108" s="38">
        <f>VLOOKUP(B:B,'[1]1. RW,EX,BOP,CP,SA'!$B:$CD,3,0)</f>
        <v>559</v>
      </c>
      <c r="Z108" s="38">
        <f>VLOOKUP(B:B,'[1]1. RW,EX,BOP,CP,SA'!$B:$CD,4,0)</f>
        <v>518</v>
      </c>
      <c r="AA108" s="38">
        <f>VLOOKUP(B:B,'[1]1. RW,EX,BOP,CP,SA'!$B:$CD,5,0)</f>
        <v>510</v>
      </c>
      <c r="AB108" s="38">
        <f>VLOOKUP(B:B,'[1]1. RW,EX,BOP,CP,SA'!$B:$CD,6,0)</f>
        <v>447</v>
      </c>
      <c r="AC108" s="38">
        <f>VLOOKUP(B:B,'[1]1. RW,EX,BOP,CP,SA'!$B:$CD,7,0)</f>
        <v>646</v>
      </c>
      <c r="AD108" s="38">
        <f>VLOOKUP(B:B,'[1]1. RW,EX,BOP,CP,SA'!$B:$CD,8,0)</f>
        <v>432</v>
      </c>
      <c r="AE108" s="38">
        <f>VLOOKUP(B:B,'[1]1. RW,EX,BOP,CP,SA'!$B:$CD,9,0)</f>
        <v>471</v>
      </c>
      <c r="AF108" s="38">
        <f>VLOOKUP(B:B,'[1]1. RW,EX,BOP,CP,SA'!$B:$CD,10,0)</f>
        <v>710</v>
      </c>
      <c r="AG108" s="38">
        <f>VLOOKUP(B:B,'[1]1. RW,EX,BOP,CP,SA'!$B:$CD,11,0)</f>
        <v>650</v>
      </c>
      <c r="AH108" s="38">
        <f>VLOOKUP(B:B,'[1]1. RW,EX,BOP,CP,SA'!$B:$CD,12,0)</f>
        <v>657</v>
      </c>
      <c r="AI108" s="38">
        <f>VLOOKUP(B:B,'[1]1. RW,EX,BOP,CP,SA'!$B:$CD,13,0)</f>
        <v>788</v>
      </c>
      <c r="AJ108" s="38">
        <f>VLOOKUP(B:B,'[1]1. RW,EX,BOP,CP,SA'!$B:$CD,14,0)</f>
        <v>827</v>
      </c>
      <c r="AK108" s="38">
        <f>VLOOKUP(B:B,'[1]1. RW,EX,BOP,CP,SA'!$B:$CD,15,0)</f>
        <v>635</v>
      </c>
      <c r="AL108" s="38">
        <f>VLOOKUP(B:B,'[1]1. RW,EX,BOP,CP,SA'!$B:$CD,16,0)</f>
        <v>569</v>
      </c>
      <c r="AM108" s="38">
        <f>VLOOKUP(B:B,'[1]1. RW,EX,BOP,CP,SA'!$B:$CD,17,0)</f>
        <v>545</v>
      </c>
      <c r="AN108" s="38">
        <f>VLOOKUP(B:B,'[1]1. RW,EX,BOP,CP,SA'!$B:$CD,18,0)</f>
        <v>490</v>
      </c>
      <c r="AO108" s="38">
        <f>VLOOKUP(B:B,'[1]1. RW,EX,BOP,CP,SA'!$B:$CD,19,0)</f>
        <v>514</v>
      </c>
      <c r="AP108" s="38">
        <f>VLOOKUP(B:B,'[1]1. RW,EX,BOP,CP,SA'!$B:$CD,20,0)</f>
        <v>565</v>
      </c>
      <c r="AQ108" s="38">
        <f>VLOOKUP(B:B,'[1]1. RW,EX,BOP,CP,SA'!$B:$CD,21,0)</f>
        <v>537</v>
      </c>
      <c r="AR108" s="38">
        <f>VLOOKUP(B:B,'[1]1. RW,EX,BOP,CP,SA'!$B:$CD,22,0)</f>
        <v>518</v>
      </c>
      <c r="AS108" s="38">
        <f>VLOOKUP(B:B,'[1]1. RW,EX,BOP,CP,SA'!$B:$CD,23,0)</f>
        <v>647</v>
      </c>
      <c r="AT108" s="38">
        <f>VLOOKUP(B:B,'[1]1. RW,EX,BOP,CP,SA'!$B:$CD,24,0)</f>
        <v>599</v>
      </c>
      <c r="AU108" s="38">
        <f>VLOOKUP(B:B,'[1]1. RW,EX,BOP,CP,SA'!$B:$CD,25,0)</f>
        <v>612</v>
      </c>
      <c r="AV108" s="38">
        <f>VLOOKUP(B:B,'[1]1. RW,EX,BOP,CP,SA'!$B:$CD,26,0)</f>
        <v>610</v>
      </c>
      <c r="AW108" s="38">
        <f>VLOOKUP(B:B,'[1]1. RW,EX,BOP,CP,SA'!$B:$CD,27,0)</f>
        <v>1050</v>
      </c>
      <c r="AX108" s="38">
        <f>VLOOKUP(B:B,'[1]1. RW,EX,BOP,CP,SA'!$B:$CD,28,0)</f>
        <v>793</v>
      </c>
      <c r="AY108" s="38">
        <f>VLOOKUP(B:B,'[1]1. RW,EX,BOP,CP,SA'!$B:$CD,29,0)</f>
        <v>1038</v>
      </c>
      <c r="AZ108" s="38">
        <f>VLOOKUP(B:B,'[1]1. RW,EX,BOP,CP,SA'!$B:$CD,30,0)</f>
        <v>921</v>
      </c>
      <c r="BA108" s="38">
        <f>VLOOKUP(B:B,'[1]1. RW,EX,BOP,CP,SA'!$B:$CD,31,0)</f>
        <v>1082</v>
      </c>
      <c r="BB108" s="38">
        <f>VLOOKUP(B:B,'[1]1. RW,EX,BOP,CP,SA'!$B:$CD,32,0)</f>
        <v>962</v>
      </c>
      <c r="BC108" s="38">
        <f>VLOOKUP(B:B,'[1]1. RW,EX,BOP,CP,SA'!$B:$CD,33,0)</f>
        <v>947</v>
      </c>
      <c r="BD108" s="38">
        <f>VLOOKUP(B:B,'[1]1. RW,EX,BOP,CP,SA'!$B:$CD,34,0)</f>
        <v>893</v>
      </c>
      <c r="BE108" s="38">
        <f>VLOOKUP(B:B,'[1]1. RW,EX,BOP,CP,SA'!$B:$CD,35,0)</f>
        <v>982</v>
      </c>
      <c r="BF108" s="38">
        <f>VLOOKUP(B:B,'[1]1. RW,EX,BOP,CP,SA'!$B:$CD,36,0)</f>
        <v>953</v>
      </c>
      <c r="BG108" s="38">
        <f>VLOOKUP(B:B,'[1]1. RW,EX,BOP,CP,SA'!$B:$CD,37,0)</f>
        <v>1484</v>
      </c>
      <c r="BH108" s="38">
        <f>VLOOKUP(B:B,'[1]1. RW,EX,BOP,CP,SA'!$B:$CD,38,0)</f>
        <v>1164</v>
      </c>
      <c r="BI108" s="38">
        <f>VLOOKUP(B:B,'[1]1. RW,EX,BOP,CP,SA'!$B:$CD,39,0)</f>
        <v>1928</v>
      </c>
      <c r="BJ108" s="38">
        <f>VLOOKUP(B:B,'[1]1. RW,EX,BOP,CP,SA'!$B:$CD,40,0)</f>
        <v>1276</v>
      </c>
      <c r="BK108" s="38">
        <f>VLOOKUP(B:B,'[1]1. RW,EX,BOP,CP,SA'!$B:$CD,41,0)</f>
        <v>2106</v>
      </c>
      <c r="BL108" s="38">
        <f>VLOOKUP(B:B,'[1]1. RW,EX,BOP,CP,SA'!$B:$CD,42,0)</f>
        <v>1567</v>
      </c>
      <c r="BM108" s="38">
        <f>VLOOKUP(B:B,'[1]1. RW,EX,BOP,CP,SA'!$B:$CD,43,0)</f>
        <v>2467</v>
      </c>
      <c r="BN108" s="38">
        <f>VLOOKUP(B:B,'[1]1. RW,EX,BOP,CP,SA'!$B:$CD,44,0)</f>
        <v>2519</v>
      </c>
      <c r="BO108" s="38">
        <f>VLOOKUP(B:B,'[1]1. RW,EX,BOP,CP,SA'!$B:$CD,45,0)</f>
        <v>1855</v>
      </c>
      <c r="BP108" s="38">
        <f>VLOOKUP(B:B,'[1]1. RW,EX,BOP,CP,SA'!$B:$CD,46,0)</f>
        <v>981</v>
      </c>
      <c r="BQ108" s="38">
        <f>VLOOKUP(B:B,'[1]1. RW,EX,BOP,CP,SA'!$B:$CD,47,0)</f>
        <v>1037</v>
      </c>
      <c r="BR108" s="38">
        <f>VLOOKUP(B:B,'[1]1. RW,EX,BOP,CP,SA'!$B:$CD,48,0)</f>
        <v>939</v>
      </c>
      <c r="BS108" s="38">
        <f>VLOOKUP(B:B,'[1]1. RW,EX,BOP,CP,SA'!$B:$CD,49,0)</f>
        <v>1494</v>
      </c>
      <c r="BT108" s="38">
        <f>VLOOKUP(B:B,'[1]1. RW,EX,BOP,CP,SA'!$B:$CD,50,0)</f>
        <v>1581</v>
      </c>
      <c r="BU108" s="38">
        <f>VLOOKUP(B:B,'[1]1. RW,EX,BOP,CP,SA'!$B:$CD,51,0)</f>
        <v>1705</v>
      </c>
      <c r="BV108" s="38">
        <f>VLOOKUP(B:B,'[1]1. RW,EX,BOP,CP,SA'!$B:$CD,52,0)</f>
        <v>1377</v>
      </c>
      <c r="BW108" s="38">
        <f>VLOOKUP(B:B,'[1]1. RW,EX,BOP,CP,SA'!$B:$CD,53,0)</f>
        <v>1584</v>
      </c>
      <c r="BX108" s="38">
        <f>VLOOKUP(B:B,'[1]1. RW,EX,BOP,CP,SA'!$B:$CD,54,0)</f>
        <v>3478</v>
      </c>
      <c r="BY108" s="38">
        <f>VLOOKUP(B:B,'[1]1. RW,EX,BOP,CP,SA'!$B:$CD,55,0)</f>
        <v>2243</v>
      </c>
      <c r="BZ108" s="38">
        <f>VLOOKUP(B:B,'[1]1. RW,EX,BOP,CP,SA'!$B:$CD,56,0)</f>
        <v>1877</v>
      </c>
      <c r="CA108" s="38">
        <f>VLOOKUP(B:B,'[1]1. RW,EX,BOP,CP,SA'!$B:$CD,57,0)</f>
        <v>2214</v>
      </c>
      <c r="CB108" s="38">
        <f>VLOOKUP(B:B,'[1]1. RW,EX,BOP,CP,SA'!$B:$CD,58,0)</f>
        <v>3325</v>
      </c>
      <c r="CC108" s="38">
        <f>VLOOKUP(B:B,'[1]1. RW,EX,BOP,CP,SA'!$B:$CD,59,0)</f>
        <v>1500</v>
      </c>
      <c r="CD108" s="38">
        <f>VLOOKUP(B:B,'[1]1. RW,EX,BOP,CP,SA'!$B:$CD,60,0)</f>
        <v>1792</v>
      </c>
      <c r="CE108" s="38">
        <f>VLOOKUP(B:B,'[1]1. RW,EX,BOP,CP,SA'!$B:$CD,61,0)</f>
        <v>2141</v>
      </c>
      <c r="CF108" s="38">
        <f>VLOOKUP(B:B,'[1]1. RW,EX,BOP,CP,SA'!$B:$CD,62,0)</f>
        <v>2662</v>
      </c>
      <c r="CG108" s="38">
        <f>VLOOKUP(B:B,'[1]1. RW,EX,BOP,CP,SA'!$B:$CD,63,0)</f>
        <v>2900</v>
      </c>
      <c r="CH108" s="38">
        <f>VLOOKUP(B:B,'[1]1. RW,EX,BOP,CP,SA'!$B:$CD,64,0)</f>
        <v>3018</v>
      </c>
      <c r="CI108" s="38">
        <f>VLOOKUP(B:B,'[1]1. RW,EX,BOP,CP,SA'!$B:$CD,65,0)</f>
        <v>1655</v>
      </c>
      <c r="CJ108" s="38">
        <f>VLOOKUP(B:B,'[1]1. RW,EX,BOP,CP,SA'!$B:$CD,66,0)</f>
        <v>2047</v>
      </c>
      <c r="CK108" s="38">
        <f>VLOOKUP(B:B,'[1]1. RW,EX,BOP,CP,SA'!$B:$CD,67,0)</f>
        <v>3488</v>
      </c>
      <c r="CL108" s="38">
        <f>VLOOKUP(B:B,'[1]1. RW,EX,BOP,CP,SA'!$B:$CD,68,0)</f>
        <v>2684</v>
      </c>
      <c r="CM108" s="38">
        <f>VLOOKUP(B:B,'[1]1. RW,EX,BOP,CP,SA'!$B:$CD,69,0)</f>
        <v>3323</v>
      </c>
      <c r="CN108" s="38">
        <f>VLOOKUP(B:B,'[1]1. RW,EX,BOP,CP,SA'!$B:$CD,70,0)</f>
        <v>2358</v>
      </c>
      <c r="CO108" s="38">
        <f>VLOOKUP(B:B,'[1]1. RW,EX,BOP,CP,SA'!$B:$CD,71,0)</f>
        <v>2216</v>
      </c>
      <c r="CP108" s="38">
        <f>VLOOKUP(B:B,'[1]1. RW,EX,BOP,CP,SA'!$B:$CD,72,0)</f>
        <v>2645</v>
      </c>
      <c r="CQ108" s="38">
        <f>VLOOKUP(B:B,'[1]1. RW,EX,BOP,CP,SA'!$B:$CD,73,0)</f>
        <v>4057</v>
      </c>
      <c r="CR108" s="38">
        <f>VLOOKUP(B:B,'[1]1. RW,EX,BOP,CP,SA'!$B:$CD,74,0)</f>
        <v>2382</v>
      </c>
      <c r="CS108" s="38">
        <f>VLOOKUP(B:B,'[1]1. RW,EX,BOP,CP,SA'!$B:$CD,75,0)</f>
        <v>2398</v>
      </c>
      <c r="CT108" s="38">
        <f>VLOOKUP(B:B,'[1]1. RW,EX,BOP,CP,SA'!$B:$CD,76,0)</f>
        <v>1353</v>
      </c>
      <c r="CU108" s="38">
        <f>VLOOKUP(B:B,'[1]1. RW,EX,BOP,CP,SA'!$B:$CD,77,0)</f>
        <v>3425</v>
      </c>
      <c r="CV108" s="52">
        <f>VLOOKUP(B:B,'[1]1. RW,EX,BOP,CP,SA'!$B:$CD,78,0)</f>
        <v>2055</v>
      </c>
      <c r="CW108" s="52">
        <f>VLOOKUP(B:B,'[1]1. RW,EX,BOP,CP,SA'!$B:$CD,79,0)</f>
        <v>2453</v>
      </c>
      <c r="CX108" s="52">
        <f>VLOOKUP(B:B,'[1]1. RW,EX,BOP,CP,SA'!$B:$CD,80,0)</f>
        <v>2063</v>
      </c>
      <c r="CY108" s="52">
        <f>VLOOKUP(B:B,'[1]1. RW,EX,BOP,CP,SA'!$B:$CD,81,0)</f>
        <v>2152</v>
      </c>
    </row>
    <row r="109" spans="1:103">
      <c r="A109" s="9" t="s">
        <v>204</v>
      </c>
      <c r="B109" s="5" t="s">
        <v>1502</v>
      </c>
      <c r="D109" s="38">
        <v>1119</v>
      </c>
      <c r="E109" s="38">
        <v>843</v>
      </c>
      <c r="F109" s="38">
        <v>912</v>
      </c>
      <c r="G109" s="38">
        <v>957</v>
      </c>
      <c r="H109" s="38">
        <v>971</v>
      </c>
      <c r="I109" s="38">
        <v>1169</v>
      </c>
      <c r="J109" s="38">
        <v>1323</v>
      </c>
      <c r="K109" s="38">
        <v>1614</v>
      </c>
      <c r="L109" s="38">
        <v>1687</v>
      </c>
      <c r="M109" s="38">
        <v>1855</v>
      </c>
      <c r="N109" s="38">
        <v>2211</v>
      </c>
      <c r="O109" s="38">
        <v>1970</v>
      </c>
      <c r="P109" s="38">
        <v>1863</v>
      </c>
      <c r="Q109" s="38">
        <v>2222</v>
      </c>
      <c r="R109" s="38">
        <v>2823</v>
      </c>
      <c r="S109" s="38">
        <v>2959</v>
      </c>
      <c r="T109" s="38">
        <v>2864</v>
      </c>
      <c r="U109" s="38">
        <v>2200</v>
      </c>
      <c r="V109" s="38">
        <v>1383</v>
      </c>
      <c r="W109" s="38">
        <v>1535</v>
      </c>
      <c r="X109" s="53">
        <f>VLOOKUP(B:B,'[1]1. RW,EX,BOP,CP,SA'!$B:$CD,2,0)</f>
        <v>300</v>
      </c>
      <c r="Y109" s="38">
        <f>VLOOKUP(B:B,'[1]1. RW,EX,BOP,CP,SA'!$B:$CD,3,0)</f>
        <v>301</v>
      </c>
      <c r="Z109" s="38">
        <f>VLOOKUP(B:B,'[1]1. RW,EX,BOP,CP,SA'!$B:$CD,4,0)</f>
        <v>270</v>
      </c>
      <c r="AA109" s="38">
        <f>VLOOKUP(B:B,'[1]1. RW,EX,BOP,CP,SA'!$B:$CD,5,0)</f>
        <v>248</v>
      </c>
      <c r="AB109" s="38">
        <f>VLOOKUP(B:B,'[1]1. RW,EX,BOP,CP,SA'!$B:$CD,6,0)</f>
        <v>212</v>
      </c>
      <c r="AC109" s="38">
        <f>VLOOKUP(B:B,'[1]1. RW,EX,BOP,CP,SA'!$B:$CD,7,0)</f>
        <v>195</v>
      </c>
      <c r="AD109" s="38">
        <f>VLOOKUP(B:B,'[1]1. RW,EX,BOP,CP,SA'!$B:$CD,8,0)</f>
        <v>221</v>
      </c>
      <c r="AE109" s="38">
        <f>VLOOKUP(B:B,'[1]1. RW,EX,BOP,CP,SA'!$B:$CD,9,0)</f>
        <v>215</v>
      </c>
      <c r="AF109" s="38">
        <f>VLOOKUP(B:B,'[1]1. RW,EX,BOP,CP,SA'!$B:$CD,10,0)</f>
        <v>240</v>
      </c>
      <c r="AG109" s="38">
        <f>VLOOKUP(B:B,'[1]1. RW,EX,BOP,CP,SA'!$B:$CD,11,0)</f>
        <v>238</v>
      </c>
      <c r="AH109" s="38">
        <f>VLOOKUP(B:B,'[1]1. RW,EX,BOP,CP,SA'!$B:$CD,12,0)</f>
        <v>220</v>
      </c>
      <c r="AI109" s="38">
        <f>VLOOKUP(B:B,'[1]1. RW,EX,BOP,CP,SA'!$B:$CD,13,0)</f>
        <v>214</v>
      </c>
      <c r="AJ109" s="38">
        <f>VLOOKUP(B:B,'[1]1. RW,EX,BOP,CP,SA'!$B:$CD,14,0)</f>
        <v>222</v>
      </c>
      <c r="AK109" s="38">
        <f>VLOOKUP(B:B,'[1]1. RW,EX,BOP,CP,SA'!$B:$CD,15,0)</f>
        <v>221</v>
      </c>
      <c r="AL109" s="38">
        <f>VLOOKUP(B:B,'[1]1. RW,EX,BOP,CP,SA'!$B:$CD,16,0)</f>
        <v>255</v>
      </c>
      <c r="AM109" s="38">
        <f>VLOOKUP(B:B,'[1]1. RW,EX,BOP,CP,SA'!$B:$CD,17,0)</f>
        <v>259</v>
      </c>
      <c r="AN109" s="38">
        <f>VLOOKUP(B:B,'[1]1. RW,EX,BOP,CP,SA'!$B:$CD,18,0)</f>
        <v>242</v>
      </c>
      <c r="AO109" s="38">
        <f>VLOOKUP(B:B,'[1]1. RW,EX,BOP,CP,SA'!$B:$CD,19,0)</f>
        <v>241</v>
      </c>
      <c r="AP109" s="38">
        <f>VLOOKUP(B:B,'[1]1. RW,EX,BOP,CP,SA'!$B:$CD,20,0)</f>
        <v>257</v>
      </c>
      <c r="AQ109" s="38">
        <f>VLOOKUP(B:B,'[1]1. RW,EX,BOP,CP,SA'!$B:$CD,21,0)</f>
        <v>231</v>
      </c>
      <c r="AR109" s="38">
        <f>VLOOKUP(B:B,'[1]1. RW,EX,BOP,CP,SA'!$B:$CD,22,0)</f>
        <v>280</v>
      </c>
      <c r="AS109" s="38">
        <f>VLOOKUP(B:B,'[1]1. RW,EX,BOP,CP,SA'!$B:$CD,23,0)</f>
        <v>275</v>
      </c>
      <c r="AT109" s="38">
        <f>VLOOKUP(B:B,'[1]1. RW,EX,BOP,CP,SA'!$B:$CD,24,0)</f>
        <v>303</v>
      </c>
      <c r="AU109" s="38">
        <f>VLOOKUP(B:B,'[1]1. RW,EX,BOP,CP,SA'!$B:$CD,25,0)</f>
        <v>311</v>
      </c>
      <c r="AV109" s="38">
        <f>VLOOKUP(B:B,'[1]1. RW,EX,BOP,CP,SA'!$B:$CD,26,0)</f>
        <v>282</v>
      </c>
      <c r="AW109" s="38">
        <f>VLOOKUP(B:B,'[1]1. RW,EX,BOP,CP,SA'!$B:$CD,27,0)</f>
        <v>321</v>
      </c>
      <c r="AX109" s="38">
        <f>VLOOKUP(B:B,'[1]1. RW,EX,BOP,CP,SA'!$B:$CD,28,0)</f>
        <v>352</v>
      </c>
      <c r="AY109" s="38">
        <f>VLOOKUP(B:B,'[1]1. RW,EX,BOP,CP,SA'!$B:$CD,29,0)</f>
        <v>368</v>
      </c>
      <c r="AZ109" s="38">
        <f>VLOOKUP(B:B,'[1]1. RW,EX,BOP,CP,SA'!$B:$CD,30,0)</f>
        <v>392</v>
      </c>
      <c r="BA109" s="38">
        <f>VLOOKUP(B:B,'[1]1. RW,EX,BOP,CP,SA'!$B:$CD,31,0)</f>
        <v>426</v>
      </c>
      <c r="BB109" s="38">
        <f>VLOOKUP(B:B,'[1]1. RW,EX,BOP,CP,SA'!$B:$CD,32,0)</f>
        <v>401</v>
      </c>
      <c r="BC109" s="38">
        <f>VLOOKUP(B:B,'[1]1. RW,EX,BOP,CP,SA'!$B:$CD,33,0)</f>
        <v>395</v>
      </c>
      <c r="BD109" s="38">
        <f>VLOOKUP(B:B,'[1]1. RW,EX,BOP,CP,SA'!$B:$CD,34,0)</f>
        <v>426</v>
      </c>
      <c r="BE109" s="38">
        <f>VLOOKUP(B:B,'[1]1. RW,EX,BOP,CP,SA'!$B:$CD,35,0)</f>
        <v>414</v>
      </c>
      <c r="BF109" s="38">
        <f>VLOOKUP(B:B,'[1]1. RW,EX,BOP,CP,SA'!$B:$CD,36,0)</f>
        <v>397</v>
      </c>
      <c r="BG109" s="38">
        <f>VLOOKUP(B:B,'[1]1. RW,EX,BOP,CP,SA'!$B:$CD,37,0)</f>
        <v>450</v>
      </c>
      <c r="BH109" s="38">
        <f>VLOOKUP(B:B,'[1]1. RW,EX,BOP,CP,SA'!$B:$CD,38,0)</f>
        <v>445</v>
      </c>
      <c r="BI109" s="38">
        <f>VLOOKUP(B:B,'[1]1. RW,EX,BOP,CP,SA'!$B:$CD,39,0)</f>
        <v>468</v>
      </c>
      <c r="BJ109" s="38">
        <f>VLOOKUP(B:B,'[1]1. RW,EX,BOP,CP,SA'!$B:$CD,40,0)</f>
        <v>457</v>
      </c>
      <c r="BK109" s="38">
        <f>VLOOKUP(B:B,'[1]1. RW,EX,BOP,CP,SA'!$B:$CD,41,0)</f>
        <v>485</v>
      </c>
      <c r="BL109" s="38">
        <f>VLOOKUP(B:B,'[1]1. RW,EX,BOP,CP,SA'!$B:$CD,42,0)</f>
        <v>493</v>
      </c>
      <c r="BM109" s="38">
        <f>VLOOKUP(B:B,'[1]1. RW,EX,BOP,CP,SA'!$B:$CD,43,0)</f>
        <v>553</v>
      </c>
      <c r="BN109" s="38">
        <f>VLOOKUP(B:B,'[1]1. RW,EX,BOP,CP,SA'!$B:$CD,44,0)</f>
        <v>629</v>
      </c>
      <c r="BO109" s="38">
        <f>VLOOKUP(B:B,'[1]1. RW,EX,BOP,CP,SA'!$B:$CD,45,0)</f>
        <v>536</v>
      </c>
      <c r="BP109" s="38">
        <f>VLOOKUP(B:B,'[1]1. RW,EX,BOP,CP,SA'!$B:$CD,46,0)</f>
        <v>494</v>
      </c>
      <c r="BQ109" s="38">
        <f>VLOOKUP(B:B,'[1]1. RW,EX,BOP,CP,SA'!$B:$CD,47,0)</f>
        <v>460</v>
      </c>
      <c r="BR109" s="38">
        <f>VLOOKUP(B:B,'[1]1. RW,EX,BOP,CP,SA'!$B:$CD,48,0)</f>
        <v>431</v>
      </c>
      <c r="BS109" s="38">
        <f>VLOOKUP(B:B,'[1]1. RW,EX,BOP,CP,SA'!$B:$CD,49,0)</f>
        <v>585</v>
      </c>
      <c r="BT109" s="38">
        <f>VLOOKUP(B:B,'[1]1. RW,EX,BOP,CP,SA'!$B:$CD,50,0)</f>
        <v>475</v>
      </c>
      <c r="BU109" s="38">
        <f>VLOOKUP(B:B,'[1]1. RW,EX,BOP,CP,SA'!$B:$CD,51,0)</f>
        <v>547</v>
      </c>
      <c r="BV109" s="38">
        <f>VLOOKUP(B:B,'[1]1. RW,EX,BOP,CP,SA'!$B:$CD,52,0)</f>
        <v>412</v>
      </c>
      <c r="BW109" s="38">
        <f>VLOOKUP(B:B,'[1]1. RW,EX,BOP,CP,SA'!$B:$CD,53,0)</f>
        <v>429</v>
      </c>
      <c r="BX109" s="38">
        <f>VLOOKUP(B:B,'[1]1. RW,EX,BOP,CP,SA'!$B:$CD,54,0)</f>
        <v>589</v>
      </c>
      <c r="BY109" s="38">
        <f>VLOOKUP(B:B,'[1]1. RW,EX,BOP,CP,SA'!$B:$CD,55,0)</f>
        <v>503</v>
      </c>
      <c r="BZ109" s="38">
        <f>VLOOKUP(B:B,'[1]1. RW,EX,BOP,CP,SA'!$B:$CD,56,0)</f>
        <v>569</v>
      </c>
      <c r="CA109" s="38">
        <f>VLOOKUP(B:B,'[1]1. RW,EX,BOP,CP,SA'!$B:$CD,57,0)</f>
        <v>561</v>
      </c>
      <c r="CB109" s="38">
        <f>VLOOKUP(B:B,'[1]1. RW,EX,BOP,CP,SA'!$B:$CD,58,0)</f>
        <v>547</v>
      </c>
      <c r="CC109" s="38">
        <f>VLOOKUP(B:B,'[1]1. RW,EX,BOP,CP,SA'!$B:$CD,59,0)</f>
        <v>653</v>
      </c>
      <c r="CD109" s="38">
        <f>VLOOKUP(B:B,'[1]1. RW,EX,BOP,CP,SA'!$B:$CD,60,0)</f>
        <v>799</v>
      </c>
      <c r="CE109" s="38">
        <f>VLOOKUP(B:B,'[1]1. RW,EX,BOP,CP,SA'!$B:$CD,61,0)</f>
        <v>824</v>
      </c>
      <c r="CF109" s="38">
        <f>VLOOKUP(B:B,'[1]1. RW,EX,BOP,CP,SA'!$B:$CD,62,0)</f>
        <v>827</v>
      </c>
      <c r="CG109" s="38">
        <f>VLOOKUP(B:B,'[1]1. RW,EX,BOP,CP,SA'!$B:$CD,63,0)</f>
        <v>766</v>
      </c>
      <c r="CH109" s="38">
        <f>VLOOKUP(B:B,'[1]1. RW,EX,BOP,CP,SA'!$B:$CD,64,0)</f>
        <v>705</v>
      </c>
      <c r="CI109" s="38">
        <f>VLOOKUP(B:B,'[1]1. RW,EX,BOP,CP,SA'!$B:$CD,65,0)</f>
        <v>661</v>
      </c>
      <c r="CJ109" s="38">
        <f>VLOOKUP(B:B,'[1]1. RW,EX,BOP,CP,SA'!$B:$CD,66,0)</f>
        <v>725</v>
      </c>
      <c r="CK109" s="38">
        <f>VLOOKUP(B:B,'[1]1. RW,EX,BOP,CP,SA'!$B:$CD,67,0)</f>
        <v>650</v>
      </c>
      <c r="CL109" s="38">
        <f>VLOOKUP(B:B,'[1]1. RW,EX,BOP,CP,SA'!$B:$CD,68,0)</f>
        <v>735</v>
      </c>
      <c r="CM109" s="38">
        <f>VLOOKUP(B:B,'[1]1. RW,EX,BOP,CP,SA'!$B:$CD,69,0)</f>
        <v>754</v>
      </c>
      <c r="CN109" s="38">
        <f>VLOOKUP(B:B,'[1]1. RW,EX,BOP,CP,SA'!$B:$CD,70,0)</f>
        <v>649</v>
      </c>
      <c r="CO109" s="38">
        <f>VLOOKUP(B:B,'[1]1. RW,EX,BOP,CP,SA'!$B:$CD,71,0)</f>
        <v>616</v>
      </c>
      <c r="CP109" s="38">
        <f>VLOOKUP(B:B,'[1]1. RW,EX,BOP,CP,SA'!$B:$CD,72,0)</f>
        <v>499</v>
      </c>
      <c r="CQ109" s="38">
        <f>VLOOKUP(B:B,'[1]1. RW,EX,BOP,CP,SA'!$B:$CD,73,0)</f>
        <v>436</v>
      </c>
      <c r="CR109" s="38">
        <f>VLOOKUP(B:B,'[1]1. RW,EX,BOP,CP,SA'!$B:$CD,74,0)</f>
        <v>363</v>
      </c>
      <c r="CS109" s="38">
        <f>VLOOKUP(B:B,'[1]1. RW,EX,BOP,CP,SA'!$B:$CD,75,0)</f>
        <v>362</v>
      </c>
      <c r="CT109" s="38">
        <f>VLOOKUP(B:B,'[1]1. RW,EX,BOP,CP,SA'!$B:$CD,76,0)</f>
        <v>313</v>
      </c>
      <c r="CU109" s="38">
        <f>VLOOKUP(B:B,'[1]1. RW,EX,BOP,CP,SA'!$B:$CD,77,0)</f>
        <v>345</v>
      </c>
      <c r="CV109" s="52">
        <f>VLOOKUP(B:B,'[1]1. RW,EX,BOP,CP,SA'!$B:$CD,78,0)</f>
        <v>395</v>
      </c>
      <c r="CW109" s="52">
        <f>VLOOKUP(B:B,'[1]1. RW,EX,BOP,CP,SA'!$B:$CD,79,0)</f>
        <v>386</v>
      </c>
      <c r="CX109" s="52">
        <f>VLOOKUP(B:B,'[1]1. RW,EX,BOP,CP,SA'!$B:$CD,80,0)</f>
        <v>367</v>
      </c>
      <c r="CY109" s="52">
        <f>VLOOKUP(B:B,'[1]1. RW,EX,BOP,CP,SA'!$B:$CD,81,0)</f>
        <v>387</v>
      </c>
    </row>
    <row r="110" spans="1:103">
      <c r="A110" s="13" t="s">
        <v>205</v>
      </c>
      <c r="B110" s="5" t="s">
        <v>1503</v>
      </c>
      <c r="C110" s="18" t="s">
        <v>842</v>
      </c>
      <c r="D110" s="38">
        <v>651</v>
      </c>
      <c r="E110" s="38">
        <v>512</v>
      </c>
      <c r="F110" s="38">
        <v>529</v>
      </c>
      <c r="G110" s="38">
        <v>493</v>
      </c>
      <c r="H110" s="38">
        <v>415</v>
      </c>
      <c r="I110" s="38">
        <v>641</v>
      </c>
      <c r="J110" s="38">
        <v>801</v>
      </c>
      <c r="K110" s="38">
        <v>925</v>
      </c>
      <c r="L110" s="38">
        <v>915</v>
      </c>
      <c r="M110" s="38">
        <v>1031</v>
      </c>
      <c r="N110" s="38">
        <v>1311</v>
      </c>
      <c r="O110" s="38">
        <v>975</v>
      </c>
      <c r="P110" s="38">
        <v>1057</v>
      </c>
      <c r="Q110" s="38">
        <v>1284</v>
      </c>
      <c r="R110" s="38">
        <v>1535</v>
      </c>
      <c r="S110" s="38">
        <v>1935</v>
      </c>
      <c r="T110" s="38">
        <v>1913</v>
      </c>
      <c r="U110" s="38">
        <v>1318</v>
      </c>
      <c r="V110" s="38">
        <v>727</v>
      </c>
      <c r="W110" s="38">
        <v>893</v>
      </c>
      <c r="X110" s="53">
        <f>VLOOKUP(B:B,'[1]1. RW,EX,BOP,CP,SA'!$B:$CD,2,0)</f>
        <v>174</v>
      </c>
      <c r="Y110" s="38">
        <f>VLOOKUP(B:B,'[1]1. RW,EX,BOP,CP,SA'!$B:$CD,3,0)</f>
        <v>177</v>
      </c>
      <c r="Z110" s="38">
        <f>VLOOKUP(B:B,'[1]1. RW,EX,BOP,CP,SA'!$B:$CD,4,0)</f>
        <v>155</v>
      </c>
      <c r="AA110" s="38">
        <f>VLOOKUP(B:B,'[1]1. RW,EX,BOP,CP,SA'!$B:$CD,5,0)</f>
        <v>145</v>
      </c>
      <c r="AB110" s="38">
        <f>VLOOKUP(B:B,'[1]1. RW,EX,BOP,CP,SA'!$B:$CD,6,0)</f>
        <v>127</v>
      </c>
      <c r="AC110" s="38">
        <f>VLOOKUP(B:B,'[1]1. RW,EX,BOP,CP,SA'!$B:$CD,7,0)</f>
        <v>123</v>
      </c>
      <c r="AD110" s="38">
        <f>VLOOKUP(B:B,'[1]1. RW,EX,BOP,CP,SA'!$B:$CD,8,0)</f>
        <v>132</v>
      </c>
      <c r="AE110" s="38">
        <f>VLOOKUP(B:B,'[1]1. RW,EX,BOP,CP,SA'!$B:$CD,9,0)</f>
        <v>130</v>
      </c>
      <c r="AF110" s="38">
        <f>VLOOKUP(B:B,'[1]1. RW,EX,BOP,CP,SA'!$B:$CD,10,0)</f>
        <v>144</v>
      </c>
      <c r="AG110" s="38">
        <f>VLOOKUP(B:B,'[1]1. RW,EX,BOP,CP,SA'!$B:$CD,11,0)</f>
        <v>139</v>
      </c>
      <c r="AH110" s="38">
        <f>VLOOKUP(B:B,'[1]1. RW,EX,BOP,CP,SA'!$B:$CD,12,0)</f>
        <v>125</v>
      </c>
      <c r="AI110" s="38">
        <f>VLOOKUP(B:B,'[1]1. RW,EX,BOP,CP,SA'!$B:$CD,13,0)</f>
        <v>121</v>
      </c>
      <c r="AJ110" s="38">
        <f>VLOOKUP(B:B,'[1]1. RW,EX,BOP,CP,SA'!$B:$CD,14,0)</f>
        <v>126</v>
      </c>
      <c r="AK110" s="38">
        <f>VLOOKUP(B:B,'[1]1. RW,EX,BOP,CP,SA'!$B:$CD,15,0)</f>
        <v>112</v>
      </c>
      <c r="AL110" s="38">
        <f>VLOOKUP(B:B,'[1]1. RW,EX,BOP,CP,SA'!$B:$CD,16,0)</f>
        <v>132</v>
      </c>
      <c r="AM110" s="38">
        <f>VLOOKUP(B:B,'[1]1. RW,EX,BOP,CP,SA'!$B:$CD,17,0)</f>
        <v>123</v>
      </c>
      <c r="AN110" s="38">
        <f>VLOOKUP(B:B,'[1]1. RW,EX,BOP,CP,SA'!$B:$CD,18,0)</f>
        <v>102</v>
      </c>
      <c r="AO110" s="38">
        <f>VLOOKUP(B:B,'[1]1. RW,EX,BOP,CP,SA'!$B:$CD,19,0)</f>
        <v>101</v>
      </c>
      <c r="AP110" s="38">
        <f>VLOOKUP(B:B,'[1]1. RW,EX,BOP,CP,SA'!$B:$CD,20,0)</f>
        <v>98</v>
      </c>
      <c r="AQ110" s="38">
        <f>VLOOKUP(B:B,'[1]1. RW,EX,BOP,CP,SA'!$B:$CD,21,0)</f>
        <v>114</v>
      </c>
      <c r="AR110" s="38">
        <f>VLOOKUP(B:B,'[1]1. RW,EX,BOP,CP,SA'!$B:$CD,22,0)</f>
        <v>137</v>
      </c>
      <c r="AS110" s="38">
        <f>VLOOKUP(B:B,'[1]1. RW,EX,BOP,CP,SA'!$B:$CD,23,0)</f>
        <v>139</v>
      </c>
      <c r="AT110" s="38">
        <f>VLOOKUP(B:B,'[1]1. RW,EX,BOP,CP,SA'!$B:$CD,24,0)</f>
        <v>176</v>
      </c>
      <c r="AU110" s="38">
        <f>VLOOKUP(B:B,'[1]1. RW,EX,BOP,CP,SA'!$B:$CD,25,0)</f>
        <v>189</v>
      </c>
      <c r="AV110" s="38">
        <f>VLOOKUP(B:B,'[1]1. RW,EX,BOP,CP,SA'!$B:$CD,26,0)</f>
        <v>176</v>
      </c>
      <c r="AW110" s="38">
        <f>VLOOKUP(B:B,'[1]1. RW,EX,BOP,CP,SA'!$B:$CD,27,0)</f>
        <v>199</v>
      </c>
      <c r="AX110" s="38">
        <f>VLOOKUP(B:B,'[1]1. RW,EX,BOP,CP,SA'!$B:$CD,28,0)</f>
        <v>207</v>
      </c>
      <c r="AY110" s="38">
        <f>VLOOKUP(B:B,'[1]1. RW,EX,BOP,CP,SA'!$B:$CD,29,0)</f>
        <v>219</v>
      </c>
      <c r="AZ110" s="38">
        <f>VLOOKUP(B:B,'[1]1. RW,EX,BOP,CP,SA'!$B:$CD,30,0)</f>
        <v>230</v>
      </c>
      <c r="BA110" s="38">
        <f>VLOOKUP(B:B,'[1]1. RW,EX,BOP,CP,SA'!$B:$CD,31,0)</f>
        <v>243</v>
      </c>
      <c r="BB110" s="38">
        <f>VLOOKUP(B:B,'[1]1. RW,EX,BOP,CP,SA'!$B:$CD,32,0)</f>
        <v>242</v>
      </c>
      <c r="BC110" s="38">
        <f>VLOOKUP(B:B,'[1]1. RW,EX,BOP,CP,SA'!$B:$CD,33,0)</f>
        <v>210</v>
      </c>
      <c r="BD110" s="38">
        <f>VLOOKUP(B:B,'[1]1. RW,EX,BOP,CP,SA'!$B:$CD,34,0)</f>
        <v>235</v>
      </c>
      <c r="BE110" s="38">
        <f>VLOOKUP(B:B,'[1]1. RW,EX,BOP,CP,SA'!$B:$CD,35,0)</f>
        <v>238</v>
      </c>
      <c r="BF110" s="38">
        <f>VLOOKUP(B:B,'[1]1. RW,EX,BOP,CP,SA'!$B:$CD,36,0)</f>
        <v>196</v>
      </c>
      <c r="BG110" s="38">
        <f>VLOOKUP(B:B,'[1]1. RW,EX,BOP,CP,SA'!$B:$CD,37,0)</f>
        <v>246</v>
      </c>
      <c r="BH110" s="38">
        <f>VLOOKUP(B:B,'[1]1. RW,EX,BOP,CP,SA'!$B:$CD,38,0)</f>
        <v>254</v>
      </c>
      <c r="BI110" s="38">
        <f>VLOOKUP(B:B,'[1]1. RW,EX,BOP,CP,SA'!$B:$CD,39,0)</f>
        <v>259</v>
      </c>
      <c r="BJ110" s="38">
        <f>VLOOKUP(B:B,'[1]1. RW,EX,BOP,CP,SA'!$B:$CD,40,0)</f>
        <v>251</v>
      </c>
      <c r="BK110" s="38">
        <f>VLOOKUP(B:B,'[1]1. RW,EX,BOP,CP,SA'!$B:$CD,41,0)</f>
        <v>267</v>
      </c>
      <c r="BL110" s="38">
        <f>VLOOKUP(B:B,'[1]1. RW,EX,BOP,CP,SA'!$B:$CD,42,0)</f>
        <v>303</v>
      </c>
      <c r="BM110" s="38">
        <f>VLOOKUP(B:B,'[1]1. RW,EX,BOP,CP,SA'!$B:$CD,43,0)</f>
        <v>347</v>
      </c>
      <c r="BN110" s="38">
        <f>VLOOKUP(B:B,'[1]1. RW,EX,BOP,CP,SA'!$B:$CD,44,0)</f>
        <v>361</v>
      </c>
      <c r="BO110" s="38">
        <f>VLOOKUP(B:B,'[1]1. RW,EX,BOP,CP,SA'!$B:$CD,45,0)</f>
        <v>300</v>
      </c>
      <c r="BP110" s="38">
        <f>VLOOKUP(B:B,'[1]1. RW,EX,BOP,CP,SA'!$B:$CD,46,0)</f>
        <v>212</v>
      </c>
      <c r="BQ110" s="38">
        <f>VLOOKUP(B:B,'[1]1. RW,EX,BOP,CP,SA'!$B:$CD,47,0)</f>
        <v>217</v>
      </c>
      <c r="BR110" s="38">
        <f>VLOOKUP(B:B,'[1]1. RW,EX,BOP,CP,SA'!$B:$CD,48,0)</f>
        <v>204</v>
      </c>
      <c r="BS110" s="38">
        <f>VLOOKUP(B:B,'[1]1. RW,EX,BOP,CP,SA'!$B:$CD,49,0)</f>
        <v>342</v>
      </c>
      <c r="BT110" s="38">
        <f>VLOOKUP(B:B,'[1]1. RW,EX,BOP,CP,SA'!$B:$CD,50,0)</f>
        <v>277</v>
      </c>
      <c r="BU110" s="38">
        <f>VLOOKUP(B:B,'[1]1. RW,EX,BOP,CP,SA'!$B:$CD,51,0)</f>
        <v>297</v>
      </c>
      <c r="BV110" s="38">
        <f>VLOOKUP(B:B,'[1]1. RW,EX,BOP,CP,SA'!$B:$CD,52,0)</f>
        <v>234</v>
      </c>
      <c r="BW110" s="38">
        <f>VLOOKUP(B:B,'[1]1. RW,EX,BOP,CP,SA'!$B:$CD,53,0)</f>
        <v>249</v>
      </c>
      <c r="BX110" s="38">
        <f>VLOOKUP(B:B,'[1]1. RW,EX,BOP,CP,SA'!$B:$CD,54,0)</f>
        <v>360</v>
      </c>
      <c r="BY110" s="38">
        <f>VLOOKUP(B:B,'[1]1. RW,EX,BOP,CP,SA'!$B:$CD,55,0)</f>
        <v>291</v>
      </c>
      <c r="BZ110" s="38">
        <f>VLOOKUP(B:B,'[1]1. RW,EX,BOP,CP,SA'!$B:$CD,56,0)</f>
        <v>316</v>
      </c>
      <c r="CA110" s="38">
        <f>VLOOKUP(B:B,'[1]1. RW,EX,BOP,CP,SA'!$B:$CD,57,0)</f>
        <v>317</v>
      </c>
      <c r="CB110" s="38">
        <f>VLOOKUP(B:B,'[1]1. RW,EX,BOP,CP,SA'!$B:$CD,58,0)</f>
        <v>259</v>
      </c>
      <c r="CC110" s="38">
        <f>VLOOKUP(B:B,'[1]1. RW,EX,BOP,CP,SA'!$B:$CD,59,0)</f>
        <v>331</v>
      </c>
      <c r="CD110" s="38">
        <f>VLOOKUP(B:B,'[1]1. RW,EX,BOP,CP,SA'!$B:$CD,60,0)</f>
        <v>480</v>
      </c>
      <c r="CE110" s="38">
        <f>VLOOKUP(B:B,'[1]1. RW,EX,BOP,CP,SA'!$B:$CD,61,0)</f>
        <v>465</v>
      </c>
      <c r="CF110" s="38">
        <f>VLOOKUP(B:B,'[1]1. RW,EX,BOP,CP,SA'!$B:$CD,62,0)</f>
        <v>526</v>
      </c>
      <c r="CG110" s="38">
        <f>VLOOKUP(B:B,'[1]1. RW,EX,BOP,CP,SA'!$B:$CD,63,0)</f>
        <v>483</v>
      </c>
      <c r="CH110" s="38">
        <f>VLOOKUP(B:B,'[1]1. RW,EX,BOP,CP,SA'!$B:$CD,64,0)</f>
        <v>468</v>
      </c>
      <c r="CI110" s="38">
        <f>VLOOKUP(B:B,'[1]1. RW,EX,BOP,CP,SA'!$B:$CD,65,0)</f>
        <v>458</v>
      </c>
      <c r="CJ110" s="38">
        <f>VLOOKUP(B:B,'[1]1. RW,EX,BOP,CP,SA'!$B:$CD,66,0)</f>
        <v>508</v>
      </c>
      <c r="CK110" s="38">
        <f>VLOOKUP(B:B,'[1]1. RW,EX,BOP,CP,SA'!$B:$CD,67,0)</f>
        <v>429</v>
      </c>
      <c r="CL110" s="38">
        <f>VLOOKUP(B:B,'[1]1. RW,EX,BOP,CP,SA'!$B:$CD,68,0)</f>
        <v>472</v>
      </c>
      <c r="CM110" s="38">
        <f>VLOOKUP(B:B,'[1]1. RW,EX,BOP,CP,SA'!$B:$CD,69,0)</f>
        <v>504</v>
      </c>
      <c r="CN110" s="38">
        <f>VLOOKUP(B:B,'[1]1. RW,EX,BOP,CP,SA'!$B:$CD,70,0)</f>
        <v>409</v>
      </c>
      <c r="CO110" s="38">
        <f>VLOOKUP(B:B,'[1]1. RW,EX,BOP,CP,SA'!$B:$CD,71,0)</f>
        <v>394</v>
      </c>
      <c r="CP110" s="38">
        <f>VLOOKUP(B:B,'[1]1. RW,EX,BOP,CP,SA'!$B:$CD,72,0)</f>
        <v>305</v>
      </c>
      <c r="CQ110" s="38">
        <f>VLOOKUP(B:B,'[1]1. RW,EX,BOP,CP,SA'!$B:$CD,73,0)</f>
        <v>210</v>
      </c>
      <c r="CR110" s="38">
        <f>VLOOKUP(B:B,'[1]1. RW,EX,BOP,CP,SA'!$B:$CD,74,0)</f>
        <v>177</v>
      </c>
      <c r="CS110" s="38">
        <f>VLOOKUP(B:B,'[1]1. RW,EX,BOP,CP,SA'!$B:$CD,75,0)</f>
        <v>192</v>
      </c>
      <c r="CT110" s="38">
        <f>VLOOKUP(B:B,'[1]1. RW,EX,BOP,CP,SA'!$B:$CD,76,0)</f>
        <v>166</v>
      </c>
      <c r="CU110" s="38">
        <f>VLOOKUP(B:B,'[1]1. RW,EX,BOP,CP,SA'!$B:$CD,77,0)</f>
        <v>192</v>
      </c>
      <c r="CV110" s="52">
        <f>VLOOKUP(B:B,'[1]1. RW,EX,BOP,CP,SA'!$B:$CD,78,0)</f>
        <v>242</v>
      </c>
      <c r="CW110" s="52">
        <f>VLOOKUP(B:B,'[1]1. RW,EX,BOP,CP,SA'!$B:$CD,79,0)</f>
        <v>219</v>
      </c>
      <c r="CX110" s="52">
        <f>VLOOKUP(B:B,'[1]1. RW,EX,BOP,CP,SA'!$B:$CD,80,0)</f>
        <v>197</v>
      </c>
      <c r="CY110" s="52">
        <f>VLOOKUP(B:B,'[1]1. RW,EX,BOP,CP,SA'!$B:$CD,81,0)</f>
        <v>235</v>
      </c>
    </row>
    <row r="111" spans="1:103">
      <c r="A111" s="13" t="s">
        <v>207</v>
      </c>
      <c r="B111" s="5" t="s">
        <v>1504</v>
      </c>
      <c r="C111" s="18" t="s">
        <v>843</v>
      </c>
      <c r="D111" s="38">
        <v>280</v>
      </c>
      <c r="E111" s="38">
        <v>182</v>
      </c>
      <c r="F111" s="38">
        <v>214</v>
      </c>
      <c r="G111" s="38">
        <v>317</v>
      </c>
      <c r="H111" s="38">
        <v>440</v>
      </c>
      <c r="I111" s="38">
        <v>389</v>
      </c>
      <c r="J111" s="38">
        <v>367</v>
      </c>
      <c r="K111" s="38">
        <v>513</v>
      </c>
      <c r="L111" s="38">
        <v>618</v>
      </c>
      <c r="M111" s="38">
        <v>652</v>
      </c>
      <c r="N111" s="38">
        <v>740</v>
      </c>
      <c r="O111" s="38">
        <v>875</v>
      </c>
      <c r="P111" s="38">
        <v>661</v>
      </c>
      <c r="Q111" s="38">
        <v>739</v>
      </c>
      <c r="R111" s="38">
        <v>1081</v>
      </c>
      <c r="S111" s="38">
        <v>842</v>
      </c>
      <c r="T111" s="38">
        <v>787</v>
      </c>
      <c r="U111" s="38">
        <v>757</v>
      </c>
      <c r="V111" s="38">
        <v>552</v>
      </c>
      <c r="W111" s="38">
        <v>516</v>
      </c>
      <c r="X111" s="53">
        <f>VLOOKUP(B:B,'[1]1. RW,EX,BOP,CP,SA'!$B:$CD,2,0)</f>
        <v>77</v>
      </c>
      <c r="Y111" s="38">
        <f>VLOOKUP(B:B,'[1]1. RW,EX,BOP,CP,SA'!$B:$CD,3,0)</f>
        <v>76</v>
      </c>
      <c r="Z111" s="38">
        <f>VLOOKUP(B:B,'[1]1. RW,EX,BOP,CP,SA'!$B:$CD,4,0)</f>
        <v>66</v>
      </c>
      <c r="AA111" s="38">
        <f>VLOOKUP(B:B,'[1]1. RW,EX,BOP,CP,SA'!$B:$CD,5,0)</f>
        <v>61</v>
      </c>
      <c r="AB111" s="38">
        <f>VLOOKUP(B:B,'[1]1. RW,EX,BOP,CP,SA'!$B:$CD,6,0)</f>
        <v>48</v>
      </c>
      <c r="AC111" s="38">
        <f>VLOOKUP(B:B,'[1]1. RW,EX,BOP,CP,SA'!$B:$CD,7,0)</f>
        <v>36</v>
      </c>
      <c r="AD111" s="38">
        <f>VLOOKUP(B:B,'[1]1. RW,EX,BOP,CP,SA'!$B:$CD,8,0)</f>
        <v>53</v>
      </c>
      <c r="AE111" s="38">
        <f>VLOOKUP(B:B,'[1]1. RW,EX,BOP,CP,SA'!$B:$CD,9,0)</f>
        <v>45</v>
      </c>
      <c r="AF111" s="38">
        <f>VLOOKUP(B:B,'[1]1. RW,EX,BOP,CP,SA'!$B:$CD,10,0)</f>
        <v>55</v>
      </c>
      <c r="AG111" s="38">
        <f>VLOOKUP(B:B,'[1]1. RW,EX,BOP,CP,SA'!$B:$CD,11,0)</f>
        <v>56</v>
      </c>
      <c r="AH111" s="38">
        <f>VLOOKUP(B:B,'[1]1. RW,EX,BOP,CP,SA'!$B:$CD,12,0)</f>
        <v>53</v>
      </c>
      <c r="AI111" s="38">
        <f>VLOOKUP(B:B,'[1]1. RW,EX,BOP,CP,SA'!$B:$CD,13,0)</f>
        <v>50</v>
      </c>
      <c r="AJ111" s="38">
        <f>VLOOKUP(B:B,'[1]1. RW,EX,BOP,CP,SA'!$B:$CD,14,0)</f>
        <v>55</v>
      </c>
      <c r="AK111" s="38">
        <f>VLOOKUP(B:B,'[1]1. RW,EX,BOP,CP,SA'!$B:$CD,15,0)</f>
        <v>69</v>
      </c>
      <c r="AL111" s="38">
        <f>VLOOKUP(B:B,'[1]1. RW,EX,BOP,CP,SA'!$B:$CD,16,0)</f>
        <v>88</v>
      </c>
      <c r="AM111" s="38">
        <f>VLOOKUP(B:B,'[1]1. RW,EX,BOP,CP,SA'!$B:$CD,17,0)</f>
        <v>105</v>
      </c>
      <c r="AN111" s="38">
        <f>VLOOKUP(B:B,'[1]1. RW,EX,BOP,CP,SA'!$B:$CD,18,0)</f>
        <v>109</v>
      </c>
      <c r="AO111" s="38">
        <f>VLOOKUP(B:B,'[1]1. RW,EX,BOP,CP,SA'!$B:$CD,19,0)</f>
        <v>112</v>
      </c>
      <c r="AP111" s="38">
        <f>VLOOKUP(B:B,'[1]1. RW,EX,BOP,CP,SA'!$B:$CD,20,0)</f>
        <v>131</v>
      </c>
      <c r="AQ111" s="38">
        <f>VLOOKUP(B:B,'[1]1. RW,EX,BOP,CP,SA'!$B:$CD,21,0)</f>
        <v>88</v>
      </c>
      <c r="AR111" s="38">
        <f>VLOOKUP(B:B,'[1]1. RW,EX,BOP,CP,SA'!$B:$CD,22,0)</f>
        <v>108</v>
      </c>
      <c r="AS111" s="38">
        <f>VLOOKUP(B:B,'[1]1. RW,EX,BOP,CP,SA'!$B:$CD,23,0)</f>
        <v>103</v>
      </c>
      <c r="AT111" s="38">
        <f>VLOOKUP(B:B,'[1]1. RW,EX,BOP,CP,SA'!$B:$CD,24,0)</f>
        <v>92</v>
      </c>
      <c r="AU111" s="38">
        <f>VLOOKUP(B:B,'[1]1. RW,EX,BOP,CP,SA'!$B:$CD,25,0)</f>
        <v>86</v>
      </c>
      <c r="AV111" s="38">
        <f>VLOOKUP(B:B,'[1]1. RW,EX,BOP,CP,SA'!$B:$CD,26,0)</f>
        <v>72</v>
      </c>
      <c r="AW111" s="38">
        <f>VLOOKUP(B:B,'[1]1. RW,EX,BOP,CP,SA'!$B:$CD,27,0)</f>
        <v>88</v>
      </c>
      <c r="AX111" s="38">
        <f>VLOOKUP(B:B,'[1]1. RW,EX,BOP,CP,SA'!$B:$CD,28,0)</f>
        <v>102</v>
      </c>
      <c r="AY111" s="38">
        <f>VLOOKUP(B:B,'[1]1. RW,EX,BOP,CP,SA'!$B:$CD,29,0)</f>
        <v>105</v>
      </c>
      <c r="AZ111" s="38">
        <f>VLOOKUP(B:B,'[1]1. RW,EX,BOP,CP,SA'!$B:$CD,30,0)</f>
        <v>119</v>
      </c>
      <c r="BA111" s="38">
        <f>VLOOKUP(B:B,'[1]1. RW,EX,BOP,CP,SA'!$B:$CD,31,0)</f>
        <v>139</v>
      </c>
      <c r="BB111" s="38">
        <f>VLOOKUP(B:B,'[1]1. RW,EX,BOP,CP,SA'!$B:$CD,32,0)</f>
        <v>116</v>
      </c>
      <c r="BC111" s="38">
        <f>VLOOKUP(B:B,'[1]1. RW,EX,BOP,CP,SA'!$B:$CD,33,0)</f>
        <v>139</v>
      </c>
      <c r="BD111" s="38">
        <f>VLOOKUP(B:B,'[1]1. RW,EX,BOP,CP,SA'!$B:$CD,34,0)</f>
        <v>146</v>
      </c>
      <c r="BE111" s="38">
        <f>VLOOKUP(B:B,'[1]1. RW,EX,BOP,CP,SA'!$B:$CD,35,0)</f>
        <v>136</v>
      </c>
      <c r="BF111" s="38">
        <f>VLOOKUP(B:B,'[1]1. RW,EX,BOP,CP,SA'!$B:$CD,36,0)</f>
        <v>165</v>
      </c>
      <c r="BG111" s="38">
        <f>VLOOKUP(B:B,'[1]1. RW,EX,BOP,CP,SA'!$B:$CD,37,0)</f>
        <v>171</v>
      </c>
      <c r="BH111" s="38">
        <f>VLOOKUP(B:B,'[1]1. RW,EX,BOP,CP,SA'!$B:$CD,38,0)</f>
        <v>151</v>
      </c>
      <c r="BI111" s="38">
        <f>VLOOKUP(B:B,'[1]1. RW,EX,BOP,CP,SA'!$B:$CD,39,0)</f>
        <v>159</v>
      </c>
      <c r="BJ111" s="38">
        <f>VLOOKUP(B:B,'[1]1. RW,EX,BOP,CP,SA'!$B:$CD,40,0)</f>
        <v>165</v>
      </c>
      <c r="BK111" s="38">
        <f>VLOOKUP(B:B,'[1]1. RW,EX,BOP,CP,SA'!$B:$CD,41,0)</f>
        <v>177</v>
      </c>
      <c r="BL111" s="38">
        <f>VLOOKUP(B:B,'[1]1. RW,EX,BOP,CP,SA'!$B:$CD,42,0)</f>
        <v>153</v>
      </c>
      <c r="BM111" s="38">
        <f>VLOOKUP(B:B,'[1]1. RW,EX,BOP,CP,SA'!$B:$CD,43,0)</f>
        <v>166</v>
      </c>
      <c r="BN111" s="38">
        <f>VLOOKUP(B:B,'[1]1. RW,EX,BOP,CP,SA'!$B:$CD,44,0)</f>
        <v>226</v>
      </c>
      <c r="BO111" s="38">
        <f>VLOOKUP(B:B,'[1]1. RW,EX,BOP,CP,SA'!$B:$CD,45,0)</f>
        <v>195</v>
      </c>
      <c r="BP111" s="38">
        <f>VLOOKUP(B:B,'[1]1. RW,EX,BOP,CP,SA'!$B:$CD,46,0)</f>
        <v>249</v>
      </c>
      <c r="BQ111" s="38">
        <f>VLOOKUP(B:B,'[1]1. RW,EX,BOP,CP,SA'!$B:$CD,47,0)</f>
        <v>213</v>
      </c>
      <c r="BR111" s="38">
        <f>VLOOKUP(B:B,'[1]1. RW,EX,BOP,CP,SA'!$B:$CD,48,0)</f>
        <v>199</v>
      </c>
      <c r="BS111" s="38">
        <f>VLOOKUP(B:B,'[1]1. RW,EX,BOP,CP,SA'!$B:$CD,49,0)</f>
        <v>214</v>
      </c>
      <c r="BT111" s="38">
        <f>VLOOKUP(B:B,'[1]1. RW,EX,BOP,CP,SA'!$B:$CD,50,0)</f>
        <v>168</v>
      </c>
      <c r="BU111" s="38">
        <f>VLOOKUP(B:B,'[1]1. RW,EX,BOP,CP,SA'!$B:$CD,51,0)</f>
        <v>215</v>
      </c>
      <c r="BV111" s="38">
        <f>VLOOKUP(B:B,'[1]1. RW,EX,BOP,CP,SA'!$B:$CD,52,0)</f>
        <v>134</v>
      </c>
      <c r="BW111" s="38">
        <f>VLOOKUP(B:B,'[1]1. RW,EX,BOP,CP,SA'!$B:$CD,53,0)</f>
        <v>144</v>
      </c>
      <c r="BX111" s="38">
        <f>VLOOKUP(B:B,'[1]1. RW,EX,BOP,CP,SA'!$B:$CD,54,0)</f>
        <v>184</v>
      </c>
      <c r="BY111" s="38">
        <f>VLOOKUP(B:B,'[1]1. RW,EX,BOP,CP,SA'!$B:$CD,55,0)</f>
        <v>166</v>
      </c>
      <c r="BZ111" s="38">
        <f>VLOOKUP(B:B,'[1]1. RW,EX,BOP,CP,SA'!$B:$CD,56,0)</f>
        <v>201</v>
      </c>
      <c r="CA111" s="38">
        <f>VLOOKUP(B:B,'[1]1. RW,EX,BOP,CP,SA'!$B:$CD,57,0)</f>
        <v>188</v>
      </c>
      <c r="CB111" s="38">
        <f>VLOOKUP(B:B,'[1]1. RW,EX,BOP,CP,SA'!$B:$CD,58,0)</f>
        <v>229</v>
      </c>
      <c r="CC111" s="38">
        <f>VLOOKUP(B:B,'[1]1. RW,EX,BOP,CP,SA'!$B:$CD,59,0)</f>
        <v>271</v>
      </c>
      <c r="CD111" s="38">
        <f>VLOOKUP(B:B,'[1]1. RW,EX,BOP,CP,SA'!$B:$CD,60,0)</f>
        <v>265</v>
      </c>
      <c r="CE111" s="38">
        <f>VLOOKUP(B:B,'[1]1. RW,EX,BOP,CP,SA'!$B:$CD,61,0)</f>
        <v>316</v>
      </c>
      <c r="CF111" s="38">
        <f>VLOOKUP(B:B,'[1]1. RW,EX,BOP,CP,SA'!$B:$CD,62,0)</f>
        <v>255</v>
      </c>
      <c r="CG111" s="38">
        <f>VLOOKUP(B:B,'[1]1. RW,EX,BOP,CP,SA'!$B:$CD,63,0)</f>
        <v>234</v>
      </c>
      <c r="CH111" s="38">
        <f>VLOOKUP(B:B,'[1]1. RW,EX,BOP,CP,SA'!$B:$CD,64,0)</f>
        <v>193</v>
      </c>
      <c r="CI111" s="38">
        <f>VLOOKUP(B:B,'[1]1. RW,EX,BOP,CP,SA'!$B:$CD,65,0)</f>
        <v>160</v>
      </c>
      <c r="CJ111" s="38">
        <f>VLOOKUP(B:B,'[1]1. RW,EX,BOP,CP,SA'!$B:$CD,66,0)</f>
        <v>175</v>
      </c>
      <c r="CK111" s="38">
        <f>VLOOKUP(B:B,'[1]1. RW,EX,BOP,CP,SA'!$B:$CD,67,0)</f>
        <v>179</v>
      </c>
      <c r="CL111" s="38">
        <f>VLOOKUP(B:B,'[1]1. RW,EX,BOP,CP,SA'!$B:$CD,68,0)</f>
        <v>225</v>
      </c>
      <c r="CM111" s="38">
        <f>VLOOKUP(B:B,'[1]1. RW,EX,BOP,CP,SA'!$B:$CD,69,0)</f>
        <v>208</v>
      </c>
      <c r="CN111" s="38">
        <f>VLOOKUP(B:B,'[1]1. RW,EX,BOP,CP,SA'!$B:$CD,70,0)</f>
        <v>204</v>
      </c>
      <c r="CO111" s="38">
        <f>VLOOKUP(B:B,'[1]1. RW,EX,BOP,CP,SA'!$B:$CD,71,0)</f>
        <v>185</v>
      </c>
      <c r="CP111" s="38">
        <f>VLOOKUP(B:B,'[1]1. RW,EX,BOP,CP,SA'!$B:$CD,72,0)</f>
        <v>168</v>
      </c>
      <c r="CQ111" s="38">
        <f>VLOOKUP(B:B,'[1]1. RW,EX,BOP,CP,SA'!$B:$CD,73,0)</f>
        <v>200</v>
      </c>
      <c r="CR111" s="38">
        <f>VLOOKUP(B:B,'[1]1. RW,EX,BOP,CP,SA'!$B:$CD,74,0)</f>
        <v>158</v>
      </c>
      <c r="CS111" s="38">
        <f>VLOOKUP(B:B,'[1]1. RW,EX,BOP,CP,SA'!$B:$CD,75,0)</f>
        <v>146</v>
      </c>
      <c r="CT111" s="38">
        <f>VLOOKUP(B:B,'[1]1. RW,EX,BOP,CP,SA'!$B:$CD,76,0)</f>
        <v>122</v>
      </c>
      <c r="CU111" s="38">
        <f>VLOOKUP(B:B,'[1]1. RW,EX,BOP,CP,SA'!$B:$CD,77,0)</f>
        <v>126</v>
      </c>
      <c r="CV111" s="52">
        <f>VLOOKUP(B:B,'[1]1. RW,EX,BOP,CP,SA'!$B:$CD,78,0)</f>
        <v>123</v>
      </c>
      <c r="CW111" s="52">
        <f>VLOOKUP(B:B,'[1]1. RW,EX,BOP,CP,SA'!$B:$CD,79,0)</f>
        <v>135</v>
      </c>
      <c r="CX111" s="52">
        <f>VLOOKUP(B:B,'[1]1. RW,EX,BOP,CP,SA'!$B:$CD,80,0)</f>
        <v>137</v>
      </c>
      <c r="CY111" s="52">
        <f>VLOOKUP(B:B,'[1]1. RW,EX,BOP,CP,SA'!$B:$CD,81,0)</f>
        <v>121</v>
      </c>
    </row>
    <row r="112" spans="1:103">
      <c r="A112" s="13" t="s">
        <v>209</v>
      </c>
      <c r="B112" s="5" t="s">
        <v>1505</v>
      </c>
      <c r="C112" s="18" t="s">
        <v>844</v>
      </c>
      <c r="D112" s="38">
        <v>188</v>
      </c>
      <c r="E112" s="38">
        <v>149</v>
      </c>
      <c r="F112" s="38">
        <v>169</v>
      </c>
      <c r="G112" s="38">
        <v>147</v>
      </c>
      <c r="H112" s="38">
        <v>116</v>
      </c>
      <c r="I112" s="38">
        <v>139</v>
      </c>
      <c r="J112" s="38">
        <v>155</v>
      </c>
      <c r="K112" s="38">
        <v>176</v>
      </c>
      <c r="L112" s="38">
        <v>154</v>
      </c>
      <c r="M112" s="38">
        <v>172</v>
      </c>
      <c r="N112" s="38">
        <v>160</v>
      </c>
      <c r="O112" s="38">
        <v>120</v>
      </c>
      <c r="P112" s="38">
        <v>145</v>
      </c>
      <c r="Q112" s="38">
        <v>199</v>
      </c>
      <c r="R112" s="38">
        <v>207</v>
      </c>
      <c r="S112" s="38">
        <v>182</v>
      </c>
      <c r="T112" s="38">
        <v>164</v>
      </c>
      <c r="U112" s="38">
        <v>125</v>
      </c>
      <c r="V112" s="38">
        <v>104</v>
      </c>
      <c r="W112" s="38">
        <v>126</v>
      </c>
      <c r="X112" s="53">
        <f>VLOOKUP(B:B,'[1]1. RW,EX,BOP,CP,SA'!$B:$CD,2,0)</f>
        <v>49</v>
      </c>
      <c r="Y112" s="38">
        <f>VLOOKUP(B:B,'[1]1. RW,EX,BOP,CP,SA'!$B:$CD,3,0)</f>
        <v>48</v>
      </c>
      <c r="Z112" s="38">
        <f>VLOOKUP(B:B,'[1]1. RW,EX,BOP,CP,SA'!$B:$CD,4,0)</f>
        <v>49</v>
      </c>
      <c r="AA112" s="38">
        <f>VLOOKUP(B:B,'[1]1. RW,EX,BOP,CP,SA'!$B:$CD,5,0)</f>
        <v>42</v>
      </c>
      <c r="AB112" s="38">
        <f>VLOOKUP(B:B,'[1]1. RW,EX,BOP,CP,SA'!$B:$CD,6,0)</f>
        <v>37</v>
      </c>
      <c r="AC112" s="38">
        <f>VLOOKUP(B:B,'[1]1. RW,EX,BOP,CP,SA'!$B:$CD,7,0)</f>
        <v>36</v>
      </c>
      <c r="AD112" s="38">
        <f>VLOOKUP(B:B,'[1]1. RW,EX,BOP,CP,SA'!$B:$CD,8,0)</f>
        <v>36</v>
      </c>
      <c r="AE112" s="38">
        <f>VLOOKUP(B:B,'[1]1. RW,EX,BOP,CP,SA'!$B:$CD,9,0)</f>
        <v>40</v>
      </c>
      <c r="AF112" s="38">
        <f>VLOOKUP(B:B,'[1]1. RW,EX,BOP,CP,SA'!$B:$CD,10,0)</f>
        <v>41</v>
      </c>
      <c r="AG112" s="38">
        <f>VLOOKUP(B:B,'[1]1. RW,EX,BOP,CP,SA'!$B:$CD,11,0)</f>
        <v>43</v>
      </c>
      <c r="AH112" s="38">
        <f>VLOOKUP(B:B,'[1]1. RW,EX,BOP,CP,SA'!$B:$CD,12,0)</f>
        <v>42</v>
      </c>
      <c r="AI112" s="38">
        <f>VLOOKUP(B:B,'[1]1. RW,EX,BOP,CP,SA'!$B:$CD,13,0)</f>
        <v>43</v>
      </c>
      <c r="AJ112" s="38">
        <f>VLOOKUP(B:B,'[1]1. RW,EX,BOP,CP,SA'!$B:$CD,14,0)</f>
        <v>41</v>
      </c>
      <c r="AK112" s="38">
        <f>VLOOKUP(B:B,'[1]1. RW,EX,BOP,CP,SA'!$B:$CD,15,0)</f>
        <v>40</v>
      </c>
      <c r="AL112" s="38">
        <f>VLOOKUP(B:B,'[1]1. RW,EX,BOP,CP,SA'!$B:$CD,16,0)</f>
        <v>35</v>
      </c>
      <c r="AM112" s="38">
        <f>VLOOKUP(B:B,'[1]1. RW,EX,BOP,CP,SA'!$B:$CD,17,0)</f>
        <v>31</v>
      </c>
      <c r="AN112" s="38">
        <f>VLOOKUP(B:B,'[1]1. RW,EX,BOP,CP,SA'!$B:$CD,18,0)</f>
        <v>31</v>
      </c>
      <c r="AO112" s="38">
        <f>VLOOKUP(B:B,'[1]1. RW,EX,BOP,CP,SA'!$B:$CD,19,0)</f>
        <v>27</v>
      </c>
      <c r="AP112" s="38">
        <f>VLOOKUP(B:B,'[1]1. RW,EX,BOP,CP,SA'!$B:$CD,20,0)</f>
        <v>29</v>
      </c>
      <c r="AQ112" s="38">
        <f>VLOOKUP(B:B,'[1]1. RW,EX,BOP,CP,SA'!$B:$CD,21,0)</f>
        <v>29</v>
      </c>
      <c r="AR112" s="38">
        <f>VLOOKUP(B:B,'[1]1. RW,EX,BOP,CP,SA'!$B:$CD,22,0)</f>
        <v>35</v>
      </c>
      <c r="AS112" s="38">
        <f>VLOOKUP(B:B,'[1]1. RW,EX,BOP,CP,SA'!$B:$CD,23,0)</f>
        <v>34</v>
      </c>
      <c r="AT112" s="38">
        <f>VLOOKUP(B:B,'[1]1. RW,EX,BOP,CP,SA'!$B:$CD,24,0)</f>
        <v>34</v>
      </c>
      <c r="AU112" s="38">
        <f>VLOOKUP(B:B,'[1]1. RW,EX,BOP,CP,SA'!$B:$CD,25,0)</f>
        <v>36</v>
      </c>
      <c r="AV112" s="38">
        <f>VLOOKUP(B:B,'[1]1. RW,EX,BOP,CP,SA'!$B:$CD,26,0)</f>
        <v>34</v>
      </c>
      <c r="AW112" s="38">
        <f>VLOOKUP(B:B,'[1]1. RW,EX,BOP,CP,SA'!$B:$CD,27,0)</f>
        <v>34</v>
      </c>
      <c r="AX112" s="38">
        <f>VLOOKUP(B:B,'[1]1. RW,EX,BOP,CP,SA'!$B:$CD,28,0)</f>
        <v>43</v>
      </c>
      <c r="AY112" s="38">
        <f>VLOOKUP(B:B,'[1]1. RW,EX,BOP,CP,SA'!$B:$CD,29,0)</f>
        <v>44</v>
      </c>
      <c r="AZ112" s="38">
        <f>VLOOKUP(B:B,'[1]1. RW,EX,BOP,CP,SA'!$B:$CD,30,0)</f>
        <v>43</v>
      </c>
      <c r="BA112" s="38">
        <f>VLOOKUP(B:B,'[1]1. RW,EX,BOP,CP,SA'!$B:$CD,31,0)</f>
        <v>44</v>
      </c>
      <c r="BB112" s="38">
        <f>VLOOKUP(B:B,'[1]1. RW,EX,BOP,CP,SA'!$B:$CD,32,0)</f>
        <v>43</v>
      </c>
      <c r="BC112" s="38">
        <f>VLOOKUP(B:B,'[1]1. RW,EX,BOP,CP,SA'!$B:$CD,33,0)</f>
        <v>46</v>
      </c>
      <c r="BD112" s="38">
        <f>VLOOKUP(B:B,'[1]1. RW,EX,BOP,CP,SA'!$B:$CD,34,0)</f>
        <v>45</v>
      </c>
      <c r="BE112" s="38">
        <f>VLOOKUP(B:B,'[1]1. RW,EX,BOP,CP,SA'!$B:$CD,35,0)</f>
        <v>40</v>
      </c>
      <c r="BF112" s="38">
        <f>VLOOKUP(B:B,'[1]1. RW,EX,BOP,CP,SA'!$B:$CD,36,0)</f>
        <v>36</v>
      </c>
      <c r="BG112" s="38">
        <f>VLOOKUP(B:B,'[1]1. RW,EX,BOP,CP,SA'!$B:$CD,37,0)</f>
        <v>33</v>
      </c>
      <c r="BH112" s="38">
        <f>VLOOKUP(B:B,'[1]1. RW,EX,BOP,CP,SA'!$B:$CD,38,0)</f>
        <v>40</v>
      </c>
      <c r="BI112" s="38">
        <f>VLOOKUP(B:B,'[1]1. RW,EX,BOP,CP,SA'!$B:$CD,39,0)</f>
        <v>49</v>
      </c>
      <c r="BJ112" s="38">
        <f>VLOOKUP(B:B,'[1]1. RW,EX,BOP,CP,SA'!$B:$CD,40,0)</f>
        <v>42</v>
      </c>
      <c r="BK112" s="38">
        <f>VLOOKUP(B:B,'[1]1. RW,EX,BOP,CP,SA'!$B:$CD,41,0)</f>
        <v>41</v>
      </c>
      <c r="BL112" s="38">
        <f>VLOOKUP(B:B,'[1]1. RW,EX,BOP,CP,SA'!$B:$CD,42,0)</f>
        <v>37</v>
      </c>
      <c r="BM112" s="38">
        <f>VLOOKUP(B:B,'[1]1. RW,EX,BOP,CP,SA'!$B:$CD,43,0)</f>
        <v>40</v>
      </c>
      <c r="BN112" s="38">
        <f>VLOOKUP(B:B,'[1]1. RW,EX,BOP,CP,SA'!$B:$CD,44,0)</f>
        <v>42</v>
      </c>
      <c r="BO112" s="38">
        <f>VLOOKUP(B:B,'[1]1. RW,EX,BOP,CP,SA'!$B:$CD,45,0)</f>
        <v>41</v>
      </c>
      <c r="BP112" s="38">
        <f>VLOOKUP(B:B,'[1]1. RW,EX,BOP,CP,SA'!$B:$CD,46,0)</f>
        <v>33</v>
      </c>
      <c r="BQ112" s="38">
        <f>VLOOKUP(B:B,'[1]1. RW,EX,BOP,CP,SA'!$B:$CD,47,0)</f>
        <v>30</v>
      </c>
      <c r="BR112" s="38">
        <f>VLOOKUP(B:B,'[1]1. RW,EX,BOP,CP,SA'!$B:$CD,48,0)</f>
        <v>27</v>
      </c>
      <c r="BS112" s="38">
        <f>VLOOKUP(B:B,'[1]1. RW,EX,BOP,CP,SA'!$B:$CD,49,0)</f>
        <v>30</v>
      </c>
      <c r="BT112" s="38">
        <f>VLOOKUP(B:B,'[1]1. RW,EX,BOP,CP,SA'!$B:$CD,50,0)</f>
        <v>30</v>
      </c>
      <c r="BU112" s="38">
        <f>VLOOKUP(B:B,'[1]1. RW,EX,BOP,CP,SA'!$B:$CD,51,0)</f>
        <v>35</v>
      </c>
      <c r="BV112" s="38">
        <f>VLOOKUP(B:B,'[1]1. RW,EX,BOP,CP,SA'!$B:$CD,52,0)</f>
        <v>44</v>
      </c>
      <c r="BW112" s="38">
        <f>VLOOKUP(B:B,'[1]1. RW,EX,BOP,CP,SA'!$B:$CD,53,0)</f>
        <v>36</v>
      </c>
      <c r="BX112" s="38">
        <f>VLOOKUP(B:B,'[1]1. RW,EX,BOP,CP,SA'!$B:$CD,54,0)</f>
        <v>45</v>
      </c>
      <c r="BY112" s="38">
        <f>VLOOKUP(B:B,'[1]1. RW,EX,BOP,CP,SA'!$B:$CD,55,0)</f>
        <v>46</v>
      </c>
      <c r="BZ112" s="38">
        <f>VLOOKUP(B:B,'[1]1. RW,EX,BOP,CP,SA'!$B:$CD,56,0)</f>
        <v>52</v>
      </c>
      <c r="CA112" s="38">
        <f>VLOOKUP(B:B,'[1]1. RW,EX,BOP,CP,SA'!$B:$CD,57,0)</f>
        <v>56</v>
      </c>
      <c r="CB112" s="38">
        <f>VLOOKUP(B:B,'[1]1. RW,EX,BOP,CP,SA'!$B:$CD,58,0)</f>
        <v>59</v>
      </c>
      <c r="CC112" s="38">
        <f>VLOOKUP(B:B,'[1]1. RW,EX,BOP,CP,SA'!$B:$CD,59,0)</f>
        <v>51</v>
      </c>
      <c r="CD112" s="38">
        <f>VLOOKUP(B:B,'[1]1. RW,EX,BOP,CP,SA'!$B:$CD,60,0)</f>
        <v>54</v>
      </c>
      <c r="CE112" s="38">
        <f>VLOOKUP(B:B,'[1]1. RW,EX,BOP,CP,SA'!$B:$CD,61,0)</f>
        <v>43</v>
      </c>
      <c r="CF112" s="38">
        <f>VLOOKUP(B:B,'[1]1. RW,EX,BOP,CP,SA'!$B:$CD,62,0)</f>
        <v>46</v>
      </c>
      <c r="CG112" s="38">
        <f>VLOOKUP(B:B,'[1]1. RW,EX,BOP,CP,SA'!$B:$CD,63,0)</f>
        <v>49</v>
      </c>
      <c r="CH112" s="38">
        <f>VLOOKUP(B:B,'[1]1. RW,EX,BOP,CP,SA'!$B:$CD,64,0)</f>
        <v>44</v>
      </c>
      <c r="CI112" s="38">
        <f>VLOOKUP(B:B,'[1]1. RW,EX,BOP,CP,SA'!$B:$CD,65,0)</f>
        <v>43</v>
      </c>
      <c r="CJ112" s="38">
        <f>VLOOKUP(B:B,'[1]1. RW,EX,BOP,CP,SA'!$B:$CD,66,0)</f>
        <v>42</v>
      </c>
      <c r="CK112" s="38">
        <f>VLOOKUP(B:B,'[1]1. RW,EX,BOP,CP,SA'!$B:$CD,67,0)</f>
        <v>41</v>
      </c>
      <c r="CL112" s="38">
        <f>VLOOKUP(B:B,'[1]1. RW,EX,BOP,CP,SA'!$B:$CD,68,0)</f>
        <v>39</v>
      </c>
      <c r="CM112" s="38">
        <f>VLOOKUP(B:B,'[1]1. RW,EX,BOP,CP,SA'!$B:$CD,69,0)</f>
        <v>42</v>
      </c>
      <c r="CN112" s="38">
        <f>VLOOKUP(B:B,'[1]1. RW,EX,BOP,CP,SA'!$B:$CD,70,0)</f>
        <v>36</v>
      </c>
      <c r="CO112" s="38">
        <f>VLOOKUP(B:B,'[1]1. RW,EX,BOP,CP,SA'!$B:$CD,71,0)</f>
        <v>35</v>
      </c>
      <c r="CP112" s="38">
        <f>VLOOKUP(B:B,'[1]1. RW,EX,BOP,CP,SA'!$B:$CD,72,0)</f>
        <v>27</v>
      </c>
      <c r="CQ112" s="38">
        <f>VLOOKUP(B:B,'[1]1. RW,EX,BOP,CP,SA'!$B:$CD,73,0)</f>
        <v>27</v>
      </c>
      <c r="CR112" s="38">
        <f>VLOOKUP(B:B,'[1]1. RW,EX,BOP,CP,SA'!$B:$CD,74,0)</f>
        <v>29</v>
      </c>
      <c r="CS112" s="38">
        <f>VLOOKUP(B:B,'[1]1. RW,EX,BOP,CP,SA'!$B:$CD,75,0)</f>
        <v>23</v>
      </c>
      <c r="CT112" s="38">
        <f>VLOOKUP(B:B,'[1]1. RW,EX,BOP,CP,SA'!$B:$CD,76,0)</f>
        <v>25</v>
      </c>
      <c r="CU112" s="38">
        <f>VLOOKUP(B:B,'[1]1. RW,EX,BOP,CP,SA'!$B:$CD,77,0)</f>
        <v>27</v>
      </c>
      <c r="CV112" s="52">
        <f>VLOOKUP(B:B,'[1]1. RW,EX,BOP,CP,SA'!$B:$CD,78,0)</f>
        <v>30</v>
      </c>
      <c r="CW112" s="52">
        <f>VLOOKUP(B:B,'[1]1. RW,EX,BOP,CP,SA'!$B:$CD,79,0)</f>
        <v>32</v>
      </c>
      <c r="CX112" s="52">
        <f>VLOOKUP(B:B,'[1]1. RW,EX,BOP,CP,SA'!$B:$CD,80,0)</f>
        <v>33</v>
      </c>
      <c r="CY112" s="52">
        <f>VLOOKUP(B:B,'[1]1. RW,EX,BOP,CP,SA'!$B:$CD,81,0)</f>
        <v>31</v>
      </c>
    </row>
    <row r="113" spans="1:103">
      <c r="A113" s="9" t="s">
        <v>211</v>
      </c>
      <c r="B113" s="5" t="s">
        <v>1506</v>
      </c>
      <c r="D113" s="38">
        <v>1016</v>
      </c>
      <c r="E113" s="38">
        <v>1153</v>
      </c>
      <c r="F113" s="38">
        <v>1893</v>
      </c>
      <c r="G113" s="38">
        <v>1619</v>
      </c>
      <c r="H113" s="38">
        <v>1135</v>
      </c>
      <c r="I113" s="38">
        <v>1207</v>
      </c>
      <c r="J113" s="38">
        <v>2168</v>
      </c>
      <c r="K113" s="38">
        <v>2298</v>
      </c>
      <c r="L113" s="38">
        <v>2625</v>
      </c>
      <c r="M113" s="38">
        <v>4619</v>
      </c>
      <c r="N113" s="38">
        <v>6197</v>
      </c>
      <c r="O113" s="38">
        <v>2481</v>
      </c>
      <c r="P113" s="38">
        <v>4384</v>
      </c>
      <c r="Q113" s="38">
        <v>7590</v>
      </c>
      <c r="R113" s="38">
        <v>5935</v>
      </c>
      <c r="S113" s="38">
        <v>7276</v>
      </c>
      <c r="T113" s="38">
        <v>8678</v>
      </c>
      <c r="U113" s="38">
        <v>9076</v>
      </c>
      <c r="V113" s="38">
        <v>8175</v>
      </c>
      <c r="W113" s="38">
        <v>7188</v>
      </c>
      <c r="X113" s="53">
        <f>VLOOKUP(B:B,'[1]1. RW,EX,BOP,CP,SA'!$B:$CD,2,0)</f>
        <v>248</v>
      </c>
      <c r="Y113" s="38">
        <f>VLOOKUP(B:B,'[1]1. RW,EX,BOP,CP,SA'!$B:$CD,3,0)</f>
        <v>258</v>
      </c>
      <c r="Z113" s="38">
        <f>VLOOKUP(B:B,'[1]1. RW,EX,BOP,CP,SA'!$B:$CD,4,0)</f>
        <v>248</v>
      </c>
      <c r="AA113" s="38">
        <f>VLOOKUP(B:B,'[1]1. RW,EX,BOP,CP,SA'!$B:$CD,5,0)</f>
        <v>262</v>
      </c>
      <c r="AB113" s="38">
        <f>VLOOKUP(B:B,'[1]1. RW,EX,BOP,CP,SA'!$B:$CD,6,0)</f>
        <v>235</v>
      </c>
      <c r="AC113" s="38">
        <f>VLOOKUP(B:B,'[1]1. RW,EX,BOP,CP,SA'!$B:$CD,7,0)</f>
        <v>451</v>
      </c>
      <c r="AD113" s="38">
        <f>VLOOKUP(B:B,'[1]1. RW,EX,BOP,CP,SA'!$B:$CD,8,0)</f>
        <v>211</v>
      </c>
      <c r="AE113" s="38">
        <f>VLOOKUP(B:B,'[1]1. RW,EX,BOP,CP,SA'!$B:$CD,9,0)</f>
        <v>256</v>
      </c>
      <c r="AF113" s="38">
        <f>VLOOKUP(B:B,'[1]1. RW,EX,BOP,CP,SA'!$B:$CD,10,0)</f>
        <v>470</v>
      </c>
      <c r="AG113" s="38">
        <f>VLOOKUP(B:B,'[1]1. RW,EX,BOP,CP,SA'!$B:$CD,11,0)</f>
        <v>412</v>
      </c>
      <c r="AH113" s="38">
        <f>VLOOKUP(B:B,'[1]1. RW,EX,BOP,CP,SA'!$B:$CD,12,0)</f>
        <v>437</v>
      </c>
      <c r="AI113" s="38">
        <f>VLOOKUP(B:B,'[1]1. RW,EX,BOP,CP,SA'!$B:$CD,13,0)</f>
        <v>574</v>
      </c>
      <c r="AJ113" s="38">
        <f>VLOOKUP(B:B,'[1]1. RW,EX,BOP,CP,SA'!$B:$CD,14,0)</f>
        <v>604</v>
      </c>
      <c r="AK113" s="38">
        <f>VLOOKUP(B:B,'[1]1. RW,EX,BOP,CP,SA'!$B:$CD,15,0)</f>
        <v>415</v>
      </c>
      <c r="AL113" s="38">
        <f>VLOOKUP(B:B,'[1]1. RW,EX,BOP,CP,SA'!$B:$CD,16,0)</f>
        <v>314</v>
      </c>
      <c r="AM113" s="38">
        <f>VLOOKUP(B:B,'[1]1. RW,EX,BOP,CP,SA'!$B:$CD,17,0)</f>
        <v>286</v>
      </c>
      <c r="AN113" s="38">
        <f>VLOOKUP(B:B,'[1]1. RW,EX,BOP,CP,SA'!$B:$CD,18,0)</f>
        <v>248</v>
      </c>
      <c r="AO113" s="38">
        <f>VLOOKUP(B:B,'[1]1. RW,EX,BOP,CP,SA'!$B:$CD,19,0)</f>
        <v>273</v>
      </c>
      <c r="AP113" s="38">
        <f>VLOOKUP(B:B,'[1]1. RW,EX,BOP,CP,SA'!$B:$CD,20,0)</f>
        <v>308</v>
      </c>
      <c r="AQ113" s="38">
        <f>VLOOKUP(B:B,'[1]1. RW,EX,BOP,CP,SA'!$B:$CD,21,0)</f>
        <v>306</v>
      </c>
      <c r="AR113" s="38">
        <f>VLOOKUP(B:B,'[1]1. RW,EX,BOP,CP,SA'!$B:$CD,22,0)</f>
        <v>238</v>
      </c>
      <c r="AS113" s="38">
        <f>VLOOKUP(B:B,'[1]1. RW,EX,BOP,CP,SA'!$B:$CD,23,0)</f>
        <v>372</v>
      </c>
      <c r="AT113" s="38">
        <f>VLOOKUP(B:B,'[1]1. RW,EX,BOP,CP,SA'!$B:$CD,24,0)</f>
        <v>297</v>
      </c>
      <c r="AU113" s="38">
        <f>VLOOKUP(B:B,'[1]1. RW,EX,BOP,CP,SA'!$B:$CD,25,0)</f>
        <v>300</v>
      </c>
      <c r="AV113" s="38">
        <f>VLOOKUP(B:B,'[1]1. RW,EX,BOP,CP,SA'!$B:$CD,26,0)</f>
        <v>328</v>
      </c>
      <c r="AW113" s="38">
        <f>VLOOKUP(B:B,'[1]1. RW,EX,BOP,CP,SA'!$B:$CD,27,0)</f>
        <v>729</v>
      </c>
      <c r="AX113" s="38">
        <f>VLOOKUP(B:B,'[1]1. RW,EX,BOP,CP,SA'!$B:$CD,28,0)</f>
        <v>441</v>
      </c>
      <c r="AY113" s="38">
        <f>VLOOKUP(B:B,'[1]1. RW,EX,BOP,CP,SA'!$B:$CD,29,0)</f>
        <v>670</v>
      </c>
      <c r="AZ113" s="38">
        <f>VLOOKUP(B:B,'[1]1. RW,EX,BOP,CP,SA'!$B:$CD,30,0)</f>
        <v>529</v>
      </c>
      <c r="BA113" s="38">
        <f>VLOOKUP(B:B,'[1]1. RW,EX,BOP,CP,SA'!$B:$CD,31,0)</f>
        <v>656</v>
      </c>
      <c r="BB113" s="38">
        <f>VLOOKUP(B:B,'[1]1. RW,EX,BOP,CP,SA'!$B:$CD,32,0)</f>
        <v>561</v>
      </c>
      <c r="BC113" s="38">
        <f>VLOOKUP(B:B,'[1]1. RW,EX,BOP,CP,SA'!$B:$CD,33,0)</f>
        <v>552</v>
      </c>
      <c r="BD113" s="38">
        <f>VLOOKUP(B:B,'[1]1. RW,EX,BOP,CP,SA'!$B:$CD,34,0)</f>
        <v>467</v>
      </c>
      <c r="BE113" s="38">
        <f>VLOOKUP(B:B,'[1]1. RW,EX,BOP,CP,SA'!$B:$CD,35,0)</f>
        <v>569</v>
      </c>
      <c r="BF113" s="38">
        <f>VLOOKUP(B:B,'[1]1. RW,EX,BOP,CP,SA'!$B:$CD,36,0)</f>
        <v>555</v>
      </c>
      <c r="BG113" s="38">
        <f>VLOOKUP(B:B,'[1]1. RW,EX,BOP,CP,SA'!$B:$CD,37,0)</f>
        <v>1034</v>
      </c>
      <c r="BH113" s="38">
        <f>VLOOKUP(B:B,'[1]1. RW,EX,BOP,CP,SA'!$B:$CD,38,0)</f>
        <v>718</v>
      </c>
      <c r="BI113" s="38">
        <f>VLOOKUP(B:B,'[1]1. RW,EX,BOP,CP,SA'!$B:$CD,39,0)</f>
        <v>1461</v>
      </c>
      <c r="BJ113" s="38">
        <f>VLOOKUP(B:B,'[1]1. RW,EX,BOP,CP,SA'!$B:$CD,40,0)</f>
        <v>819</v>
      </c>
      <c r="BK113" s="38">
        <f>VLOOKUP(B:B,'[1]1. RW,EX,BOP,CP,SA'!$B:$CD,41,0)</f>
        <v>1621</v>
      </c>
      <c r="BL113" s="38">
        <f>VLOOKUP(B:B,'[1]1. RW,EX,BOP,CP,SA'!$B:$CD,42,0)</f>
        <v>1074</v>
      </c>
      <c r="BM113" s="38">
        <f>VLOOKUP(B:B,'[1]1. RW,EX,BOP,CP,SA'!$B:$CD,43,0)</f>
        <v>1914</v>
      </c>
      <c r="BN113" s="38">
        <f>VLOOKUP(B:B,'[1]1. RW,EX,BOP,CP,SA'!$B:$CD,44,0)</f>
        <v>1890</v>
      </c>
      <c r="BO113" s="38">
        <f>VLOOKUP(B:B,'[1]1. RW,EX,BOP,CP,SA'!$B:$CD,45,0)</f>
        <v>1319</v>
      </c>
      <c r="BP113" s="38">
        <f>VLOOKUP(B:B,'[1]1. RW,EX,BOP,CP,SA'!$B:$CD,46,0)</f>
        <v>488</v>
      </c>
      <c r="BQ113" s="38">
        <f>VLOOKUP(B:B,'[1]1. RW,EX,BOP,CP,SA'!$B:$CD,47,0)</f>
        <v>577</v>
      </c>
      <c r="BR113" s="38">
        <f>VLOOKUP(B:B,'[1]1. RW,EX,BOP,CP,SA'!$B:$CD,48,0)</f>
        <v>508</v>
      </c>
      <c r="BS113" s="38">
        <f>VLOOKUP(B:B,'[1]1. RW,EX,BOP,CP,SA'!$B:$CD,49,0)</f>
        <v>908</v>
      </c>
      <c r="BT113" s="38">
        <f>VLOOKUP(B:B,'[1]1. RW,EX,BOP,CP,SA'!$B:$CD,50,0)</f>
        <v>1106</v>
      </c>
      <c r="BU113" s="38">
        <f>VLOOKUP(B:B,'[1]1. RW,EX,BOP,CP,SA'!$B:$CD,51,0)</f>
        <v>1158</v>
      </c>
      <c r="BV113" s="38">
        <f>VLOOKUP(B:B,'[1]1. RW,EX,BOP,CP,SA'!$B:$CD,52,0)</f>
        <v>965</v>
      </c>
      <c r="BW113" s="38">
        <f>VLOOKUP(B:B,'[1]1. RW,EX,BOP,CP,SA'!$B:$CD,53,0)</f>
        <v>1155</v>
      </c>
      <c r="BX113" s="38">
        <f>VLOOKUP(B:B,'[1]1. RW,EX,BOP,CP,SA'!$B:$CD,54,0)</f>
        <v>2889</v>
      </c>
      <c r="BY113" s="38">
        <f>VLOOKUP(B:B,'[1]1. RW,EX,BOP,CP,SA'!$B:$CD,55,0)</f>
        <v>1740</v>
      </c>
      <c r="BZ113" s="38">
        <f>VLOOKUP(B:B,'[1]1. RW,EX,BOP,CP,SA'!$B:$CD,56,0)</f>
        <v>1308</v>
      </c>
      <c r="CA113" s="38">
        <f>VLOOKUP(B:B,'[1]1. RW,EX,BOP,CP,SA'!$B:$CD,57,0)</f>
        <v>1653</v>
      </c>
      <c r="CB113" s="38">
        <f>VLOOKUP(B:B,'[1]1. RW,EX,BOP,CP,SA'!$B:$CD,58,0)</f>
        <v>2778</v>
      </c>
      <c r="CC113" s="38">
        <f>VLOOKUP(B:B,'[1]1. RW,EX,BOP,CP,SA'!$B:$CD,59,0)</f>
        <v>847</v>
      </c>
      <c r="CD113" s="38">
        <f>VLOOKUP(B:B,'[1]1. RW,EX,BOP,CP,SA'!$B:$CD,60,0)</f>
        <v>993</v>
      </c>
      <c r="CE113" s="38">
        <f>VLOOKUP(B:B,'[1]1. RW,EX,BOP,CP,SA'!$B:$CD,61,0)</f>
        <v>1317</v>
      </c>
      <c r="CF113" s="38">
        <f>VLOOKUP(B:B,'[1]1. RW,EX,BOP,CP,SA'!$B:$CD,62,0)</f>
        <v>1836</v>
      </c>
      <c r="CG113" s="38">
        <f>VLOOKUP(B:B,'[1]1. RW,EX,BOP,CP,SA'!$B:$CD,63,0)</f>
        <v>2133</v>
      </c>
      <c r="CH113" s="38">
        <f>VLOOKUP(B:B,'[1]1. RW,EX,BOP,CP,SA'!$B:$CD,64,0)</f>
        <v>2313</v>
      </c>
      <c r="CI113" s="38">
        <f>VLOOKUP(B:B,'[1]1. RW,EX,BOP,CP,SA'!$B:$CD,65,0)</f>
        <v>994</v>
      </c>
      <c r="CJ113" s="38">
        <f>VLOOKUP(B:B,'[1]1. RW,EX,BOP,CP,SA'!$B:$CD,66,0)</f>
        <v>1322</v>
      </c>
      <c r="CK113" s="38">
        <f>VLOOKUP(B:B,'[1]1. RW,EX,BOP,CP,SA'!$B:$CD,67,0)</f>
        <v>2838</v>
      </c>
      <c r="CL113" s="38">
        <f>VLOOKUP(B:B,'[1]1. RW,EX,BOP,CP,SA'!$B:$CD,68,0)</f>
        <v>1949</v>
      </c>
      <c r="CM113" s="38">
        <f>VLOOKUP(B:B,'[1]1. RW,EX,BOP,CP,SA'!$B:$CD,69,0)</f>
        <v>2569</v>
      </c>
      <c r="CN113" s="38">
        <f>VLOOKUP(B:B,'[1]1. RW,EX,BOP,CP,SA'!$B:$CD,70,0)</f>
        <v>1709</v>
      </c>
      <c r="CO113" s="38">
        <f>VLOOKUP(B:B,'[1]1. RW,EX,BOP,CP,SA'!$B:$CD,71,0)</f>
        <v>1600</v>
      </c>
      <c r="CP113" s="38">
        <f>VLOOKUP(B:B,'[1]1. RW,EX,BOP,CP,SA'!$B:$CD,72,0)</f>
        <v>2146</v>
      </c>
      <c r="CQ113" s="38">
        <f>VLOOKUP(B:B,'[1]1. RW,EX,BOP,CP,SA'!$B:$CD,73,0)</f>
        <v>3621</v>
      </c>
      <c r="CR113" s="38">
        <f>VLOOKUP(B:B,'[1]1. RW,EX,BOP,CP,SA'!$B:$CD,74,0)</f>
        <v>2018</v>
      </c>
      <c r="CS113" s="38">
        <f>VLOOKUP(B:B,'[1]1. RW,EX,BOP,CP,SA'!$B:$CD,75,0)</f>
        <v>2037</v>
      </c>
      <c r="CT113" s="38">
        <f>VLOOKUP(B:B,'[1]1. RW,EX,BOP,CP,SA'!$B:$CD,76,0)</f>
        <v>1040</v>
      </c>
      <c r="CU113" s="38">
        <f>VLOOKUP(B:B,'[1]1. RW,EX,BOP,CP,SA'!$B:$CD,77,0)</f>
        <v>3080</v>
      </c>
      <c r="CV113" s="52">
        <f>VLOOKUP(B:B,'[1]1. RW,EX,BOP,CP,SA'!$B:$CD,78,0)</f>
        <v>1660</v>
      </c>
      <c r="CW113" s="52">
        <f>VLOOKUP(B:B,'[1]1. RW,EX,BOP,CP,SA'!$B:$CD,79,0)</f>
        <v>2067</v>
      </c>
      <c r="CX113" s="52">
        <f>VLOOKUP(B:B,'[1]1. RW,EX,BOP,CP,SA'!$B:$CD,80,0)</f>
        <v>1696</v>
      </c>
      <c r="CY113" s="52">
        <f>VLOOKUP(B:B,'[1]1. RW,EX,BOP,CP,SA'!$B:$CD,81,0)</f>
        <v>1765</v>
      </c>
    </row>
    <row r="114" spans="1:103">
      <c r="A114" s="13" t="s">
        <v>212</v>
      </c>
      <c r="B114" s="5" t="s">
        <v>1507</v>
      </c>
      <c r="C114" s="18" t="s">
        <v>845</v>
      </c>
      <c r="D114" s="38">
        <v>944</v>
      </c>
      <c r="E114" s="38">
        <v>1095</v>
      </c>
      <c r="F114" s="38">
        <v>1837</v>
      </c>
      <c r="G114" s="38">
        <v>1581</v>
      </c>
      <c r="H114" s="38">
        <v>1099</v>
      </c>
      <c r="I114" s="38">
        <v>1150</v>
      </c>
      <c r="J114" s="38">
        <v>2127</v>
      </c>
      <c r="K114" s="38">
        <v>2248</v>
      </c>
      <c r="L114" s="38">
        <v>2566</v>
      </c>
      <c r="M114" s="38">
        <v>4570</v>
      </c>
      <c r="N114" s="38">
        <v>6132</v>
      </c>
      <c r="O114" s="38">
        <v>2432</v>
      </c>
      <c r="P114" s="38">
        <v>4337</v>
      </c>
      <c r="Q114" s="38">
        <v>7534</v>
      </c>
      <c r="R114" s="38">
        <v>5869</v>
      </c>
      <c r="S114" s="38">
        <v>7214</v>
      </c>
      <c r="T114" s="38">
        <v>8599</v>
      </c>
      <c r="U114" s="38">
        <v>9008</v>
      </c>
      <c r="V114" s="38">
        <v>8133</v>
      </c>
      <c r="W114" s="38">
        <v>7153</v>
      </c>
      <c r="X114" s="53">
        <f>VLOOKUP(B:B,'[1]1. RW,EX,BOP,CP,SA'!$B:$CD,2,0)</f>
        <v>228</v>
      </c>
      <c r="Y114" s="38">
        <f>VLOOKUP(B:B,'[1]1. RW,EX,BOP,CP,SA'!$B:$CD,3,0)</f>
        <v>241</v>
      </c>
      <c r="Z114" s="38">
        <f>VLOOKUP(B:B,'[1]1. RW,EX,BOP,CP,SA'!$B:$CD,4,0)</f>
        <v>230</v>
      </c>
      <c r="AA114" s="38">
        <f>VLOOKUP(B:B,'[1]1. RW,EX,BOP,CP,SA'!$B:$CD,5,0)</f>
        <v>245</v>
      </c>
      <c r="AB114" s="38">
        <f>VLOOKUP(B:B,'[1]1. RW,EX,BOP,CP,SA'!$B:$CD,6,0)</f>
        <v>219</v>
      </c>
      <c r="AC114" s="38">
        <f>VLOOKUP(B:B,'[1]1. RW,EX,BOP,CP,SA'!$B:$CD,7,0)</f>
        <v>437</v>
      </c>
      <c r="AD114" s="38">
        <f>VLOOKUP(B:B,'[1]1. RW,EX,BOP,CP,SA'!$B:$CD,8,0)</f>
        <v>198</v>
      </c>
      <c r="AE114" s="38">
        <f>VLOOKUP(B:B,'[1]1. RW,EX,BOP,CP,SA'!$B:$CD,9,0)</f>
        <v>241</v>
      </c>
      <c r="AF114" s="38">
        <f>VLOOKUP(B:B,'[1]1. RW,EX,BOP,CP,SA'!$B:$CD,10,0)</f>
        <v>454</v>
      </c>
      <c r="AG114" s="38">
        <f>VLOOKUP(B:B,'[1]1. RW,EX,BOP,CP,SA'!$B:$CD,11,0)</f>
        <v>397</v>
      </c>
      <c r="AH114" s="38">
        <f>VLOOKUP(B:B,'[1]1. RW,EX,BOP,CP,SA'!$B:$CD,12,0)</f>
        <v>425</v>
      </c>
      <c r="AI114" s="38">
        <f>VLOOKUP(B:B,'[1]1. RW,EX,BOP,CP,SA'!$B:$CD,13,0)</f>
        <v>561</v>
      </c>
      <c r="AJ114" s="38">
        <f>VLOOKUP(B:B,'[1]1. RW,EX,BOP,CP,SA'!$B:$CD,14,0)</f>
        <v>594</v>
      </c>
      <c r="AK114" s="38">
        <f>VLOOKUP(B:B,'[1]1. RW,EX,BOP,CP,SA'!$B:$CD,15,0)</f>
        <v>407</v>
      </c>
      <c r="AL114" s="38">
        <f>VLOOKUP(B:B,'[1]1. RW,EX,BOP,CP,SA'!$B:$CD,16,0)</f>
        <v>305</v>
      </c>
      <c r="AM114" s="38">
        <f>VLOOKUP(B:B,'[1]1. RW,EX,BOP,CP,SA'!$B:$CD,17,0)</f>
        <v>275</v>
      </c>
      <c r="AN114" s="38">
        <f>VLOOKUP(B:B,'[1]1. RW,EX,BOP,CP,SA'!$B:$CD,18,0)</f>
        <v>240</v>
      </c>
      <c r="AO114" s="38">
        <f>VLOOKUP(B:B,'[1]1. RW,EX,BOP,CP,SA'!$B:$CD,19,0)</f>
        <v>263</v>
      </c>
      <c r="AP114" s="38">
        <f>VLOOKUP(B:B,'[1]1. RW,EX,BOP,CP,SA'!$B:$CD,20,0)</f>
        <v>298</v>
      </c>
      <c r="AQ114" s="38">
        <f>VLOOKUP(B:B,'[1]1. RW,EX,BOP,CP,SA'!$B:$CD,21,0)</f>
        <v>298</v>
      </c>
      <c r="AR114" s="38">
        <f>VLOOKUP(B:B,'[1]1. RW,EX,BOP,CP,SA'!$B:$CD,22,0)</f>
        <v>227</v>
      </c>
      <c r="AS114" s="38">
        <f>VLOOKUP(B:B,'[1]1. RW,EX,BOP,CP,SA'!$B:$CD,23,0)</f>
        <v>355</v>
      </c>
      <c r="AT114" s="38">
        <f>VLOOKUP(B:B,'[1]1. RW,EX,BOP,CP,SA'!$B:$CD,24,0)</f>
        <v>281</v>
      </c>
      <c r="AU114" s="38">
        <f>VLOOKUP(B:B,'[1]1. RW,EX,BOP,CP,SA'!$B:$CD,25,0)</f>
        <v>287</v>
      </c>
      <c r="AV114" s="38">
        <f>VLOOKUP(B:B,'[1]1. RW,EX,BOP,CP,SA'!$B:$CD,26,0)</f>
        <v>316</v>
      </c>
      <c r="AW114" s="38">
        <f>VLOOKUP(B:B,'[1]1. RW,EX,BOP,CP,SA'!$B:$CD,27,0)</f>
        <v>717</v>
      </c>
      <c r="AX114" s="38">
        <f>VLOOKUP(B:B,'[1]1. RW,EX,BOP,CP,SA'!$B:$CD,28,0)</f>
        <v>432</v>
      </c>
      <c r="AY114" s="38">
        <f>VLOOKUP(B:B,'[1]1. RW,EX,BOP,CP,SA'!$B:$CD,29,0)</f>
        <v>662</v>
      </c>
      <c r="AZ114" s="38">
        <f>VLOOKUP(B:B,'[1]1. RW,EX,BOP,CP,SA'!$B:$CD,30,0)</f>
        <v>520</v>
      </c>
      <c r="BA114" s="38">
        <f>VLOOKUP(B:B,'[1]1. RW,EX,BOP,CP,SA'!$B:$CD,31,0)</f>
        <v>646</v>
      </c>
      <c r="BB114" s="38">
        <f>VLOOKUP(B:B,'[1]1. RW,EX,BOP,CP,SA'!$B:$CD,32,0)</f>
        <v>550</v>
      </c>
      <c r="BC114" s="38">
        <f>VLOOKUP(B:B,'[1]1. RW,EX,BOP,CP,SA'!$B:$CD,33,0)</f>
        <v>532</v>
      </c>
      <c r="BD114" s="38">
        <f>VLOOKUP(B:B,'[1]1. RW,EX,BOP,CP,SA'!$B:$CD,34,0)</f>
        <v>447</v>
      </c>
      <c r="BE114" s="38">
        <f>VLOOKUP(B:B,'[1]1. RW,EX,BOP,CP,SA'!$B:$CD,35,0)</f>
        <v>555</v>
      </c>
      <c r="BF114" s="38">
        <f>VLOOKUP(B:B,'[1]1. RW,EX,BOP,CP,SA'!$B:$CD,36,0)</f>
        <v>542</v>
      </c>
      <c r="BG114" s="38">
        <f>VLOOKUP(B:B,'[1]1. RW,EX,BOP,CP,SA'!$B:$CD,37,0)</f>
        <v>1022</v>
      </c>
      <c r="BH114" s="38">
        <f>VLOOKUP(B:B,'[1]1. RW,EX,BOP,CP,SA'!$B:$CD,38,0)</f>
        <v>707</v>
      </c>
      <c r="BI114" s="38">
        <f>VLOOKUP(B:B,'[1]1. RW,EX,BOP,CP,SA'!$B:$CD,39,0)</f>
        <v>1448</v>
      </c>
      <c r="BJ114" s="38">
        <f>VLOOKUP(B:B,'[1]1. RW,EX,BOP,CP,SA'!$B:$CD,40,0)</f>
        <v>805</v>
      </c>
      <c r="BK114" s="38">
        <f>VLOOKUP(B:B,'[1]1. RW,EX,BOP,CP,SA'!$B:$CD,41,0)</f>
        <v>1610</v>
      </c>
      <c r="BL114" s="38">
        <f>VLOOKUP(B:B,'[1]1. RW,EX,BOP,CP,SA'!$B:$CD,42,0)</f>
        <v>1062</v>
      </c>
      <c r="BM114" s="38">
        <f>VLOOKUP(B:B,'[1]1. RW,EX,BOP,CP,SA'!$B:$CD,43,0)</f>
        <v>1897</v>
      </c>
      <c r="BN114" s="38">
        <f>VLOOKUP(B:B,'[1]1. RW,EX,BOP,CP,SA'!$B:$CD,44,0)</f>
        <v>1879</v>
      </c>
      <c r="BO114" s="38">
        <f>VLOOKUP(B:B,'[1]1. RW,EX,BOP,CP,SA'!$B:$CD,45,0)</f>
        <v>1294</v>
      </c>
      <c r="BP114" s="38">
        <f>VLOOKUP(B:B,'[1]1. RW,EX,BOP,CP,SA'!$B:$CD,46,0)</f>
        <v>475</v>
      </c>
      <c r="BQ114" s="38">
        <f>VLOOKUP(B:B,'[1]1. RW,EX,BOP,CP,SA'!$B:$CD,47,0)</f>
        <v>566</v>
      </c>
      <c r="BR114" s="38">
        <f>VLOOKUP(B:B,'[1]1. RW,EX,BOP,CP,SA'!$B:$CD,48,0)</f>
        <v>497</v>
      </c>
      <c r="BS114" s="38">
        <f>VLOOKUP(B:B,'[1]1. RW,EX,BOP,CP,SA'!$B:$CD,49,0)</f>
        <v>894</v>
      </c>
      <c r="BT114" s="38">
        <f>VLOOKUP(B:B,'[1]1. RW,EX,BOP,CP,SA'!$B:$CD,50,0)</f>
        <v>1092</v>
      </c>
      <c r="BU114" s="38">
        <f>VLOOKUP(B:B,'[1]1. RW,EX,BOP,CP,SA'!$B:$CD,51,0)</f>
        <v>1146</v>
      </c>
      <c r="BV114" s="38">
        <f>VLOOKUP(B:B,'[1]1. RW,EX,BOP,CP,SA'!$B:$CD,52,0)</f>
        <v>955</v>
      </c>
      <c r="BW114" s="38">
        <f>VLOOKUP(B:B,'[1]1. RW,EX,BOP,CP,SA'!$B:$CD,53,0)</f>
        <v>1144</v>
      </c>
      <c r="BX114" s="38">
        <f>VLOOKUP(B:B,'[1]1. RW,EX,BOP,CP,SA'!$B:$CD,54,0)</f>
        <v>2875</v>
      </c>
      <c r="BY114" s="38">
        <f>VLOOKUP(B:B,'[1]1. RW,EX,BOP,CP,SA'!$B:$CD,55,0)</f>
        <v>1725</v>
      </c>
      <c r="BZ114" s="38">
        <f>VLOOKUP(B:B,'[1]1. RW,EX,BOP,CP,SA'!$B:$CD,56,0)</f>
        <v>1294</v>
      </c>
      <c r="CA114" s="38">
        <f>VLOOKUP(B:B,'[1]1. RW,EX,BOP,CP,SA'!$B:$CD,57,0)</f>
        <v>1640</v>
      </c>
      <c r="CB114" s="38">
        <f>VLOOKUP(B:B,'[1]1. RW,EX,BOP,CP,SA'!$B:$CD,58,0)</f>
        <v>2764</v>
      </c>
      <c r="CC114" s="38">
        <f>VLOOKUP(B:B,'[1]1. RW,EX,BOP,CP,SA'!$B:$CD,59,0)</f>
        <v>830</v>
      </c>
      <c r="CD114" s="38">
        <f>VLOOKUP(B:B,'[1]1. RW,EX,BOP,CP,SA'!$B:$CD,60,0)</f>
        <v>974</v>
      </c>
      <c r="CE114" s="38">
        <f>VLOOKUP(B:B,'[1]1. RW,EX,BOP,CP,SA'!$B:$CD,61,0)</f>
        <v>1301</v>
      </c>
      <c r="CF114" s="38">
        <f>VLOOKUP(B:B,'[1]1. RW,EX,BOP,CP,SA'!$B:$CD,62,0)</f>
        <v>1822</v>
      </c>
      <c r="CG114" s="38">
        <f>VLOOKUP(B:B,'[1]1. RW,EX,BOP,CP,SA'!$B:$CD,63,0)</f>
        <v>2117</v>
      </c>
      <c r="CH114" s="38">
        <f>VLOOKUP(B:B,'[1]1. RW,EX,BOP,CP,SA'!$B:$CD,64,0)</f>
        <v>2296</v>
      </c>
      <c r="CI114" s="38">
        <f>VLOOKUP(B:B,'[1]1. RW,EX,BOP,CP,SA'!$B:$CD,65,0)</f>
        <v>979</v>
      </c>
      <c r="CJ114" s="38">
        <f>VLOOKUP(B:B,'[1]1. RW,EX,BOP,CP,SA'!$B:$CD,66,0)</f>
        <v>1292</v>
      </c>
      <c r="CK114" s="38">
        <f>VLOOKUP(B:B,'[1]1. RW,EX,BOP,CP,SA'!$B:$CD,67,0)</f>
        <v>2822</v>
      </c>
      <c r="CL114" s="38">
        <f>VLOOKUP(B:B,'[1]1. RW,EX,BOP,CP,SA'!$B:$CD,68,0)</f>
        <v>1933</v>
      </c>
      <c r="CM114" s="38">
        <f>VLOOKUP(B:B,'[1]1. RW,EX,BOP,CP,SA'!$B:$CD,69,0)</f>
        <v>2552</v>
      </c>
      <c r="CN114" s="38">
        <f>VLOOKUP(B:B,'[1]1. RW,EX,BOP,CP,SA'!$B:$CD,70,0)</f>
        <v>1692</v>
      </c>
      <c r="CO114" s="38">
        <f>VLOOKUP(B:B,'[1]1. RW,EX,BOP,CP,SA'!$B:$CD,71,0)</f>
        <v>1585</v>
      </c>
      <c r="CP114" s="38">
        <f>VLOOKUP(B:B,'[1]1. RW,EX,BOP,CP,SA'!$B:$CD,72,0)</f>
        <v>2131</v>
      </c>
      <c r="CQ114" s="38">
        <f>VLOOKUP(B:B,'[1]1. RW,EX,BOP,CP,SA'!$B:$CD,73,0)</f>
        <v>3600</v>
      </c>
      <c r="CR114" s="38">
        <f>VLOOKUP(B:B,'[1]1. RW,EX,BOP,CP,SA'!$B:$CD,74,0)</f>
        <v>2006</v>
      </c>
      <c r="CS114" s="38">
        <f>VLOOKUP(B:B,'[1]1. RW,EX,BOP,CP,SA'!$B:$CD,75,0)</f>
        <v>2026</v>
      </c>
      <c r="CT114" s="38">
        <f>VLOOKUP(B:B,'[1]1. RW,EX,BOP,CP,SA'!$B:$CD,76,0)</f>
        <v>1030</v>
      </c>
      <c r="CU114" s="38">
        <f>VLOOKUP(B:B,'[1]1. RW,EX,BOP,CP,SA'!$B:$CD,77,0)</f>
        <v>3071</v>
      </c>
      <c r="CV114" s="52">
        <f>VLOOKUP(B:B,'[1]1. RW,EX,BOP,CP,SA'!$B:$CD,78,0)</f>
        <v>1652</v>
      </c>
      <c r="CW114" s="52">
        <f>VLOOKUP(B:B,'[1]1. RW,EX,BOP,CP,SA'!$B:$CD,79,0)</f>
        <v>2057</v>
      </c>
      <c r="CX114" s="52">
        <f>VLOOKUP(B:B,'[1]1. RW,EX,BOP,CP,SA'!$B:$CD,80,0)</f>
        <v>1687</v>
      </c>
      <c r="CY114" s="52">
        <f>VLOOKUP(B:B,'[1]1. RW,EX,BOP,CP,SA'!$B:$CD,81,0)</f>
        <v>1757</v>
      </c>
    </row>
    <row r="115" spans="1:103">
      <c r="A115" s="13" t="s">
        <v>214</v>
      </c>
      <c r="B115" s="5" t="s">
        <v>1508</v>
      </c>
      <c r="C115" s="18" t="s">
        <v>846</v>
      </c>
      <c r="D115" s="38">
        <v>72</v>
      </c>
      <c r="E115" s="38">
        <v>58</v>
      </c>
      <c r="F115" s="38">
        <v>56</v>
      </c>
      <c r="G115" s="38">
        <v>38</v>
      </c>
      <c r="H115" s="38">
        <v>36</v>
      </c>
      <c r="I115" s="38">
        <v>57</v>
      </c>
      <c r="J115" s="38">
        <v>41</v>
      </c>
      <c r="K115" s="38">
        <v>50</v>
      </c>
      <c r="L115" s="38">
        <v>59</v>
      </c>
      <c r="M115" s="38">
        <v>49</v>
      </c>
      <c r="N115" s="38">
        <v>65</v>
      </c>
      <c r="O115" s="38">
        <v>49</v>
      </c>
      <c r="P115" s="38">
        <v>47</v>
      </c>
      <c r="Q115" s="38">
        <v>56</v>
      </c>
      <c r="R115" s="38">
        <v>66</v>
      </c>
      <c r="S115" s="38">
        <v>62</v>
      </c>
      <c r="T115" s="38">
        <v>79</v>
      </c>
      <c r="U115" s="38">
        <v>68</v>
      </c>
      <c r="V115" s="38">
        <v>42</v>
      </c>
      <c r="W115" s="38">
        <v>35</v>
      </c>
      <c r="X115" s="53">
        <f>VLOOKUP(B:B,'[1]1. RW,EX,BOP,CP,SA'!$B:$CD,2,0)</f>
        <v>20</v>
      </c>
      <c r="Y115" s="38">
        <f>VLOOKUP(B:B,'[1]1. RW,EX,BOP,CP,SA'!$B:$CD,3,0)</f>
        <v>17</v>
      </c>
      <c r="Z115" s="38">
        <f>VLOOKUP(B:B,'[1]1. RW,EX,BOP,CP,SA'!$B:$CD,4,0)</f>
        <v>18</v>
      </c>
      <c r="AA115" s="38">
        <f>VLOOKUP(B:B,'[1]1. RW,EX,BOP,CP,SA'!$B:$CD,5,0)</f>
        <v>17</v>
      </c>
      <c r="AB115" s="38">
        <f>VLOOKUP(B:B,'[1]1. RW,EX,BOP,CP,SA'!$B:$CD,6,0)</f>
        <v>16</v>
      </c>
      <c r="AC115" s="38">
        <f>VLOOKUP(B:B,'[1]1. RW,EX,BOP,CP,SA'!$B:$CD,7,0)</f>
        <v>14</v>
      </c>
      <c r="AD115" s="38">
        <f>VLOOKUP(B:B,'[1]1. RW,EX,BOP,CP,SA'!$B:$CD,8,0)</f>
        <v>13</v>
      </c>
      <c r="AE115" s="38">
        <f>VLOOKUP(B:B,'[1]1. RW,EX,BOP,CP,SA'!$B:$CD,9,0)</f>
        <v>15</v>
      </c>
      <c r="AF115" s="38">
        <f>VLOOKUP(B:B,'[1]1. RW,EX,BOP,CP,SA'!$B:$CD,10,0)</f>
        <v>16</v>
      </c>
      <c r="AG115" s="38">
        <f>VLOOKUP(B:B,'[1]1. RW,EX,BOP,CP,SA'!$B:$CD,11,0)</f>
        <v>15</v>
      </c>
      <c r="AH115" s="38">
        <f>VLOOKUP(B:B,'[1]1. RW,EX,BOP,CP,SA'!$B:$CD,12,0)</f>
        <v>12</v>
      </c>
      <c r="AI115" s="38">
        <f>VLOOKUP(B:B,'[1]1. RW,EX,BOP,CP,SA'!$B:$CD,13,0)</f>
        <v>13</v>
      </c>
      <c r="AJ115" s="38">
        <f>VLOOKUP(B:B,'[1]1. RW,EX,BOP,CP,SA'!$B:$CD,14,0)</f>
        <v>10</v>
      </c>
      <c r="AK115" s="38">
        <f>VLOOKUP(B:B,'[1]1. RW,EX,BOP,CP,SA'!$B:$CD,15,0)</f>
        <v>8</v>
      </c>
      <c r="AL115" s="38">
        <f>VLOOKUP(B:B,'[1]1. RW,EX,BOP,CP,SA'!$B:$CD,16,0)</f>
        <v>9</v>
      </c>
      <c r="AM115" s="38">
        <f>VLOOKUP(B:B,'[1]1. RW,EX,BOP,CP,SA'!$B:$CD,17,0)</f>
        <v>11</v>
      </c>
      <c r="AN115" s="38">
        <f>VLOOKUP(B:B,'[1]1. RW,EX,BOP,CP,SA'!$B:$CD,18,0)</f>
        <v>8</v>
      </c>
      <c r="AO115" s="38">
        <f>VLOOKUP(B:B,'[1]1. RW,EX,BOP,CP,SA'!$B:$CD,19,0)</f>
        <v>10</v>
      </c>
      <c r="AP115" s="38">
        <f>VLOOKUP(B:B,'[1]1. RW,EX,BOP,CP,SA'!$B:$CD,20,0)</f>
        <v>10</v>
      </c>
      <c r="AQ115" s="38">
        <f>VLOOKUP(B:B,'[1]1. RW,EX,BOP,CP,SA'!$B:$CD,21,0)</f>
        <v>8</v>
      </c>
      <c r="AR115" s="38">
        <f>VLOOKUP(B:B,'[1]1. RW,EX,BOP,CP,SA'!$B:$CD,22,0)</f>
        <v>11</v>
      </c>
      <c r="AS115" s="38">
        <f>VLOOKUP(B:B,'[1]1. RW,EX,BOP,CP,SA'!$B:$CD,23,0)</f>
        <v>17</v>
      </c>
      <c r="AT115" s="38">
        <f>VLOOKUP(B:B,'[1]1. RW,EX,BOP,CP,SA'!$B:$CD,24,0)</f>
        <v>16</v>
      </c>
      <c r="AU115" s="38">
        <f>VLOOKUP(B:B,'[1]1. RW,EX,BOP,CP,SA'!$B:$CD,25,0)</f>
        <v>13</v>
      </c>
      <c r="AV115" s="38">
        <f>VLOOKUP(B:B,'[1]1. RW,EX,BOP,CP,SA'!$B:$CD,26,0)</f>
        <v>12</v>
      </c>
      <c r="AW115" s="38">
        <f>VLOOKUP(B:B,'[1]1. RW,EX,BOP,CP,SA'!$B:$CD,27,0)</f>
        <v>12</v>
      </c>
      <c r="AX115" s="38">
        <f>VLOOKUP(B:B,'[1]1. RW,EX,BOP,CP,SA'!$B:$CD,28,0)</f>
        <v>9</v>
      </c>
      <c r="AY115" s="38">
        <f>VLOOKUP(B:B,'[1]1. RW,EX,BOP,CP,SA'!$B:$CD,29,0)</f>
        <v>8</v>
      </c>
      <c r="AZ115" s="38">
        <f>VLOOKUP(B:B,'[1]1. RW,EX,BOP,CP,SA'!$B:$CD,30,0)</f>
        <v>9</v>
      </c>
      <c r="BA115" s="38">
        <f>VLOOKUP(B:B,'[1]1. RW,EX,BOP,CP,SA'!$B:$CD,31,0)</f>
        <v>10</v>
      </c>
      <c r="BB115" s="38">
        <f>VLOOKUP(B:B,'[1]1. RW,EX,BOP,CP,SA'!$B:$CD,32,0)</f>
        <v>11</v>
      </c>
      <c r="BC115" s="38">
        <f>VLOOKUP(B:B,'[1]1. RW,EX,BOP,CP,SA'!$B:$CD,33,0)</f>
        <v>20</v>
      </c>
      <c r="BD115" s="38">
        <f>VLOOKUP(B:B,'[1]1. RW,EX,BOP,CP,SA'!$B:$CD,34,0)</f>
        <v>20</v>
      </c>
      <c r="BE115" s="38">
        <f>VLOOKUP(B:B,'[1]1. RW,EX,BOP,CP,SA'!$B:$CD,35,0)</f>
        <v>14</v>
      </c>
      <c r="BF115" s="38">
        <f>VLOOKUP(B:B,'[1]1. RW,EX,BOP,CP,SA'!$B:$CD,36,0)</f>
        <v>13</v>
      </c>
      <c r="BG115" s="38">
        <f>VLOOKUP(B:B,'[1]1. RW,EX,BOP,CP,SA'!$B:$CD,37,0)</f>
        <v>12</v>
      </c>
      <c r="BH115" s="38">
        <f>VLOOKUP(B:B,'[1]1. RW,EX,BOP,CP,SA'!$B:$CD,38,0)</f>
        <v>11</v>
      </c>
      <c r="BI115" s="38">
        <f>VLOOKUP(B:B,'[1]1. RW,EX,BOP,CP,SA'!$B:$CD,39,0)</f>
        <v>13</v>
      </c>
      <c r="BJ115" s="38">
        <f>VLOOKUP(B:B,'[1]1. RW,EX,BOP,CP,SA'!$B:$CD,40,0)</f>
        <v>14</v>
      </c>
      <c r="BK115" s="38">
        <f>VLOOKUP(B:B,'[1]1. RW,EX,BOP,CP,SA'!$B:$CD,41,0)</f>
        <v>11</v>
      </c>
      <c r="BL115" s="38">
        <f>VLOOKUP(B:B,'[1]1. RW,EX,BOP,CP,SA'!$B:$CD,42,0)</f>
        <v>12</v>
      </c>
      <c r="BM115" s="38">
        <f>VLOOKUP(B:B,'[1]1. RW,EX,BOP,CP,SA'!$B:$CD,43,0)</f>
        <v>17</v>
      </c>
      <c r="BN115" s="38">
        <f>VLOOKUP(B:B,'[1]1. RW,EX,BOP,CP,SA'!$B:$CD,44,0)</f>
        <v>11</v>
      </c>
      <c r="BO115" s="38">
        <f>VLOOKUP(B:B,'[1]1. RW,EX,BOP,CP,SA'!$B:$CD,45,0)</f>
        <v>25</v>
      </c>
      <c r="BP115" s="38">
        <f>VLOOKUP(B:B,'[1]1. RW,EX,BOP,CP,SA'!$B:$CD,46,0)</f>
        <v>13</v>
      </c>
      <c r="BQ115" s="38">
        <f>VLOOKUP(B:B,'[1]1. RW,EX,BOP,CP,SA'!$B:$CD,47,0)</f>
        <v>11</v>
      </c>
      <c r="BR115" s="38">
        <f>VLOOKUP(B:B,'[1]1. RW,EX,BOP,CP,SA'!$B:$CD,48,0)</f>
        <v>11</v>
      </c>
      <c r="BS115" s="38">
        <f>VLOOKUP(B:B,'[1]1. RW,EX,BOP,CP,SA'!$B:$CD,49,0)</f>
        <v>14</v>
      </c>
      <c r="BT115" s="38">
        <f>VLOOKUP(B:B,'[1]1. RW,EX,BOP,CP,SA'!$B:$CD,50,0)</f>
        <v>14</v>
      </c>
      <c r="BU115" s="38">
        <f>VLOOKUP(B:B,'[1]1. RW,EX,BOP,CP,SA'!$B:$CD,51,0)</f>
        <v>12</v>
      </c>
      <c r="BV115" s="38">
        <f>VLOOKUP(B:B,'[1]1. RW,EX,BOP,CP,SA'!$B:$CD,52,0)</f>
        <v>10</v>
      </c>
      <c r="BW115" s="38">
        <f>VLOOKUP(B:B,'[1]1. RW,EX,BOP,CP,SA'!$B:$CD,53,0)</f>
        <v>11</v>
      </c>
      <c r="BX115" s="38">
        <f>VLOOKUP(B:B,'[1]1. RW,EX,BOP,CP,SA'!$B:$CD,54,0)</f>
        <v>14</v>
      </c>
      <c r="BY115" s="38">
        <f>VLOOKUP(B:B,'[1]1. RW,EX,BOP,CP,SA'!$B:$CD,55,0)</f>
        <v>15</v>
      </c>
      <c r="BZ115" s="38">
        <f>VLOOKUP(B:B,'[1]1. RW,EX,BOP,CP,SA'!$B:$CD,56,0)</f>
        <v>14</v>
      </c>
      <c r="CA115" s="38">
        <f>VLOOKUP(B:B,'[1]1. RW,EX,BOP,CP,SA'!$B:$CD,57,0)</f>
        <v>13</v>
      </c>
      <c r="CB115" s="38">
        <f>VLOOKUP(B:B,'[1]1. RW,EX,BOP,CP,SA'!$B:$CD,58,0)</f>
        <v>14</v>
      </c>
      <c r="CC115" s="38">
        <f>VLOOKUP(B:B,'[1]1. RW,EX,BOP,CP,SA'!$B:$CD,59,0)</f>
        <v>17</v>
      </c>
      <c r="CD115" s="38">
        <f>VLOOKUP(B:B,'[1]1. RW,EX,BOP,CP,SA'!$B:$CD,60,0)</f>
        <v>19</v>
      </c>
      <c r="CE115" s="38">
        <f>VLOOKUP(B:B,'[1]1. RW,EX,BOP,CP,SA'!$B:$CD,61,0)</f>
        <v>16</v>
      </c>
      <c r="CF115" s="38">
        <f>VLOOKUP(B:B,'[1]1. RW,EX,BOP,CP,SA'!$B:$CD,62,0)</f>
        <v>14</v>
      </c>
      <c r="CG115" s="38">
        <f>VLOOKUP(B:B,'[1]1. RW,EX,BOP,CP,SA'!$B:$CD,63,0)</f>
        <v>16</v>
      </c>
      <c r="CH115" s="38">
        <f>VLOOKUP(B:B,'[1]1. RW,EX,BOP,CP,SA'!$B:$CD,64,0)</f>
        <v>17</v>
      </c>
      <c r="CI115" s="38">
        <f>VLOOKUP(B:B,'[1]1. RW,EX,BOP,CP,SA'!$B:$CD,65,0)</f>
        <v>15</v>
      </c>
      <c r="CJ115" s="38">
        <f>VLOOKUP(B:B,'[1]1. RW,EX,BOP,CP,SA'!$B:$CD,66,0)</f>
        <v>30</v>
      </c>
      <c r="CK115" s="38">
        <f>VLOOKUP(B:B,'[1]1. RW,EX,BOP,CP,SA'!$B:$CD,67,0)</f>
        <v>16</v>
      </c>
      <c r="CL115" s="38">
        <f>VLOOKUP(B:B,'[1]1. RW,EX,BOP,CP,SA'!$B:$CD,68,0)</f>
        <v>16</v>
      </c>
      <c r="CM115" s="38">
        <f>VLOOKUP(B:B,'[1]1. RW,EX,BOP,CP,SA'!$B:$CD,69,0)</f>
        <v>17</v>
      </c>
      <c r="CN115" s="38">
        <f>VLOOKUP(B:B,'[1]1. RW,EX,BOP,CP,SA'!$B:$CD,70,0)</f>
        <v>17</v>
      </c>
      <c r="CO115" s="38">
        <f>VLOOKUP(B:B,'[1]1. RW,EX,BOP,CP,SA'!$B:$CD,71,0)</f>
        <v>15</v>
      </c>
      <c r="CP115" s="38">
        <f>VLOOKUP(B:B,'[1]1. RW,EX,BOP,CP,SA'!$B:$CD,72,0)</f>
        <v>15</v>
      </c>
      <c r="CQ115" s="38">
        <f>VLOOKUP(B:B,'[1]1. RW,EX,BOP,CP,SA'!$B:$CD,73,0)</f>
        <v>21</v>
      </c>
      <c r="CR115" s="38">
        <f>VLOOKUP(B:B,'[1]1. RW,EX,BOP,CP,SA'!$B:$CD,74,0)</f>
        <v>12</v>
      </c>
      <c r="CS115" s="38">
        <f>VLOOKUP(B:B,'[1]1. RW,EX,BOP,CP,SA'!$B:$CD,75,0)</f>
        <v>11</v>
      </c>
      <c r="CT115" s="38">
        <f>VLOOKUP(B:B,'[1]1. RW,EX,BOP,CP,SA'!$B:$CD,76,0)</f>
        <v>10</v>
      </c>
      <c r="CU115" s="38">
        <f>VLOOKUP(B:B,'[1]1. RW,EX,BOP,CP,SA'!$B:$CD,77,0)</f>
        <v>9</v>
      </c>
      <c r="CV115" s="52">
        <f>VLOOKUP(B:B,'[1]1. RW,EX,BOP,CP,SA'!$B:$CD,78,0)</f>
        <v>8</v>
      </c>
      <c r="CW115" s="52">
        <f>VLOOKUP(B:B,'[1]1. RW,EX,BOP,CP,SA'!$B:$CD,79,0)</f>
        <v>10</v>
      </c>
      <c r="CX115" s="52">
        <f>VLOOKUP(B:B,'[1]1. RW,EX,BOP,CP,SA'!$B:$CD,80,0)</f>
        <v>9</v>
      </c>
      <c r="CY115" s="52">
        <f>VLOOKUP(B:B,'[1]1. RW,EX,BOP,CP,SA'!$B:$CD,81,0)</f>
        <v>8</v>
      </c>
    </row>
    <row r="116" spans="1:103">
      <c r="A116" s="1" t="s">
        <v>216</v>
      </c>
      <c r="B116" s="5" t="s">
        <v>1509</v>
      </c>
      <c r="C116" s="18" t="s">
        <v>847</v>
      </c>
      <c r="D116" s="38">
        <v>2104</v>
      </c>
      <c r="E116" s="38">
        <v>1729</v>
      </c>
      <c r="F116" s="38">
        <v>1832</v>
      </c>
      <c r="G116" s="38">
        <v>1756</v>
      </c>
      <c r="H116" s="38">
        <v>1587</v>
      </c>
      <c r="I116" s="38">
        <v>1680</v>
      </c>
      <c r="J116" s="38">
        <v>1758</v>
      </c>
      <c r="K116" s="38">
        <v>1933</v>
      </c>
      <c r="L116" s="38">
        <v>1963</v>
      </c>
      <c r="M116" s="38">
        <v>2016</v>
      </c>
      <c r="N116" s="38">
        <v>2327</v>
      </c>
      <c r="O116" s="38">
        <v>2175</v>
      </c>
      <c r="P116" s="38">
        <v>2200</v>
      </c>
      <c r="Q116" s="38">
        <v>2419</v>
      </c>
      <c r="R116" s="38">
        <v>2717</v>
      </c>
      <c r="S116" s="38">
        <v>2832</v>
      </c>
      <c r="T116" s="38">
        <v>2808</v>
      </c>
      <c r="U116" s="38">
        <v>3758</v>
      </c>
      <c r="V116" s="38">
        <v>3507</v>
      </c>
      <c r="W116" s="38">
        <v>3577</v>
      </c>
      <c r="X116" s="53">
        <f>VLOOKUP(B:B,'[1]1. RW,EX,BOP,CP,SA'!$B:$CD,2,0)</f>
        <v>524</v>
      </c>
      <c r="Y116" s="38">
        <f>VLOOKUP(B:B,'[1]1. RW,EX,BOP,CP,SA'!$B:$CD,3,0)</f>
        <v>563</v>
      </c>
      <c r="Z116" s="38">
        <f>VLOOKUP(B:B,'[1]1. RW,EX,BOP,CP,SA'!$B:$CD,4,0)</f>
        <v>536</v>
      </c>
      <c r="AA116" s="38">
        <f>VLOOKUP(B:B,'[1]1. RW,EX,BOP,CP,SA'!$B:$CD,5,0)</f>
        <v>481</v>
      </c>
      <c r="AB116" s="38">
        <f>VLOOKUP(B:B,'[1]1. RW,EX,BOP,CP,SA'!$B:$CD,6,0)</f>
        <v>422</v>
      </c>
      <c r="AC116" s="38">
        <f>VLOOKUP(B:B,'[1]1. RW,EX,BOP,CP,SA'!$B:$CD,7,0)</f>
        <v>419</v>
      </c>
      <c r="AD116" s="38">
        <f>VLOOKUP(B:B,'[1]1. RW,EX,BOP,CP,SA'!$B:$CD,8,0)</f>
        <v>444</v>
      </c>
      <c r="AE116" s="38">
        <f>VLOOKUP(B:B,'[1]1. RW,EX,BOP,CP,SA'!$B:$CD,9,0)</f>
        <v>444</v>
      </c>
      <c r="AF116" s="38">
        <f>VLOOKUP(B:B,'[1]1. RW,EX,BOP,CP,SA'!$B:$CD,10,0)</f>
        <v>419</v>
      </c>
      <c r="AG116" s="38">
        <f>VLOOKUP(B:B,'[1]1. RW,EX,BOP,CP,SA'!$B:$CD,11,0)</f>
        <v>454</v>
      </c>
      <c r="AH116" s="38">
        <f>VLOOKUP(B:B,'[1]1. RW,EX,BOP,CP,SA'!$B:$CD,12,0)</f>
        <v>433</v>
      </c>
      <c r="AI116" s="38">
        <f>VLOOKUP(B:B,'[1]1. RW,EX,BOP,CP,SA'!$B:$CD,13,0)</f>
        <v>526</v>
      </c>
      <c r="AJ116" s="38">
        <f>VLOOKUP(B:B,'[1]1. RW,EX,BOP,CP,SA'!$B:$CD,14,0)</f>
        <v>441</v>
      </c>
      <c r="AK116" s="38">
        <f>VLOOKUP(B:B,'[1]1. RW,EX,BOP,CP,SA'!$B:$CD,15,0)</f>
        <v>430</v>
      </c>
      <c r="AL116" s="38">
        <f>VLOOKUP(B:B,'[1]1. RW,EX,BOP,CP,SA'!$B:$CD,16,0)</f>
        <v>452</v>
      </c>
      <c r="AM116" s="38">
        <f>VLOOKUP(B:B,'[1]1. RW,EX,BOP,CP,SA'!$B:$CD,17,0)</f>
        <v>433</v>
      </c>
      <c r="AN116" s="38">
        <f>VLOOKUP(B:B,'[1]1. RW,EX,BOP,CP,SA'!$B:$CD,18,0)</f>
        <v>385</v>
      </c>
      <c r="AO116" s="38">
        <f>VLOOKUP(B:B,'[1]1. RW,EX,BOP,CP,SA'!$B:$CD,19,0)</f>
        <v>407</v>
      </c>
      <c r="AP116" s="38">
        <f>VLOOKUP(B:B,'[1]1. RW,EX,BOP,CP,SA'!$B:$CD,20,0)</f>
        <v>426</v>
      </c>
      <c r="AQ116" s="38">
        <f>VLOOKUP(B:B,'[1]1. RW,EX,BOP,CP,SA'!$B:$CD,21,0)</f>
        <v>369</v>
      </c>
      <c r="AR116" s="38">
        <f>VLOOKUP(B:B,'[1]1. RW,EX,BOP,CP,SA'!$B:$CD,22,0)</f>
        <v>397</v>
      </c>
      <c r="AS116" s="38">
        <f>VLOOKUP(B:B,'[1]1. RW,EX,BOP,CP,SA'!$B:$CD,23,0)</f>
        <v>416</v>
      </c>
      <c r="AT116" s="38">
        <f>VLOOKUP(B:B,'[1]1. RW,EX,BOP,CP,SA'!$B:$CD,24,0)</f>
        <v>420</v>
      </c>
      <c r="AU116" s="38">
        <f>VLOOKUP(B:B,'[1]1. RW,EX,BOP,CP,SA'!$B:$CD,25,0)</f>
        <v>447</v>
      </c>
      <c r="AV116" s="38">
        <f>VLOOKUP(B:B,'[1]1. RW,EX,BOP,CP,SA'!$B:$CD,26,0)</f>
        <v>434</v>
      </c>
      <c r="AW116" s="38">
        <f>VLOOKUP(B:B,'[1]1. RW,EX,BOP,CP,SA'!$B:$CD,27,0)</f>
        <v>428</v>
      </c>
      <c r="AX116" s="38">
        <f>VLOOKUP(B:B,'[1]1. RW,EX,BOP,CP,SA'!$B:$CD,28,0)</f>
        <v>457</v>
      </c>
      <c r="AY116" s="38">
        <f>VLOOKUP(B:B,'[1]1. RW,EX,BOP,CP,SA'!$B:$CD,29,0)</f>
        <v>439</v>
      </c>
      <c r="AZ116" s="38">
        <f>VLOOKUP(B:B,'[1]1. RW,EX,BOP,CP,SA'!$B:$CD,30,0)</f>
        <v>425</v>
      </c>
      <c r="BA116" s="38">
        <f>VLOOKUP(B:B,'[1]1. RW,EX,BOP,CP,SA'!$B:$CD,31,0)</f>
        <v>465</v>
      </c>
      <c r="BB116" s="38">
        <f>VLOOKUP(B:B,'[1]1. RW,EX,BOP,CP,SA'!$B:$CD,32,0)</f>
        <v>468</v>
      </c>
      <c r="BC116" s="38">
        <f>VLOOKUP(B:B,'[1]1. RW,EX,BOP,CP,SA'!$B:$CD,33,0)</f>
        <v>575</v>
      </c>
      <c r="BD116" s="38">
        <f>VLOOKUP(B:B,'[1]1. RW,EX,BOP,CP,SA'!$B:$CD,34,0)</f>
        <v>482</v>
      </c>
      <c r="BE116" s="38">
        <f>VLOOKUP(B:B,'[1]1. RW,EX,BOP,CP,SA'!$B:$CD,35,0)</f>
        <v>476</v>
      </c>
      <c r="BF116" s="38">
        <f>VLOOKUP(B:B,'[1]1. RW,EX,BOP,CP,SA'!$B:$CD,36,0)</f>
        <v>488</v>
      </c>
      <c r="BG116" s="38">
        <f>VLOOKUP(B:B,'[1]1. RW,EX,BOP,CP,SA'!$B:$CD,37,0)</f>
        <v>517</v>
      </c>
      <c r="BH116" s="38">
        <f>VLOOKUP(B:B,'[1]1. RW,EX,BOP,CP,SA'!$B:$CD,38,0)</f>
        <v>468</v>
      </c>
      <c r="BI116" s="38">
        <f>VLOOKUP(B:B,'[1]1. RW,EX,BOP,CP,SA'!$B:$CD,39,0)</f>
        <v>485</v>
      </c>
      <c r="BJ116" s="38">
        <f>VLOOKUP(B:B,'[1]1. RW,EX,BOP,CP,SA'!$B:$CD,40,0)</f>
        <v>525</v>
      </c>
      <c r="BK116" s="38">
        <f>VLOOKUP(B:B,'[1]1. RW,EX,BOP,CP,SA'!$B:$CD,41,0)</f>
        <v>538</v>
      </c>
      <c r="BL116" s="38">
        <f>VLOOKUP(B:B,'[1]1. RW,EX,BOP,CP,SA'!$B:$CD,42,0)</f>
        <v>524</v>
      </c>
      <c r="BM116" s="38">
        <f>VLOOKUP(B:B,'[1]1. RW,EX,BOP,CP,SA'!$B:$CD,43,0)</f>
        <v>566</v>
      </c>
      <c r="BN116" s="38">
        <f>VLOOKUP(B:B,'[1]1. RW,EX,BOP,CP,SA'!$B:$CD,44,0)</f>
        <v>632</v>
      </c>
      <c r="BO116" s="38">
        <f>VLOOKUP(B:B,'[1]1. RW,EX,BOP,CP,SA'!$B:$CD,45,0)</f>
        <v>605</v>
      </c>
      <c r="BP116" s="38">
        <f>VLOOKUP(B:B,'[1]1. RW,EX,BOP,CP,SA'!$B:$CD,46,0)</f>
        <v>519</v>
      </c>
      <c r="BQ116" s="38">
        <f>VLOOKUP(B:B,'[1]1. RW,EX,BOP,CP,SA'!$B:$CD,47,0)</f>
        <v>553</v>
      </c>
      <c r="BR116" s="38">
        <f>VLOOKUP(B:B,'[1]1. RW,EX,BOP,CP,SA'!$B:$CD,48,0)</f>
        <v>514</v>
      </c>
      <c r="BS116" s="38">
        <f>VLOOKUP(B:B,'[1]1. RW,EX,BOP,CP,SA'!$B:$CD,49,0)</f>
        <v>589</v>
      </c>
      <c r="BT116" s="38">
        <f>VLOOKUP(B:B,'[1]1. RW,EX,BOP,CP,SA'!$B:$CD,50,0)</f>
        <v>508</v>
      </c>
      <c r="BU116" s="38">
        <f>VLOOKUP(B:B,'[1]1. RW,EX,BOP,CP,SA'!$B:$CD,51,0)</f>
        <v>590</v>
      </c>
      <c r="BV116" s="38">
        <f>VLOOKUP(B:B,'[1]1. RW,EX,BOP,CP,SA'!$B:$CD,52,0)</f>
        <v>549</v>
      </c>
      <c r="BW116" s="38">
        <f>VLOOKUP(B:B,'[1]1. RW,EX,BOP,CP,SA'!$B:$CD,53,0)</f>
        <v>553</v>
      </c>
      <c r="BX116" s="38">
        <f>VLOOKUP(B:B,'[1]1. RW,EX,BOP,CP,SA'!$B:$CD,54,0)</f>
        <v>590</v>
      </c>
      <c r="BY116" s="38">
        <f>VLOOKUP(B:B,'[1]1. RW,EX,BOP,CP,SA'!$B:$CD,55,0)</f>
        <v>581</v>
      </c>
      <c r="BZ116" s="38">
        <f>VLOOKUP(B:B,'[1]1. RW,EX,BOP,CP,SA'!$B:$CD,56,0)</f>
        <v>598</v>
      </c>
      <c r="CA116" s="38">
        <f>VLOOKUP(B:B,'[1]1. RW,EX,BOP,CP,SA'!$B:$CD,57,0)</f>
        <v>650</v>
      </c>
      <c r="CB116" s="38">
        <f>VLOOKUP(B:B,'[1]1. RW,EX,BOP,CP,SA'!$B:$CD,58,0)</f>
        <v>583</v>
      </c>
      <c r="CC116" s="38">
        <f>VLOOKUP(B:B,'[1]1. RW,EX,BOP,CP,SA'!$B:$CD,59,0)</f>
        <v>615</v>
      </c>
      <c r="CD116" s="38">
        <f>VLOOKUP(B:B,'[1]1. RW,EX,BOP,CP,SA'!$B:$CD,60,0)</f>
        <v>843</v>
      </c>
      <c r="CE116" s="38">
        <f>VLOOKUP(B:B,'[1]1. RW,EX,BOP,CP,SA'!$B:$CD,61,0)</f>
        <v>676</v>
      </c>
      <c r="CF116" s="38">
        <f>VLOOKUP(B:B,'[1]1. RW,EX,BOP,CP,SA'!$B:$CD,62,0)</f>
        <v>563</v>
      </c>
      <c r="CG116" s="38">
        <f>VLOOKUP(B:B,'[1]1. RW,EX,BOP,CP,SA'!$B:$CD,63,0)</f>
        <v>903</v>
      </c>
      <c r="CH116" s="38">
        <f>VLOOKUP(B:B,'[1]1. RW,EX,BOP,CP,SA'!$B:$CD,64,0)</f>
        <v>743</v>
      </c>
      <c r="CI116" s="38">
        <f>VLOOKUP(B:B,'[1]1. RW,EX,BOP,CP,SA'!$B:$CD,65,0)</f>
        <v>623</v>
      </c>
      <c r="CJ116" s="38">
        <f>VLOOKUP(B:B,'[1]1. RW,EX,BOP,CP,SA'!$B:$CD,66,0)</f>
        <v>651</v>
      </c>
      <c r="CK116" s="38">
        <f>VLOOKUP(B:B,'[1]1. RW,EX,BOP,CP,SA'!$B:$CD,67,0)</f>
        <v>715</v>
      </c>
      <c r="CL116" s="38">
        <f>VLOOKUP(B:B,'[1]1. RW,EX,BOP,CP,SA'!$B:$CD,68,0)</f>
        <v>713</v>
      </c>
      <c r="CM116" s="38">
        <f>VLOOKUP(B:B,'[1]1. RW,EX,BOP,CP,SA'!$B:$CD,69,0)</f>
        <v>729</v>
      </c>
      <c r="CN116" s="38">
        <f>VLOOKUP(B:B,'[1]1. RW,EX,BOP,CP,SA'!$B:$CD,70,0)</f>
        <v>837</v>
      </c>
      <c r="CO116" s="38">
        <f>VLOOKUP(B:B,'[1]1. RW,EX,BOP,CP,SA'!$B:$CD,71,0)</f>
        <v>1320</v>
      </c>
      <c r="CP116" s="38">
        <f>VLOOKUP(B:B,'[1]1. RW,EX,BOP,CP,SA'!$B:$CD,72,0)</f>
        <v>795</v>
      </c>
      <c r="CQ116" s="38">
        <f>VLOOKUP(B:B,'[1]1. RW,EX,BOP,CP,SA'!$B:$CD,73,0)</f>
        <v>806</v>
      </c>
      <c r="CR116" s="38">
        <f>VLOOKUP(B:B,'[1]1. RW,EX,BOP,CP,SA'!$B:$CD,74,0)</f>
        <v>880</v>
      </c>
      <c r="CS116" s="38">
        <f>VLOOKUP(B:B,'[1]1. RW,EX,BOP,CP,SA'!$B:$CD,75,0)</f>
        <v>785</v>
      </c>
      <c r="CT116" s="38">
        <f>VLOOKUP(B:B,'[1]1. RW,EX,BOP,CP,SA'!$B:$CD,76,0)</f>
        <v>902</v>
      </c>
      <c r="CU116" s="38">
        <f>VLOOKUP(B:B,'[1]1. RW,EX,BOP,CP,SA'!$B:$CD,77,0)</f>
        <v>940</v>
      </c>
      <c r="CV116" s="52">
        <f>VLOOKUP(B:B,'[1]1. RW,EX,BOP,CP,SA'!$B:$CD,78,0)</f>
        <v>821</v>
      </c>
      <c r="CW116" s="52">
        <f>VLOOKUP(B:B,'[1]1. RW,EX,BOP,CP,SA'!$B:$CD,79,0)</f>
        <v>873</v>
      </c>
      <c r="CX116" s="52">
        <f>VLOOKUP(B:B,'[1]1. RW,EX,BOP,CP,SA'!$B:$CD,80,0)</f>
        <v>879</v>
      </c>
      <c r="CY116" s="52">
        <f>VLOOKUP(B:B,'[1]1. RW,EX,BOP,CP,SA'!$B:$CD,81,0)</f>
        <v>1004</v>
      </c>
    </row>
    <row r="117" spans="1:103">
      <c r="A117" s="9" t="s">
        <v>218</v>
      </c>
      <c r="B117" s="5" t="s">
        <v>1510</v>
      </c>
      <c r="D117" s="38">
        <v>1624</v>
      </c>
      <c r="E117" s="38">
        <v>1463</v>
      </c>
      <c r="F117" s="38">
        <v>1394</v>
      </c>
      <c r="G117" s="38">
        <v>1532</v>
      </c>
      <c r="H117" s="38">
        <v>1392</v>
      </c>
      <c r="I117" s="38">
        <v>1588</v>
      </c>
      <c r="J117" s="38">
        <v>1601</v>
      </c>
      <c r="K117" s="38">
        <v>1587</v>
      </c>
      <c r="L117" s="38">
        <v>1725</v>
      </c>
      <c r="M117" s="38">
        <v>1840</v>
      </c>
      <c r="N117" s="38">
        <v>2106</v>
      </c>
      <c r="O117" s="38">
        <v>1917</v>
      </c>
      <c r="P117" s="38">
        <v>1969</v>
      </c>
      <c r="Q117" s="38">
        <v>2115</v>
      </c>
      <c r="R117" s="38">
        <v>2266</v>
      </c>
      <c r="S117" s="38">
        <v>2205</v>
      </c>
      <c r="T117" s="38">
        <v>2550</v>
      </c>
      <c r="U117" s="38">
        <v>2548</v>
      </c>
      <c r="V117" s="38">
        <v>2594</v>
      </c>
      <c r="W117" s="38">
        <v>2743</v>
      </c>
      <c r="X117" s="53">
        <f>VLOOKUP(B:B,'[1]1. RW,EX,BOP,CP,SA'!$B:$CD,2,0)</f>
        <v>383</v>
      </c>
      <c r="Y117" s="38">
        <f>VLOOKUP(B:B,'[1]1. RW,EX,BOP,CP,SA'!$B:$CD,3,0)</f>
        <v>420</v>
      </c>
      <c r="Z117" s="38">
        <f>VLOOKUP(B:B,'[1]1. RW,EX,BOP,CP,SA'!$B:$CD,4,0)</f>
        <v>451</v>
      </c>
      <c r="AA117" s="38">
        <f>VLOOKUP(B:B,'[1]1. RW,EX,BOP,CP,SA'!$B:$CD,5,0)</f>
        <v>370</v>
      </c>
      <c r="AB117" s="38">
        <f>VLOOKUP(B:B,'[1]1. RW,EX,BOP,CP,SA'!$B:$CD,6,0)</f>
        <v>351</v>
      </c>
      <c r="AC117" s="38">
        <f>VLOOKUP(B:B,'[1]1. RW,EX,BOP,CP,SA'!$B:$CD,7,0)</f>
        <v>357</v>
      </c>
      <c r="AD117" s="38">
        <f>VLOOKUP(B:B,'[1]1. RW,EX,BOP,CP,SA'!$B:$CD,8,0)</f>
        <v>415</v>
      </c>
      <c r="AE117" s="38">
        <f>VLOOKUP(B:B,'[1]1. RW,EX,BOP,CP,SA'!$B:$CD,9,0)</f>
        <v>340</v>
      </c>
      <c r="AF117" s="38">
        <f>VLOOKUP(B:B,'[1]1. RW,EX,BOP,CP,SA'!$B:$CD,10,0)</f>
        <v>347</v>
      </c>
      <c r="AG117" s="38">
        <f>VLOOKUP(B:B,'[1]1. RW,EX,BOP,CP,SA'!$B:$CD,11,0)</f>
        <v>360</v>
      </c>
      <c r="AH117" s="38">
        <f>VLOOKUP(B:B,'[1]1. RW,EX,BOP,CP,SA'!$B:$CD,12,0)</f>
        <v>331</v>
      </c>
      <c r="AI117" s="38">
        <f>VLOOKUP(B:B,'[1]1. RW,EX,BOP,CP,SA'!$B:$CD,13,0)</f>
        <v>356</v>
      </c>
      <c r="AJ117" s="38">
        <f>VLOOKUP(B:B,'[1]1. RW,EX,BOP,CP,SA'!$B:$CD,14,0)</f>
        <v>383</v>
      </c>
      <c r="AK117" s="38">
        <f>VLOOKUP(B:B,'[1]1. RW,EX,BOP,CP,SA'!$B:$CD,15,0)</f>
        <v>383</v>
      </c>
      <c r="AL117" s="38">
        <f>VLOOKUP(B:B,'[1]1. RW,EX,BOP,CP,SA'!$B:$CD,16,0)</f>
        <v>383</v>
      </c>
      <c r="AM117" s="38">
        <f>VLOOKUP(B:B,'[1]1. RW,EX,BOP,CP,SA'!$B:$CD,17,0)</f>
        <v>383</v>
      </c>
      <c r="AN117" s="38">
        <f>VLOOKUP(B:B,'[1]1. RW,EX,BOP,CP,SA'!$B:$CD,18,0)</f>
        <v>351</v>
      </c>
      <c r="AO117" s="38">
        <f>VLOOKUP(B:B,'[1]1. RW,EX,BOP,CP,SA'!$B:$CD,19,0)</f>
        <v>348</v>
      </c>
      <c r="AP117" s="38">
        <f>VLOOKUP(B:B,'[1]1. RW,EX,BOP,CP,SA'!$B:$CD,20,0)</f>
        <v>347</v>
      </c>
      <c r="AQ117" s="38">
        <f>VLOOKUP(B:B,'[1]1. RW,EX,BOP,CP,SA'!$B:$CD,21,0)</f>
        <v>346</v>
      </c>
      <c r="AR117" s="38">
        <f>VLOOKUP(B:B,'[1]1. RW,EX,BOP,CP,SA'!$B:$CD,22,0)</f>
        <v>377</v>
      </c>
      <c r="AS117" s="38">
        <f>VLOOKUP(B:B,'[1]1. RW,EX,BOP,CP,SA'!$B:$CD,23,0)</f>
        <v>388</v>
      </c>
      <c r="AT117" s="38">
        <f>VLOOKUP(B:B,'[1]1. RW,EX,BOP,CP,SA'!$B:$CD,24,0)</f>
        <v>400</v>
      </c>
      <c r="AU117" s="38">
        <f>VLOOKUP(B:B,'[1]1. RW,EX,BOP,CP,SA'!$B:$CD,25,0)</f>
        <v>423</v>
      </c>
      <c r="AV117" s="38">
        <f>VLOOKUP(B:B,'[1]1. RW,EX,BOP,CP,SA'!$B:$CD,26,0)</f>
        <v>387</v>
      </c>
      <c r="AW117" s="38">
        <f>VLOOKUP(B:B,'[1]1. RW,EX,BOP,CP,SA'!$B:$CD,27,0)</f>
        <v>395</v>
      </c>
      <c r="AX117" s="38">
        <f>VLOOKUP(B:B,'[1]1. RW,EX,BOP,CP,SA'!$B:$CD,28,0)</f>
        <v>417</v>
      </c>
      <c r="AY117" s="38">
        <f>VLOOKUP(B:B,'[1]1. RW,EX,BOP,CP,SA'!$B:$CD,29,0)</f>
        <v>402</v>
      </c>
      <c r="AZ117" s="38">
        <f>VLOOKUP(B:B,'[1]1. RW,EX,BOP,CP,SA'!$B:$CD,30,0)</f>
        <v>377</v>
      </c>
      <c r="BA117" s="38">
        <f>VLOOKUP(B:B,'[1]1. RW,EX,BOP,CP,SA'!$B:$CD,31,0)</f>
        <v>421</v>
      </c>
      <c r="BB117" s="38">
        <f>VLOOKUP(B:B,'[1]1. RW,EX,BOP,CP,SA'!$B:$CD,32,0)</f>
        <v>394</v>
      </c>
      <c r="BC117" s="38">
        <f>VLOOKUP(B:B,'[1]1. RW,EX,BOP,CP,SA'!$B:$CD,33,0)</f>
        <v>395</v>
      </c>
      <c r="BD117" s="38">
        <f>VLOOKUP(B:B,'[1]1. RW,EX,BOP,CP,SA'!$B:$CD,34,0)</f>
        <v>423</v>
      </c>
      <c r="BE117" s="38">
        <f>VLOOKUP(B:B,'[1]1. RW,EX,BOP,CP,SA'!$B:$CD,35,0)</f>
        <v>416</v>
      </c>
      <c r="BF117" s="38">
        <f>VLOOKUP(B:B,'[1]1. RW,EX,BOP,CP,SA'!$B:$CD,36,0)</f>
        <v>428</v>
      </c>
      <c r="BG117" s="38">
        <f>VLOOKUP(B:B,'[1]1. RW,EX,BOP,CP,SA'!$B:$CD,37,0)</f>
        <v>458</v>
      </c>
      <c r="BH117" s="38">
        <f>VLOOKUP(B:B,'[1]1. RW,EX,BOP,CP,SA'!$B:$CD,38,0)</f>
        <v>422</v>
      </c>
      <c r="BI117" s="38">
        <f>VLOOKUP(B:B,'[1]1. RW,EX,BOP,CP,SA'!$B:$CD,39,0)</f>
        <v>442</v>
      </c>
      <c r="BJ117" s="38">
        <f>VLOOKUP(B:B,'[1]1. RW,EX,BOP,CP,SA'!$B:$CD,40,0)</f>
        <v>485</v>
      </c>
      <c r="BK117" s="38">
        <f>VLOOKUP(B:B,'[1]1. RW,EX,BOP,CP,SA'!$B:$CD,41,0)</f>
        <v>491</v>
      </c>
      <c r="BL117" s="38">
        <f>VLOOKUP(B:B,'[1]1. RW,EX,BOP,CP,SA'!$B:$CD,42,0)</f>
        <v>491</v>
      </c>
      <c r="BM117" s="38">
        <f>VLOOKUP(B:B,'[1]1. RW,EX,BOP,CP,SA'!$B:$CD,43,0)</f>
        <v>517</v>
      </c>
      <c r="BN117" s="38">
        <f>VLOOKUP(B:B,'[1]1. RW,EX,BOP,CP,SA'!$B:$CD,44,0)</f>
        <v>539</v>
      </c>
      <c r="BO117" s="38">
        <f>VLOOKUP(B:B,'[1]1. RW,EX,BOP,CP,SA'!$B:$CD,45,0)</f>
        <v>559</v>
      </c>
      <c r="BP117" s="38">
        <f>VLOOKUP(B:B,'[1]1. RW,EX,BOP,CP,SA'!$B:$CD,46,0)</f>
        <v>462</v>
      </c>
      <c r="BQ117" s="38">
        <f>VLOOKUP(B:B,'[1]1. RW,EX,BOP,CP,SA'!$B:$CD,47,0)</f>
        <v>512</v>
      </c>
      <c r="BR117" s="38">
        <f>VLOOKUP(B:B,'[1]1. RW,EX,BOP,CP,SA'!$B:$CD,48,0)</f>
        <v>465</v>
      </c>
      <c r="BS117" s="38">
        <f>VLOOKUP(B:B,'[1]1. RW,EX,BOP,CP,SA'!$B:$CD,49,0)</f>
        <v>478</v>
      </c>
      <c r="BT117" s="38">
        <f>VLOOKUP(B:B,'[1]1. RW,EX,BOP,CP,SA'!$B:$CD,50,0)</f>
        <v>454</v>
      </c>
      <c r="BU117" s="38">
        <f>VLOOKUP(B:B,'[1]1. RW,EX,BOP,CP,SA'!$B:$CD,51,0)</f>
        <v>530</v>
      </c>
      <c r="BV117" s="38">
        <f>VLOOKUP(B:B,'[1]1. RW,EX,BOP,CP,SA'!$B:$CD,52,0)</f>
        <v>501</v>
      </c>
      <c r="BW117" s="38">
        <f>VLOOKUP(B:B,'[1]1. RW,EX,BOP,CP,SA'!$B:$CD,53,0)</f>
        <v>484</v>
      </c>
      <c r="BX117" s="38">
        <f>VLOOKUP(B:B,'[1]1. RW,EX,BOP,CP,SA'!$B:$CD,54,0)</f>
        <v>519</v>
      </c>
      <c r="BY117" s="38">
        <f>VLOOKUP(B:B,'[1]1. RW,EX,BOP,CP,SA'!$B:$CD,55,0)</f>
        <v>519</v>
      </c>
      <c r="BZ117" s="38">
        <f>VLOOKUP(B:B,'[1]1. RW,EX,BOP,CP,SA'!$B:$CD,56,0)</f>
        <v>527</v>
      </c>
      <c r="CA117" s="38">
        <f>VLOOKUP(B:B,'[1]1. RW,EX,BOP,CP,SA'!$B:$CD,57,0)</f>
        <v>550</v>
      </c>
      <c r="CB117" s="38">
        <f>VLOOKUP(B:B,'[1]1. RW,EX,BOP,CP,SA'!$B:$CD,58,0)</f>
        <v>527</v>
      </c>
      <c r="CC117" s="38">
        <f>VLOOKUP(B:B,'[1]1. RW,EX,BOP,CP,SA'!$B:$CD,59,0)</f>
        <v>530</v>
      </c>
      <c r="CD117" s="38">
        <f>VLOOKUP(B:B,'[1]1. RW,EX,BOP,CP,SA'!$B:$CD,60,0)</f>
        <v>610</v>
      </c>
      <c r="CE117" s="38">
        <f>VLOOKUP(B:B,'[1]1. RW,EX,BOP,CP,SA'!$B:$CD,61,0)</f>
        <v>599</v>
      </c>
      <c r="CF117" s="38">
        <f>VLOOKUP(B:B,'[1]1. RW,EX,BOP,CP,SA'!$B:$CD,62,0)</f>
        <v>487</v>
      </c>
      <c r="CG117" s="38">
        <f>VLOOKUP(B:B,'[1]1. RW,EX,BOP,CP,SA'!$B:$CD,63,0)</f>
        <v>574</v>
      </c>
      <c r="CH117" s="38">
        <f>VLOOKUP(B:B,'[1]1. RW,EX,BOP,CP,SA'!$B:$CD,64,0)</f>
        <v>570</v>
      </c>
      <c r="CI117" s="38">
        <f>VLOOKUP(B:B,'[1]1. RW,EX,BOP,CP,SA'!$B:$CD,65,0)</f>
        <v>574</v>
      </c>
      <c r="CJ117" s="38">
        <f>VLOOKUP(B:B,'[1]1. RW,EX,BOP,CP,SA'!$B:$CD,66,0)</f>
        <v>599</v>
      </c>
      <c r="CK117" s="38">
        <f>VLOOKUP(B:B,'[1]1. RW,EX,BOP,CP,SA'!$B:$CD,67,0)</f>
        <v>661</v>
      </c>
      <c r="CL117" s="38">
        <f>VLOOKUP(B:B,'[1]1. RW,EX,BOP,CP,SA'!$B:$CD,68,0)</f>
        <v>646</v>
      </c>
      <c r="CM117" s="38">
        <f>VLOOKUP(B:B,'[1]1. RW,EX,BOP,CP,SA'!$B:$CD,69,0)</f>
        <v>644</v>
      </c>
      <c r="CN117" s="38">
        <f>VLOOKUP(B:B,'[1]1. RW,EX,BOP,CP,SA'!$B:$CD,70,0)</f>
        <v>698</v>
      </c>
      <c r="CO117" s="38">
        <f>VLOOKUP(B:B,'[1]1. RW,EX,BOP,CP,SA'!$B:$CD,71,0)</f>
        <v>655</v>
      </c>
      <c r="CP117" s="38">
        <f>VLOOKUP(B:B,'[1]1. RW,EX,BOP,CP,SA'!$B:$CD,72,0)</f>
        <v>584</v>
      </c>
      <c r="CQ117" s="38">
        <f>VLOOKUP(B:B,'[1]1. RW,EX,BOP,CP,SA'!$B:$CD,73,0)</f>
        <v>611</v>
      </c>
      <c r="CR117" s="38">
        <f>VLOOKUP(B:B,'[1]1. RW,EX,BOP,CP,SA'!$B:$CD,74,0)</f>
        <v>664</v>
      </c>
      <c r="CS117" s="38">
        <f>VLOOKUP(B:B,'[1]1. RW,EX,BOP,CP,SA'!$B:$CD,75,0)</f>
        <v>577</v>
      </c>
      <c r="CT117" s="38">
        <f>VLOOKUP(B:B,'[1]1. RW,EX,BOP,CP,SA'!$B:$CD,76,0)</f>
        <v>645</v>
      </c>
      <c r="CU117" s="38">
        <f>VLOOKUP(B:B,'[1]1. RW,EX,BOP,CP,SA'!$B:$CD,77,0)</f>
        <v>708</v>
      </c>
      <c r="CV117" s="52">
        <f>VLOOKUP(B:B,'[1]1. RW,EX,BOP,CP,SA'!$B:$CD,78,0)</f>
        <v>602</v>
      </c>
      <c r="CW117" s="52">
        <f>VLOOKUP(B:B,'[1]1. RW,EX,BOP,CP,SA'!$B:$CD,79,0)</f>
        <v>656</v>
      </c>
      <c r="CX117" s="52">
        <f>VLOOKUP(B:B,'[1]1. RW,EX,BOP,CP,SA'!$B:$CD,80,0)</f>
        <v>754</v>
      </c>
      <c r="CY117" s="52">
        <f>VLOOKUP(B:B,'[1]1. RW,EX,BOP,CP,SA'!$B:$CD,81,0)</f>
        <v>731</v>
      </c>
    </row>
    <row r="118" spans="1:103">
      <c r="A118" s="9" t="s">
        <v>219</v>
      </c>
      <c r="B118" s="5" t="s">
        <v>1511</v>
      </c>
      <c r="C118" s="18" t="s">
        <v>848</v>
      </c>
      <c r="D118" s="38">
        <v>316</v>
      </c>
      <c r="E118" s="38">
        <v>258</v>
      </c>
      <c r="F118" s="38">
        <v>163</v>
      </c>
      <c r="G118" s="38">
        <v>199</v>
      </c>
      <c r="H118" s="38">
        <v>153</v>
      </c>
      <c r="I118" s="38">
        <v>250</v>
      </c>
      <c r="J118" s="38">
        <v>198</v>
      </c>
      <c r="K118" s="38">
        <v>205</v>
      </c>
      <c r="L118" s="38">
        <v>240</v>
      </c>
      <c r="M118" s="38">
        <v>247</v>
      </c>
      <c r="N118" s="38">
        <v>281</v>
      </c>
      <c r="O118" s="38">
        <v>321</v>
      </c>
      <c r="P118" s="38">
        <v>274</v>
      </c>
      <c r="Q118" s="38">
        <v>309</v>
      </c>
      <c r="R118" s="38">
        <v>255</v>
      </c>
      <c r="S118" s="38">
        <v>290</v>
      </c>
      <c r="T118" s="38">
        <v>302</v>
      </c>
      <c r="U118" s="38">
        <v>300</v>
      </c>
      <c r="V118" s="38">
        <v>311</v>
      </c>
      <c r="W118" s="38">
        <v>310</v>
      </c>
      <c r="X118" s="53">
        <f>VLOOKUP(B:B,'[1]1. RW,EX,BOP,CP,SA'!$B:$CD,2,0)</f>
        <v>58</v>
      </c>
      <c r="Y118" s="38">
        <f>VLOOKUP(B:B,'[1]1. RW,EX,BOP,CP,SA'!$B:$CD,3,0)</f>
        <v>81</v>
      </c>
      <c r="Z118" s="38">
        <f>VLOOKUP(B:B,'[1]1. RW,EX,BOP,CP,SA'!$B:$CD,4,0)</f>
        <v>110</v>
      </c>
      <c r="AA118" s="38">
        <f>VLOOKUP(B:B,'[1]1. RW,EX,BOP,CP,SA'!$B:$CD,5,0)</f>
        <v>67</v>
      </c>
      <c r="AB118" s="38">
        <f>VLOOKUP(B:B,'[1]1. RW,EX,BOP,CP,SA'!$B:$CD,6,0)</f>
        <v>52</v>
      </c>
      <c r="AC118" s="38">
        <f>VLOOKUP(B:B,'[1]1. RW,EX,BOP,CP,SA'!$B:$CD,7,0)</f>
        <v>61</v>
      </c>
      <c r="AD118" s="38">
        <f>VLOOKUP(B:B,'[1]1. RW,EX,BOP,CP,SA'!$B:$CD,8,0)</f>
        <v>101</v>
      </c>
      <c r="AE118" s="38">
        <f>VLOOKUP(B:B,'[1]1. RW,EX,BOP,CP,SA'!$B:$CD,9,0)</f>
        <v>44</v>
      </c>
      <c r="AF118" s="38">
        <f>VLOOKUP(B:B,'[1]1. RW,EX,BOP,CP,SA'!$B:$CD,10,0)</f>
        <v>37</v>
      </c>
      <c r="AG118" s="38">
        <f>VLOOKUP(B:B,'[1]1. RW,EX,BOP,CP,SA'!$B:$CD,11,0)</f>
        <v>48</v>
      </c>
      <c r="AH118" s="38">
        <f>VLOOKUP(B:B,'[1]1. RW,EX,BOP,CP,SA'!$B:$CD,12,0)</f>
        <v>39</v>
      </c>
      <c r="AI118" s="38">
        <f>VLOOKUP(B:B,'[1]1. RW,EX,BOP,CP,SA'!$B:$CD,13,0)</f>
        <v>39</v>
      </c>
      <c r="AJ118" s="38">
        <f>VLOOKUP(B:B,'[1]1. RW,EX,BOP,CP,SA'!$B:$CD,14,0)</f>
        <v>47</v>
      </c>
      <c r="AK118" s="38">
        <f>VLOOKUP(B:B,'[1]1. RW,EX,BOP,CP,SA'!$B:$CD,15,0)</f>
        <v>49</v>
      </c>
      <c r="AL118" s="38">
        <f>VLOOKUP(B:B,'[1]1. RW,EX,BOP,CP,SA'!$B:$CD,16,0)</f>
        <v>53</v>
      </c>
      <c r="AM118" s="38">
        <f>VLOOKUP(B:B,'[1]1. RW,EX,BOP,CP,SA'!$B:$CD,17,0)</f>
        <v>50</v>
      </c>
      <c r="AN118" s="38">
        <f>VLOOKUP(B:B,'[1]1. RW,EX,BOP,CP,SA'!$B:$CD,18,0)</f>
        <v>30</v>
      </c>
      <c r="AO118" s="38">
        <f>VLOOKUP(B:B,'[1]1. RW,EX,BOP,CP,SA'!$B:$CD,19,0)</f>
        <v>36</v>
      </c>
      <c r="AP118" s="38">
        <f>VLOOKUP(B:B,'[1]1. RW,EX,BOP,CP,SA'!$B:$CD,20,0)</f>
        <v>34</v>
      </c>
      <c r="AQ118" s="38">
        <f>VLOOKUP(B:B,'[1]1. RW,EX,BOP,CP,SA'!$B:$CD,21,0)</f>
        <v>53</v>
      </c>
      <c r="AR118" s="38">
        <f>VLOOKUP(B:B,'[1]1. RW,EX,BOP,CP,SA'!$B:$CD,22,0)</f>
        <v>64</v>
      </c>
      <c r="AS118" s="38">
        <f>VLOOKUP(B:B,'[1]1. RW,EX,BOP,CP,SA'!$B:$CD,23,0)</f>
        <v>60</v>
      </c>
      <c r="AT118" s="38">
        <f>VLOOKUP(B:B,'[1]1. RW,EX,BOP,CP,SA'!$B:$CD,24,0)</f>
        <v>58</v>
      </c>
      <c r="AU118" s="38">
        <f>VLOOKUP(B:B,'[1]1. RW,EX,BOP,CP,SA'!$B:$CD,25,0)</f>
        <v>68</v>
      </c>
      <c r="AV118" s="38">
        <f>VLOOKUP(B:B,'[1]1. RW,EX,BOP,CP,SA'!$B:$CD,26,0)</f>
        <v>54</v>
      </c>
      <c r="AW118" s="38">
        <f>VLOOKUP(B:B,'[1]1. RW,EX,BOP,CP,SA'!$B:$CD,27,0)</f>
        <v>46</v>
      </c>
      <c r="AX118" s="38">
        <f>VLOOKUP(B:B,'[1]1. RW,EX,BOP,CP,SA'!$B:$CD,28,0)</f>
        <v>45</v>
      </c>
      <c r="AY118" s="38">
        <f>VLOOKUP(B:B,'[1]1. RW,EX,BOP,CP,SA'!$B:$CD,29,0)</f>
        <v>53</v>
      </c>
      <c r="AZ118" s="38">
        <f>VLOOKUP(B:B,'[1]1. RW,EX,BOP,CP,SA'!$B:$CD,30,0)</f>
        <v>48</v>
      </c>
      <c r="BA118" s="38">
        <f>VLOOKUP(B:B,'[1]1. RW,EX,BOP,CP,SA'!$B:$CD,31,0)</f>
        <v>50</v>
      </c>
      <c r="BB118" s="38">
        <f>VLOOKUP(B:B,'[1]1. RW,EX,BOP,CP,SA'!$B:$CD,32,0)</f>
        <v>62</v>
      </c>
      <c r="BC118" s="38">
        <f>VLOOKUP(B:B,'[1]1. RW,EX,BOP,CP,SA'!$B:$CD,33,0)</f>
        <v>45</v>
      </c>
      <c r="BD118" s="38">
        <f>VLOOKUP(B:B,'[1]1. RW,EX,BOP,CP,SA'!$B:$CD,34,0)</f>
        <v>53</v>
      </c>
      <c r="BE118" s="38">
        <f>VLOOKUP(B:B,'[1]1. RW,EX,BOP,CP,SA'!$B:$CD,35,0)</f>
        <v>56</v>
      </c>
      <c r="BF118" s="38">
        <f>VLOOKUP(B:B,'[1]1. RW,EX,BOP,CP,SA'!$B:$CD,36,0)</f>
        <v>61</v>
      </c>
      <c r="BG118" s="38">
        <f>VLOOKUP(B:B,'[1]1. RW,EX,BOP,CP,SA'!$B:$CD,37,0)</f>
        <v>70</v>
      </c>
      <c r="BH118" s="38">
        <f>VLOOKUP(B:B,'[1]1. RW,EX,BOP,CP,SA'!$B:$CD,38,0)</f>
        <v>57</v>
      </c>
      <c r="BI118" s="38">
        <f>VLOOKUP(B:B,'[1]1. RW,EX,BOP,CP,SA'!$B:$CD,39,0)</f>
        <v>66</v>
      </c>
      <c r="BJ118" s="38">
        <f>VLOOKUP(B:B,'[1]1. RW,EX,BOP,CP,SA'!$B:$CD,40,0)</f>
        <v>55</v>
      </c>
      <c r="BK118" s="38">
        <f>VLOOKUP(B:B,'[1]1. RW,EX,BOP,CP,SA'!$B:$CD,41,0)</f>
        <v>69</v>
      </c>
      <c r="BL118" s="38">
        <f>VLOOKUP(B:B,'[1]1. RW,EX,BOP,CP,SA'!$B:$CD,42,0)</f>
        <v>72</v>
      </c>
      <c r="BM118" s="38">
        <f>VLOOKUP(B:B,'[1]1. RW,EX,BOP,CP,SA'!$B:$CD,43,0)</f>
        <v>65</v>
      </c>
      <c r="BN118" s="38">
        <f>VLOOKUP(B:B,'[1]1. RW,EX,BOP,CP,SA'!$B:$CD,44,0)</f>
        <v>66</v>
      </c>
      <c r="BO118" s="38">
        <f>VLOOKUP(B:B,'[1]1. RW,EX,BOP,CP,SA'!$B:$CD,45,0)</f>
        <v>78</v>
      </c>
      <c r="BP118" s="38">
        <f>VLOOKUP(B:B,'[1]1. RW,EX,BOP,CP,SA'!$B:$CD,46,0)</f>
        <v>53</v>
      </c>
      <c r="BQ118" s="38">
        <f>VLOOKUP(B:B,'[1]1. RW,EX,BOP,CP,SA'!$B:$CD,47,0)</f>
        <v>81</v>
      </c>
      <c r="BR118" s="38">
        <f>VLOOKUP(B:B,'[1]1. RW,EX,BOP,CP,SA'!$B:$CD,48,0)</f>
        <v>106</v>
      </c>
      <c r="BS118" s="38">
        <f>VLOOKUP(B:B,'[1]1. RW,EX,BOP,CP,SA'!$B:$CD,49,0)</f>
        <v>81</v>
      </c>
      <c r="BT118" s="38">
        <f>VLOOKUP(B:B,'[1]1. RW,EX,BOP,CP,SA'!$B:$CD,50,0)</f>
        <v>50</v>
      </c>
      <c r="BU118" s="38">
        <f>VLOOKUP(B:B,'[1]1. RW,EX,BOP,CP,SA'!$B:$CD,51,0)</f>
        <v>90</v>
      </c>
      <c r="BV118" s="38">
        <f>VLOOKUP(B:B,'[1]1. RW,EX,BOP,CP,SA'!$B:$CD,52,0)</f>
        <v>75</v>
      </c>
      <c r="BW118" s="38">
        <f>VLOOKUP(B:B,'[1]1. RW,EX,BOP,CP,SA'!$B:$CD,53,0)</f>
        <v>59</v>
      </c>
      <c r="BX118" s="38">
        <f>VLOOKUP(B:B,'[1]1. RW,EX,BOP,CP,SA'!$B:$CD,54,0)</f>
        <v>74</v>
      </c>
      <c r="BY118" s="38">
        <f>VLOOKUP(B:B,'[1]1. RW,EX,BOP,CP,SA'!$B:$CD,55,0)</f>
        <v>82</v>
      </c>
      <c r="BZ118" s="38">
        <f>VLOOKUP(B:B,'[1]1. RW,EX,BOP,CP,SA'!$B:$CD,56,0)</f>
        <v>79</v>
      </c>
      <c r="CA118" s="38">
        <f>VLOOKUP(B:B,'[1]1. RW,EX,BOP,CP,SA'!$B:$CD,57,0)</f>
        <v>74</v>
      </c>
      <c r="CB118" s="38">
        <f>VLOOKUP(B:B,'[1]1. RW,EX,BOP,CP,SA'!$B:$CD,58,0)</f>
        <v>59</v>
      </c>
      <c r="CC118" s="38">
        <f>VLOOKUP(B:B,'[1]1. RW,EX,BOP,CP,SA'!$B:$CD,59,0)</f>
        <v>60</v>
      </c>
      <c r="CD118" s="38">
        <f>VLOOKUP(B:B,'[1]1. RW,EX,BOP,CP,SA'!$B:$CD,60,0)</f>
        <v>65</v>
      </c>
      <c r="CE118" s="38">
        <f>VLOOKUP(B:B,'[1]1. RW,EX,BOP,CP,SA'!$B:$CD,61,0)</f>
        <v>71</v>
      </c>
      <c r="CF118" s="38">
        <f>VLOOKUP(B:B,'[1]1. RW,EX,BOP,CP,SA'!$B:$CD,62,0)</f>
        <v>59</v>
      </c>
      <c r="CG118" s="38">
        <f>VLOOKUP(B:B,'[1]1. RW,EX,BOP,CP,SA'!$B:$CD,63,0)</f>
        <v>65</v>
      </c>
      <c r="CH118" s="38">
        <f>VLOOKUP(B:B,'[1]1. RW,EX,BOP,CP,SA'!$B:$CD,64,0)</f>
        <v>86</v>
      </c>
      <c r="CI118" s="38">
        <f>VLOOKUP(B:B,'[1]1. RW,EX,BOP,CP,SA'!$B:$CD,65,0)</f>
        <v>80</v>
      </c>
      <c r="CJ118" s="38">
        <f>VLOOKUP(B:B,'[1]1. RW,EX,BOP,CP,SA'!$B:$CD,66,0)</f>
        <v>64</v>
      </c>
      <c r="CK118" s="38">
        <f>VLOOKUP(B:B,'[1]1. RW,EX,BOP,CP,SA'!$B:$CD,67,0)</f>
        <v>85</v>
      </c>
      <c r="CL118" s="38">
        <f>VLOOKUP(B:B,'[1]1. RW,EX,BOP,CP,SA'!$B:$CD,68,0)</f>
        <v>88</v>
      </c>
      <c r="CM118" s="38">
        <f>VLOOKUP(B:B,'[1]1. RW,EX,BOP,CP,SA'!$B:$CD,69,0)</f>
        <v>65</v>
      </c>
      <c r="CN118" s="38">
        <f>VLOOKUP(B:B,'[1]1. RW,EX,BOP,CP,SA'!$B:$CD,70,0)</f>
        <v>59</v>
      </c>
      <c r="CO118" s="38">
        <f>VLOOKUP(B:B,'[1]1. RW,EX,BOP,CP,SA'!$B:$CD,71,0)</f>
        <v>92</v>
      </c>
      <c r="CP118" s="38">
        <f>VLOOKUP(B:B,'[1]1. RW,EX,BOP,CP,SA'!$B:$CD,72,0)</f>
        <v>71</v>
      </c>
      <c r="CQ118" s="38">
        <f>VLOOKUP(B:B,'[1]1. RW,EX,BOP,CP,SA'!$B:$CD,73,0)</f>
        <v>78</v>
      </c>
      <c r="CR118" s="38">
        <f>VLOOKUP(B:B,'[1]1. RW,EX,BOP,CP,SA'!$B:$CD,74,0)</f>
        <v>68</v>
      </c>
      <c r="CS118" s="38">
        <f>VLOOKUP(B:B,'[1]1. RW,EX,BOP,CP,SA'!$B:$CD,75,0)</f>
        <v>72</v>
      </c>
      <c r="CT118" s="38">
        <f>VLOOKUP(B:B,'[1]1. RW,EX,BOP,CP,SA'!$B:$CD,76,0)</f>
        <v>90</v>
      </c>
      <c r="CU118" s="38">
        <f>VLOOKUP(B:B,'[1]1. RW,EX,BOP,CP,SA'!$B:$CD,77,0)</f>
        <v>81</v>
      </c>
      <c r="CV118" s="52">
        <f>VLOOKUP(B:B,'[1]1. RW,EX,BOP,CP,SA'!$B:$CD,78,0)</f>
        <v>68</v>
      </c>
      <c r="CW118" s="52">
        <f>VLOOKUP(B:B,'[1]1. RW,EX,BOP,CP,SA'!$B:$CD,79,0)</f>
        <v>61</v>
      </c>
      <c r="CX118" s="52">
        <f>VLOOKUP(B:B,'[1]1. RW,EX,BOP,CP,SA'!$B:$CD,80,0)</f>
        <v>101</v>
      </c>
      <c r="CY118" s="52">
        <f>VLOOKUP(B:B,'[1]1. RW,EX,BOP,CP,SA'!$B:$CD,81,0)</f>
        <v>80</v>
      </c>
    </row>
    <row r="119" spans="1:103">
      <c r="A119" s="9" t="s">
        <v>221</v>
      </c>
      <c r="B119" s="5" t="s">
        <v>1512</v>
      </c>
      <c r="C119" s="18" t="s">
        <v>849</v>
      </c>
      <c r="D119" s="38">
        <v>60</v>
      </c>
      <c r="E119" s="38">
        <v>55</v>
      </c>
      <c r="F119" s="38">
        <v>45</v>
      </c>
      <c r="G119" s="38">
        <v>52</v>
      </c>
      <c r="H119" s="38">
        <v>46</v>
      </c>
      <c r="I119" s="38">
        <v>61</v>
      </c>
      <c r="J119" s="38">
        <v>67</v>
      </c>
      <c r="K119" s="38">
        <v>65</v>
      </c>
      <c r="L119" s="38">
        <v>70</v>
      </c>
      <c r="M119" s="38">
        <v>78</v>
      </c>
      <c r="N119" s="38">
        <v>121</v>
      </c>
      <c r="O119" s="38">
        <v>90</v>
      </c>
      <c r="P119" s="38">
        <v>99</v>
      </c>
      <c r="Q119" s="38">
        <v>111</v>
      </c>
      <c r="R119" s="38">
        <v>155</v>
      </c>
      <c r="S119" s="38">
        <v>165</v>
      </c>
      <c r="T119" s="38">
        <v>166</v>
      </c>
      <c r="U119" s="38">
        <v>132</v>
      </c>
      <c r="V119" s="38">
        <v>124</v>
      </c>
      <c r="W119" s="38">
        <v>127</v>
      </c>
      <c r="X119" s="53">
        <f>VLOOKUP(B:B,'[1]1. RW,EX,BOP,CP,SA'!$B:$CD,2,0)</f>
        <v>13</v>
      </c>
      <c r="Y119" s="38">
        <f>VLOOKUP(B:B,'[1]1. RW,EX,BOP,CP,SA'!$B:$CD,3,0)</f>
        <v>14</v>
      </c>
      <c r="Z119" s="38">
        <f>VLOOKUP(B:B,'[1]1. RW,EX,BOP,CP,SA'!$B:$CD,4,0)</f>
        <v>18</v>
      </c>
      <c r="AA119" s="38">
        <f>VLOOKUP(B:B,'[1]1. RW,EX,BOP,CP,SA'!$B:$CD,5,0)</f>
        <v>15</v>
      </c>
      <c r="AB119" s="38">
        <f>VLOOKUP(B:B,'[1]1. RW,EX,BOP,CP,SA'!$B:$CD,6,0)</f>
        <v>15</v>
      </c>
      <c r="AC119" s="38">
        <f>VLOOKUP(B:B,'[1]1. RW,EX,BOP,CP,SA'!$B:$CD,7,0)</f>
        <v>15</v>
      </c>
      <c r="AD119" s="38">
        <f>VLOOKUP(B:B,'[1]1. RW,EX,BOP,CP,SA'!$B:$CD,8,0)</f>
        <v>12</v>
      </c>
      <c r="AE119" s="38">
        <f>VLOOKUP(B:B,'[1]1. RW,EX,BOP,CP,SA'!$B:$CD,9,0)</f>
        <v>13</v>
      </c>
      <c r="AF119" s="38">
        <f>VLOOKUP(B:B,'[1]1. RW,EX,BOP,CP,SA'!$B:$CD,10,0)</f>
        <v>12</v>
      </c>
      <c r="AG119" s="38">
        <f>VLOOKUP(B:B,'[1]1. RW,EX,BOP,CP,SA'!$B:$CD,11,0)</f>
        <v>10</v>
      </c>
      <c r="AH119" s="38">
        <f>VLOOKUP(B:B,'[1]1. RW,EX,BOP,CP,SA'!$B:$CD,12,0)</f>
        <v>10</v>
      </c>
      <c r="AI119" s="38">
        <f>VLOOKUP(B:B,'[1]1. RW,EX,BOP,CP,SA'!$B:$CD,13,0)</f>
        <v>13</v>
      </c>
      <c r="AJ119" s="38">
        <f>VLOOKUP(B:B,'[1]1. RW,EX,BOP,CP,SA'!$B:$CD,14,0)</f>
        <v>14</v>
      </c>
      <c r="AK119" s="38">
        <f>VLOOKUP(B:B,'[1]1. RW,EX,BOP,CP,SA'!$B:$CD,15,0)</f>
        <v>13</v>
      </c>
      <c r="AL119" s="38">
        <f>VLOOKUP(B:B,'[1]1. RW,EX,BOP,CP,SA'!$B:$CD,16,0)</f>
        <v>15</v>
      </c>
      <c r="AM119" s="38">
        <f>VLOOKUP(B:B,'[1]1. RW,EX,BOP,CP,SA'!$B:$CD,17,0)</f>
        <v>10</v>
      </c>
      <c r="AN119" s="38">
        <f>VLOOKUP(B:B,'[1]1. RW,EX,BOP,CP,SA'!$B:$CD,18,0)</f>
        <v>11</v>
      </c>
      <c r="AO119" s="38">
        <f>VLOOKUP(B:B,'[1]1. RW,EX,BOP,CP,SA'!$B:$CD,19,0)</f>
        <v>11</v>
      </c>
      <c r="AP119" s="38">
        <f>VLOOKUP(B:B,'[1]1. RW,EX,BOP,CP,SA'!$B:$CD,20,0)</f>
        <v>10</v>
      </c>
      <c r="AQ119" s="38">
        <f>VLOOKUP(B:B,'[1]1. RW,EX,BOP,CP,SA'!$B:$CD,21,0)</f>
        <v>14</v>
      </c>
      <c r="AR119" s="38">
        <f>VLOOKUP(B:B,'[1]1. RW,EX,BOP,CP,SA'!$B:$CD,22,0)</f>
        <v>12</v>
      </c>
      <c r="AS119" s="38">
        <f>VLOOKUP(B:B,'[1]1. RW,EX,BOP,CP,SA'!$B:$CD,23,0)</f>
        <v>14</v>
      </c>
      <c r="AT119" s="38">
        <f>VLOOKUP(B:B,'[1]1. RW,EX,BOP,CP,SA'!$B:$CD,24,0)</f>
        <v>18</v>
      </c>
      <c r="AU119" s="38">
        <f>VLOOKUP(B:B,'[1]1. RW,EX,BOP,CP,SA'!$B:$CD,25,0)</f>
        <v>17</v>
      </c>
      <c r="AV119" s="38">
        <f>VLOOKUP(B:B,'[1]1. RW,EX,BOP,CP,SA'!$B:$CD,26,0)</f>
        <v>17</v>
      </c>
      <c r="AW119" s="38">
        <f>VLOOKUP(B:B,'[1]1. RW,EX,BOP,CP,SA'!$B:$CD,27,0)</f>
        <v>16</v>
      </c>
      <c r="AX119" s="38">
        <f>VLOOKUP(B:B,'[1]1. RW,EX,BOP,CP,SA'!$B:$CD,28,0)</f>
        <v>18</v>
      </c>
      <c r="AY119" s="38">
        <f>VLOOKUP(B:B,'[1]1. RW,EX,BOP,CP,SA'!$B:$CD,29,0)</f>
        <v>16</v>
      </c>
      <c r="AZ119" s="38">
        <f>VLOOKUP(B:B,'[1]1. RW,EX,BOP,CP,SA'!$B:$CD,30,0)</f>
        <v>10</v>
      </c>
      <c r="BA119" s="38">
        <f>VLOOKUP(B:B,'[1]1. RW,EX,BOP,CP,SA'!$B:$CD,31,0)</f>
        <v>18</v>
      </c>
      <c r="BB119" s="38">
        <f>VLOOKUP(B:B,'[1]1. RW,EX,BOP,CP,SA'!$B:$CD,32,0)</f>
        <v>18</v>
      </c>
      <c r="BC119" s="38">
        <f>VLOOKUP(B:B,'[1]1. RW,EX,BOP,CP,SA'!$B:$CD,33,0)</f>
        <v>19</v>
      </c>
      <c r="BD119" s="38">
        <f>VLOOKUP(B:B,'[1]1. RW,EX,BOP,CP,SA'!$B:$CD,34,0)</f>
        <v>15</v>
      </c>
      <c r="BE119" s="38">
        <f>VLOOKUP(B:B,'[1]1. RW,EX,BOP,CP,SA'!$B:$CD,35,0)</f>
        <v>17</v>
      </c>
      <c r="BF119" s="38">
        <f>VLOOKUP(B:B,'[1]1. RW,EX,BOP,CP,SA'!$B:$CD,36,0)</f>
        <v>17</v>
      </c>
      <c r="BG119" s="38">
        <f>VLOOKUP(B:B,'[1]1. RW,EX,BOP,CP,SA'!$B:$CD,37,0)</f>
        <v>21</v>
      </c>
      <c r="BH119" s="38">
        <f>VLOOKUP(B:B,'[1]1. RW,EX,BOP,CP,SA'!$B:$CD,38,0)</f>
        <v>20</v>
      </c>
      <c r="BI119" s="38">
        <f>VLOOKUP(B:B,'[1]1. RW,EX,BOP,CP,SA'!$B:$CD,39,0)</f>
        <v>16</v>
      </c>
      <c r="BJ119" s="38">
        <f>VLOOKUP(B:B,'[1]1. RW,EX,BOP,CP,SA'!$B:$CD,40,0)</f>
        <v>18</v>
      </c>
      <c r="BK119" s="38">
        <f>VLOOKUP(B:B,'[1]1. RW,EX,BOP,CP,SA'!$B:$CD,41,0)</f>
        <v>24</v>
      </c>
      <c r="BL119" s="38">
        <f>VLOOKUP(B:B,'[1]1. RW,EX,BOP,CP,SA'!$B:$CD,42,0)</f>
        <v>22</v>
      </c>
      <c r="BM119" s="38">
        <f>VLOOKUP(B:B,'[1]1. RW,EX,BOP,CP,SA'!$B:$CD,43,0)</f>
        <v>26</v>
      </c>
      <c r="BN119" s="38">
        <f>VLOOKUP(B:B,'[1]1. RW,EX,BOP,CP,SA'!$B:$CD,44,0)</f>
        <v>32</v>
      </c>
      <c r="BO119" s="38">
        <f>VLOOKUP(B:B,'[1]1. RW,EX,BOP,CP,SA'!$B:$CD,45,0)</f>
        <v>41</v>
      </c>
      <c r="BP119" s="38">
        <f>VLOOKUP(B:B,'[1]1. RW,EX,BOP,CP,SA'!$B:$CD,46,0)</f>
        <v>19</v>
      </c>
      <c r="BQ119" s="38">
        <f>VLOOKUP(B:B,'[1]1. RW,EX,BOP,CP,SA'!$B:$CD,47,0)</f>
        <v>22</v>
      </c>
      <c r="BR119" s="38">
        <f>VLOOKUP(B:B,'[1]1. RW,EX,BOP,CP,SA'!$B:$CD,48,0)</f>
        <v>22</v>
      </c>
      <c r="BS119" s="38">
        <f>VLOOKUP(B:B,'[1]1. RW,EX,BOP,CP,SA'!$B:$CD,49,0)</f>
        <v>27</v>
      </c>
      <c r="BT119" s="38">
        <f>VLOOKUP(B:B,'[1]1. RW,EX,BOP,CP,SA'!$B:$CD,50,0)</f>
        <v>20</v>
      </c>
      <c r="BU119" s="38">
        <f>VLOOKUP(B:B,'[1]1. RW,EX,BOP,CP,SA'!$B:$CD,51,0)</f>
        <v>29</v>
      </c>
      <c r="BV119" s="38">
        <f>VLOOKUP(B:B,'[1]1. RW,EX,BOP,CP,SA'!$B:$CD,52,0)</f>
        <v>25</v>
      </c>
      <c r="BW119" s="38">
        <f>VLOOKUP(B:B,'[1]1. RW,EX,BOP,CP,SA'!$B:$CD,53,0)</f>
        <v>25</v>
      </c>
      <c r="BX119" s="38">
        <f>VLOOKUP(B:B,'[1]1. RW,EX,BOP,CP,SA'!$B:$CD,54,0)</f>
        <v>24</v>
      </c>
      <c r="BY119" s="38">
        <f>VLOOKUP(B:B,'[1]1. RW,EX,BOP,CP,SA'!$B:$CD,55,0)</f>
        <v>30</v>
      </c>
      <c r="BZ119" s="38">
        <f>VLOOKUP(B:B,'[1]1. RW,EX,BOP,CP,SA'!$B:$CD,56,0)</f>
        <v>24</v>
      </c>
      <c r="CA119" s="38">
        <f>VLOOKUP(B:B,'[1]1. RW,EX,BOP,CP,SA'!$B:$CD,57,0)</f>
        <v>33</v>
      </c>
      <c r="CB119" s="38">
        <f>VLOOKUP(B:B,'[1]1. RW,EX,BOP,CP,SA'!$B:$CD,58,0)</f>
        <v>34</v>
      </c>
      <c r="CC119" s="38">
        <f>VLOOKUP(B:B,'[1]1. RW,EX,BOP,CP,SA'!$B:$CD,59,0)</f>
        <v>39</v>
      </c>
      <c r="CD119" s="38">
        <f>VLOOKUP(B:B,'[1]1. RW,EX,BOP,CP,SA'!$B:$CD,60,0)</f>
        <v>43</v>
      </c>
      <c r="CE119" s="38">
        <f>VLOOKUP(B:B,'[1]1. RW,EX,BOP,CP,SA'!$B:$CD,61,0)</f>
        <v>39</v>
      </c>
      <c r="CF119" s="38">
        <f>VLOOKUP(B:B,'[1]1. RW,EX,BOP,CP,SA'!$B:$CD,62,0)</f>
        <v>40</v>
      </c>
      <c r="CG119" s="38">
        <f>VLOOKUP(B:B,'[1]1. RW,EX,BOP,CP,SA'!$B:$CD,63,0)</f>
        <v>44</v>
      </c>
      <c r="CH119" s="38">
        <f>VLOOKUP(B:B,'[1]1. RW,EX,BOP,CP,SA'!$B:$CD,64,0)</f>
        <v>38</v>
      </c>
      <c r="CI119" s="38">
        <f>VLOOKUP(B:B,'[1]1. RW,EX,BOP,CP,SA'!$B:$CD,65,0)</f>
        <v>43</v>
      </c>
      <c r="CJ119" s="38">
        <f>VLOOKUP(B:B,'[1]1. RW,EX,BOP,CP,SA'!$B:$CD,66,0)</f>
        <v>34</v>
      </c>
      <c r="CK119" s="38">
        <f>VLOOKUP(B:B,'[1]1. RW,EX,BOP,CP,SA'!$B:$CD,67,0)</f>
        <v>40</v>
      </c>
      <c r="CL119" s="38">
        <f>VLOOKUP(B:B,'[1]1. RW,EX,BOP,CP,SA'!$B:$CD,68,0)</f>
        <v>44</v>
      </c>
      <c r="CM119" s="38">
        <f>VLOOKUP(B:B,'[1]1. RW,EX,BOP,CP,SA'!$B:$CD,69,0)</f>
        <v>48</v>
      </c>
      <c r="CN119" s="38">
        <f>VLOOKUP(B:B,'[1]1. RW,EX,BOP,CP,SA'!$B:$CD,70,0)</f>
        <v>31</v>
      </c>
      <c r="CO119" s="38">
        <f>VLOOKUP(B:B,'[1]1. RW,EX,BOP,CP,SA'!$B:$CD,71,0)</f>
        <v>36</v>
      </c>
      <c r="CP119" s="38">
        <f>VLOOKUP(B:B,'[1]1. RW,EX,BOP,CP,SA'!$B:$CD,72,0)</f>
        <v>34</v>
      </c>
      <c r="CQ119" s="38">
        <f>VLOOKUP(B:B,'[1]1. RW,EX,BOP,CP,SA'!$B:$CD,73,0)</f>
        <v>31</v>
      </c>
      <c r="CR119" s="38">
        <f>VLOOKUP(B:B,'[1]1. RW,EX,BOP,CP,SA'!$B:$CD,74,0)</f>
        <v>31</v>
      </c>
      <c r="CS119" s="38">
        <f>VLOOKUP(B:B,'[1]1. RW,EX,BOP,CP,SA'!$B:$CD,75,0)</f>
        <v>28</v>
      </c>
      <c r="CT119" s="38">
        <f>VLOOKUP(B:B,'[1]1. RW,EX,BOP,CP,SA'!$B:$CD,76,0)</f>
        <v>29</v>
      </c>
      <c r="CU119" s="38">
        <f>VLOOKUP(B:B,'[1]1. RW,EX,BOP,CP,SA'!$B:$CD,77,0)</f>
        <v>36</v>
      </c>
      <c r="CV119" s="52">
        <f>VLOOKUP(B:B,'[1]1. RW,EX,BOP,CP,SA'!$B:$CD,78,0)</f>
        <v>27</v>
      </c>
      <c r="CW119" s="52">
        <f>VLOOKUP(B:B,'[1]1. RW,EX,BOP,CP,SA'!$B:$CD,79,0)</f>
        <v>35</v>
      </c>
      <c r="CX119" s="52">
        <f>VLOOKUP(B:B,'[1]1. RW,EX,BOP,CP,SA'!$B:$CD,80,0)</f>
        <v>32</v>
      </c>
      <c r="CY119" s="52">
        <f>VLOOKUP(B:B,'[1]1. RW,EX,BOP,CP,SA'!$B:$CD,81,0)</f>
        <v>33</v>
      </c>
    </row>
    <row r="120" spans="1:103">
      <c r="A120" s="9" t="s">
        <v>223</v>
      </c>
      <c r="B120" s="5" t="s">
        <v>1513</v>
      </c>
      <c r="C120" s="18" t="s">
        <v>850</v>
      </c>
      <c r="D120" s="38">
        <v>90</v>
      </c>
      <c r="E120" s="38">
        <v>77</v>
      </c>
      <c r="F120" s="38">
        <v>59</v>
      </c>
      <c r="G120" s="38">
        <v>83</v>
      </c>
      <c r="H120" s="38">
        <v>45</v>
      </c>
      <c r="I120" s="38">
        <v>50</v>
      </c>
      <c r="J120" s="38">
        <v>57</v>
      </c>
      <c r="K120" s="38">
        <v>40</v>
      </c>
      <c r="L120" s="38">
        <v>36</v>
      </c>
      <c r="M120" s="38">
        <v>36</v>
      </c>
      <c r="N120" s="38">
        <v>36</v>
      </c>
      <c r="O120" s="38">
        <v>43</v>
      </c>
      <c r="P120" s="38">
        <v>45</v>
      </c>
      <c r="Q120" s="38">
        <v>46</v>
      </c>
      <c r="R120" s="38">
        <v>47</v>
      </c>
      <c r="S120" s="38">
        <v>63</v>
      </c>
      <c r="T120" s="38">
        <v>43</v>
      </c>
      <c r="U120" s="38">
        <v>52</v>
      </c>
      <c r="V120" s="38">
        <v>52</v>
      </c>
      <c r="W120" s="38">
        <v>39</v>
      </c>
      <c r="X120" s="53">
        <f>VLOOKUP(B:B,'[1]1. RW,EX,BOP,CP,SA'!$B:$CD,2,0)</f>
        <v>41</v>
      </c>
      <c r="Y120" s="38">
        <f>VLOOKUP(B:B,'[1]1. RW,EX,BOP,CP,SA'!$B:$CD,3,0)</f>
        <v>18</v>
      </c>
      <c r="Z120" s="38">
        <f>VLOOKUP(B:B,'[1]1. RW,EX,BOP,CP,SA'!$B:$CD,4,0)</f>
        <v>17</v>
      </c>
      <c r="AA120" s="38">
        <f>VLOOKUP(B:B,'[1]1. RW,EX,BOP,CP,SA'!$B:$CD,5,0)</f>
        <v>14</v>
      </c>
      <c r="AB120" s="38">
        <f>VLOOKUP(B:B,'[1]1. RW,EX,BOP,CP,SA'!$B:$CD,6,0)</f>
        <v>13</v>
      </c>
      <c r="AC120" s="38">
        <f>VLOOKUP(B:B,'[1]1. RW,EX,BOP,CP,SA'!$B:$CD,7,0)</f>
        <v>24</v>
      </c>
      <c r="AD120" s="38">
        <f>VLOOKUP(B:B,'[1]1. RW,EX,BOP,CP,SA'!$B:$CD,8,0)</f>
        <v>21</v>
      </c>
      <c r="AE120" s="38">
        <f>VLOOKUP(B:B,'[1]1. RW,EX,BOP,CP,SA'!$B:$CD,9,0)</f>
        <v>19</v>
      </c>
      <c r="AF120" s="38">
        <f>VLOOKUP(B:B,'[1]1. RW,EX,BOP,CP,SA'!$B:$CD,10,0)</f>
        <v>11</v>
      </c>
      <c r="AG120" s="38">
        <f>VLOOKUP(B:B,'[1]1. RW,EX,BOP,CP,SA'!$B:$CD,11,0)</f>
        <v>22</v>
      </c>
      <c r="AH120" s="38">
        <f>VLOOKUP(B:B,'[1]1. RW,EX,BOP,CP,SA'!$B:$CD,12,0)</f>
        <v>11</v>
      </c>
      <c r="AI120" s="38">
        <f>VLOOKUP(B:B,'[1]1. RW,EX,BOP,CP,SA'!$B:$CD,13,0)</f>
        <v>15</v>
      </c>
      <c r="AJ120" s="38">
        <f>VLOOKUP(B:B,'[1]1. RW,EX,BOP,CP,SA'!$B:$CD,14,0)</f>
        <v>23</v>
      </c>
      <c r="AK120" s="38">
        <f>VLOOKUP(B:B,'[1]1. RW,EX,BOP,CP,SA'!$B:$CD,15,0)</f>
        <v>15</v>
      </c>
      <c r="AL120" s="38">
        <f>VLOOKUP(B:B,'[1]1. RW,EX,BOP,CP,SA'!$B:$CD,16,0)</f>
        <v>21</v>
      </c>
      <c r="AM120" s="38">
        <f>VLOOKUP(B:B,'[1]1. RW,EX,BOP,CP,SA'!$B:$CD,17,0)</f>
        <v>24</v>
      </c>
      <c r="AN120" s="38">
        <f>VLOOKUP(B:B,'[1]1. RW,EX,BOP,CP,SA'!$B:$CD,18,0)</f>
        <v>15</v>
      </c>
      <c r="AO120" s="38">
        <f>VLOOKUP(B:B,'[1]1. RW,EX,BOP,CP,SA'!$B:$CD,19,0)</f>
        <v>11</v>
      </c>
      <c r="AP120" s="38">
        <f>VLOOKUP(B:B,'[1]1. RW,EX,BOP,CP,SA'!$B:$CD,20,0)</f>
        <v>12</v>
      </c>
      <c r="AQ120" s="38">
        <f>VLOOKUP(B:B,'[1]1. RW,EX,BOP,CP,SA'!$B:$CD,21,0)</f>
        <v>7</v>
      </c>
      <c r="AR120" s="38">
        <f>VLOOKUP(B:B,'[1]1. RW,EX,BOP,CP,SA'!$B:$CD,22,0)</f>
        <v>15</v>
      </c>
      <c r="AS120" s="38">
        <f>VLOOKUP(B:B,'[1]1. RW,EX,BOP,CP,SA'!$B:$CD,23,0)</f>
        <v>8</v>
      </c>
      <c r="AT120" s="38">
        <f>VLOOKUP(B:B,'[1]1. RW,EX,BOP,CP,SA'!$B:$CD,24,0)</f>
        <v>10</v>
      </c>
      <c r="AU120" s="38">
        <f>VLOOKUP(B:B,'[1]1. RW,EX,BOP,CP,SA'!$B:$CD,25,0)</f>
        <v>17</v>
      </c>
      <c r="AV120" s="38">
        <f>VLOOKUP(B:B,'[1]1. RW,EX,BOP,CP,SA'!$B:$CD,26,0)</f>
        <v>15</v>
      </c>
      <c r="AW120" s="38">
        <f>VLOOKUP(B:B,'[1]1. RW,EX,BOP,CP,SA'!$B:$CD,27,0)</f>
        <v>15</v>
      </c>
      <c r="AX120" s="38">
        <f>VLOOKUP(B:B,'[1]1. RW,EX,BOP,CP,SA'!$B:$CD,28,0)</f>
        <v>17</v>
      </c>
      <c r="AY120" s="38">
        <f>VLOOKUP(B:B,'[1]1. RW,EX,BOP,CP,SA'!$B:$CD,29,0)</f>
        <v>10</v>
      </c>
      <c r="AZ120" s="38">
        <f>VLOOKUP(B:B,'[1]1. RW,EX,BOP,CP,SA'!$B:$CD,30,0)</f>
        <v>10</v>
      </c>
      <c r="BA120" s="38">
        <f>VLOOKUP(B:B,'[1]1. RW,EX,BOP,CP,SA'!$B:$CD,31,0)</f>
        <v>9</v>
      </c>
      <c r="BB120" s="38">
        <f>VLOOKUP(B:B,'[1]1. RW,EX,BOP,CP,SA'!$B:$CD,32,0)</f>
        <v>8</v>
      </c>
      <c r="BC120" s="38">
        <f>VLOOKUP(B:B,'[1]1. RW,EX,BOP,CP,SA'!$B:$CD,33,0)</f>
        <v>13</v>
      </c>
      <c r="BD120" s="38">
        <f>VLOOKUP(B:B,'[1]1. RW,EX,BOP,CP,SA'!$B:$CD,34,0)</f>
        <v>5</v>
      </c>
      <c r="BE120" s="38">
        <f>VLOOKUP(B:B,'[1]1. RW,EX,BOP,CP,SA'!$B:$CD,35,0)</f>
        <v>7</v>
      </c>
      <c r="BF120" s="38">
        <f>VLOOKUP(B:B,'[1]1. RW,EX,BOP,CP,SA'!$B:$CD,36,0)</f>
        <v>11</v>
      </c>
      <c r="BG120" s="38">
        <f>VLOOKUP(B:B,'[1]1. RW,EX,BOP,CP,SA'!$B:$CD,37,0)</f>
        <v>13</v>
      </c>
      <c r="BH120" s="38">
        <f>VLOOKUP(B:B,'[1]1. RW,EX,BOP,CP,SA'!$B:$CD,38,0)</f>
        <v>10</v>
      </c>
      <c r="BI120" s="38">
        <f>VLOOKUP(B:B,'[1]1. RW,EX,BOP,CP,SA'!$B:$CD,39,0)</f>
        <v>9</v>
      </c>
      <c r="BJ120" s="38">
        <f>VLOOKUP(B:B,'[1]1. RW,EX,BOP,CP,SA'!$B:$CD,40,0)</f>
        <v>8</v>
      </c>
      <c r="BK120" s="38">
        <f>VLOOKUP(B:B,'[1]1. RW,EX,BOP,CP,SA'!$B:$CD,41,0)</f>
        <v>9</v>
      </c>
      <c r="BL120" s="38">
        <f>VLOOKUP(B:B,'[1]1. RW,EX,BOP,CP,SA'!$B:$CD,42,0)</f>
        <v>7</v>
      </c>
      <c r="BM120" s="38">
        <f>VLOOKUP(B:B,'[1]1. RW,EX,BOP,CP,SA'!$B:$CD,43,0)</f>
        <v>10</v>
      </c>
      <c r="BN120" s="38">
        <f>VLOOKUP(B:B,'[1]1. RW,EX,BOP,CP,SA'!$B:$CD,44,0)</f>
        <v>8</v>
      </c>
      <c r="BO120" s="38">
        <f>VLOOKUP(B:B,'[1]1. RW,EX,BOP,CP,SA'!$B:$CD,45,0)</f>
        <v>11</v>
      </c>
      <c r="BP120" s="38">
        <f>VLOOKUP(B:B,'[1]1. RW,EX,BOP,CP,SA'!$B:$CD,46,0)</f>
        <v>9</v>
      </c>
      <c r="BQ120" s="38">
        <f>VLOOKUP(B:B,'[1]1. RW,EX,BOP,CP,SA'!$B:$CD,47,0)</f>
        <v>10</v>
      </c>
      <c r="BR120" s="38">
        <f>VLOOKUP(B:B,'[1]1. RW,EX,BOP,CP,SA'!$B:$CD,48,0)</f>
        <v>8</v>
      </c>
      <c r="BS120" s="38">
        <f>VLOOKUP(B:B,'[1]1. RW,EX,BOP,CP,SA'!$B:$CD,49,0)</f>
        <v>16</v>
      </c>
      <c r="BT120" s="38">
        <f>VLOOKUP(B:B,'[1]1. RW,EX,BOP,CP,SA'!$B:$CD,50,0)</f>
        <v>8</v>
      </c>
      <c r="BU120" s="38">
        <f>VLOOKUP(B:B,'[1]1. RW,EX,BOP,CP,SA'!$B:$CD,51,0)</f>
        <v>16</v>
      </c>
      <c r="BV120" s="38">
        <f>VLOOKUP(B:B,'[1]1. RW,EX,BOP,CP,SA'!$B:$CD,52,0)</f>
        <v>9</v>
      </c>
      <c r="BW120" s="38">
        <f>VLOOKUP(B:B,'[1]1. RW,EX,BOP,CP,SA'!$B:$CD,53,0)</f>
        <v>12</v>
      </c>
      <c r="BX120" s="38">
        <f>VLOOKUP(B:B,'[1]1. RW,EX,BOP,CP,SA'!$B:$CD,54,0)</f>
        <v>12</v>
      </c>
      <c r="BY120" s="38">
        <f>VLOOKUP(B:B,'[1]1. RW,EX,BOP,CP,SA'!$B:$CD,55,0)</f>
        <v>9</v>
      </c>
      <c r="BZ120" s="38">
        <f>VLOOKUP(B:B,'[1]1. RW,EX,BOP,CP,SA'!$B:$CD,56,0)</f>
        <v>13</v>
      </c>
      <c r="CA120" s="38">
        <f>VLOOKUP(B:B,'[1]1. RW,EX,BOP,CP,SA'!$B:$CD,57,0)</f>
        <v>12</v>
      </c>
      <c r="CB120" s="38">
        <f>VLOOKUP(B:B,'[1]1. RW,EX,BOP,CP,SA'!$B:$CD,58,0)</f>
        <v>16</v>
      </c>
      <c r="CC120" s="38">
        <f>VLOOKUP(B:B,'[1]1. RW,EX,BOP,CP,SA'!$B:$CD,59,0)</f>
        <v>9</v>
      </c>
      <c r="CD120" s="38">
        <f>VLOOKUP(B:B,'[1]1. RW,EX,BOP,CP,SA'!$B:$CD,60,0)</f>
        <v>12</v>
      </c>
      <c r="CE120" s="38">
        <f>VLOOKUP(B:B,'[1]1. RW,EX,BOP,CP,SA'!$B:$CD,61,0)</f>
        <v>10</v>
      </c>
      <c r="CF120" s="38">
        <f>VLOOKUP(B:B,'[1]1. RW,EX,BOP,CP,SA'!$B:$CD,62,0)</f>
        <v>7</v>
      </c>
      <c r="CG120" s="38">
        <f>VLOOKUP(B:B,'[1]1. RW,EX,BOP,CP,SA'!$B:$CD,63,0)</f>
        <v>29</v>
      </c>
      <c r="CH120" s="38">
        <f>VLOOKUP(B:B,'[1]1. RW,EX,BOP,CP,SA'!$B:$CD,64,0)</f>
        <v>12</v>
      </c>
      <c r="CI120" s="38">
        <f>VLOOKUP(B:B,'[1]1. RW,EX,BOP,CP,SA'!$B:$CD,65,0)</f>
        <v>15</v>
      </c>
      <c r="CJ120" s="38">
        <f>VLOOKUP(B:B,'[1]1. RW,EX,BOP,CP,SA'!$B:$CD,66,0)</f>
        <v>8</v>
      </c>
      <c r="CK120" s="38">
        <f>VLOOKUP(B:B,'[1]1. RW,EX,BOP,CP,SA'!$B:$CD,67,0)</f>
        <v>8</v>
      </c>
      <c r="CL120" s="38">
        <f>VLOOKUP(B:B,'[1]1. RW,EX,BOP,CP,SA'!$B:$CD,68,0)</f>
        <v>12</v>
      </c>
      <c r="CM120" s="38">
        <f>VLOOKUP(B:B,'[1]1. RW,EX,BOP,CP,SA'!$B:$CD,69,0)</f>
        <v>15</v>
      </c>
      <c r="CN120" s="38">
        <f>VLOOKUP(B:B,'[1]1. RW,EX,BOP,CP,SA'!$B:$CD,70,0)</f>
        <v>12</v>
      </c>
      <c r="CO120" s="38">
        <f>VLOOKUP(B:B,'[1]1. RW,EX,BOP,CP,SA'!$B:$CD,71,0)</f>
        <v>8</v>
      </c>
      <c r="CP120" s="38">
        <f>VLOOKUP(B:B,'[1]1. RW,EX,BOP,CP,SA'!$B:$CD,72,0)</f>
        <v>12</v>
      </c>
      <c r="CQ120" s="38">
        <f>VLOOKUP(B:B,'[1]1. RW,EX,BOP,CP,SA'!$B:$CD,73,0)</f>
        <v>20</v>
      </c>
      <c r="CR120" s="38">
        <f>VLOOKUP(B:B,'[1]1. RW,EX,BOP,CP,SA'!$B:$CD,74,0)</f>
        <v>11</v>
      </c>
      <c r="CS120" s="38">
        <f>VLOOKUP(B:B,'[1]1. RW,EX,BOP,CP,SA'!$B:$CD,75,0)</f>
        <v>14</v>
      </c>
      <c r="CT120" s="38">
        <f>VLOOKUP(B:B,'[1]1. RW,EX,BOP,CP,SA'!$B:$CD,76,0)</f>
        <v>14</v>
      </c>
      <c r="CU120" s="38">
        <f>VLOOKUP(B:B,'[1]1. RW,EX,BOP,CP,SA'!$B:$CD,77,0)</f>
        <v>13</v>
      </c>
      <c r="CV120" s="52">
        <f>VLOOKUP(B:B,'[1]1. RW,EX,BOP,CP,SA'!$B:$CD,78,0)</f>
        <v>8</v>
      </c>
      <c r="CW120" s="52">
        <f>VLOOKUP(B:B,'[1]1. RW,EX,BOP,CP,SA'!$B:$CD,79,0)</f>
        <v>9</v>
      </c>
      <c r="CX120" s="52">
        <f>VLOOKUP(B:B,'[1]1. RW,EX,BOP,CP,SA'!$B:$CD,80,0)</f>
        <v>10</v>
      </c>
      <c r="CY120" s="52">
        <f>VLOOKUP(B:B,'[1]1. RW,EX,BOP,CP,SA'!$B:$CD,81,0)</f>
        <v>12</v>
      </c>
    </row>
    <row r="121" spans="1:103">
      <c r="A121" s="9" t="s">
        <v>225</v>
      </c>
      <c r="B121" s="5" t="s">
        <v>1514</v>
      </c>
      <c r="C121" s="18" t="s">
        <v>851</v>
      </c>
      <c r="D121" s="38">
        <v>480</v>
      </c>
      <c r="E121" s="38">
        <v>266</v>
      </c>
      <c r="F121" s="38">
        <v>438</v>
      </c>
      <c r="G121" s="38">
        <v>224</v>
      </c>
      <c r="H121" s="38">
        <v>195</v>
      </c>
      <c r="I121" s="38">
        <v>92</v>
      </c>
      <c r="J121" s="38">
        <v>157</v>
      </c>
      <c r="K121" s="38">
        <v>346</v>
      </c>
      <c r="L121" s="38">
        <v>238</v>
      </c>
      <c r="M121" s="38">
        <v>176</v>
      </c>
      <c r="N121" s="38">
        <v>221</v>
      </c>
      <c r="O121" s="38">
        <v>258</v>
      </c>
      <c r="P121" s="38">
        <v>231</v>
      </c>
      <c r="Q121" s="38">
        <v>304</v>
      </c>
      <c r="R121" s="38">
        <v>451</v>
      </c>
      <c r="S121" s="38">
        <v>627</v>
      </c>
      <c r="T121" s="38">
        <v>258</v>
      </c>
      <c r="U121" s="38">
        <v>1210</v>
      </c>
      <c r="V121" s="38">
        <v>913</v>
      </c>
      <c r="W121" s="38">
        <v>834</v>
      </c>
      <c r="X121" s="53">
        <f>VLOOKUP(B:B,'[1]1. RW,EX,BOP,CP,SA'!$B:$CD,2,0)</f>
        <v>141</v>
      </c>
      <c r="Y121" s="38">
        <f>VLOOKUP(B:B,'[1]1. RW,EX,BOP,CP,SA'!$B:$CD,3,0)</f>
        <v>144</v>
      </c>
      <c r="Z121" s="38">
        <f>VLOOKUP(B:B,'[1]1. RW,EX,BOP,CP,SA'!$B:$CD,4,0)</f>
        <v>84</v>
      </c>
      <c r="AA121" s="38">
        <f>VLOOKUP(B:B,'[1]1. RW,EX,BOP,CP,SA'!$B:$CD,5,0)</f>
        <v>111</v>
      </c>
      <c r="AB121" s="38">
        <f>VLOOKUP(B:B,'[1]1. RW,EX,BOP,CP,SA'!$B:$CD,6,0)</f>
        <v>71</v>
      </c>
      <c r="AC121" s="38">
        <f>VLOOKUP(B:B,'[1]1. RW,EX,BOP,CP,SA'!$B:$CD,7,0)</f>
        <v>62</v>
      </c>
      <c r="AD121" s="38">
        <f>VLOOKUP(B:B,'[1]1. RW,EX,BOP,CP,SA'!$B:$CD,8,0)</f>
        <v>29</v>
      </c>
      <c r="AE121" s="38">
        <f>VLOOKUP(B:B,'[1]1. RW,EX,BOP,CP,SA'!$B:$CD,9,0)</f>
        <v>104</v>
      </c>
      <c r="AF121" s="38">
        <f>VLOOKUP(B:B,'[1]1. RW,EX,BOP,CP,SA'!$B:$CD,10,0)</f>
        <v>72</v>
      </c>
      <c r="AG121" s="38">
        <f>VLOOKUP(B:B,'[1]1. RW,EX,BOP,CP,SA'!$B:$CD,11,0)</f>
        <v>94</v>
      </c>
      <c r="AH121" s="38">
        <f>VLOOKUP(B:B,'[1]1. RW,EX,BOP,CP,SA'!$B:$CD,12,0)</f>
        <v>102</v>
      </c>
      <c r="AI121" s="38">
        <f>VLOOKUP(B:B,'[1]1. RW,EX,BOP,CP,SA'!$B:$CD,13,0)</f>
        <v>170</v>
      </c>
      <c r="AJ121" s="38">
        <f>VLOOKUP(B:B,'[1]1. RW,EX,BOP,CP,SA'!$B:$CD,14,0)</f>
        <v>58</v>
      </c>
      <c r="AK121" s="38">
        <f>VLOOKUP(B:B,'[1]1. RW,EX,BOP,CP,SA'!$B:$CD,15,0)</f>
        <v>47</v>
      </c>
      <c r="AL121" s="38">
        <f>VLOOKUP(B:B,'[1]1. RW,EX,BOP,CP,SA'!$B:$CD,16,0)</f>
        <v>69</v>
      </c>
      <c r="AM121" s="38">
        <f>VLOOKUP(B:B,'[1]1. RW,EX,BOP,CP,SA'!$B:$CD,17,0)</f>
        <v>50</v>
      </c>
      <c r="AN121" s="38">
        <f>VLOOKUP(B:B,'[1]1. RW,EX,BOP,CP,SA'!$B:$CD,18,0)</f>
        <v>34</v>
      </c>
      <c r="AO121" s="38">
        <f>VLOOKUP(B:B,'[1]1. RW,EX,BOP,CP,SA'!$B:$CD,19,0)</f>
        <v>59</v>
      </c>
      <c r="AP121" s="38">
        <f>VLOOKUP(B:B,'[1]1. RW,EX,BOP,CP,SA'!$B:$CD,20,0)</f>
        <v>79</v>
      </c>
      <c r="AQ121" s="38">
        <f>VLOOKUP(B:B,'[1]1. RW,EX,BOP,CP,SA'!$B:$CD,21,0)</f>
        <v>23</v>
      </c>
      <c r="AR121" s="38">
        <f>VLOOKUP(B:B,'[1]1. RW,EX,BOP,CP,SA'!$B:$CD,22,0)</f>
        <v>20</v>
      </c>
      <c r="AS121" s="38">
        <f>VLOOKUP(B:B,'[1]1. RW,EX,BOP,CP,SA'!$B:$CD,23,0)</f>
        <v>28</v>
      </c>
      <c r="AT121" s="38">
        <f>VLOOKUP(B:B,'[1]1. RW,EX,BOP,CP,SA'!$B:$CD,24,0)</f>
        <v>20</v>
      </c>
      <c r="AU121" s="38">
        <f>VLOOKUP(B:B,'[1]1. RW,EX,BOP,CP,SA'!$B:$CD,25,0)</f>
        <v>24</v>
      </c>
      <c r="AV121" s="38">
        <f>VLOOKUP(B:B,'[1]1. RW,EX,BOP,CP,SA'!$B:$CD,26,0)</f>
        <v>47</v>
      </c>
      <c r="AW121" s="38">
        <f>VLOOKUP(B:B,'[1]1. RW,EX,BOP,CP,SA'!$B:$CD,27,0)</f>
        <v>33</v>
      </c>
      <c r="AX121" s="38">
        <f>VLOOKUP(B:B,'[1]1. RW,EX,BOP,CP,SA'!$B:$CD,28,0)</f>
        <v>40</v>
      </c>
      <c r="AY121" s="38">
        <f>VLOOKUP(B:B,'[1]1. RW,EX,BOP,CP,SA'!$B:$CD,29,0)</f>
        <v>37</v>
      </c>
      <c r="AZ121" s="38">
        <f>VLOOKUP(B:B,'[1]1. RW,EX,BOP,CP,SA'!$B:$CD,30,0)</f>
        <v>48</v>
      </c>
      <c r="BA121" s="38">
        <f>VLOOKUP(B:B,'[1]1. RW,EX,BOP,CP,SA'!$B:$CD,31,0)</f>
        <v>44</v>
      </c>
      <c r="BB121" s="38">
        <f>VLOOKUP(B:B,'[1]1. RW,EX,BOP,CP,SA'!$B:$CD,32,0)</f>
        <v>74</v>
      </c>
      <c r="BC121" s="38">
        <f>VLOOKUP(B:B,'[1]1. RW,EX,BOP,CP,SA'!$B:$CD,33,0)</f>
        <v>180</v>
      </c>
      <c r="BD121" s="38">
        <f>VLOOKUP(B:B,'[1]1. RW,EX,BOP,CP,SA'!$B:$CD,34,0)</f>
        <v>59</v>
      </c>
      <c r="BE121" s="38">
        <f>VLOOKUP(B:B,'[1]1. RW,EX,BOP,CP,SA'!$B:$CD,35,0)</f>
        <v>60</v>
      </c>
      <c r="BF121" s="38">
        <f>VLOOKUP(B:B,'[1]1. RW,EX,BOP,CP,SA'!$B:$CD,36,0)</f>
        <v>60</v>
      </c>
      <c r="BG121" s="38">
        <f>VLOOKUP(B:B,'[1]1. RW,EX,BOP,CP,SA'!$B:$CD,37,0)</f>
        <v>59</v>
      </c>
      <c r="BH121" s="38">
        <f>VLOOKUP(B:B,'[1]1. RW,EX,BOP,CP,SA'!$B:$CD,38,0)</f>
        <v>46</v>
      </c>
      <c r="BI121" s="38">
        <f>VLOOKUP(B:B,'[1]1. RW,EX,BOP,CP,SA'!$B:$CD,39,0)</f>
        <v>43</v>
      </c>
      <c r="BJ121" s="38">
        <f>VLOOKUP(B:B,'[1]1. RW,EX,BOP,CP,SA'!$B:$CD,40,0)</f>
        <v>40</v>
      </c>
      <c r="BK121" s="38">
        <f>VLOOKUP(B:B,'[1]1. RW,EX,BOP,CP,SA'!$B:$CD,41,0)</f>
        <v>47</v>
      </c>
      <c r="BL121" s="38">
        <f>VLOOKUP(B:B,'[1]1. RW,EX,BOP,CP,SA'!$B:$CD,42,0)</f>
        <v>33</v>
      </c>
      <c r="BM121" s="38">
        <f>VLOOKUP(B:B,'[1]1. RW,EX,BOP,CP,SA'!$B:$CD,43,0)</f>
        <v>49</v>
      </c>
      <c r="BN121" s="38">
        <f>VLOOKUP(B:B,'[1]1. RW,EX,BOP,CP,SA'!$B:$CD,44,0)</f>
        <v>93</v>
      </c>
      <c r="BO121" s="38">
        <f>VLOOKUP(B:B,'[1]1. RW,EX,BOP,CP,SA'!$B:$CD,45,0)</f>
        <v>46</v>
      </c>
      <c r="BP121" s="38">
        <f>VLOOKUP(B:B,'[1]1. RW,EX,BOP,CP,SA'!$B:$CD,46,0)</f>
        <v>57</v>
      </c>
      <c r="BQ121" s="38">
        <f>VLOOKUP(B:B,'[1]1. RW,EX,BOP,CP,SA'!$B:$CD,47,0)</f>
        <v>41</v>
      </c>
      <c r="BR121" s="38">
        <f>VLOOKUP(B:B,'[1]1. RW,EX,BOP,CP,SA'!$B:$CD,48,0)</f>
        <v>49</v>
      </c>
      <c r="BS121" s="38">
        <f>VLOOKUP(B:B,'[1]1. RW,EX,BOP,CP,SA'!$B:$CD,49,0)</f>
        <v>111</v>
      </c>
      <c r="BT121" s="38">
        <f>VLOOKUP(B:B,'[1]1. RW,EX,BOP,CP,SA'!$B:$CD,50,0)</f>
        <v>54</v>
      </c>
      <c r="BU121" s="38">
        <f>VLOOKUP(B:B,'[1]1. RW,EX,BOP,CP,SA'!$B:$CD,51,0)</f>
        <v>60</v>
      </c>
      <c r="BV121" s="38">
        <f>VLOOKUP(B:B,'[1]1. RW,EX,BOP,CP,SA'!$B:$CD,52,0)</f>
        <v>48</v>
      </c>
      <c r="BW121" s="38">
        <f>VLOOKUP(B:B,'[1]1. RW,EX,BOP,CP,SA'!$B:$CD,53,0)</f>
        <v>69</v>
      </c>
      <c r="BX121" s="38">
        <f>VLOOKUP(B:B,'[1]1. RW,EX,BOP,CP,SA'!$B:$CD,54,0)</f>
        <v>71</v>
      </c>
      <c r="BY121" s="38">
        <f>VLOOKUP(B:B,'[1]1. RW,EX,BOP,CP,SA'!$B:$CD,55,0)</f>
        <v>62</v>
      </c>
      <c r="BZ121" s="38">
        <f>VLOOKUP(B:B,'[1]1. RW,EX,BOP,CP,SA'!$B:$CD,56,0)</f>
        <v>71</v>
      </c>
      <c r="CA121" s="38">
        <f>VLOOKUP(B:B,'[1]1. RW,EX,BOP,CP,SA'!$B:$CD,57,0)</f>
        <v>100</v>
      </c>
      <c r="CB121" s="38">
        <f>VLOOKUP(B:B,'[1]1. RW,EX,BOP,CP,SA'!$B:$CD,58,0)</f>
        <v>56</v>
      </c>
      <c r="CC121" s="38">
        <f>VLOOKUP(B:B,'[1]1. RW,EX,BOP,CP,SA'!$B:$CD,59,0)</f>
        <v>85</v>
      </c>
      <c r="CD121" s="38">
        <f>VLOOKUP(B:B,'[1]1. RW,EX,BOP,CP,SA'!$B:$CD,60,0)</f>
        <v>233</v>
      </c>
      <c r="CE121" s="38">
        <f>VLOOKUP(B:B,'[1]1. RW,EX,BOP,CP,SA'!$B:$CD,61,0)</f>
        <v>77</v>
      </c>
      <c r="CF121" s="38">
        <f>VLOOKUP(B:B,'[1]1. RW,EX,BOP,CP,SA'!$B:$CD,62,0)</f>
        <v>76</v>
      </c>
      <c r="CG121" s="38">
        <f>VLOOKUP(B:B,'[1]1. RW,EX,BOP,CP,SA'!$B:$CD,63,0)</f>
        <v>328</v>
      </c>
      <c r="CH121" s="38">
        <f>VLOOKUP(B:B,'[1]1. RW,EX,BOP,CP,SA'!$B:$CD,64,0)</f>
        <v>173</v>
      </c>
      <c r="CI121" s="38">
        <f>VLOOKUP(B:B,'[1]1. RW,EX,BOP,CP,SA'!$B:$CD,65,0)</f>
        <v>50</v>
      </c>
      <c r="CJ121" s="38">
        <f>VLOOKUP(B:B,'[1]1. RW,EX,BOP,CP,SA'!$B:$CD,66,0)</f>
        <v>53</v>
      </c>
      <c r="CK121" s="38">
        <f>VLOOKUP(B:B,'[1]1. RW,EX,BOP,CP,SA'!$B:$CD,67,0)</f>
        <v>54</v>
      </c>
      <c r="CL121" s="38">
        <f>VLOOKUP(B:B,'[1]1. RW,EX,BOP,CP,SA'!$B:$CD,68,0)</f>
        <v>67</v>
      </c>
      <c r="CM121" s="38">
        <f>VLOOKUP(B:B,'[1]1. RW,EX,BOP,CP,SA'!$B:$CD,69,0)</f>
        <v>84</v>
      </c>
      <c r="CN121" s="38">
        <f>VLOOKUP(B:B,'[1]1. RW,EX,BOP,CP,SA'!$B:$CD,70,0)</f>
        <v>140</v>
      </c>
      <c r="CO121" s="38">
        <f>VLOOKUP(B:B,'[1]1. RW,EX,BOP,CP,SA'!$B:$CD,71,0)</f>
        <v>665</v>
      </c>
      <c r="CP121" s="38">
        <f>VLOOKUP(B:B,'[1]1. RW,EX,BOP,CP,SA'!$B:$CD,72,0)</f>
        <v>210</v>
      </c>
      <c r="CQ121" s="38">
        <f>VLOOKUP(B:B,'[1]1. RW,EX,BOP,CP,SA'!$B:$CD,73,0)</f>
        <v>195</v>
      </c>
      <c r="CR121" s="38">
        <f>VLOOKUP(B:B,'[1]1. RW,EX,BOP,CP,SA'!$B:$CD,74,0)</f>
        <v>216</v>
      </c>
      <c r="CS121" s="38">
        <f>VLOOKUP(B:B,'[1]1. RW,EX,BOP,CP,SA'!$B:$CD,75,0)</f>
        <v>207</v>
      </c>
      <c r="CT121" s="38">
        <f>VLOOKUP(B:B,'[1]1. RW,EX,BOP,CP,SA'!$B:$CD,76,0)</f>
        <v>257</v>
      </c>
      <c r="CU121" s="38">
        <f>VLOOKUP(B:B,'[1]1. RW,EX,BOP,CP,SA'!$B:$CD,77,0)</f>
        <v>233</v>
      </c>
      <c r="CV121" s="52">
        <f>VLOOKUP(B:B,'[1]1. RW,EX,BOP,CP,SA'!$B:$CD,78,0)</f>
        <v>219</v>
      </c>
      <c r="CW121" s="52">
        <f>VLOOKUP(B:B,'[1]1. RW,EX,BOP,CP,SA'!$B:$CD,79,0)</f>
        <v>218</v>
      </c>
      <c r="CX121" s="52">
        <f>VLOOKUP(B:B,'[1]1. RW,EX,BOP,CP,SA'!$B:$CD,80,0)</f>
        <v>125</v>
      </c>
      <c r="CY121" s="52">
        <f>VLOOKUP(B:B,'[1]1. RW,EX,BOP,CP,SA'!$B:$CD,81,0)</f>
        <v>272</v>
      </c>
    </row>
    <row r="122" spans="1:103">
      <c r="A122" s="9" t="s">
        <v>227</v>
      </c>
      <c r="B122" s="5" t="s">
        <v>1515</v>
      </c>
      <c r="C122" s="18" t="s">
        <v>852</v>
      </c>
      <c r="D122" s="38">
        <v>437</v>
      </c>
      <c r="E122" s="38">
        <v>413</v>
      </c>
      <c r="F122" s="38">
        <v>462</v>
      </c>
      <c r="G122" s="38">
        <v>523</v>
      </c>
      <c r="H122" s="38">
        <v>491</v>
      </c>
      <c r="I122" s="38">
        <v>554</v>
      </c>
      <c r="J122" s="38">
        <v>562</v>
      </c>
      <c r="K122" s="38">
        <v>547</v>
      </c>
      <c r="L122" s="38">
        <v>533</v>
      </c>
      <c r="M122" s="38">
        <v>473</v>
      </c>
      <c r="N122" s="38">
        <v>540</v>
      </c>
      <c r="O122" s="38">
        <v>481</v>
      </c>
      <c r="P122" s="38">
        <v>543</v>
      </c>
      <c r="Q122" s="38">
        <v>562</v>
      </c>
      <c r="R122" s="38">
        <v>575</v>
      </c>
      <c r="S122" s="38">
        <v>596</v>
      </c>
      <c r="T122" s="38">
        <v>587</v>
      </c>
      <c r="U122" s="38">
        <v>552</v>
      </c>
      <c r="V122" s="38">
        <v>553</v>
      </c>
      <c r="W122" s="38">
        <v>636</v>
      </c>
      <c r="X122" s="53">
        <f>VLOOKUP(B:B,'[1]1. RW,EX,BOP,CP,SA'!$B:$CD,2,0)</f>
        <v>110</v>
      </c>
      <c r="Y122" s="38">
        <f>VLOOKUP(B:B,'[1]1. RW,EX,BOP,CP,SA'!$B:$CD,3,0)</f>
        <v>111</v>
      </c>
      <c r="Z122" s="38">
        <f>VLOOKUP(B:B,'[1]1. RW,EX,BOP,CP,SA'!$B:$CD,4,0)</f>
        <v>119</v>
      </c>
      <c r="AA122" s="38">
        <f>VLOOKUP(B:B,'[1]1. RW,EX,BOP,CP,SA'!$B:$CD,5,0)</f>
        <v>97</v>
      </c>
      <c r="AB122" s="38">
        <f>VLOOKUP(B:B,'[1]1. RW,EX,BOP,CP,SA'!$B:$CD,6,0)</f>
        <v>99</v>
      </c>
      <c r="AC122" s="38">
        <f>VLOOKUP(B:B,'[1]1. RW,EX,BOP,CP,SA'!$B:$CD,7,0)</f>
        <v>97</v>
      </c>
      <c r="AD122" s="38">
        <f>VLOOKUP(B:B,'[1]1. RW,EX,BOP,CP,SA'!$B:$CD,8,0)</f>
        <v>105</v>
      </c>
      <c r="AE122" s="38">
        <f>VLOOKUP(B:B,'[1]1. RW,EX,BOP,CP,SA'!$B:$CD,9,0)</f>
        <v>112</v>
      </c>
      <c r="AF122" s="38">
        <f>VLOOKUP(B:B,'[1]1. RW,EX,BOP,CP,SA'!$B:$CD,10,0)</f>
        <v>112</v>
      </c>
      <c r="AG122" s="38">
        <f>VLOOKUP(B:B,'[1]1. RW,EX,BOP,CP,SA'!$B:$CD,11,0)</f>
        <v>113</v>
      </c>
      <c r="AH122" s="38">
        <f>VLOOKUP(B:B,'[1]1. RW,EX,BOP,CP,SA'!$B:$CD,12,0)</f>
        <v>115</v>
      </c>
      <c r="AI122" s="38">
        <f>VLOOKUP(B:B,'[1]1. RW,EX,BOP,CP,SA'!$B:$CD,13,0)</f>
        <v>122</v>
      </c>
      <c r="AJ122" s="38">
        <f>VLOOKUP(B:B,'[1]1. RW,EX,BOP,CP,SA'!$B:$CD,14,0)</f>
        <v>130</v>
      </c>
      <c r="AK122" s="38">
        <f>VLOOKUP(B:B,'[1]1. RW,EX,BOP,CP,SA'!$B:$CD,15,0)</f>
        <v>133</v>
      </c>
      <c r="AL122" s="38">
        <f>VLOOKUP(B:B,'[1]1. RW,EX,BOP,CP,SA'!$B:$CD,16,0)</f>
        <v>128</v>
      </c>
      <c r="AM122" s="38">
        <f>VLOOKUP(B:B,'[1]1. RW,EX,BOP,CP,SA'!$B:$CD,17,0)</f>
        <v>132</v>
      </c>
      <c r="AN122" s="38">
        <f>VLOOKUP(B:B,'[1]1. RW,EX,BOP,CP,SA'!$B:$CD,18,0)</f>
        <v>128</v>
      </c>
      <c r="AO122" s="38">
        <f>VLOOKUP(B:B,'[1]1. RW,EX,BOP,CP,SA'!$B:$CD,19,0)</f>
        <v>128</v>
      </c>
      <c r="AP122" s="38">
        <f>VLOOKUP(B:B,'[1]1. RW,EX,BOP,CP,SA'!$B:$CD,20,0)</f>
        <v>123</v>
      </c>
      <c r="AQ122" s="38">
        <f>VLOOKUP(B:B,'[1]1. RW,EX,BOP,CP,SA'!$B:$CD,21,0)</f>
        <v>112</v>
      </c>
      <c r="AR122" s="38">
        <f>VLOOKUP(B:B,'[1]1. RW,EX,BOP,CP,SA'!$B:$CD,22,0)</f>
        <v>132</v>
      </c>
      <c r="AS122" s="38">
        <f>VLOOKUP(B:B,'[1]1. RW,EX,BOP,CP,SA'!$B:$CD,23,0)</f>
        <v>133</v>
      </c>
      <c r="AT122" s="38">
        <f>VLOOKUP(B:B,'[1]1. RW,EX,BOP,CP,SA'!$B:$CD,24,0)</f>
        <v>146</v>
      </c>
      <c r="AU122" s="38">
        <f>VLOOKUP(B:B,'[1]1. RW,EX,BOP,CP,SA'!$B:$CD,25,0)</f>
        <v>143</v>
      </c>
      <c r="AV122" s="38">
        <f>VLOOKUP(B:B,'[1]1. RW,EX,BOP,CP,SA'!$B:$CD,26,0)</f>
        <v>135</v>
      </c>
      <c r="AW122" s="38">
        <f>VLOOKUP(B:B,'[1]1. RW,EX,BOP,CP,SA'!$B:$CD,27,0)</f>
        <v>144</v>
      </c>
      <c r="AX122" s="38">
        <f>VLOOKUP(B:B,'[1]1. RW,EX,BOP,CP,SA'!$B:$CD,28,0)</f>
        <v>145</v>
      </c>
      <c r="AY122" s="38">
        <f>VLOOKUP(B:B,'[1]1. RW,EX,BOP,CP,SA'!$B:$CD,29,0)</f>
        <v>138</v>
      </c>
      <c r="AZ122" s="38">
        <f>VLOOKUP(B:B,'[1]1. RW,EX,BOP,CP,SA'!$B:$CD,30,0)</f>
        <v>131</v>
      </c>
      <c r="BA122" s="38">
        <f>VLOOKUP(B:B,'[1]1. RW,EX,BOP,CP,SA'!$B:$CD,31,0)</f>
        <v>149</v>
      </c>
      <c r="BB122" s="38">
        <f>VLOOKUP(B:B,'[1]1. RW,EX,BOP,CP,SA'!$B:$CD,32,0)</f>
        <v>133</v>
      </c>
      <c r="BC122" s="38">
        <f>VLOOKUP(B:B,'[1]1. RW,EX,BOP,CP,SA'!$B:$CD,33,0)</f>
        <v>134</v>
      </c>
      <c r="BD122" s="38">
        <f>VLOOKUP(B:B,'[1]1. RW,EX,BOP,CP,SA'!$B:$CD,34,0)</f>
        <v>139</v>
      </c>
      <c r="BE122" s="38">
        <f>VLOOKUP(B:B,'[1]1. RW,EX,BOP,CP,SA'!$B:$CD,35,0)</f>
        <v>135</v>
      </c>
      <c r="BF122" s="38">
        <f>VLOOKUP(B:B,'[1]1. RW,EX,BOP,CP,SA'!$B:$CD,36,0)</f>
        <v>130</v>
      </c>
      <c r="BG122" s="38">
        <f>VLOOKUP(B:B,'[1]1. RW,EX,BOP,CP,SA'!$B:$CD,37,0)</f>
        <v>129</v>
      </c>
      <c r="BH122" s="38">
        <f>VLOOKUP(B:B,'[1]1. RW,EX,BOP,CP,SA'!$B:$CD,38,0)</f>
        <v>120</v>
      </c>
      <c r="BI122" s="38">
        <f>VLOOKUP(B:B,'[1]1. RW,EX,BOP,CP,SA'!$B:$CD,39,0)</f>
        <v>120</v>
      </c>
      <c r="BJ122" s="38">
        <f>VLOOKUP(B:B,'[1]1. RW,EX,BOP,CP,SA'!$B:$CD,40,0)</f>
        <v>116</v>
      </c>
      <c r="BK122" s="38">
        <f>VLOOKUP(B:B,'[1]1. RW,EX,BOP,CP,SA'!$B:$CD,41,0)</f>
        <v>117</v>
      </c>
      <c r="BL122" s="38">
        <f>VLOOKUP(B:B,'[1]1. RW,EX,BOP,CP,SA'!$B:$CD,42,0)</f>
        <v>121</v>
      </c>
      <c r="BM122" s="38">
        <f>VLOOKUP(B:B,'[1]1. RW,EX,BOP,CP,SA'!$B:$CD,43,0)</f>
        <v>129</v>
      </c>
      <c r="BN122" s="38">
        <f>VLOOKUP(B:B,'[1]1. RW,EX,BOP,CP,SA'!$B:$CD,44,0)</f>
        <v>140</v>
      </c>
      <c r="BO122" s="38">
        <f>VLOOKUP(B:B,'[1]1. RW,EX,BOP,CP,SA'!$B:$CD,45,0)</f>
        <v>150</v>
      </c>
      <c r="BP122" s="38">
        <f>VLOOKUP(B:B,'[1]1. RW,EX,BOP,CP,SA'!$B:$CD,46,0)</f>
        <v>131</v>
      </c>
      <c r="BQ122" s="38">
        <f>VLOOKUP(B:B,'[1]1. RW,EX,BOP,CP,SA'!$B:$CD,47,0)</f>
        <v>120</v>
      </c>
      <c r="BR122" s="38">
        <f>VLOOKUP(B:B,'[1]1. RW,EX,BOP,CP,SA'!$B:$CD,48,0)</f>
        <v>107</v>
      </c>
      <c r="BS122" s="38">
        <f>VLOOKUP(B:B,'[1]1. RW,EX,BOP,CP,SA'!$B:$CD,49,0)</f>
        <v>123</v>
      </c>
      <c r="BT122" s="38">
        <f>VLOOKUP(B:B,'[1]1. RW,EX,BOP,CP,SA'!$B:$CD,50,0)</f>
        <v>135</v>
      </c>
      <c r="BU122" s="38">
        <f>VLOOKUP(B:B,'[1]1. RW,EX,BOP,CP,SA'!$B:$CD,51,0)</f>
        <v>134</v>
      </c>
      <c r="BV122" s="38">
        <f>VLOOKUP(B:B,'[1]1. RW,EX,BOP,CP,SA'!$B:$CD,52,0)</f>
        <v>144</v>
      </c>
      <c r="BW122" s="38">
        <f>VLOOKUP(B:B,'[1]1. RW,EX,BOP,CP,SA'!$B:$CD,53,0)</f>
        <v>130</v>
      </c>
      <c r="BX122" s="38">
        <f>VLOOKUP(B:B,'[1]1. RW,EX,BOP,CP,SA'!$B:$CD,54,0)</f>
        <v>137</v>
      </c>
      <c r="BY122" s="38">
        <f>VLOOKUP(B:B,'[1]1. RW,EX,BOP,CP,SA'!$B:$CD,55,0)</f>
        <v>144</v>
      </c>
      <c r="BZ122" s="38">
        <f>VLOOKUP(B:B,'[1]1. RW,EX,BOP,CP,SA'!$B:$CD,56,0)</f>
        <v>138</v>
      </c>
      <c r="CA122" s="38">
        <f>VLOOKUP(B:B,'[1]1. RW,EX,BOP,CP,SA'!$B:$CD,57,0)</f>
        <v>143</v>
      </c>
      <c r="CB122" s="38">
        <f>VLOOKUP(B:B,'[1]1. RW,EX,BOP,CP,SA'!$B:$CD,58,0)</f>
        <v>141</v>
      </c>
      <c r="CC122" s="38">
        <f>VLOOKUP(B:B,'[1]1. RW,EX,BOP,CP,SA'!$B:$CD,59,0)</f>
        <v>140</v>
      </c>
      <c r="CD122" s="38">
        <f>VLOOKUP(B:B,'[1]1. RW,EX,BOP,CP,SA'!$B:$CD,60,0)</f>
        <v>161</v>
      </c>
      <c r="CE122" s="38">
        <f>VLOOKUP(B:B,'[1]1. RW,EX,BOP,CP,SA'!$B:$CD,61,0)</f>
        <v>133</v>
      </c>
      <c r="CF122" s="38">
        <f>VLOOKUP(B:B,'[1]1. RW,EX,BOP,CP,SA'!$B:$CD,62,0)</f>
        <v>135</v>
      </c>
      <c r="CG122" s="38">
        <f>VLOOKUP(B:B,'[1]1. RW,EX,BOP,CP,SA'!$B:$CD,63,0)</f>
        <v>145</v>
      </c>
      <c r="CH122" s="38">
        <f>VLOOKUP(B:B,'[1]1. RW,EX,BOP,CP,SA'!$B:$CD,64,0)</f>
        <v>152</v>
      </c>
      <c r="CI122" s="38">
        <f>VLOOKUP(B:B,'[1]1. RW,EX,BOP,CP,SA'!$B:$CD,65,0)</f>
        <v>164</v>
      </c>
      <c r="CJ122" s="38">
        <f>VLOOKUP(B:B,'[1]1. RW,EX,BOP,CP,SA'!$B:$CD,66,0)</f>
        <v>162</v>
      </c>
      <c r="CK122" s="38">
        <f>VLOOKUP(B:B,'[1]1. RW,EX,BOP,CP,SA'!$B:$CD,67,0)</f>
        <v>151</v>
      </c>
      <c r="CL122" s="38">
        <f>VLOOKUP(B:B,'[1]1. RW,EX,BOP,CP,SA'!$B:$CD,68,0)</f>
        <v>138</v>
      </c>
      <c r="CM122" s="38">
        <f>VLOOKUP(B:B,'[1]1. RW,EX,BOP,CP,SA'!$B:$CD,69,0)</f>
        <v>136</v>
      </c>
      <c r="CN122" s="38">
        <f>VLOOKUP(B:B,'[1]1. RW,EX,BOP,CP,SA'!$B:$CD,70,0)</f>
        <v>148</v>
      </c>
      <c r="CO122" s="38">
        <f>VLOOKUP(B:B,'[1]1. RW,EX,BOP,CP,SA'!$B:$CD,71,0)</f>
        <v>133</v>
      </c>
      <c r="CP122" s="38">
        <f>VLOOKUP(B:B,'[1]1. RW,EX,BOP,CP,SA'!$B:$CD,72,0)</f>
        <v>135</v>
      </c>
      <c r="CQ122" s="38">
        <f>VLOOKUP(B:B,'[1]1. RW,EX,BOP,CP,SA'!$B:$CD,73,0)</f>
        <v>136</v>
      </c>
      <c r="CR122" s="38">
        <f>VLOOKUP(B:B,'[1]1. RW,EX,BOP,CP,SA'!$B:$CD,74,0)</f>
        <v>135</v>
      </c>
      <c r="CS122" s="38">
        <f>VLOOKUP(B:B,'[1]1. RW,EX,BOP,CP,SA'!$B:$CD,75,0)</f>
        <v>135</v>
      </c>
      <c r="CT122" s="38">
        <f>VLOOKUP(B:B,'[1]1. RW,EX,BOP,CP,SA'!$B:$CD,76,0)</f>
        <v>136</v>
      </c>
      <c r="CU122" s="38">
        <f>VLOOKUP(B:B,'[1]1. RW,EX,BOP,CP,SA'!$B:$CD,77,0)</f>
        <v>147</v>
      </c>
      <c r="CV122" s="52">
        <f>VLOOKUP(B:B,'[1]1. RW,EX,BOP,CP,SA'!$B:$CD,78,0)</f>
        <v>139</v>
      </c>
      <c r="CW122" s="52">
        <f>VLOOKUP(B:B,'[1]1. RW,EX,BOP,CP,SA'!$B:$CD,79,0)</f>
        <v>160</v>
      </c>
      <c r="CX122" s="52">
        <f>VLOOKUP(B:B,'[1]1. RW,EX,BOP,CP,SA'!$B:$CD,80,0)</f>
        <v>179</v>
      </c>
      <c r="CY122" s="52">
        <f>VLOOKUP(B:B,'[1]1. RW,EX,BOP,CP,SA'!$B:$CD,81,0)</f>
        <v>158</v>
      </c>
    </row>
    <row r="123" spans="1:103">
      <c r="A123" s="9" t="s">
        <v>229</v>
      </c>
      <c r="B123" s="5" t="s">
        <v>1516</v>
      </c>
      <c r="C123" s="18" t="s">
        <v>853</v>
      </c>
      <c r="D123" s="38">
        <v>721</v>
      </c>
      <c r="E123" s="38">
        <v>660</v>
      </c>
      <c r="F123" s="38">
        <v>665</v>
      </c>
      <c r="G123" s="38">
        <v>675</v>
      </c>
      <c r="H123" s="38">
        <v>657</v>
      </c>
      <c r="I123" s="38">
        <v>673</v>
      </c>
      <c r="J123" s="38">
        <v>717</v>
      </c>
      <c r="K123" s="38">
        <v>730</v>
      </c>
      <c r="L123" s="38">
        <v>846</v>
      </c>
      <c r="M123" s="38">
        <v>1006</v>
      </c>
      <c r="N123" s="38">
        <v>1128</v>
      </c>
      <c r="O123" s="38">
        <v>982</v>
      </c>
      <c r="P123" s="38">
        <v>1008</v>
      </c>
      <c r="Q123" s="38">
        <v>1087</v>
      </c>
      <c r="R123" s="38">
        <v>1234</v>
      </c>
      <c r="S123" s="38">
        <v>1091</v>
      </c>
      <c r="T123" s="38">
        <v>1452</v>
      </c>
      <c r="U123" s="38">
        <v>1512</v>
      </c>
      <c r="V123" s="38">
        <v>1554</v>
      </c>
      <c r="W123" s="38">
        <v>1631</v>
      </c>
      <c r="X123" s="53">
        <f>VLOOKUP(B:B,'[1]1. RW,EX,BOP,CP,SA'!$B:$CD,2,0)</f>
        <v>161</v>
      </c>
      <c r="Y123" s="38">
        <f>VLOOKUP(B:B,'[1]1. RW,EX,BOP,CP,SA'!$B:$CD,3,0)</f>
        <v>195</v>
      </c>
      <c r="Z123" s="38">
        <f>VLOOKUP(B:B,'[1]1. RW,EX,BOP,CP,SA'!$B:$CD,4,0)</f>
        <v>188</v>
      </c>
      <c r="AA123" s="38">
        <f>VLOOKUP(B:B,'[1]1. RW,EX,BOP,CP,SA'!$B:$CD,5,0)</f>
        <v>177</v>
      </c>
      <c r="AB123" s="38">
        <f>VLOOKUP(B:B,'[1]1. RW,EX,BOP,CP,SA'!$B:$CD,6,0)</f>
        <v>172</v>
      </c>
      <c r="AC123" s="38">
        <f>VLOOKUP(B:B,'[1]1. RW,EX,BOP,CP,SA'!$B:$CD,7,0)</f>
        <v>160</v>
      </c>
      <c r="AD123" s="38">
        <f>VLOOKUP(B:B,'[1]1. RW,EX,BOP,CP,SA'!$B:$CD,8,0)</f>
        <v>176</v>
      </c>
      <c r="AE123" s="38">
        <f>VLOOKUP(B:B,'[1]1. RW,EX,BOP,CP,SA'!$B:$CD,9,0)</f>
        <v>152</v>
      </c>
      <c r="AF123" s="38">
        <f>VLOOKUP(B:B,'[1]1. RW,EX,BOP,CP,SA'!$B:$CD,10,0)</f>
        <v>175</v>
      </c>
      <c r="AG123" s="38">
        <f>VLOOKUP(B:B,'[1]1. RW,EX,BOP,CP,SA'!$B:$CD,11,0)</f>
        <v>167</v>
      </c>
      <c r="AH123" s="38">
        <f>VLOOKUP(B:B,'[1]1. RW,EX,BOP,CP,SA'!$B:$CD,12,0)</f>
        <v>156</v>
      </c>
      <c r="AI123" s="38">
        <f>VLOOKUP(B:B,'[1]1. RW,EX,BOP,CP,SA'!$B:$CD,13,0)</f>
        <v>167</v>
      </c>
      <c r="AJ123" s="38">
        <f>VLOOKUP(B:B,'[1]1. RW,EX,BOP,CP,SA'!$B:$CD,14,0)</f>
        <v>169</v>
      </c>
      <c r="AK123" s="38">
        <f>VLOOKUP(B:B,'[1]1. RW,EX,BOP,CP,SA'!$B:$CD,15,0)</f>
        <v>172</v>
      </c>
      <c r="AL123" s="38">
        <f>VLOOKUP(B:B,'[1]1. RW,EX,BOP,CP,SA'!$B:$CD,16,0)</f>
        <v>167</v>
      </c>
      <c r="AM123" s="38">
        <f>VLOOKUP(B:B,'[1]1. RW,EX,BOP,CP,SA'!$B:$CD,17,0)</f>
        <v>167</v>
      </c>
      <c r="AN123" s="38">
        <f>VLOOKUP(B:B,'[1]1. RW,EX,BOP,CP,SA'!$B:$CD,18,0)</f>
        <v>167</v>
      </c>
      <c r="AO123" s="38">
        <f>VLOOKUP(B:B,'[1]1. RW,EX,BOP,CP,SA'!$B:$CD,19,0)</f>
        <v>162</v>
      </c>
      <c r="AP123" s="38">
        <f>VLOOKUP(B:B,'[1]1. RW,EX,BOP,CP,SA'!$B:$CD,20,0)</f>
        <v>168</v>
      </c>
      <c r="AQ123" s="38">
        <f>VLOOKUP(B:B,'[1]1. RW,EX,BOP,CP,SA'!$B:$CD,21,0)</f>
        <v>160</v>
      </c>
      <c r="AR123" s="38">
        <f>VLOOKUP(B:B,'[1]1. RW,EX,BOP,CP,SA'!$B:$CD,22,0)</f>
        <v>154</v>
      </c>
      <c r="AS123" s="38">
        <f>VLOOKUP(B:B,'[1]1. RW,EX,BOP,CP,SA'!$B:$CD,23,0)</f>
        <v>173</v>
      </c>
      <c r="AT123" s="38">
        <f>VLOOKUP(B:B,'[1]1. RW,EX,BOP,CP,SA'!$B:$CD,24,0)</f>
        <v>168</v>
      </c>
      <c r="AU123" s="38">
        <f>VLOOKUP(B:B,'[1]1. RW,EX,BOP,CP,SA'!$B:$CD,25,0)</f>
        <v>178</v>
      </c>
      <c r="AV123" s="38">
        <f>VLOOKUP(B:B,'[1]1. RW,EX,BOP,CP,SA'!$B:$CD,26,0)</f>
        <v>166</v>
      </c>
      <c r="AW123" s="38">
        <f>VLOOKUP(B:B,'[1]1. RW,EX,BOP,CP,SA'!$B:$CD,27,0)</f>
        <v>174</v>
      </c>
      <c r="AX123" s="38">
        <f>VLOOKUP(B:B,'[1]1. RW,EX,BOP,CP,SA'!$B:$CD,28,0)</f>
        <v>191</v>
      </c>
      <c r="AY123" s="38">
        <f>VLOOKUP(B:B,'[1]1. RW,EX,BOP,CP,SA'!$B:$CD,29,0)</f>
        <v>186</v>
      </c>
      <c r="AZ123" s="38">
        <f>VLOOKUP(B:B,'[1]1. RW,EX,BOP,CP,SA'!$B:$CD,30,0)</f>
        <v>179</v>
      </c>
      <c r="BA123" s="38">
        <f>VLOOKUP(B:B,'[1]1. RW,EX,BOP,CP,SA'!$B:$CD,31,0)</f>
        <v>195</v>
      </c>
      <c r="BB123" s="38">
        <f>VLOOKUP(B:B,'[1]1. RW,EX,BOP,CP,SA'!$B:$CD,32,0)</f>
        <v>172</v>
      </c>
      <c r="BC123" s="38">
        <f>VLOOKUP(B:B,'[1]1. RW,EX,BOP,CP,SA'!$B:$CD,33,0)</f>
        <v>184</v>
      </c>
      <c r="BD123" s="38">
        <f>VLOOKUP(B:B,'[1]1. RW,EX,BOP,CP,SA'!$B:$CD,34,0)</f>
        <v>211</v>
      </c>
      <c r="BE123" s="38">
        <f>VLOOKUP(B:B,'[1]1. RW,EX,BOP,CP,SA'!$B:$CD,35,0)</f>
        <v>201</v>
      </c>
      <c r="BF123" s="38">
        <f>VLOOKUP(B:B,'[1]1. RW,EX,BOP,CP,SA'!$B:$CD,36,0)</f>
        <v>208</v>
      </c>
      <c r="BG123" s="38">
        <f>VLOOKUP(B:B,'[1]1. RW,EX,BOP,CP,SA'!$B:$CD,37,0)</f>
        <v>226</v>
      </c>
      <c r="BH123" s="38">
        <f>VLOOKUP(B:B,'[1]1. RW,EX,BOP,CP,SA'!$B:$CD,38,0)</f>
        <v>216</v>
      </c>
      <c r="BI123" s="38">
        <f>VLOOKUP(B:B,'[1]1. RW,EX,BOP,CP,SA'!$B:$CD,39,0)</f>
        <v>231</v>
      </c>
      <c r="BJ123" s="38">
        <f>VLOOKUP(B:B,'[1]1. RW,EX,BOP,CP,SA'!$B:$CD,40,0)</f>
        <v>287</v>
      </c>
      <c r="BK123" s="38">
        <f>VLOOKUP(B:B,'[1]1. RW,EX,BOP,CP,SA'!$B:$CD,41,0)</f>
        <v>272</v>
      </c>
      <c r="BL123" s="38">
        <f>VLOOKUP(B:B,'[1]1. RW,EX,BOP,CP,SA'!$B:$CD,42,0)</f>
        <v>269</v>
      </c>
      <c r="BM123" s="38">
        <f>VLOOKUP(B:B,'[1]1. RW,EX,BOP,CP,SA'!$B:$CD,43,0)</f>
        <v>287</v>
      </c>
      <c r="BN123" s="38">
        <f>VLOOKUP(B:B,'[1]1. RW,EX,BOP,CP,SA'!$B:$CD,44,0)</f>
        <v>293</v>
      </c>
      <c r="BO123" s="38">
        <f>VLOOKUP(B:B,'[1]1. RW,EX,BOP,CP,SA'!$B:$CD,45,0)</f>
        <v>279</v>
      </c>
      <c r="BP123" s="38">
        <f>VLOOKUP(B:B,'[1]1. RW,EX,BOP,CP,SA'!$B:$CD,46,0)</f>
        <v>250</v>
      </c>
      <c r="BQ123" s="38">
        <f>VLOOKUP(B:B,'[1]1. RW,EX,BOP,CP,SA'!$B:$CD,47,0)</f>
        <v>279</v>
      </c>
      <c r="BR123" s="38">
        <f>VLOOKUP(B:B,'[1]1. RW,EX,BOP,CP,SA'!$B:$CD,48,0)</f>
        <v>222</v>
      </c>
      <c r="BS123" s="38">
        <f>VLOOKUP(B:B,'[1]1. RW,EX,BOP,CP,SA'!$B:$CD,49,0)</f>
        <v>231</v>
      </c>
      <c r="BT123" s="38">
        <f>VLOOKUP(B:B,'[1]1. RW,EX,BOP,CP,SA'!$B:$CD,50,0)</f>
        <v>241</v>
      </c>
      <c r="BU123" s="38">
        <f>VLOOKUP(B:B,'[1]1. RW,EX,BOP,CP,SA'!$B:$CD,51,0)</f>
        <v>262</v>
      </c>
      <c r="BV123" s="38">
        <f>VLOOKUP(B:B,'[1]1. RW,EX,BOP,CP,SA'!$B:$CD,52,0)</f>
        <v>247</v>
      </c>
      <c r="BW123" s="38">
        <f>VLOOKUP(B:B,'[1]1. RW,EX,BOP,CP,SA'!$B:$CD,53,0)</f>
        <v>258</v>
      </c>
      <c r="BX123" s="38">
        <f>VLOOKUP(B:B,'[1]1. RW,EX,BOP,CP,SA'!$B:$CD,54,0)</f>
        <v>272</v>
      </c>
      <c r="BY123" s="38">
        <f>VLOOKUP(B:B,'[1]1. RW,EX,BOP,CP,SA'!$B:$CD,55,0)</f>
        <v>254</v>
      </c>
      <c r="BZ123" s="38">
        <f>VLOOKUP(B:B,'[1]1. RW,EX,BOP,CP,SA'!$B:$CD,56,0)</f>
        <v>273</v>
      </c>
      <c r="CA123" s="38">
        <f>VLOOKUP(B:B,'[1]1. RW,EX,BOP,CP,SA'!$B:$CD,57,0)</f>
        <v>288</v>
      </c>
      <c r="CB123" s="38">
        <f>VLOOKUP(B:B,'[1]1. RW,EX,BOP,CP,SA'!$B:$CD,58,0)</f>
        <v>277</v>
      </c>
      <c r="CC123" s="38">
        <f>VLOOKUP(B:B,'[1]1. RW,EX,BOP,CP,SA'!$B:$CD,59,0)</f>
        <v>282</v>
      </c>
      <c r="CD123" s="38">
        <f>VLOOKUP(B:B,'[1]1. RW,EX,BOP,CP,SA'!$B:$CD,60,0)</f>
        <v>329</v>
      </c>
      <c r="CE123" s="38">
        <f>VLOOKUP(B:B,'[1]1. RW,EX,BOP,CP,SA'!$B:$CD,61,0)</f>
        <v>346</v>
      </c>
      <c r="CF123" s="38">
        <f>VLOOKUP(B:B,'[1]1. RW,EX,BOP,CP,SA'!$B:$CD,62,0)</f>
        <v>246</v>
      </c>
      <c r="CG123" s="38">
        <f>VLOOKUP(B:B,'[1]1. RW,EX,BOP,CP,SA'!$B:$CD,63,0)</f>
        <v>291</v>
      </c>
      <c r="CH123" s="38">
        <f>VLOOKUP(B:B,'[1]1. RW,EX,BOP,CP,SA'!$B:$CD,64,0)</f>
        <v>282</v>
      </c>
      <c r="CI123" s="38">
        <f>VLOOKUP(B:B,'[1]1. RW,EX,BOP,CP,SA'!$B:$CD,65,0)</f>
        <v>272</v>
      </c>
      <c r="CJ123" s="38">
        <f>VLOOKUP(B:B,'[1]1. RW,EX,BOP,CP,SA'!$B:$CD,66,0)</f>
        <v>331</v>
      </c>
      <c r="CK123" s="38">
        <f>VLOOKUP(B:B,'[1]1. RW,EX,BOP,CP,SA'!$B:$CD,67,0)</f>
        <v>377</v>
      </c>
      <c r="CL123" s="38">
        <f>VLOOKUP(B:B,'[1]1. RW,EX,BOP,CP,SA'!$B:$CD,68,0)</f>
        <v>364</v>
      </c>
      <c r="CM123" s="38">
        <f>VLOOKUP(B:B,'[1]1. RW,EX,BOP,CP,SA'!$B:$CD,69,0)</f>
        <v>380</v>
      </c>
      <c r="CN123" s="38">
        <f>VLOOKUP(B:B,'[1]1. RW,EX,BOP,CP,SA'!$B:$CD,70,0)</f>
        <v>448</v>
      </c>
      <c r="CO123" s="38">
        <f>VLOOKUP(B:B,'[1]1. RW,EX,BOP,CP,SA'!$B:$CD,71,0)</f>
        <v>386</v>
      </c>
      <c r="CP123" s="38">
        <f>VLOOKUP(B:B,'[1]1. RW,EX,BOP,CP,SA'!$B:$CD,72,0)</f>
        <v>332</v>
      </c>
      <c r="CQ123" s="38">
        <f>VLOOKUP(B:B,'[1]1. RW,EX,BOP,CP,SA'!$B:$CD,73,0)</f>
        <v>346</v>
      </c>
      <c r="CR123" s="38">
        <f>VLOOKUP(B:B,'[1]1. RW,EX,BOP,CP,SA'!$B:$CD,74,0)</f>
        <v>419</v>
      </c>
      <c r="CS123" s="38">
        <f>VLOOKUP(B:B,'[1]1. RW,EX,BOP,CP,SA'!$B:$CD,75,0)</f>
        <v>327</v>
      </c>
      <c r="CT123" s="38">
        <f>VLOOKUP(B:B,'[1]1. RW,EX,BOP,CP,SA'!$B:$CD,76,0)</f>
        <v>377</v>
      </c>
      <c r="CU123" s="38">
        <f>VLOOKUP(B:B,'[1]1. RW,EX,BOP,CP,SA'!$B:$CD,77,0)</f>
        <v>431</v>
      </c>
      <c r="CV123" s="52">
        <f>VLOOKUP(B:B,'[1]1. RW,EX,BOP,CP,SA'!$B:$CD,78,0)</f>
        <v>360</v>
      </c>
      <c r="CW123" s="52">
        <f>VLOOKUP(B:B,'[1]1. RW,EX,BOP,CP,SA'!$B:$CD,79,0)</f>
        <v>390</v>
      </c>
      <c r="CX123" s="52">
        <f>VLOOKUP(B:B,'[1]1. RW,EX,BOP,CP,SA'!$B:$CD,80,0)</f>
        <v>433</v>
      </c>
      <c r="CY123" s="52">
        <f>VLOOKUP(B:B,'[1]1. RW,EX,BOP,CP,SA'!$B:$CD,81,0)</f>
        <v>448</v>
      </c>
    </row>
    <row r="124" spans="1:103">
      <c r="A124" s="1" t="s">
        <v>231</v>
      </c>
      <c r="B124" s="5" t="s">
        <v>1517</v>
      </c>
      <c r="C124" s="18" t="s">
        <v>854</v>
      </c>
      <c r="D124" s="38">
        <v>10121</v>
      </c>
      <c r="E124" s="38">
        <v>10414</v>
      </c>
      <c r="F124" s="38">
        <v>13103</v>
      </c>
      <c r="G124" s="38">
        <v>12302</v>
      </c>
      <c r="H124" s="38">
        <v>9460</v>
      </c>
      <c r="I124" s="38">
        <v>9456</v>
      </c>
      <c r="J124" s="38">
        <v>9810</v>
      </c>
      <c r="K124" s="38">
        <v>15333</v>
      </c>
      <c r="L124" s="38">
        <v>11915</v>
      </c>
      <c r="M124" s="38">
        <v>8298</v>
      </c>
      <c r="N124" s="38">
        <v>9256</v>
      </c>
      <c r="O124" s="38">
        <v>10056</v>
      </c>
      <c r="P124" s="38">
        <v>10849</v>
      </c>
      <c r="Q124" s="38">
        <v>11714</v>
      </c>
      <c r="R124" s="38">
        <v>11929</v>
      </c>
      <c r="S124" s="38">
        <v>12102</v>
      </c>
      <c r="T124" s="38">
        <v>11696</v>
      </c>
      <c r="U124" s="38">
        <v>12002</v>
      </c>
      <c r="V124" s="38">
        <v>13126</v>
      </c>
      <c r="W124" s="38">
        <v>14430</v>
      </c>
      <c r="X124" s="53">
        <f>VLOOKUP(B:B,'[1]1. RW,EX,BOP,CP,SA'!$B:$CD,2,0)</f>
        <v>2715</v>
      </c>
      <c r="Y124" s="38">
        <f>VLOOKUP(B:B,'[1]1. RW,EX,BOP,CP,SA'!$B:$CD,3,0)</f>
        <v>2559</v>
      </c>
      <c r="Z124" s="38">
        <f>VLOOKUP(B:B,'[1]1. RW,EX,BOP,CP,SA'!$B:$CD,4,0)</f>
        <v>2351</v>
      </c>
      <c r="AA124" s="38">
        <f>VLOOKUP(B:B,'[1]1. RW,EX,BOP,CP,SA'!$B:$CD,5,0)</f>
        <v>2496</v>
      </c>
      <c r="AB124" s="38">
        <f>VLOOKUP(B:B,'[1]1. RW,EX,BOP,CP,SA'!$B:$CD,6,0)</f>
        <v>2486</v>
      </c>
      <c r="AC124" s="38">
        <f>VLOOKUP(B:B,'[1]1. RW,EX,BOP,CP,SA'!$B:$CD,7,0)</f>
        <v>2534</v>
      </c>
      <c r="AD124" s="38">
        <f>VLOOKUP(B:B,'[1]1. RW,EX,BOP,CP,SA'!$B:$CD,8,0)</f>
        <v>2879</v>
      </c>
      <c r="AE124" s="38">
        <f>VLOOKUP(B:B,'[1]1. RW,EX,BOP,CP,SA'!$B:$CD,9,0)</f>
        <v>2515</v>
      </c>
      <c r="AF124" s="38">
        <f>VLOOKUP(B:B,'[1]1. RW,EX,BOP,CP,SA'!$B:$CD,10,0)</f>
        <v>2966</v>
      </c>
      <c r="AG124" s="38">
        <f>VLOOKUP(B:B,'[1]1. RW,EX,BOP,CP,SA'!$B:$CD,11,0)</f>
        <v>3207</v>
      </c>
      <c r="AH124" s="38">
        <f>VLOOKUP(B:B,'[1]1. RW,EX,BOP,CP,SA'!$B:$CD,12,0)</f>
        <v>3286</v>
      </c>
      <c r="AI124" s="38">
        <f>VLOOKUP(B:B,'[1]1. RW,EX,BOP,CP,SA'!$B:$CD,13,0)</f>
        <v>3644</v>
      </c>
      <c r="AJ124" s="38">
        <f>VLOOKUP(B:B,'[1]1. RW,EX,BOP,CP,SA'!$B:$CD,14,0)</f>
        <v>3604</v>
      </c>
      <c r="AK124" s="38">
        <f>VLOOKUP(B:B,'[1]1. RW,EX,BOP,CP,SA'!$B:$CD,15,0)</f>
        <v>3127</v>
      </c>
      <c r="AL124" s="38">
        <f>VLOOKUP(B:B,'[1]1. RW,EX,BOP,CP,SA'!$B:$CD,16,0)</f>
        <v>2820</v>
      </c>
      <c r="AM124" s="38">
        <f>VLOOKUP(B:B,'[1]1. RW,EX,BOP,CP,SA'!$B:$CD,17,0)</f>
        <v>2751</v>
      </c>
      <c r="AN124" s="38">
        <f>VLOOKUP(B:B,'[1]1. RW,EX,BOP,CP,SA'!$B:$CD,18,0)</f>
        <v>2508</v>
      </c>
      <c r="AO124" s="38">
        <f>VLOOKUP(B:B,'[1]1. RW,EX,BOP,CP,SA'!$B:$CD,19,0)</f>
        <v>2482</v>
      </c>
      <c r="AP124" s="38">
        <f>VLOOKUP(B:B,'[1]1. RW,EX,BOP,CP,SA'!$B:$CD,20,0)</f>
        <v>2390</v>
      </c>
      <c r="AQ124" s="38">
        <f>VLOOKUP(B:B,'[1]1. RW,EX,BOP,CP,SA'!$B:$CD,21,0)</f>
        <v>2080</v>
      </c>
      <c r="AR124" s="38">
        <f>VLOOKUP(B:B,'[1]1. RW,EX,BOP,CP,SA'!$B:$CD,22,0)</f>
        <v>2174</v>
      </c>
      <c r="AS124" s="38">
        <f>VLOOKUP(B:B,'[1]1. RW,EX,BOP,CP,SA'!$B:$CD,23,0)</f>
        <v>2549</v>
      </c>
      <c r="AT124" s="38">
        <f>VLOOKUP(B:B,'[1]1. RW,EX,BOP,CP,SA'!$B:$CD,24,0)</f>
        <v>2444</v>
      </c>
      <c r="AU124" s="38">
        <f>VLOOKUP(B:B,'[1]1. RW,EX,BOP,CP,SA'!$B:$CD,25,0)</f>
        <v>2289</v>
      </c>
      <c r="AV124" s="38">
        <f>VLOOKUP(B:B,'[1]1. RW,EX,BOP,CP,SA'!$B:$CD,26,0)</f>
        <v>2192</v>
      </c>
      <c r="AW124" s="38">
        <f>VLOOKUP(B:B,'[1]1. RW,EX,BOP,CP,SA'!$B:$CD,27,0)</f>
        <v>2284</v>
      </c>
      <c r="AX124" s="38">
        <f>VLOOKUP(B:B,'[1]1. RW,EX,BOP,CP,SA'!$B:$CD,28,0)</f>
        <v>2531</v>
      </c>
      <c r="AY124" s="38">
        <f>VLOOKUP(B:B,'[1]1. RW,EX,BOP,CP,SA'!$B:$CD,29,0)</f>
        <v>2803</v>
      </c>
      <c r="AZ124" s="38">
        <f>VLOOKUP(B:B,'[1]1. RW,EX,BOP,CP,SA'!$B:$CD,30,0)</f>
        <v>2665</v>
      </c>
      <c r="BA124" s="38">
        <f>VLOOKUP(B:B,'[1]1. RW,EX,BOP,CP,SA'!$B:$CD,31,0)</f>
        <v>3753</v>
      </c>
      <c r="BB124" s="38">
        <f>VLOOKUP(B:B,'[1]1. RW,EX,BOP,CP,SA'!$B:$CD,32,0)</f>
        <v>4402</v>
      </c>
      <c r="BC124" s="38">
        <f>VLOOKUP(B:B,'[1]1. RW,EX,BOP,CP,SA'!$B:$CD,33,0)</f>
        <v>4513</v>
      </c>
      <c r="BD124" s="38">
        <f>VLOOKUP(B:B,'[1]1. RW,EX,BOP,CP,SA'!$B:$CD,34,0)</f>
        <v>4053</v>
      </c>
      <c r="BE124" s="38">
        <f>VLOOKUP(B:B,'[1]1. RW,EX,BOP,CP,SA'!$B:$CD,35,0)</f>
        <v>3077</v>
      </c>
      <c r="BF124" s="38">
        <f>VLOOKUP(B:B,'[1]1. RW,EX,BOP,CP,SA'!$B:$CD,36,0)</f>
        <v>2429</v>
      </c>
      <c r="BG124" s="38">
        <f>VLOOKUP(B:B,'[1]1. RW,EX,BOP,CP,SA'!$B:$CD,37,0)</f>
        <v>2356</v>
      </c>
      <c r="BH124" s="38">
        <f>VLOOKUP(B:B,'[1]1. RW,EX,BOP,CP,SA'!$B:$CD,38,0)</f>
        <v>1977</v>
      </c>
      <c r="BI124" s="38">
        <f>VLOOKUP(B:B,'[1]1. RW,EX,BOP,CP,SA'!$B:$CD,39,0)</f>
        <v>2077</v>
      </c>
      <c r="BJ124" s="38">
        <f>VLOOKUP(B:B,'[1]1. RW,EX,BOP,CP,SA'!$B:$CD,40,0)</f>
        <v>2091</v>
      </c>
      <c r="BK124" s="38">
        <f>VLOOKUP(B:B,'[1]1. RW,EX,BOP,CP,SA'!$B:$CD,41,0)</f>
        <v>2153</v>
      </c>
      <c r="BL124" s="38">
        <f>VLOOKUP(B:B,'[1]1. RW,EX,BOP,CP,SA'!$B:$CD,42,0)</f>
        <v>2158</v>
      </c>
      <c r="BM124" s="38">
        <f>VLOOKUP(B:B,'[1]1. RW,EX,BOP,CP,SA'!$B:$CD,43,0)</f>
        <v>2320</v>
      </c>
      <c r="BN124" s="38">
        <f>VLOOKUP(B:B,'[1]1. RW,EX,BOP,CP,SA'!$B:$CD,44,0)</f>
        <v>2325</v>
      </c>
      <c r="BO124" s="38">
        <f>VLOOKUP(B:B,'[1]1. RW,EX,BOP,CP,SA'!$B:$CD,45,0)</f>
        <v>2453</v>
      </c>
      <c r="BP124" s="38">
        <f>VLOOKUP(B:B,'[1]1. RW,EX,BOP,CP,SA'!$B:$CD,46,0)</f>
        <v>2578</v>
      </c>
      <c r="BQ124" s="38">
        <f>VLOOKUP(B:B,'[1]1. RW,EX,BOP,CP,SA'!$B:$CD,47,0)</f>
        <v>2526</v>
      </c>
      <c r="BR124" s="38">
        <f>VLOOKUP(B:B,'[1]1. RW,EX,BOP,CP,SA'!$B:$CD,48,0)</f>
        <v>2346</v>
      </c>
      <c r="BS124" s="38">
        <f>VLOOKUP(B:B,'[1]1. RW,EX,BOP,CP,SA'!$B:$CD,49,0)</f>
        <v>2606</v>
      </c>
      <c r="BT124" s="38">
        <f>VLOOKUP(B:B,'[1]1. RW,EX,BOP,CP,SA'!$B:$CD,50,0)</f>
        <v>2569</v>
      </c>
      <c r="BU124" s="38">
        <f>VLOOKUP(B:B,'[1]1. RW,EX,BOP,CP,SA'!$B:$CD,51,0)</f>
        <v>2728</v>
      </c>
      <c r="BV124" s="38">
        <f>VLOOKUP(B:B,'[1]1. RW,EX,BOP,CP,SA'!$B:$CD,52,0)</f>
        <v>2825</v>
      </c>
      <c r="BW124" s="38">
        <f>VLOOKUP(B:B,'[1]1. RW,EX,BOP,CP,SA'!$B:$CD,53,0)</f>
        <v>2727</v>
      </c>
      <c r="BX124" s="38">
        <f>VLOOKUP(B:B,'[1]1. RW,EX,BOP,CP,SA'!$B:$CD,54,0)</f>
        <v>2956</v>
      </c>
      <c r="BY124" s="38">
        <f>VLOOKUP(B:B,'[1]1. RW,EX,BOP,CP,SA'!$B:$CD,55,0)</f>
        <v>2741</v>
      </c>
      <c r="BZ124" s="38">
        <f>VLOOKUP(B:B,'[1]1. RW,EX,BOP,CP,SA'!$B:$CD,56,0)</f>
        <v>2857</v>
      </c>
      <c r="CA124" s="38">
        <f>VLOOKUP(B:B,'[1]1. RW,EX,BOP,CP,SA'!$B:$CD,57,0)</f>
        <v>3160</v>
      </c>
      <c r="CB124" s="38">
        <f>VLOOKUP(B:B,'[1]1. RW,EX,BOP,CP,SA'!$B:$CD,58,0)</f>
        <v>2841</v>
      </c>
      <c r="CC124" s="38">
        <f>VLOOKUP(B:B,'[1]1. RW,EX,BOP,CP,SA'!$B:$CD,59,0)</f>
        <v>2942</v>
      </c>
      <c r="CD124" s="38">
        <f>VLOOKUP(B:B,'[1]1. RW,EX,BOP,CP,SA'!$B:$CD,60,0)</f>
        <v>3042</v>
      </c>
      <c r="CE124" s="38">
        <f>VLOOKUP(B:B,'[1]1. RW,EX,BOP,CP,SA'!$B:$CD,61,0)</f>
        <v>3104</v>
      </c>
      <c r="CF124" s="38">
        <f>VLOOKUP(B:B,'[1]1. RW,EX,BOP,CP,SA'!$B:$CD,62,0)</f>
        <v>2864</v>
      </c>
      <c r="CG124" s="38">
        <f>VLOOKUP(B:B,'[1]1. RW,EX,BOP,CP,SA'!$B:$CD,63,0)</f>
        <v>3203</v>
      </c>
      <c r="CH124" s="38">
        <f>VLOOKUP(B:B,'[1]1. RW,EX,BOP,CP,SA'!$B:$CD,64,0)</f>
        <v>3002</v>
      </c>
      <c r="CI124" s="38">
        <f>VLOOKUP(B:B,'[1]1. RW,EX,BOP,CP,SA'!$B:$CD,65,0)</f>
        <v>3033</v>
      </c>
      <c r="CJ124" s="38">
        <f>VLOOKUP(B:B,'[1]1. RW,EX,BOP,CP,SA'!$B:$CD,66,0)</f>
        <v>3035</v>
      </c>
      <c r="CK124" s="38">
        <f>VLOOKUP(B:B,'[1]1. RW,EX,BOP,CP,SA'!$B:$CD,67,0)</f>
        <v>2889</v>
      </c>
      <c r="CL124" s="38">
        <f>VLOOKUP(B:B,'[1]1. RW,EX,BOP,CP,SA'!$B:$CD,68,0)</f>
        <v>2833</v>
      </c>
      <c r="CM124" s="38">
        <f>VLOOKUP(B:B,'[1]1. RW,EX,BOP,CP,SA'!$B:$CD,69,0)</f>
        <v>2939</v>
      </c>
      <c r="CN124" s="38">
        <f>VLOOKUP(B:B,'[1]1. RW,EX,BOP,CP,SA'!$B:$CD,70,0)</f>
        <v>3003</v>
      </c>
      <c r="CO124" s="38">
        <f>VLOOKUP(B:B,'[1]1. RW,EX,BOP,CP,SA'!$B:$CD,71,0)</f>
        <v>3035</v>
      </c>
      <c r="CP124" s="38">
        <f>VLOOKUP(B:B,'[1]1. RW,EX,BOP,CP,SA'!$B:$CD,72,0)</f>
        <v>2948</v>
      </c>
      <c r="CQ124" s="38">
        <f>VLOOKUP(B:B,'[1]1. RW,EX,BOP,CP,SA'!$B:$CD,73,0)</f>
        <v>3016</v>
      </c>
      <c r="CR124" s="38">
        <f>VLOOKUP(B:B,'[1]1. RW,EX,BOP,CP,SA'!$B:$CD,74,0)</f>
        <v>3120</v>
      </c>
      <c r="CS124" s="38">
        <f>VLOOKUP(B:B,'[1]1. RW,EX,BOP,CP,SA'!$B:$CD,75,0)</f>
        <v>3143</v>
      </c>
      <c r="CT124" s="38">
        <f>VLOOKUP(B:B,'[1]1. RW,EX,BOP,CP,SA'!$B:$CD,76,0)</f>
        <v>3288</v>
      </c>
      <c r="CU124" s="38">
        <f>VLOOKUP(B:B,'[1]1. RW,EX,BOP,CP,SA'!$B:$CD,77,0)</f>
        <v>3575</v>
      </c>
      <c r="CV124" s="52">
        <f>VLOOKUP(B:B,'[1]1. RW,EX,BOP,CP,SA'!$B:$CD,78,0)</f>
        <v>3683</v>
      </c>
      <c r="CW124" s="52">
        <f>VLOOKUP(B:B,'[1]1. RW,EX,BOP,CP,SA'!$B:$CD,79,0)</f>
        <v>3730</v>
      </c>
      <c r="CX124" s="52">
        <f>VLOOKUP(B:B,'[1]1. RW,EX,BOP,CP,SA'!$B:$CD,80,0)</f>
        <v>3501</v>
      </c>
      <c r="CY124" s="52">
        <f>VLOOKUP(B:B,'[1]1. RW,EX,BOP,CP,SA'!$B:$CD,81,0)</f>
        <v>3516</v>
      </c>
    </row>
    <row r="125" spans="1:103">
      <c r="A125" s="9" t="s">
        <v>233</v>
      </c>
      <c r="B125" s="5" t="s">
        <v>1518</v>
      </c>
      <c r="C125" s="18" t="s">
        <v>855</v>
      </c>
      <c r="D125" s="38">
        <v>1695</v>
      </c>
      <c r="E125" s="38">
        <v>1940</v>
      </c>
      <c r="F125" s="38">
        <v>2514</v>
      </c>
      <c r="G125" s="38">
        <v>1888</v>
      </c>
      <c r="H125" s="38">
        <v>1476</v>
      </c>
      <c r="I125" s="38">
        <v>1476</v>
      </c>
      <c r="J125" s="38">
        <v>1669</v>
      </c>
      <c r="K125" s="38">
        <v>2098</v>
      </c>
      <c r="L125" s="38">
        <v>2199</v>
      </c>
      <c r="M125" s="38">
        <v>1040</v>
      </c>
      <c r="N125" s="38">
        <v>1036</v>
      </c>
      <c r="O125" s="38">
        <v>916</v>
      </c>
      <c r="P125" s="38">
        <v>944</v>
      </c>
      <c r="Q125" s="38">
        <v>989</v>
      </c>
      <c r="R125" s="38">
        <v>1052</v>
      </c>
      <c r="S125" s="38">
        <v>961</v>
      </c>
      <c r="T125" s="38">
        <v>1073</v>
      </c>
      <c r="U125" s="38">
        <v>1119</v>
      </c>
      <c r="V125" s="38">
        <v>1171</v>
      </c>
      <c r="W125" s="38">
        <v>1102</v>
      </c>
      <c r="X125" s="53">
        <f>VLOOKUP(B:B,'[1]1. RW,EX,BOP,CP,SA'!$B:$CD,2,0)</f>
        <v>422</v>
      </c>
      <c r="Y125" s="38">
        <f>VLOOKUP(B:B,'[1]1. RW,EX,BOP,CP,SA'!$B:$CD,3,0)</f>
        <v>419</v>
      </c>
      <c r="Z125" s="38">
        <f>VLOOKUP(B:B,'[1]1. RW,EX,BOP,CP,SA'!$B:$CD,4,0)</f>
        <v>409</v>
      </c>
      <c r="AA125" s="38">
        <f>VLOOKUP(B:B,'[1]1. RW,EX,BOP,CP,SA'!$B:$CD,5,0)</f>
        <v>445</v>
      </c>
      <c r="AB125" s="38">
        <f>VLOOKUP(B:B,'[1]1. RW,EX,BOP,CP,SA'!$B:$CD,6,0)</f>
        <v>416</v>
      </c>
      <c r="AC125" s="38">
        <f>VLOOKUP(B:B,'[1]1. RW,EX,BOP,CP,SA'!$B:$CD,7,0)</f>
        <v>478</v>
      </c>
      <c r="AD125" s="38">
        <f>VLOOKUP(B:B,'[1]1. RW,EX,BOP,CP,SA'!$B:$CD,8,0)</f>
        <v>548</v>
      </c>
      <c r="AE125" s="38">
        <f>VLOOKUP(B:B,'[1]1. RW,EX,BOP,CP,SA'!$B:$CD,9,0)</f>
        <v>498</v>
      </c>
      <c r="AF125" s="38">
        <f>VLOOKUP(B:B,'[1]1. RW,EX,BOP,CP,SA'!$B:$CD,10,0)</f>
        <v>548</v>
      </c>
      <c r="AG125" s="38">
        <f>VLOOKUP(B:B,'[1]1. RW,EX,BOP,CP,SA'!$B:$CD,11,0)</f>
        <v>584</v>
      </c>
      <c r="AH125" s="38">
        <f>VLOOKUP(B:B,'[1]1. RW,EX,BOP,CP,SA'!$B:$CD,12,0)</f>
        <v>656</v>
      </c>
      <c r="AI125" s="38">
        <f>VLOOKUP(B:B,'[1]1. RW,EX,BOP,CP,SA'!$B:$CD,13,0)</f>
        <v>726</v>
      </c>
      <c r="AJ125" s="38">
        <f>VLOOKUP(B:B,'[1]1. RW,EX,BOP,CP,SA'!$B:$CD,14,0)</f>
        <v>613</v>
      </c>
      <c r="AK125" s="38">
        <f>VLOOKUP(B:B,'[1]1. RW,EX,BOP,CP,SA'!$B:$CD,15,0)</f>
        <v>498</v>
      </c>
      <c r="AL125" s="38">
        <f>VLOOKUP(B:B,'[1]1. RW,EX,BOP,CP,SA'!$B:$CD,16,0)</f>
        <v>401</v>
      </c>
      <c r="AM125" s="38">
        <f>VLOOKUP(B:B,'[1]1. RW,EX,BOP,CP,SA'!$B:$CD,17,0)</f>
        <v>376</v>
      </c>
      <c r="AN125" s="38">
        <f>VLOOKUP(B:B,'[1]1. RW,EX,BOP,CP,SA'!$B:$CD,18,0)</f>
        <v>401</v>
      </c>
      <c r="AO125" s="38">
        <f>VLOOKUP(B:B,'[1]1. RW,EX,BOP,CP,SA'!$B:$CD,19,0)</f>
        <v>388</v>
      </c>
      <c r="AP125" s="38">
        <f>VLOOKUP(B:B,'[1]1. RW,EX,BOP,CP,SA'!$B:$CD,20,0)</f>
        <v>364</v>
      </c>
      <c r="AQ125" s="38">
        <f>VLOOKUP(B:B,'[1]1. RW,EX,BOP,CP,SA'!$B:$CD,21,0)</f>
        <v>323</v>
      </c>
      <c r="AR125" s="38">
        <f>VLOOKUP(B:B,'[1]1. RW,EX,BOP,CP,SA'!$B:$CD,22,0)</f>
        <v>242</v>
      </c>
      <c r="AS125" s="38">
        <f>VLOOKUP(B:B,'[1]1. RW,EX,BOP,CP,SA'!$B:$CD,23,0)</f>
        <v>439</v>
      </c>
      <c r="AT125" s="38">
        <f>VLOOKUP(B:B,'[1]1. RW,EX,BOP,CP,SA'!$B:$CD,24,0)</f>
        <v>409</v>
      </c>
      <c r="AU125" s="38">
        <f>VLOOKUP(B:B,'[1]1. RW,EX,BOP,CP,SA'!$B:$CD,25,0)</f>
        <v>386</v>
      </c>
      <c r="AV125" s="38">
        <f>VLOOKUP(B:B,'[1]1. RW,EX,BOP,CP,SA'!$B:$CD,26,0)</f>
        <v>351</v>
      </c>
      <c r="AW125" s="38">
        <f>VLOOKUP(B:B,'[1]1. RW,EX,BOP,CP,SA'!$B:$CD,27,0)</f>
        <v>386</v>
      </c>
      <c r="AX125" s="38">
        <f>VLOOKUP(B:B,'[1]1. RW,EX,BOP,CP,SA'!$B:$CD,28,0)</f>
        <v>442</v>
      </c>
      <c r="AY125" s="38">
        <f>VLOOKUP(B:B,'[1]1. RW,EX,BOP,CP,SA'!$B:$CD,29,0)</f>
        <v>490</v>
      </c>
      <c r="AZ125" s="38">
        <f>VLOOKUP(B:B,'[1]1. RW,EX,BOP,CP,SA'!$B:$CD,30,0)</f>
        <v>384</v>
      </c>
      <c r="BA125" s="38">
        <f>VLOOKUP(B:B,'[1]1. RW,EX,BOP,CP,SA'!$B:$CD,31,0)</f>
        <v>549</v>
      </c>
      <c r="BB125" s="38">
        <f>VLOOKUP(B:B,'[1]1. RW,EX,BOP,CP,SA'!$B:$CD,32,0)</f>
        <v>571</v>
      </c>
      <c r="BC125" s="38">
        <f>VLOOKUP(B:B,'[1]1. RW,EX,BOP,CP,SA'!$B:$CD,33,0)</f>
        <v>594</v>
      </c>
      <c r="BD125" s="38">
        <f>VLOOKUP(B:B,'[1]1. RW,EX,BOP,CP,SA'!$B:$CD,34,0)</f>
        <v>591</v>
      </c>
      <c r="BE125" s="38">
        <f>VLOOKUP(B:B,'[1]1. RW,EX,BOP,CP,SA'!$B:$CD,35,0)</f>
        <v>571</v>
      </c>
      <c r="BF125" s="38">
        <f>VLOOKUP(B:B,'[1]1. RW,EX,BOP,CP,SA'!$B:$CD,36,0)</f>
        <v>508</v>
      </c>
      <c r="BG125" s="38">
        <f>VLOOKUP(B:B,'[1]1. RW,EX,BOP,CP,SA'!$B:$CD,37,0)</f>
        <v>529</v>
      </c>
      <c r="BH125" s="38">
        <f>VLOOKUP(B:B,'[1]1. RW,EX,BOP,CP,SA'!$B:$CD,38,0)</f>
        <v>256</v>
      </c>
      <c r="BI125" s="38">
        <f>VLOOKUP(B:B,'[1]1. RW,EX,BOP,CP,SA'!$B:$CD,39,0)</f>
        <v>253</v>
      </c>
      <c r="BJ125" s="38">
        <f>VLOOKUP(B:B,'[1]1. RW,EX,BOP,CP,SA'!$B:$CD,40,0)</f>
        <v>261</v>
      </c>
      <c r="BK125" s="38">
        <f>VLOOKUP(B:B,'[1]1. RW,EX,BOP,CP,SA'!$B:$CD,41,0)</f>
        <v>270</v>
      </c>
      <c r="BL125" s="38">
        <f>VLOOKUP(B:B,'[1]1. RW,EX,BOP,CP,SA'!$B:$CD,42,0)</f>
        <v>245</v>
      </c>
      <c r="BM125" s="38">
        <f>VLOOKUP(B:B,'[1]1. RW,EX,BOP,CP,SA'!$B:$CD,43,0)</f>
        <v>290</v>
      </c>
      <c r="BN125" s="38">
        <f>VLOOKUP(B:B,'[1]1. RW,EX,BOP,CP,SA'!$B:$CD,44,0)</f>
        <v>262</v>
      </c>
      <c r="BO125" s="38">
        <f>VLOOKUP(B:B,'[1]1. RW,EX,BOP,CP,SA'!$B:$CD,45,0)</f>
        <v>239</v>
      </c>
      <c r="BP125" s="38">
        <f>VLOOKUP(B:B,'[1]1. RW,EX,BOP,CP,SA'!$B:$CD,46,0)</f>
        <v>231</v>
      </c>
      <c r="BQ125" s="38">
        <f>VLOOKUP(B:B,'[1]1. RW,EX,BOP,CP,SA'!$B:$CD,47,0)</f>
        <v>223</v>
      </c>
      <c r="BR125" s="38">
        <f>VLOOKUP(B:B,'[1]1. RW,EX,BOP,CP,SA'!$B:$CD,48,0)</f>
        <v>213</v>
      </c>
      <c r="BS125" s="38">
        <f>VLOOKUP(B:B,'[1]1. RW,EX,BOP,CP,SA'!$B:$CD,49,0)</f>
        <v>249</v>
      </c>
      <c r="BT125" s="38">
        <f>VLOOKUP(B:B,'[1]1. RW,EX,BOP,CP,SA'!$B:$CD,50,0)</f>
        <v>225</v>
      </c>
      <c r="BU125" s="38">
        <f>VLOOKUP(B:B,'[1]1. RW,EX,BOP,CP,SA'!$B:$CD,51,0)</f>
        <v>232</v>
      </c>
      <c r="BV125" s="38">
        <f>VLOOKUP(B:B,'[1]1. RW,EX,BOP,CP,SA'!$B:$CD,52,0)</f>
        <v>240</v>
      </c>
      <c r="BW125" s="38">
        <f>VLOOKUP(B:B,'[1]1. RW,EX,BOP,CP,SA'!$B:$CD,53,0)</f>
        <v>247</v>
      </c>
      <c r="BX125" s="38">
        <f>VLOOKUP(B:B,'[1]1. RW,EX,BOP,CP,SA'!$B:$CD,54,0)</f>
        <v>240</v>
      </c>
      <c r="BY125" s="38">
        <f>VLOOKUP(B:B,'[1]1. RW,EX,BOP,CP,SA'!$B:$CD,55,0)</f>
        <v>218</v>
      </c>
      <c r="BZ125" s="38">
        <f>VLOOKUP(B:B,'[1]1. RW,EX,BOP,CP,SA'!$B:$CD,56,0)</f>
        <v>257</v>
      </c>
      <c r="CA125" s="38">
        <f>VLOOKUP(B:B,'[1]1. RW,EX,BOP,CP,SA'!$B:$CD,57,0)</f>
        <v>274</v>
      </c>
      <c r="CB125" s="38">
        <f>VLOOKUP(B:B,'[1]1. RW,EX,BOP,CP,SA'!$B:$CD,58,0)</f>
        <v>243</v>
      </c>
      <c r="CC125" s="38">
        <f>VLOOKUP(B:B,'[1]1. RW,EX,BOP,CP,SA'!$B:$CD,59,0)</f>
        <v>258</v>
      </c>
      <c r="CD125" s="38">
        <f>VLOOKUP(B:B,'[1]1. RW,EX,BOP,CP,SA'!$B:$CD,60,0)</f>
        <v>263</v>
      </c>
      <c r="CE125" s="38">
        <f>VLOOKUP(B:B,'[1]1. RW,EX,BOP,CP,SA'!$B:$CD,61,0)</f>
        <v>288</v>
      </c>
      <c r="CF125" s="38">
        <f>VLOOKUP(B:B,'[1]1. RW,EX,BOP,CP,SA'!$B:$CD,62,0)</f>
        <v>203</v>
      </c>
      <c r="CG125" s="38">
        <f>VLOOKUP(B:B,'[1]1. RW,EX,BOP,CP,SA'!$B:$CD,63,0)</f>
        <v>270</v>
      </c>
      <c r="CH125" s="38">
        <f>VLOOKUP(B:B,'[1]1. RW,EX,BOP,CP,SA'!$B:$CD,64,0)</f>
        <v>245</v>
      </c>
      <c r="CI125" s="38">
        <f>VLOOKUP(B:B,'[1]1. RW,EX,BOP,CP,SA'!$B:$CD,65,0)</f>
        <v>243</v>
      </c>
      <c r="CJ125" s="38">
        <f>VLOOKUP(B:B,'[1]1. RW,EX,BOP,CP,SA'!$B:$CD,66,0)</f>
        <v>275</v>
      </c>
      <c r="CK125" s="38">
        <f>VLOOKUP(B:B,'[1]1. RW,EX,BOP,CP,SA'!$B:$CD,67,0)</f>
        <v>252</v>
      </c>
      <c r="CL125" s="38">
        <f>VLOOKUP(B:B,'[1]1. RW,EX,BOP,CP,SA'!$B:$CD,68,0)</f>
        <v>262</v>
      </c>
      <c r="CM125" s="38">
        <f>VLOOKUP(B:B,'[1]1. RW,EX,BOP,CP,SA'!$B:$CD,69,0)</f>
        <v>284</v>
      </c>
      <c r="CN125" s="38">
        <f>VLOOKUP(B:B,'[1]1. RW,EX,BOP,CP,SA'!$B:$CD,70,0)</f>
        <v>260</v>
      </c>
      <c r="CO125" s="38">
        <f>VLOOKUP(B:B,'[1]1. RW,EX,BOP,CP,SA'!$B:$CD,71,0)</f>
        <v>280</v>
      </c>
      <c r="CP125" s="38">
        <f>VLOOKUP(B:B,'[1]1. RW,EX,BOP,CP,SA'!$B:$CD,72,0)</f>
        <v>264</v>
      </c>
      <c r="CQ125" s="38">
        <f>VLOOKUP(B:B,'[1]1. RW,EX,BOP,CP,SA'!$B:$CD,73,0)</f>
        <v>315</v>
      </c>
      <c r="CR125" s="38">
        <f>VLOOKUP(B:B,'[1]1. RW,EX,BOP,CP,SA'!$B:$CD,74,0)</f>
        <v>278</v>
      </c>
      <c r="CS125" s="38">
        <f>VLOOKUP(B:B,'[1]1. RW,EX,BOP,CP,SA'!$B:$CD,75,0)</f>
        <v>275</v>
      </c>
      <c r="CT125" s="38">
        <f>VLOOKUP(B:B,'[1]1. RW,EX,BOP,CP,SA'!$B:$CD,76,0)</f>
        <v>299</v>
      </c>
      <c r="CU125" s="38">
        <f>VLOOKUP(B:B,'[1]1. RW,EX,BOP,CP,SA'!$B:$CD,77,0)</f>
        <v>319</v>
      </c>
      <c r="CV125" s="52">
        <f>VLOOKUP(B:B,'[1]1. RW,EX,BOP,CP,SA'!$B:$CD,78,0)</f>
        <v>259</v>
      </c>
      <c r="CW125" s="52">
        <f>VLOOKUP(B:B,'[1]1. RW,EX,BOP,CP,SA'!$B:$CD,79,0)</f>
        <v>257</v>
      </c>
      <c r="CX125" s="52">
        <f>VLOOKUP(B:B,'[1]1. RW,EX,BOP,CP,SA'!$B:$CD,80,0)</f>
        <v>292</v>
      </c>
      <c r="CY125" s="52">
        <f>VLOOKUP(B:B,'[1]1. RW,EX,BOP,CP,SA'!$B:$CD,81,0)</f>
        <v>294</v>
      </c>
    </row>
    <row r="126" spans="1:103">
      <c r="A126" s="9" t="s">
        <v>235</v>
      </c>
      <c r="B126" s="5" t="s">
        <v>1519</v>
      </c>
      <c r="C126" s="18" t="s">
        <v>856</v>
      </c>
      <c r="D126" s="38">
        <v>2869</v>
      </c>
      <c r="E126" s="38">
        <v>2922</v>
      </c>
      <c r="F126" s="38">
        <v>3639</v>
      </c>
      <c r="G126" s="38">
        <v>3592</v>
      </c>
      <c r="H126" s="38">
        <v>2587</v>
      </c>
      <c r="I126" s="38">
        <v>2691</v>
      </c>
      <c r="J126" s="38">
        <v>2398</v>
      </c>
      <c r="K126" s="38">
        <v>2910</v>
      </c>
      <c r="L126" s="38">
        <v>2446</v>
      </c>
      <c r="M126" s="38">
        <v>1417</v>
      </c>
      <c r="N126" s="38">
        <v>1544</v>
      </c>
      <c r="O126" s="38">
        <v>1643</v>
      </c>
      <c r="P126" s="38">
        <v>1595</v>
      </c>
      <c r="Q126" s="38">
        <v>1446</v>
      </c>
      <c r="R126" s="38">
        <v>1378</v>
      </c>
      <c r="S126" s="38">
        <v>1353</v>
      </c>
      <c r="T126" s="38">
        <v>1551</v>
      </c>
      <c r="U126" s="38">
        <v>1556</v>
      </c>
      <c r="V126" s="38">
        <v>1654</v>
      </c>
      <c r="W126" s="38">
        <v>1817</v>
      </c>
      <c r="X126" s="53">
        <f>VLOOKUP(B:B,'[1]1. RW,EX,BOP,CP,SA'!$B:$CD,2,0)</f>
        <v>748</v>
      </c>
      <c r="Y126" s="38">
        <f>VLOOKUP(B:B,'[1]1. RW,EX,BOP,CP,SA'!$B:$CD,3,0)</f>
        <v>755</v>
      </c>
      <c r="Z126" s="38">
        <f>VLOOKUP(B:B,'[1]1. RW,EX,BOP,CP,SA'!$B:$CD,4,0)</f>
        <v>681</v>
      </c>
      <c r="AA126" s="38">
        <f>VLOOKUP(B:B,'[1]1. RW,EX,BOP,CP,SA'!$B:$CD,5,0)</f>
        <v>685</v>
      </c>
      <c r="AB126" s="38">
        <f>VLOOKUP(B:B,'[1]1. RW,EX,BOP,CP,SA'!$B:$CD,6,0)</f>
        <v>712</v>
      </c>
      <c r="AC126" s="38">
        <f>VLOOKUP(B:B,'[1]1. RW,EX,BOP,CP,SA'!$B:$CD,7,0)</f>
        <v>703</v>
      </c>
      <c r="AD126" s="38">
        <f>VLOOKUP(B:B,'[1]1. RW,EX,BOP,CP,SA'!$B:$CD,8,0)</f>
        <v>783</v>
      </c>
      <c r="AE126" s="38">
        <f>VLOOKUP(B:B,'[1]1. RW,EX,BOP,CP,SA'!$B:$CD,9,0)</f>
        <v>724</v>
      </c>
      <c r="AF126" s="38">
        <f>VLOOKUP(B:B,'[1]1. RW,EX,BOP,CP,SA'!$B:$CD,10,0)</f>
        <v>807</v>
      </c>
      <c r="AG126" s="38">
        <f>VLOOKUP(B:B,'[1]1. RW,EX,BOP,CP,SA'!$B:$CD,11,0)</f>
        <v>891</v>
      </c>
      <c r="AH126" s="38">
        <f>VLOOKUP(B:B,'[1]1. RW,EX,BOP,CP,SA'!$B:$CD,12,0)</f>
        <v>860</v>
      </c>
      <c r="AI126" s="38">
        <f>VLOOKUP(B:B,'[1]1. RW,EX,BOP,CP,SA'!$B:$CD,13,0)</f>
        <v>1081</v>
      </c>
      <c r="AJ126" s="38">
        <f>VLOOKUP(B:B,'[1]1. RW,EX,BOP,CP,SA'!$B:$CD,14,0)</f>
        <v>1084</v>
      </c>
      <c r="AK126" s="38">
        <f>VLOOKUP(B:B,'[1]1. RW,EX,BOP,CP,SA'!$B:$CD,15,0)</f>
        <v>895</v>
      </c>
      <c r="AL126" s="38">
        <f>VLOOKUP(B:B,'[1]1. RW,EX,BOP,CP,SA'!$B:$CD,16,0)</f>
        <v>824</v>
      </c>
      <c r="AM126" s="38">
        <f>VLOOKUP(B:B,'[1]1. RW,EX,BOP,CP,SA'!$B:$CD,17,0)</f>
        <v>789</v>
      </c>
      <c r="AN126" s="38">
        <f>VLOOKUP(B:B,'[1]1. RW,EX,BOP,CP,SA'!$B:$CD,18,0)</f>
        <v>682</v>
      </c>
      <c r="AO126" s="38">
        <f>VLOOKUP(B:B,'[1]1. RW,EX,BOP,CP,SA'!$B:$CD,19,0)</f>
        <v>678</v>
      </c>
      <c r="AP126" s="38">
        <f>VLOOKUP(B:B,'[1]1. RW,EX,BOP,CP,SA'!$B:$CD,20,0)</f>
        <v>680</v>
      </c>
      <c r="AQ126" s="38">
        <f>VLOOKUP(B:B,'[1]1. RW,EX,BOP,CP,SA'!$B:$CD,21,0)</f>
        <v>547</v>
      </c>
      <c r="AR126" s="38">
        <f>VLOOKUP(B:B,'[1]1. RW,EX,BOP,CP,SA'!$B:$CD,22,0)</f>
        <v>659</v>
      </c>
      <c r="AS126" s="38">
        <f>VLOOKUP(B:B,'[1]1. RW,EX,BOP,CP,SA'!$B:$CD,23,0)</f>
        <v>732</v>
      </c>
      <c r="AT126" s="38">
        <f>VLOOKUP(B:B,'[1]1. RW,EX,BOP,CP,SA'!$B:$CD,24,0)</f>
        <v>677</v>
      </c>
      <c r="AU126" s="38">
        <f>VLOOKUP(B:B,'[1]1. RW,EX,BOP,CP,SA'!$B:$CD,25,0)</f>
        <v>623</v>
      </c>
      <c r="AV126" s="38">
        <f>VLOOKUP(B:B,'[1]1. RW,EX,BOP,CP,SA'!$B:$CD,26,0)</f>
        <v>562</v>
      </c>
      <c r="AW126" s="38">
        <f>VLOOKUP(B:B,'[1]1. RW,EX,BOP,CP,SA'!$B:$CD,27,0)</f>
        <v>579</v>
      </c>
      <c r="AX126" s="38">
        <f>VLOOKUP(B:B,'[1]1. RW,EX,BOP,CP,SA'!$B:$CD,28,0)</f>
        <v>609</v>
      </c>
      <c r="AY126" s="38">
        <f>VLOOKUP(B:B,'[1]1. RW,EX,BOP,CP,SA'!$B:$CD,29,0)</f>
        <v>648</v>
      </c>
      <c r="AZ126" s="38">
        <f>VLOOKUP(B:B,'[1]1. RW,EX,BOP,CP,SA'!$B:$CD,30,0)</f>
        <v>556</v>
      </c>
      <c r="BA126" s="38">
        <f>VLOOKUP(B:B,'[1]1. RW,EX,BOP,CP,SA'!$B:$CD,31,0)</f>
        <v>700</v>
      </c>
      <c r="BB126" s="38">
        <f>VLOOKUP(B:B,'[1]1. RW,EX,BOP,CP,SA'!$B:$CD,32,0)</f>
        <v>766</v>
      </c>
      <c r="BC126" s="38">
        <f>VLOOKUP(B:B,'[1]1. RW,EX,BOP,CP,SA'!$B:$CD,33,0)</f>
        <v>888</v>
      </c>
      <c r="BD126" s="38">
        <f>VLOOKUP(B:B,'[1]1. RW,EX,BOP,CP,SA'!$B:$CD,34,0)</f>
        <v>881</v>
      </c>
      <c r="BE126" s="38">
        <f>VLOOKUP(B:B,'[1]1. RW,EX,BOP,CP,SA'!$B:$CD,35,0)</f>
        <v>723</v>
      </c>
      <c r="BF126" s="38">
        <f>VLOOKUP(B:B,'[1]1. RW,EX,BOP,CP,SA'!$B:$CD,36,0)</f>
        <v>445</v>
      </c>
      <c r="BG126" s="38">
        <f>VLOOKUP(B:B,'[1]1. RW,EX,BOP,CP,SA'!$B:$CD,37,0)</f>
        <v>397</v>
      </c>
      <c r="BH126" s="38">
        <f>VLOOKUP(B:B,'[1]1. RW,EX,BOP,CP,SA'!$B:$CD,38,0)</f>
        <v>357</v>
      </c>
      <c r="BI126" s="38">
        <f>VLOOKUP(B:B,'[1]1. RW,EX,BOP,CP,SA'!$B:$CD,39,0)</f>
        <v>356</v>
      </c>
      <c r="BJ126" s="38">
        <f>VLOOKUP(B:B,'[1]1. RW,EX,BOP,CP,SA'!$B:$CD,40,0)</f>
        <v>346</v>
      </c>
      <c r="BK126" s="38">
        <f>VLOOKUP(B:B,'[1]1. RW,EX,BOP,CP,SA'!$B:$CD,41,0)</f>
        <v>358</v>
      </c>
      <c r="BL126" s="38">
        <f>VLOOKUP(B:B,'[1]1. RW,EX,BOP,CP,SA'!$B:$CD,42,0)</f>
        <v>369</v>
      </c>
      <c r="BM126" s="38">
        <f>VLOOKUP(B:B,'[1]1. RW,EX,BOP,CP,SA'!$B:$CD,43,0)</f>
        <v>394</v>
      </c>
      <c r="BN126" s="38">
        <f>VLOOKUP(B:B,'[1]1. RW,EX,BOP,CP,SA'!$B:$CD,44,0)</f>
        <v>390</v>
      </c>
      <c r="BO126" s="38">
        <f>VLOOKUP(B:B,'[1]1. RW,EX,BOP,CP,SA'!$B:$CD,45,0)</f>
        <v>391</v>
      </c>
      <c r="BP126" s="38">
        <f>VLOOKUP(B:B,'[1]1. RW,EX,BOP,CP,SA'!$B:$CD,46,0)</f>
        <v>430</v>
      </c>
      <c r="BQ126" s="38">
        <f>VLOOKUP(B:B,'[1]1. RW,EX,BOP,CP,SA'!$B:$CD,47,0)</f>
        <v>419</v>
      </c>
      <c r="BR126" s="38">
        <f>VLOOKUP(B:B,'[1]1. RW,EX,BOP,CP,SA'!$B:$CD,48,0)</f>
        <v>366</v>
      </c>
      <c r="BS126" s="38">
        <f>VLOOKUP(B:B,'[1]1. RW,EX,BOP,CP,SA'!$B:$CD,49,0)</f>
        <v>428</v>
      </c>
      <c r="BT126" s="38">
        <f>VLOOKUP(B:B,'[1]1. RW,EX,BOP,CP,SA'!$B:$CD,50,0)</f>
        <v>399</v>
      </c>
      <c r="BU126" s="38">
        <f>VLOOKUP(B:B,'[1]1. RW,EX,BOP,CP,SA'!$B:$CD,51,0)</f>
        <v>391</v>
      </c>
      <c r="BV126" s="38">
        <f>VLOOKUP(B:B,'[1]1. RW,EX,BOP,CP,SA'!$B:$CD,52,0)</f>
        <v>411</v>
      </c>
      <c r="BW126" s="38">
        <f>VLOOKUP(B:B,'[1]1. RW,EX,BOP,CP,SA'!$B:$CD,53,0)</f>
        <v>394</v>
      </c>
      <c r="BX126" s="38">
        <f>VLOOKUP(B:B,'[1]1. RW,EX,BOP,CP,SA'!$B:$CD,54,0)</f>
        <v>400</v>
      </c>
      <c r="BY126" s="38">
        <f>VLOOKUP(B:B,'[1]1. RW,EX,BOP,CP,SA'!$B:$CD,55,0)</f>
        <v>358</v>
      </c>
      <c r="BZ126" s="38">
        <f>VLOOKUP(B:B,'[1]1. RW,EX,BOP,CP,SA'!$B:$CD,56,0)</f>
        <v>339</v>
      </c>
      <c r="CA126" s="38">
        <f>VLOOKUP(B:B,'[1]1. RW,EX,BOP,CP,SA'!$B:$CD,57,0)</f>
        <v>349</v>
      </c>
      <c r="CB126" s="38">
        <f>VLOOKUP(B:B,'[1]1. RW,EX,BOP,CP,SA'!$B:$CD,58,0)</f>
        <v>332</v>
      </c>
      <c r="CC126" s="38">
        <f>VLOOKUP(B:B,'[1]1. RW,EX,BOP,CP,SA'!$B:$CD,59,0)</f>
        <v>352</v>
      </c>
      <c r="CD126" s="38">
        <f>VLOOKUP(B:B,'[1]1. RW,EX,BOP,CP,SA'!$B:$CD,60,0)</f>
        <v>342</v>
      </c>
      <c r="CE126" s="38">
        <f>VLOOKUP(B:B,'[1]1. RW,EX,BOP,CP,SA'!$B:$CD,61,0)</f>
        <v>352</v>
      </c>
      <c r="CF126" s="38">
        <f>VLOOKUP(B:B,'[1]1. RW,EX,BOP,CP,SA'!$B:$CD,62,0)</f>
        <v>284</v>
      </c>
      <c r="CG126" s="38">
        <f>VLOOKUP(B:B,'[1]1. RW,EX,BOP,CP,SA'!$B:$CD,63,0)</f>
        <v>366</v>
      </c>
      <c r="CH126" s="38">
        <f>VLOOKUP(B:B,'[1]1. RW,EX,BOP,CP,SA'!$B:$CD,64,0)</f>
        <v>368</v>
      </c>
      <c r="CI126" s="38">
        <f>VLOOKUP(B:B,'[1]1. RW,EX,BOP,CP,SA'!$B:$CD,65,0)</f>
        <v>335</v>
      </c>
      <c r="CJ126" s="38">
        <f>VLOOKUP(B:B,'[1]1. RW,EX,BOP,CP,SA'!$B:$CD,66,0)</f>
        <v>396</v>
      </c>
      <c r="CK126" s="38">
        <f>VLOOKUP(B:B,'[1]1. RW,EX,BOP,CP,SA'!$B:$CD,67,0)</f>
        <v>361</v>
      </c>
      <c r="CL126" s="38">
        <f>VLOOKUP(B:B,'[1]1. RW,EX,BOP,CP,SA'!$B:$CD,68,0)</f>
        <v>380</v>
      </c>
      <c r="CM126" s="38">
        <f>VLOOKUP(B:B,'[1]1. RW,EX,BOP,CP,SA'!$B:$CD,69,0)</f>
        <v>414</v>
      </c>
      <c r="CN126" s="38">
        <f>VLOOKUP(B:B,'[1]1. RW,EX,BOP,CP,SA'!$B:$CD,70,0)</f>
        <v>399</v>
      </c>
      <c r="CO126" s="38">
        <f>VLOOKUP(B:B,'[1]1. RW,EX,BOP,CP,SA'!$B:$CD,71,0)</f>
        <v>403</v>
      </c>
      <c r="CP126" s="38">
        <f>VLOOKUP(B:B,'[1]1. RW,EX,BOP,CP,SA'!$B:$CD,72,0)</f>
        <v>373</v>
      </c>
      <c r="CQ126" s="38">
        <f>VLOOKUP(B:B,'[1]1. RW,EX,BOP,CP,SA'!$B:$CD,73,0)</f>
        <v>381</v>
      </c>
      <c r="CR126" s="38">
        <f>VLOOKUP(B:B,'[1]1. RW,EX,BOP,CP,SA'!$B:$CD,74,0)</f>
        <v>388</v>
      </c>
      <c r="CS126" s="38">
        <f>VLOOKUP(B:B,'[1]1. RW,EX,BOP,CP,SA'!$B:$CD,75,0)</f>
        <v>409</v>
      </c>
      <c r="CT126" s="38">
        <f>VLOOKUP(B:B,'[1]1. RW,EX,BOP,CP,SA'!$B:$CD,76,0)</f>
        <v>417</v>
      </c>
      <c r="CU126" s="38">
        <f>VLOOKUP(B:B,'[1]1. RW,EX,BOP,CP,SA'!$B:$CD,77,0)</f>
        <v>440</v>
      </c>
      <c r="CV126" s="52">
        <f>VLOOKUP(B:B,'[1]1. RW,EX,BOP,CP,SA'!$B:$CD,78,0)</f>
        <v>464</v>
      </c>
      <c r="CW126" s="52">
        <f>VLOOKUP(B:B,'[1]1. RW,EX,BOP,CP,SA'!$B:$CD,79,0)</f>
        <v>452</v>
      </c>
      <c r="CX126" s="52">
        <f>VLOOKUP(B:B,'[1]1. RW,EX,BOP,CP,SA'!$B:$CD,80,0)</f>
        <v>457</v>
      </c>
      <c r="CY126" s="52">
        <f>VLOOKUP(B:B,'[1]1. RW,EX,BOP,CP,SA'!$B:$CD,81,0)</f>
        <v>444</v>
      </c>
    </row>
    <row r="127" spans="1:103">
      <c r="A127" s="9" t="s">
        <v>237</v>
      </c>
      <c r="B127" s="5" t="s">
        <v>1520</v>
      </c>
      <c r="C127" s="18" t="s">
        <v>857</v>
      </c>
      <c r="D127" s="38">
        <v>2237</v>
      </c>
      <c r="E127" s="38">
        <v>2302</v>
      </c>
      <c r="F127" s="38">
        <v>3462</v>
      </c>
      <c r="G127" s="38">
        <v>2973</v>
      </c>
      <c r="H127" s="38">
        <v>1736</v>
      </c>
      <c r="I127" s="38">
        <v>1710</v>
      </c>
      <c r="J127" s="38">
        <v>2135</v>
      </c>
      <c r="K127" s="38">
        <v>6466</v>
      </c>
      <c r="L127" s="38">
        <v>3171</v>
      </c>
      <c r="M127" s="38">
        <v>1487</v>
      </c>
      <c r="N127" s="38">
        <v>1758</v>
      </c>
      <c r="O127" s="38">
        <v>2139</v>
      </c>
      <c r="P127" s="38">
        <v>2348</v>
      </c>
      <c r="Q127" s="38">
        <v>2429</v>
      </c>
      <c r="R127" s="38">
        <v>2337</v>
      </c>
      <c r="S127" s="38">
        <v>2182</v>
      </c>
      <c r="T127" s="38">
        <v>1880</v>
      </c>
      <c r="U127" s="38">
        <v>1934</v>
      </c>
      <c r="V127" s="38">
        <v>2268</v>
      </c>
      <c r="W127" s="38">
        <v>2383</v>
      </c>
      <c r="X127" s="53">
        <f>VLOOKUP(B:B,'[1]1. RW,EX,BOP,CP,SA'!$B:$CD,2,0)</f>
        <v>659</v>
      </c>
      <c r="Y127" s="38">
        <f>VLOOKUP(B:B,'[1]1. RW,EX,BOP,CP,SA'!$B:$CD,3,0)</f>
        <v>574</v>
      </c>
      <c r="Z127" s="38">
        <f>VLOOKUP(B:B,'[1]1. RW,EX,BOP,CP,SA'!$B:$CD,4,0)</f>
        <v>466</v>
      </c>
      <c r="AA127" s="38">
        <f>VLOOKUP(B:B,'[1]1. RW,EX,BOP,CP,SA'!$B:$CD,5,0)</f>
        <v>538</v>
      </c>
      <c r="AB127" s="38">
        <f>VLOOKUP(B:B,'[1]1. RW,EX,BOP,CP,SA'!$B:$CD,6,0)</f>
        <v>566</v>
      </c>
      <c r="AC127" s="38">
        <f>VLOOKUP(B:B,'[1]1. RW,EX,BOP,CP,SA'!$B:$CD,7,0)</f>
        <v>573</v>
      </c>
      <c r="AD127" s="38">
        <f>VLOOKUP(B:B,'[1]1. RW,EX,BOP,CP,SA'!$B:$CD,8,0)</f>
        <v>673</v>
      </c>
      <c r="AE127" s="38">
        <f>VLOOKUP(B:B,'[1]1. RW,EX,BOP,CP,SA'!$B:$CD,9,0)</f>
        <v>490</v>
      </c>
      <c r="AF127" s="38">
        <f>VLOOKUP(B:B,'[1]1. RW,EX,BOP,CP,SA'!$B:$CD,10,0)</f>
        <v>800</v>
      </c>
      <c r="AG127" s="38">
        <f>VLOOKUP(B:B,'[1]1. RW,EX,BOP,CP,SA'!$B:$CD,11,0)</f>
        <v>902</v>
      </c>
      <c r="AH127" s="38">
        <f>VLOOKUP(B:B,'[1]1. RW,EX,BOP,CP,SA'!$B:$CD,12,0)</f>
        <v>899</v>
      </c>
      <c r="AI127" s="38">
        <f>VLOOKUP(B:B,'[1]1. RW,EX,BOP,CP,SA'!$B:$CD,13,0)</f>
        <v>861</v>
      </c>
      <c r="AJ127" s="38">
        <f>VLOOKUP(B:B,'[1]1. RW,EX,BOP,CP,SA'!$B:$CD,14,0)</f>
        <v>908</v>
      </c>
      <c r="AK127" s="38">
        <f>VLOOKUP(B:B,'[1]1. RW,EX,BOP,CP,SA'!$B:$CD,15,0)</f>
        <v>726</v>
      </c>
      <c r="AL127" s="38">
        <f>VLOOKUP(B:B,'[1]1. RW,EX,BOP,CP,SA'!$B:$CD,16,0)</f>
        <v>700</v>
      </c>
      <c r="AM127" s="38">
        <f>VLOOKUP(B:B,'[1]1. RW,EX,BOP,CP,SA'!$B:$CD,17,0)</f>
        <v>639</v>
      </c>
      <c r="AN127" s="38">
        <f>VLOOKUP(B:B,'[1]1. RW,EX,BOP,CP,SA'!$B:$CD,18,0)</f>
        <v>508</v>
      </c>
      <c r="AO127" s="38">
        <f>VLOOKUP(B:B,'[1]1. RW,EX,BOP,CP,SA'!$B:$CD,19,0)</f>
        <v>432</v>
      </c>
      <c r="AP127" s="38">
        <f>VLOOKUP(B:B,'[1]1. RW,EX,BOP,CP,SA'!$B:$CD,20,0)</f>
        <v>396</v>
      </c>
      <c r="AQ127" s="38">
        <f>VLOOKUP(B:B,'[1]1. RW,EX,BOP,CP,SA'!$B:$CD,21,0)</f>
        <v>400</v>
      </c>
      <c r="AR127" s="38">
        <f>VLOOKUP(B:B,'[1]1. RW,EX,BOP,CP,SA'!$B:$CD,22,0)</f>
        <v>418</v>
      </c>
      <c r="AS127" s="38">
        <f>VLOOKUP(B:B,'[1]1. RW,EX,BOP,CP,SA'!$B:$CD,23,0)</f>
        <v>456</v>
      </c>
      <c r="AT127" s="38">
        <f>VLOOKUP(B:B,'[1]1. RW,EX,BOP,CP,SA'!$B:$CD,24,0)</f>
        <v>440</v>
      </c>
      <c r="AU127" s="38">
        <f>VLOOKUP(B:B,'[1]1. RW,EX,BOP,CP,SA'!$B:$CD,25,0)</f>
        <v>396</v>
      </c>
      <c r="AV127" s="38">
        <f>VLOOKUP(B:B,'[1]1. RW,EX,BOP,CP,SA'!$B:$CD,26,0)</f>
        <v>405</v>
      </c>
      <c r="AW127" s="38">
        <f>VLOOKUP(B:B,'[1]1. RW,EX,BOP,CP,SA'!$B:$CD,27,0)</f>
        <v>464</v>
      </c>
      <c r="AX127" s="38">
        <f>VLOOKUP(B:B,'[1]1. RW,EX,BOP,CP,SA'!$B:$CD,28,0)</f>
        <v>538</v>
      </c>
      <c r="AY127" s="38">
        <f>VLOOKUP(B:B,'[1]1. RW,EX,BOP,CP,SA'!$B:$CD,29,0)</f>
        <v>728</v>
      </c>
      <c r="AZ127" s="38">
        <f>VLOOKUP(B:B,'[1]1. RW,EX,BOP,CP,SA'!$B:$CD,30,0)</f>
        <v>854</v>
      </c>
      <c r="BA127" s="38">
        <f>VLOOKUP(B:B,'[1]1. RW,EX,BOP,CP,SA'!$B:$CD,31,0)</f>
        <v>1577</v>
      </c>
      <c r="BB127" s="38">
        <f>VLOOKUP(B:B,'[1]1. RW,EX,BOP,CP,SA'!$B:$CD,32,0)</f>
        <v>2100</v>
      </c>
      <c r="BC127" s="38">
        <f>VLOOKUP(B:B,'[1]1. RW,EX,BOP,CP,SA'!$B:$CD,33,0)</f>
        <v>1935</v>
      </c>
      <c r="BD127" s="38">
        <f>VLOOKUP(B:B,'[1]1. RW,EX,BOP,CP,SA'!$B:$CD,34,0)</f>
        <v>1552</v>
      </c>
      <c r="BE127" s="38">
        <f>VLOOKUP(B:B,'[1]1. RW,EX,BOP,CP,SA'!$B:$CD,35,0)</f>
        <v>771</v>
      </c>
      <c r="BF127" s="38">
        <f>VLOOKUP(B:B,'[1]1. RW,EX,BOP,CP,SA'!$B:$CD,36,0)</f>
        <v>441</v>
      </c>
      <c r="BG127" s="38">
        <f>VLOOKUP(B:B,'[1]1. RW,EX,BOP,CP,SA'!$B:$CD,37,0)</f>
        <v>407</v>
      </c>
      <c r="BH127" s="38">
        <f>VLOOKUP(B:B,'[1]1. RW,EX,BOP,CP,SA'!$B:$CD,38,0)</f>
        <v>333</v>
      </c>
      <c r="BI127" s="38">
        <f>VLOOKUP(B:B,'[1]1. RW,EX,BOP,CP,SA'!$B:$CD,39,0)</f>
        <v>371</v>
      </c>
      <c r="BJ127" s="38">
        <f>VLOOKUP(B:B,'[1]1. RW,EX,BOP,CP,SA'!$B:$CD,40,0)</f>
        <v>410</v>
      </c>
      <c r="BK127" s="38">
        <f>VLOOKUP(B:B,'[1]1. RW,EX,BOP,CP,SA'!$B:$CD,41,0)</f>
        <v>373</v>
      </c>
      <c r="BL127" s="38">
        <f>VLOOKUP(B:B,'[1]1. RW,EX,BOP,CP,SA'!$B:$CD,42,0)</f>
        <v>392</v>
      </c>
      <c r="BM127" s="38">
        <f>VLOOKUP(B:B,'[1]1. RW,EX,BOP,CP,SA'!$B:$CD,43,0)</f>
        <v>412</v>
      </c>
      <c r="BN127" s="38">
        <f>VLOOKUP(B:B,'[1]1. RW,EX,BOP,CP,SA'!$B:$CD,44,0)</f>
        <v>435</v>
      </c>
      <c r="BO127" s="38">
        <f>VLOOKUP(B:B,'[1]1. RW,EX,BOP,CP,SA'!$B:$CD,45,0)</f>
        <v>519</v>
      </c>
      <c r="BP127" s="38">
        <f>VLOOKUP(B:B,'[1]1. RW,EX,BOP,CP,SA'!$B:$CD,46,0)</f>
        <v>562</v>
      </c>
      <c r="BQ127" s="38">
        <f>VLOOKUP(B:B,'[1]1. RW,EX,BOP,CP,SA'!$B:$CD,47,0)</f>
        <v>561</v>
      </c>
      <c r="BR127" s="38">
        <f>VLOOKUP(B:B,'[1]1. RW,EX,BOP,CP,SA'!$B:$CD,48,0)</f>
        <v>494</v>
      </c>
      <c r="BS127" s="38">
        <f>VLOOKUP(B:B,'[1]1. RW,EX,BOP,CP,SA'!$B:$CD,49,0)</f>
        <v>522</v>
      </c>
      <c r="BT127" s="38">
        <f>VLOOKUP(B:B,'[1]1. RW,EX,BOP,CP,SA'!$B:$CD,50,0)</f>
        <v>563</v>
      </c>
      <c r="BU127" s="38">
        <f>VLOOKUP(B:B,'[1]1. RW,EX,BOP,CP,SA'!$B:$CD,51,0)</f>
        <v>616</v>
      </c>
      <c r="BV127" s="38">
        <f>VLOOKUP(B:B,'[1]1. RW,EX,BOP,CP,SA'!$B:$CD,52,0)</f>
        <v>603</v>
      </c>
      <c r="BW127" s="38">
        <f>VLOOKUP(B:B,'[1]1. RW,EX,BOP,CP,SA'!$B:$CD,53,0)</f>
        <v>566</v>
      </c>
      <c r="BX127" s="38">
        <f>VLOOKUP(B:B,'[1]1. RW,EX,BOP,CP,SA'!$B:$CD,54,0)</f>
        <v>654</v>
      </c>
      <c r="BY127" s="38">
        <f>VLOOKUP(B:B,'[1]1. RW,EX,BOP,CP,SA'!$B:$CD,55,0)</f>
        <v>550</v>
      </c>
      <c r="BZ127" s="38">
        <f>VLOOKUP(B:B,'[1]1. RW,EX,BOP,CP,SA'!$B:$CD,56,0)</f>
        <v>528</v>
      </c>
      <c r="CA127" s="38">
        <f>VLOOKUP(B:B,'[1]1. RW,EX,BOP,CP,SA'!$B:$CD,57,0)</f>
        <v>697</v>
      </c>
      <c r="CB127" s="38">
        <f>VLOOKUP(B:B,'[1]1. RW,EX,BOP,CP,SA'!$B:$CD,58,0)</f>
        <v>539</v>
      </c>
      <c r="CC127" s="38">
        <f>VLOOKUP(B:B,'[1]1. RW,EX,BOP,CP,SA'!$B:$CD,59,0)</f>
        <v>559</v>
      </c>
      <c r="CD127" s="38">
        <f>VLOOKUP(B:B,'[1]1. RW,EX,BOP,CP,SA'!$B:$CD,60,0)</f>
        <v>626</v>
      </c>
      <c r="CE127" s="38">
        <f>VLOOKUP(B:B,'[1]1. RW,EX,BOP,CP,SA'!$B:$CD,61,0)</f>
        <v>613</v>
      </c>
      <c r="CF127" s="38">
        <f>VLOOKUP(B:B,'[1]1. RW,EX,BOP,CP,SA'!$B:$CD,62,0)</f>
        <v>568</v>
      </c>
      <c r="CG127" s="38">
        <f>VLOOKUP(B:B,'[1]1. RW,EX,BOP,CP,SA'!$B:$CD,63,0)</f>
        <v>562</v>
      </c>
      <c r="CH127" s="38">
        <f>VLOOKUP(B:B,'[1]1. RW,EX,BOP,CP,SA'!$B:$CD,64,0)</f>
        <v>548</v>
      </c>
      <c r="CI127" s="38">
        <f>VLOOKUP(B:B,'[1]1. RW,EX,BOP,CP,SA'!$B:$CD,65,0)</f>
        <v>504</v>
      </c>
      <c r="CJ127" s="38">
        <f>VLOOKUP(B:B,'[1]1. RW,EX,BOP,CP,SA'!$B:$CD,66,0)</f>
        <v>505</v>
      </c>
      <c r="CK127" s="38">
        <f>VLOOKUP(B:B,'[1]1. RW,EX,BOP,CP,SA'!$B:$CD,67,0)</f>
        <v>455</v>
      </c>
      <c r="CL127" s="38">
        <f>VLOOKUP(B:B,'[1]1. RW,EX,BOP,CP,SA'!$B:$CD,68,0)</f>
        <v>454</v>
      </c>
      <c r="CM127" s="38">
        <f>VLOOKUP(B:B,'[1]1. RW,EX,BOP,CP,SA'!$B:$CD,69,0)</f>
        <v>466</v>
      </c>
      <c r="CN127" s="38">
        <f>VLOOKUP(B:B,'[1]1. RW,EX,BOP,CP,SA'!$B:$CD,70,0)</f>
        <v>464</v>
      </c>
      <c r="CO127" s="38">
        <f>VLOOKUP(B:B,'[1]1. RW,EX,BOP,CP,SA'!$B:$CD,71,0)</f>
        <v>520</v>
      </c>
      <c r="CP127" s="38">
        <f>VLOOKUP(B:B,'[1]1. RW,EX,BOP,CP,SA'!$B:$CD,72,0)</f>
        <v>469</v>
      </c>
      <c r="CQ127" s="38">
        <f>VLOOKUP(B:B,'[1]1. RW,EX,BOP,CP,SA'!$B:$CD,73,0)</f>
        <v>481</v>
      </c>
      <c r="CR127" s="38">
        <f>VLOOKUP(B:B,'[1]1. RW,EX,BOP,CP,SA'!$B:$CD,74,0)</f>
        <v>557</v>
      </c>
      <c r="CS127" s="38">
        <f>VLOOKUP(B:B,'[1]1. RW,EX,BOP,CP,SA'!$B:$CD,75,0)</f>
        <v>507</v>
      </c>
      <c r="CT127" s="38">
        <f>VLOOKUP(B:B,'[1]1. RW,EX,BOP,CP,SA'!$B:$CD,76,0)</f>
        <v>570</v>
      </c>
      <c r="CU127" s="38">
        <f>VLOOKUP(B:B,'[1]1. RW,EX,BOP,CP,SA'!$B:$CD,77,0)</f>
        <v>634</v>
      </c>
      <c r="CV127" s="52">
        <f>VLOOKUP(B:B,'[1]1. RW,EX,BOP,CP,SA'!$B:$CD,78,0)</f>
        <v>711</v>
      </c>
      <c r="CW127" s="52">
        <f>VLOOKUP(B:B,'[1]1. RW,EX,BOP,CP,SA'!$B:$CD,79,0)</f>
        <v>667</v>
      </c>
      <c r="CX127" s="52">
        <f>VLOOKUP(B:B,'[1]1. RW,EX,BOP,CP,SA'!$B:$CD,80,0)</f>
        <v>530</v>
      </c>
      <c r="CY127" s="52">
        <f>VLOOKUP(B:B,'[1]1. RW,EX,BOP,CP,SA'!$B:$CD,81,0)</f>
        <v>475</v>
      </c>
    </row>
    <row r="128" spans="1:103">
      <c r="A128" s="9" t="s">
        <v>239</v>
      </c>
      <c r="B128" s="5" t="s">
        <v>1521</v>
      </c>
      <c r="C128" s="18" t="s">
        <v>858</v>
      </c>
      <c r="D128" s="38">
        <v>404</v>
      </c>
      <c r="E128" s="38">
        <v>385</v>
      </c>
      <c r="F128" s="38">
        <v>369</v>
      </c>
      <c r="G128" s="38">
        <v>402</v>
      </c>
      <c r="H128" s="38">
        <v>412</v>
      </c>
      <c r="I128" s="38">
        <v>389</v>
      </c>
      <c r="J128" s="38">
        <v>363</v>
      </c>
      <c r="K128" s="38">
        <v>341</v>
      </c>
      <c r="L128" s="38">
        <v>402</v>
      </c>
      <c r="M128" s="38">
        <v>419</v>
      </c>
      <c r="N128" s="38">
        <v>446</v>
      </c>
      <c r="O128" s="38">
        <v>459</v>
      </c>
      <c r="P128" s="38">
        <v>499</v>
      </c>
      <c r="Q128" s="38">
        <v>595</v>
      </c>
      <c r="R128" s="38">
        <v>518</v>
      </c>
      <c r="S128" s="38">
        <v>521</v>
      </c>
      <c r="T128" s="38">
        <v>430</v>
      </c>
      <c r="U128" s="38">
        <v>397</v>
      </c>
      <c r="V128" s="38">
        <v>484</v>
      </c>
      <c r="W128" s="38">
        <v>750</v>
      </c>
      <c r="X128" s="53">
        <f>VLOOKUP(B:B,'[1]1. RW,EX,BOP,CP,SA'!$B:$CD,2,0)</f>
        <v>106</v>
      </c>
      <c r="Y128" s="38">
        <f>VLOOKUP(B:B,'[1]1. RW,EX,BOP,CP,SA'!$B:$CD,3,0)</f>
        <v>101</v>
      </c>
      <c r="Z128" s="38">
        <f>VLOOKUP(B:B,'[1]1. RW,EX,BOP,CP,SA'!$B:$CD,4,0)</f>
        <v>98</v>
      </c>
      <c r="AA128" s="38">
        <f>VLOOKUP(B:B,'[1]1. RW,EX,BOP,CP,SA'!$B:$CD,5,0)</f>
        <v>99</v>
      </c>
      <c r="AB128" s="38">
        <f>VLOOKUP(B:B,'[1]1. RW,EX,BOP,CP,SA'!$B:$CD,6,0)</f>
        <v>97</v>
      </c>
      <c r="AC128" s="38">
        <f>VLOOKUP(B:B,'[1]1. RW,EX,BOP,CP,SA'!$B:$CD,7,0)</f>
        <v>98</v>
      </c>
      <c r="AD128" s="38">
        <f>VLOOKUP(B:B,'[1]1. RW,EX,BOP,CP,SA'!$B:$CD,8,0)</f>
        <v>98</v>
      </c>
      <c r="AE128" s="38">
        <f>VLOOKUP(B:B,'[1]1. RW,EX,BOP,CP,SA'!$B:$CD,9,0)</f>
        <v>92</v>
      </c>
      <c r="AF128" s="38">
        <f>VLOOKUP(B:B,'[1]1. RW,EX,BOP,CP,SA'!$B:$CD,10,0)</f>
        <v>95</v>
      </c>
      <c r="AG128" s="38">
        <f>VLOOKUP(B:B,'[1]1. RW,EX,BOP,CP,SA'!$B:$CD,11,0)</f>
        <v>91</v>
      </c>
      <c r="AH128" s="38">
        <f>VLOOKUP(B:B,'[1]1. RW,EX,BOP,CP,SA'!$B:$CD,12,0)</f>
        <v>89</v>
      </c>
      <c r="AI128" s="38">
        <f>VLOOKUP(B:B,'[1]1. RW,EX,BOP,CP,SA'!$B:$CD,13,0)</f>
        <v>94</v>
      </c>
      <c r="AJ128" s="38">
        <f>VLOOKUP(B:B,'[1]1. RW,EX,BOP,CP,SA'!$B:$CD,14,0)</f>
        <v>94</v>
      </c>
      <c r="AK128" s="38">
        <f>VLOOKUP(B:B,'[1]1. RW,EX,BOP,CP,SA'!$B:$CD,15,0)</f>
        <v>113</v>
      </c>
      <c r="AL128" s="38">
        <f>VLOOKUP(B:B,'[1]1. RW,EX,BOP,CP,SA'!$B:$CD,16,0)</f>
        <v>92</v>
      </c>
      <c r="AM128" s="38">
        <f>VLOOKUP(B:B,'[1]1. RW,EX,BOP,CP,SA'!$B:$CD,17,0)</f>
        <v>103</v>
      </c>
      <c r="AN128" s="38">
        <f>VLOOKUP(B:B,'[1]1. RW,EX,BOP,CP,SA'!$B:$CD,18,0)</f>
        <v>101</v>
      </c>
      <c r="AO128" s="38">
        <f>VLOOKUP(B:B,'[1]1. RW,EX,BOP,CP,SA'!$B:$CD,19,0)</f>
        <v>109</v>
      </c>
      <c r="AP128" s="38">
        <f>VLOOKUP(B:B,'[1]1. RW,EX,BOP,CP,SA'!$B:$CD,20,0)</f>
        <v>108</v>
      </c>
      <c r="AQ128" s="38">
        <f>VLOOKUP(B:B,'[1]1. RW,EX,BOP,CP,SA'!$B:$CD,21,0)</f>
        <v>94</v>
      </c>
      <c r="AR128" s="38">
        <f>VLOOKUP(B:B,'[1]1. RW,EX,BOP,CP,SA'!$B:$CD,22,0)</f>
        <v>103</v>
      </c>
      <c r="AS128" s="38">
        <f>VLOOKUP(B:B,'[1]1. RW,EX,BOP,CP,SA'!$B:$CD,23,0)</f>
        <v>96</v>
      </c>
      <c r="AT128" s="38">
        <f>VLOOKUP(B:B,'[1]1. RW,EX,BOP,CP,SA'!$B:$CD,24,0)</f>
        <v>95</v>
      </c>
      <c r="AU128" s="38">
        <f>VLOOKUP(B:B,'[1]1. RW,EX,BOP,CP,SA'!$B:$CD,25,0)</f>
        <v>95</v>
      </c>
      <c r="AV128" s="38">
        <f>VLOOKUP(B:B,'[1]1. RW,EX,BOP,CP,SA'!$B:$CD,26,0)</f>
        <v>88</v>
      </c>
      <c r="AW128" s="38">
        <f>VLOOKUP(B:B,'[1]1. RW,EX,BOP,CP,SA'!$B:$CD,27,0)</f>
        <v>91</v>
      </c>
      <c r="AX128" s="38">
        <f>VLOOKUP(B:B,'[1]1. RW,EX,BOP,CP,SA'!$B:$CD,28,0)</f>
        <v>94</v>
      </c>
      <c r="AY128" s="38">
        <f>VLOOKUP(B:B,'[1]1. RW,EX,BOP,CP,SA'!$B:$CD,29,0)</f>
        <v>90</v>
      </c>
      <c r="AZ128" s="38">
        <f>VLOOKUP(B:B,'[1]1. RW,EX,BOP,CP,SA'!$B:$CD,30,0)</f>
        <v>79</v>
      </c>
      <c r="BA128" s="38">
        <f>VLOOKUP(B:B,'[1]1. RW,EX,BOP,CP,SA'!$B:$CD,31,0)</f>
        <v>84</v>
      </c>
      <c r="BB128" s="38">
        <f>VLOOKUP(B:B,'[1]1. RW,EX,BOP,CP,SA'!$B:$CD,32,0)</f>
        <v>84</v>
      </c>
      <c r="BC128" s="38">
        <f>VLOOKUP(B:B,'[1]1. RW,EX,BOP,CP,SA'!$B:$CD,33,0)</f>
        <v>94</v>
      </c>
      <c r="BD128" s="38">
        <f>VLOOKUP(B:B,'[1]1. RW,EX,BOP,CP,SA'!$B:$CD,34,0)</f>
        <v>112</v>
      </c>
      <c r="BE128" s="38">
        <f>VLOOKUP(B:B,'[1]1. RW,EX,BOP,CP,SA'!$B:$CD,35,0)</f>
        <v>98</v>
      </c>
      <c r="BF128" s="38">
        <f>VLOOKUP(B:B,'[1]1. RW,EX,BOP,CP,SA'!$B:$CD,36,0)</f>
        <v>96</v>
      </c>
      <c r="BG128" s="38">
        <f>VLOOKUP(B:B,'[1]1. RW,EX,BOP,CP,SA'!$B:$CD,37,0)</f>
        <v>96</v>
      </c>
      <c r="BH128" s="38">
        <f>VLOOKUP(B:B,'[1]1. RW,EX,BOP,CP,SA'!$B:$CD,38,0)</f>
        <v>98</v>
      </c>
      <c r="BI128" s="38">
        <f>VLOOKUP(B:B,'[1]1. RW,EX,BOP,CP,SA'!$B:$CD,39,0)</f>
        <v>93</v>
      </c>
      <c r="BJ128" s="38">
        <f>VLOOKUP(B:B,'[1]1. RW,EX,BOP,CP,SA'!$B:$CD,40,0)</f>
        <v>114</v>
      </c>
      <c r="BK128" s="38">
        <f>VLOOKUP(B:B,'[1]1. RW,EX,BOP,CP,SA'!$B:$CD,41,0)</f>
        <v>114</v>
      </c>
      <c r="BL128" s="38">
        <f>VLOOKUP(B:B,'[1]1. RW,EX,BOP,CP,SA'!$B:$CD,42,0)</f>
        <v>116</v>
      </c>
      <c r="BM128" s="38">
        <f>VLOOKUP(B:B,'[1]1. RW,EX,BOP,CP,SA'!$B:$CD,43,0)</f>
        <v>117</v>
      </c>
      <c r="BN128" s="38">
        <f>VLOOKUP(B:B,'[1]1. RW,EX,BOP,CP,SA'!$B:$CD,44,0)</f>
        <v>102</v>
      </c>
      <c r="BO128" s="38">
        <f>VLOOKUP(B:B,'[1]1. RW,EX,BOP,CP,SA'!$B:$CD,45,0)</f>
        <v>111</v>
      </c>
      <c r="BP128" s="38">
        <f>VLOOKUP(B:B,'[1]1. RW,EX,BOP,CP,SA'!$B:$CD,46,0)</f>
        <v>113</v>
      </c>
      <c r="BQ128" s="38">
        <f>VLOOKUP(B:B,'[1]1. RW,EX,BOP,CP,SA'!$B:$CD,47,0)</f>
        <v>118</v>
      </c>
      <c r="BR128" s="38">
        <f>VLOOKUP(B:B,'[1]1. RW,EX,BOP,CP,SA'!$B:$CD,48,0)</f>
        <v>112</v>
      </c>
      <c r="BS128" s="38">
        <f>VLOOKUP(B:B,'[1]1. RW,EX,BOP,CP,SA'!$B:$CD,49,0)</f>
        <v>116</v>
      </c>
      <c r="BT128" s="38">
        <f>VLOOKUP(B:B,'[1]1. RW,EX,BOP,CP,SA'!$B:$CD,50,0)</f>
        <v>115</v>
      </c>
      <c r="BU128" s="38">
        <f>VLOOKUP(B:B,'[1]1. RW,EX,BOP,CP,SA'!$B:$CD,51,0)</f>
        <v>130</v>
      </c>
      <c r="BV128" s="38">
        <f>VLOOKUP(B:B,'[1]1. RW,EX,BOP,CP,SA'!$B:$CD,52,0)</f>
        <v>127</v>
      </c>
      <c r="BW128" s="38">
        <f>VLOOKUP(B:B,'[1]1. RW,EX,BOP,CP,SA'!$B:$CD,53,0)</f>
        <v>127</v>
      </c>
      <c r="BX128" s="38">
        <f>VLOOKUP(B:B,'[1]1. RW,EX,BOP,CP,SA'!$B:$CD,54,0)</f>
        <v>138</v>
      </c>
      <c r="BY128" s="38">
        <f>VLOOKUP(B:B,'[1]1. RW,EX,BOP,CP,SA'!$B:$CD,55,0)</f>
        <v>131</v>
      </c>
      <c r="BZ128" s="38">
        <f>VLOOKUP(B:B,'[1]1. RW,EX,BOP,CP,SA'!$B:$CD,56,0)</f>
        <v>146</v>
      </c>
      <c r="CA128" s="38">
        <f>VLOOKUP(B:B,'[1]1. RW,EX,BOP,CP,SA'!$B:$CD,57,0)</f>
        <v>180</v>
      </c>
      <c r="CB128" s="38">
        <f>VLOOKUP(B:B,'[1]1. RW,EX,BOP,CP,SA'!$B:$CD,58,0)</f>
        <v>123</v>
      </c>
      <c r="CC128" s="38">
        <f>VLOOKUP(B:B,'[1]1. RW,EX,BOP,CP,SA'!$B:$CD,59,0)</f>
        <v>136</v>
      </c>
      <c r="CD128" s="38">
        <f>VLOOKUP(B:B,'[1]1. RW,EX,BOP,CP,SA'!$B:$CD,60,0)</f>
        <v>130</v>
      </c>
      <c r="CE128" s="38">
        <f>VLOOKUP(B:B,'[1]1. RW,EX,BOP,CP,SA'!$B:$CD,61,0)</f>
        <v>129</v>
      </c>
      <c r="CF128" s="38">
        <f>VLOOKUP(B:B,'[1]1. RW,EX,BOP,CP,SA'!$B:$CD,62,0)</f>
        <v>151</v>
      </c>
      <c r="CG128" s="38">
        <f>VLOOKUP(B:B,'[1]1. RW,EX,BOP,CP,SA'!$B:$CD,63,0)</f>
        <v>127</v>
      </c>
      <c r="CH128" s="38">
        <f>VLOOKUP(B:B,'[1]1. RW,EX,BOP,CP,SA'!$B:$CD,64,0)</f>
        <v>122</v>
      </c>
      <c r="CI128" s="38">
        <f>VLOOKUP(B:B,'[1]1. RW,EX,BOP,CP,SA'!$B:$CD,65,0)</f>
        <v>121</v>
      </c>
      <c r="CJ128" s="38">
        <f>VLOOKUP(B:B,'[1]1. RW,EX,BOP,CP,SA'!$B:$CD,66,0)</f>
        <v>110</v>
      </c>
      <c r="CK128" s="38">
        <f>VLOOKUP(B:B,'[1]1. RW,EX,BOP,CP,SA'!$B:$CD,67,0)</f>
        <v>107</v>
      </c>
      <c r="CL128" s="38">
        <f>VLOOKUP(B:B,'[1]1. RW,EX,BOP,CP,SA'!$B:$CD,68,0)</f>
        <v>108</v>
      </c>
      <c r="CM128" s="38">
        <f>VLOOKUP(B:B,'[1]1. RW,EX,BOP,CP,SA'!$B:$CD,69,0)</f>
        <v>105</v>
      </c>
      <c r="CN128" s="38">
        <f>VLOOKUP(B:B,'[1]1. RW,EX,BOP,CP,SA'!$B:$CD,70,0)</f>
        <v>103</v>
      </c>
      <c r="CO128" s="38">
        <f>VLOOKUP(B:B,'[1]1. RW,EX,BOP,CP,SA'!$B:$CD,71,0)</f>
        <v>106</v>
      </c>
      <c r="CP128" s="38">
        <f>VLOOKUP(B:B,'[1]1. RW,EX,BOP,CP,SA'!$B:$CD,72,0)</f>
        <v>94</v>
      </c>
      <c r="CQ128" s="38">
        <f>VLOOKUP(B:B,'[1]1. RW,EX,BOP,CP,SA'!$B:$CD,73,0)</f>
        <v>94</v>
      </c>
      <c r="CR128" s="38">
        <f>VLOOKUP(B:B,'[1]1. RW,EX,BOP,CP,SA'!$B:$CD,74,0)</f>
        <v>103</v>
      </c>
      <c r="CS128" s="38">
        <f>VLOOKUP(B:B,'[1]1. RW,EX,BOP,CP,SA'!$B:$CD,75,0)</f>
        <v>109</v>
      </c>
      <c r="CT128" s="38">
        <f>VLOOKUP(B:B,'[1]1. RW,EX,BOP,CP,SA'!$B:$CD,76,0)</f>
        <v>128</v>
      </c>
      <c r="CU128" s="38">
        <f>VLOOKUP(B:B,'[1]1. RW,EX,BOP,CP,SA'!$B:$CD,77,0)</f>
        <v>144</v>
      </c>
      <c r="CV128" s="52">
        <f>VLOOKUP(B:B,'[1]1. RW,EX,BOP,CP,SA'!$B:$CD,78,0)</f>
        <v>170</v>
      </c>
      <c r="CW128" s="52">
        <f>VLOOKUP(B:B,'[1]1. RW,EX,BOP,CP,SA'!$B:$CD,79,0)</f>
        <v>192</v>
      </c>
      <c r="CX128" s="52">
        <f>VLOOKUP(B:B,'[1]1. RW,EX,BOP,CP,SA'!$B:$CD,80,0)</f>
        <v>186</v>
      </c>
      <c r="CY128" s="52">
        <f>VLOOKUP(B:B,'[1]1. RW,EX,BOP,CP,SA'!$B:$CD,81,0)</f>
        <v>202</v>
      </c>
    </row>
    <row r="129" spans="1:103">
      <c r="A129" s="9" t="s">
        <v>241</v>
      </c>
      <c r="B129" s="5" t="s">
        <v>1522</v>
      </c>
      <c r="C129" s="18" t="s">
        <v>859</v>
      </c>
      <c r="D129" s="38">
        <v>2414</v>
      </c>
      <c r="E129" s="38">
        <v>2392</v>
      </c>
      <c r="F129" s="38">
        <v>2639</v>
      </c>
      <c r="G129" s="38">
        <v>2953</v>
      </c>
      <c r="H129" s="38">
        <v>2712</v>
      </c>
      <c r="I129" s="38">
        <v>2632</v>
      </c>
      <c r="J129" s="38">
        <v>2634</v>
      </c>
      <c r="K129" s="38">
        <v>2869</v>
      </c>
      <c r="L129" s="38">
        <v>2962</v>
      </c>
      <c r="M129" s="38">
        <v>3184</v>
      </c>
      <c r="N129" s="38">
        <v>3649</v>
      </c>
      <c r="O129" s="38">
        <v>3943</v>
      </c>
      <c r="P129" s="38">
        <v>4375</v>
      </c>
      <c r="Q129" s="38">
        <v>5034</v>
      </c>
      <c r="R129" s="38">
        <v>5314</v>
      </c>
      <c r="S129" s="38">
        <v>5611</v>
      </c>
      <c r="T129" s="38">
        <v>5499</v>
      </c>
      <c r="U129" s="38">
        <v>5617</v>
      </c>
      <c r="V129" s="38">
        <v>6027</v>
      </c>
      <c r="W129" s="38">
        <v>6626</v>
      </c>
      <c r="X129" s="53">
        <f>VLOOKUP(B:B,'[1]1. RW,EX,BOP,CP,SA'!$B:$CD,2,0)</f>
        <v>656</v>
      </c>
      <c r="Y129" s="38">
        <f>VLOOKUP(B:B,'[1]1. RW,EX,BOP,CP,SA'!$B:$CD,3,0)</f>
        <v>604</v>
      </c>
      <c r="Z129" s="38">
        <f>VLOOKUP(B:B,'[1]1. RW,EX,BOP,CP,SA'!$B:$CD,4,0)</f>
        <v>575</v>
      </c>
      <c r="AA129" s="38">
        <f>VLOOKUP(B:B,'[1]1. RW,EX,BOP,CP,SA'!$B:$CD,5,0)</f>
        <v>579</v>
      </c>
      <c r="AB129" s="38">
        <f>VLOOKUP(B:B,'[1]1. RW,EX,BOP,CP,SA'!$B:$CD,6,0)</f>
        <v>583</v>
      </c>
      <c r="AC129" s="38">
        <f>VLOOKUP(B:B,'[1]1. RW,EX,BOP,CP,SA'!$B:$CD,7,0)</f>
        <v>562</v>
      </c>
      <c r="AD129" s="38">
        <f>VLOOKUP(B:B,'[1]1. RW,EX,BOP,CP,SA'!$B:$CD,8,0)</f>
        <v>651</v>
      </c>
      <c r="AE129" s="38">
        <f>VLOOKUP(B:B,'[1]1. RW,EX,BOP,CP,SA'!$B:$CD,9,0)</f>
        <v>596</v>
      </c>
      <c r="AF129" s="38">
        <f>VLOOKUP(B:B,'[1]1. RW,EX,BOP,CP,SA'!$B:$CD,10,0)</f>
        <v>607</v>
      </c>
      <c r="AG129" s="38">
        <f>VLOOKUP(B:B,'[1]1. RW,EX,BOP,CP,SA'!$B:$CD,11,0)</f>
        <v>623</v>
      </c>
      <c r="AH129" s="38">
        <f>VLOOKUP(B:B,'[1]1. RW,EX,BOP,CP,SA'!$B:$CD,12,0)</f>
        <v>660</v>
      </c>
      <c r="AI129" s="38">
        <f>VLOOKUP(B:B,'[1]1. RW,EX,BOP,CP,SA'!$B:$CD,13,0)</f>
        <v>749</v>
      </c>
      <c r="AJ129" s="38">
        <f>VLOOKUP(B:B,'[1]1. RW,EX,BOP,CP,SA'!$B:$CD,14,0)</f>
        <v>775</v>
      </c>
      <c r="AK129" s="38">
        <f>VLOOKUP(B:B,'[1]1. RW,EX,BOP,CP,SA'!$B:$CD,15,0)</f>
        <v>764</v>
      </c>
      <c r="AL129" s="38">
        <f>VLOOKUP(B:B,'[1]1. RW,EX,BOP,CP,SA'!$B:$CD,16,0)</f>
        <v>687</v>
      </c>
      <c r="AM129" s="38">
        <f>VLOOKUP(B:B,'[1]1. RW,EX,BOP,CP,SA'!$B:$CD,17,0)</f>
        <v>727</v>
      </c>
      <c r="AN129" s="38">
        <f>VLOOKUP(B:B,'[1]1. RW,EX,BOP,CP,SA'!$B:$CD,18,0)</f>
        <v>681</v>
      </c>
      <c r="AO129" s="38">
        <f>VLOOKUP(B:B,'[1]1. RW,EX,BOP,CP,SA'!$B:$CD,19,0)</f>
        <v>745</v>
      </c>
      <c r="AP129" s="38">
        <f>VLOOKUP(B:B,'[1]1. RW,EX,BOP,CP,SA'!$B:$CD,20,0)</f>
        <v>694</v>
      </c>
      <c r="AQ129" s="38">
        <f>VLOOKUP(B:B,'[1]1. RW,EX,BOP,CP,SA'!$B:$CD,21,0)</f>
        <v>592</v>
      </c>
      <c r="AR129" s="38">
        <f>VLOOKUP(B:B,'[1]1. RW,EX,BOP,CP,SA'!$B:$CD,22,0)</f>
        <v>636</v>
      </c>
      <c r="AS129" s="38">
        <f>VLOOKUP(B:B,'[1]1. RW,EX,BOP,CP,SA'!$B:$CD,23,0)</f>
        <v>674</v>
      </c>
      <c r="AT129" s="38">
        <f>VLOOKUP(B:B,'[1]1. RW,EX,BOP,CP,SA'!$B:$CD,24,0)</f>
        <v>682</v>
      </c>
      <c r="AU129" s="38">
        <f>VLOOKUP(B:B,'[1]1. RW,EX,BOP,CP,SA'!$B:$CD,25,0)</f>
        <v>640</v>
      </c>
      <c r="AV129" s="38">
        <f>VLOOKUP(B:B,'[1]1. RW,EX,BOP,CP,SA'!$B:$CD,26,0)</f>
        <v>642</v>
      </c>
      <c r="AW129" s="38">
        <f>VLOOKUP(B:B,'[1]1. RW,EX,BOP,CP,SA'!$B:$CD,27,0)</f>
        <v>621</v>
      </c>
      <c r="AX129" s="38">
        <f>VLOOKUP(B:B,'[1]1. RW,EX,BOP,CP,SA'!$B:$CD,28,0)</f>
        <v>689</v>
      </c>
      <c r="AY129" s="38">
        <f>VLOOKUP(B:B,'[1]1. RW,EX,BOP,CP,SA'!$B:$CD,29,0)</f>
        <v>682</v>
      </c>
      <c r="AZ129" s="38">
        <f>VLOOKUP(B:B,'[1]1. RW,EX,BOP,CP,SA'!$B:$CD,30,0)</f>
        <v>647</v>
      </c>
      <c r="BA129" s="38">
        <f>VLOOKUP(B:B,'[1]1. RW,EX,BOP,CP,SA'!$B:$CD,31,0)</f>
        <v>689</v>
      </c>
      <c r="BB129" s="38">
        <f>VLOOKUP(B:B,'[1]1. RW,EX,BOP,CP,SA'!$B:$CD,32,0)</f>
        <v>716</v>
      </c>
      <c r="BC129" s="38">
        <f>VLOOKUP(B:B,'[1]1. RW,EX,BOP,CP,SA'!$B:$CD,33,0)</f>
        <v>817</v>
      </c>
      <c r="BD129" s="38">
        <f>VLOOKUP(B:B,'[1]1. RW,EX,BOP,CP,SA'!$B:$CD,34,0)</f>
        <v>745</v>
      </c>
      <c r="BE129" s="38">
        <f>VLOOKUP(B:B,'[1]1. RW,EX,BOP,CP,SA'!$B:$CD,35,0)</f>
        <v>734</v>
      </c>
      <c r="BF129" s="38">
        <f>VLOOKUP(B:B,'[1]1. RW,EX,BOP,CP,SA'!$B:$CD,36,0)</f>
        <v>746</v>
      </c>
      <c r="BG129" s="38">
        <f>VLOOKUP(B:B,'[1]1. RW,EX,BOP,CP,SA'!$B:$CD,37,0)</f>
        <v>737</v>
      </c>
      <c r="BH129" s="38">
        <f>VLOOKUP(B:B,'[1]1. RW,EX,BOP,CP,SA'!$B:$CD,38,0)</f>
        <v>753</v>
      </c>
      <c r="BI129" s="38">
        <f>VLOOKUP(B:B,'[1]1. RW,EX,BOP,CP,SA'!$B:$CD,39,0)</f>
        <v>814</v>
      </c>
      <c r="BJ129" s="38">
        <f>VLOOKUP(B:B,'[1]1. RW,EX,BOP,CP,SA'!$B:$CD,40,0)</f>
        <v>795</v>
      </c>
      <c r="BK129" s="38">
        <f>VLOOKUP(B:B,'[1]1. RW,EX,BOP,CP,SA'!$B:$CD,41,0)</f>
        <v>822</v>
      </c>
      <c r="BL129" s="38">
        <f>VLOOKUP(B:B,'[1]1. RW,EX,BOP,CP,SA'!$B:$CD,42,0)</f>
        <v>857</v>
      </c>
      <c r="BM129" s="38">
        <f>VLOOKUP(B:B,'[1]1. RW,EX,BOP,CP,SA'!$B:$CD,43,0)</f>
        <v>901</v>
      </c>
      <c r="BN129" s="38">
        <f>VLOOKUP(B:B,'[1]1. RW,EX,BOP,CP,SA'!$B:$CD,44,0)</f>
        <v>924</v>
      </c>
      <c r="BO129" s="38">
        <f>VLOOKUP(B:B,'[1]1. RW,EX,BOP,CP,SA'!$B:$CD,45,0)</f>
        <v>967</v>
      </c>
      <c r="BP129" s="38">
        <f>VLOOKUP(B:B,'[1]1. RW,EX,BOP,CP,SA'!$B:$CD,46,0)</f>
        <v>992</v>
      </c>
      <c r="BQ129" s="38">
        <f>VLOOKUP(B:B,'[1]1. RW,EX,BOP,CP,SA'!$B:$CD,47,0)</f>
        <v>976</v>
      </c>
      <c r="BR129" s="38">
        <f>VLOOKUP(B:B,'[1]1. RW,EX,BOP,CP,SA'!$B:$CD,48,0)</f>
        <v>945</v>
      </c>
      <c r="BS129" s="38">
        <f>VLOOKUP(B:B,'[1]1. RW,EX,BOP,CP,SA'!$B:$CD,49,0)</f>
        <v>1030</v>
      </c>
      <c r="BT129" s="38">
        <f>VLOOKUP(B:B,'[1]1. RW,EX,BOP,CP,SA'!$B:$CD,50,0)</f>
        <v>1027</v>
      </c>
      <c r="BU129" s="38">
        <f>VLOOKUP(B:B,'[1]1. RW,EX,BOP,CP,SA'!$B:$CD,51,0)</f>
        <v>1087</v>
      </c>
      <c r="BV129" s="38">
        <f>VLOOKUP(B:B,'[1]1. RW,EX,BOP,CP,SA'!$B:$CD,52,0)</f>
        <v>1162</v>
      </c>
      <c r="BW129" s="38">
        <f>VLOOKUP(B:B,'[1]1. RW,EX,BOP,CP,SA'!$B:$CD,53,0)</f>
        <v>1099</v>
      </c>
      <c r="BX129" s="38">
        <f>VLOOKUP(B:B,'[1]1. RW,EX,BOP,CP,SA'!$B:$CD,54,0)</f>
        <v>1217</v>
      </c>
      <c r="BY129" s="38">
        <f>VLOOKUP(B:B,'[1]1. RW,EX,BOP,CP,SA'!$B:$CD,55,0)</f>
        <v>1200</v>
      </c>
      <c r="BZ129" s="38">
        <f>VLOOKUP(B:B,'[1]1. RW,EX,BOP,CP,SA'!$B:$CD,56,0)</f>
        <v>1302</v>
      </c>
      <c r="CA129" s="38">
        <f>VLOOKUP(B:B,'[1]1. RW,EX,BOP,CP,SA'!$B:$CD,57,0)</f>
        <v>1315</v>
      </c>
      <c r="CB129" s="38">
        <f>VLOOKUP(B:B,'[1]1. RW,EX,BOP,CP,SA'!$B:$CD,58,0)</f>
        <v>1303</v>
      </c>
      <c r="CC129" s="38">
        <f>VLOOKUP(B:B,'[1]1. RW,EX,BOP,CP,SA'!$B:$CD,59,0)</f>
        <v>1318</v>
      </c>
      <c r="CD129" s="38">
        <f>VLOOKUP(B:B,'[1]1. RW,EX,BOP,CP,SA'!$B:$CD,60,0)</f>
        <v>1347</v>
      </c>
      <c r="CE129" s="38">
        <f>VLOOKUP(B:B,'[1]1. RW,EX,BOP,CP,SA'!$B:$CD,61,0)</f>
        <v>1346</v>
      </c>
      <c r="CF129" s="38">
        <f>VLOOKUP(B:B,'[1]1. RW,EX,BOP,CP,SA'!$B:$CD,62,0)</f>
        <v>1331</v>
      </c>
      <c r="CG129" s="38">
        <f>VLOOKUP(B:B,'[1]1. RW,EX,BOP,CP,SA'!$B:$CD,63,0)</f>
        <v>1466</v>
      </c>
      <c r="CH129" s="38">
        <f>VLOOKUP(B:B,'[1]1. RW,EX,BOP,CP,SA'!$B:$CD,64,0)</f>
        <v>1378</v>
      </c>
      <c r="CI129" s="38">
        <f>VLOOKUP(B:B,'[1]1. RW,EX,BOP,CP,SA'!$B:$CD,65,0)</f>
        <v>1436</v>
      </c>
      <c r="CJ129" s="38">
        <f>VLOOKUP(B:B,'[1]1. RW,EX,BOP,CP,SA'!$B:$CD,66,0)</f>
        <v>1418</v>
      </c>
      <c r="CK129" s="38">
        <f>VLOOKUP(B:B,'[1]1. RW,EX,BOP,CP,SA'!$B:$CD,67,0)</f>
        <v>1390</v>
      </c>
      <c r="CL129" s="38">
        <f>VLOOKUP(B:B,'[1]1. RW,EX,BOP,CP,SA'!$B:$CD,68,0)</f>
        <v>1331</v>
      </c>
      <c r="CM129" s="38">
        <f>VLOOKUP(B:B,'[1]1. RW,EX,BOP,CP,SA'!$B:$CD,69,0)</f>
        <v>1360</v>
      </c>
      <c r="CN129" s="38">
        <f>VLOOKUP(B:B,'[1]1. RW,EX,BOP,CP,SA'!$B:$CD,70,0)</f>
        <v>1427</v>
      </c>
      <c r="CO129" s="38">
        <f>VLOOKUP(B:B,'[1]1. RW,EX,BOP,CP,SA'!$B:$CD,71,0)</f>
        <v>1381</v>
      </c>
      <c r="CP129" s="38">
        <f>VLOOKUP(B:B,'[1]1. RW,EX,BOP,CP,SA'!$B:$CD,72,0)</f>
        <v>1408</v>
      </c>
      <c r="CQ129" s="38">
        <f>VLOOKUP(B:B,'[1]1. RW,EX,BOP,CP,SA'!$B:$CD,73,0)</f>
        <v>1401</v>
      </c>
      <c r="CR129" s="38">
        <f>VLOOKUP(B:B,'[1]1. RW,EX,BOP,CP,SA'!$B:$CD,74,0)</f>
        <v>1431</v>
      </c>
      <c r="CS129" s="38">
        <f>VLOOKUP(B:B,'[1]1. RW,EX,BOP,CP,SA'!$B:$CD,75,0)</f>
        <v>1473</v>
      </c>
      <c r="CT129" s="38">
        <f>VLOOKUP(B:B,'[1]1. RW,EX,BOP,CP,SA'!$B:$CD,76,0)</f>
        <v>1508</v>
      </c>
      <c r="CU129" s="38">
        <f>VLOOKUP(B:B,'[1]1. RW,EX,BOP,CP,SA'!$B:$CD,77,0)</f>
        <v>1615</v>
      </c>
      <c r="CV129" s="52">
        <f>VLOOKUP(B:B,'[1]1. RW,EX,BOP,CP,SA'!$B:$CD,78,0)</f>
        <v>1663</v>
      </c>
      <c r="CW129" s="52">
        <f>VLOOKUP(B:B,'[1]1. RW,EX,BOP,CP,SA'!$B:$CD,79,0)</f>
        <v>1710</v>
      </c>
      <c r="CX129" s="52">
        <f>VLOOKUP(B:B,'[1]1. RW,EX,BOP,CP,SA'!$B:$CD,80,0)</f>
        <v>1635</v>
      </c>
      <c r="CY129" s="52">
        <f>VLOOKUP(B:B,'[1]1. RW,EX,BOP,CP,SA'!$B:$CD,81,0)</f>
        <v>1618</v>
      </c>
    </row>
    <row r="130" spans="1:103">
      <c r="A130" s="9" t="s">
        <v>243</v>
      </c>
      <c r="B130" s="5" t="s">
        <v>1523</v>
      </c>
      <c r="C130" s="18" t="s">
        <v>860</v>
      </c>
      <c r="D130" s="38">
        <v>150</v>
      </c>
      <c r="E130" s="38">
        <v>147</v>
      </c>
      <c r="F130" s="38">
        <v>158</v>
      </c>
      <c r="G130" s="38">
        <v>173</v>
      </c>
      <c r="H130" s="38">
        <v>196</v>
      </c>
      <c r="I130" s="38">
        <v>253</v>
      </c>
      <c r="J130" s="38">
        <v>308</v>
      </c>
      <c r="K130" s="38">
        <v>305</v>
      </c>
      <c r="L130" s="38">
        <v>402</v>
      </c>
      <c r="M130" s="38">
        <v>390</v>
      </c>
      <c r="N130" s="38">
        <v>440</v>
      </c>
      <c r="O130" s="38">
        <v>528</v>
      </c>
      <c r="P130" s="38">
        <v>565</v>
      </c>
      <c r="Q130" s="38">
        <v>665</v>
      </c>
      <c r="R130" s="38">
        <v>744</v>
      </c>
      <c r="S130" s="38">
        <v>840</v>
      </c>
      <c r="T130" s="38">
        <v>721</v>
      </c>
      <c r="U130" s="38">
        <v>770</v>
      </c>
      <c r="V130" s="38">
        <v>807</v>
      </c>
      <c r="W130" s="38">
        <v>930</v>
      </c>
      <c r="X130" s="53">
        <f>VLOOKUP(B:B,'[1]1. RW,EX,BOP,CP,SA'!$B:$CD,2,0)</f>
        <v>41</v>
      </c>
      <c r="Y130" s="38">
        <f>VLOOKUP(B:B,'[1]1. RW,EX,BOP,CP,SA'!$B:$CD,3,0)</f>
        <v>31</v>
      </c>
      <c r="Z130" s="38">
        <f>VLOOKUP(B:B,'[1]1. RW,EX,BOP,CP,SA'!$B:$CD,4,0)</f>
        <v>42</v>
      </c>
      <c r="AA130" s="38">
        <f>VLOOKUP(B:B,'[1]1. RW,EX,BOP,CP,SA'!$B:$CD,5,0)</f>
        <v>36</v>
      </c>
      <c r="AB130" s="38">
        <f>VLOOKUP(B:B,'[1]1. RW,EX,BOP,CP,SA'!$B:$CD,6,0)</f>
        <v>31</v>
      </c>
      <c r="AC130" s="38">
        <f>VLOOKUP(B:B,'[1]1. RW,EX,BOP,CP,SA'!$B:$CD,7,0)</f>
        <v>36</v>
      </c>
      <c r="AD130" s="38">
        <f>VLOOKUP(B:B,'[1]1. RW,EX,BOP,CP,SA'!$B:$CD,8,0)</f>
        <v>44</v>
      </c>
      <c r="AE130" s="38">
        <f>VLOOKUP(B:B,'[1]1. RW,EX,BOP,CP,SA'!$B:$CD,9,0)</f>
        <v>36</v>
      </c>
      <c r="AF130" s="38">
        <f>VLOOKUP(B:B,'[1]1. RW,EX,BOP,CP,SA'!$B:$CD,10,0)</f>
        <v>34</v>
      </c>
      <c r="AG130" s="38">
        <f>VLOOKUP(B:B,'[1]1. RW,EX,BOP,CP,SA'!$B:$CD,11,0)</f>
        <v>39</v>
      </c>
      <c r="AH130" s="38">
        <f>VLOOKUP(B:B,'[1]1. RW,EX,BOP,CP,SA'!$B:$CD,12,0)</f>
        <v>41</v>
      </c>
      <c r="AI130" s="38">
        <f>VLOOKUP(B:B,'[1]1. RW,EX,BOP,CP,SA'!$B:$CD,13,0)</f>
        <v>44</v>
      </c>
      <c r="AJ130" s="38">
        <f>VLOOKUP(B:B,'[1]1. RW,EX,BOP,CP,SA'!$B:$CD,14,0)</f>
        <v>43</v>
      </c>
      <c r="AK130" s="38">
        <f>VLOOKUP(B:B,'[1]1. RW,EX,BOP,CP,SA'!$B:$CD,15,0)</f>
        <v>39</v>
      </c>
      <c r="AL130" s="38">
        <f>VLOOKUP(B:B,'[1]1. RW,EX,BOP,CP,SA'!$B:$CD,16,0)</f>
        <v>44</v>
      </c>
      <c r="AM130" s="38">
        <f>VLOOKUP(B:B,'[1]1. RW,EX,BOP,CP,SA'!$B:$CD,17,0)</f>
        <v>47</v>
      </c>
      <c r="AN130" s="38">
        <f>VLOOKUP(B:B,'[1]1. RW,EX,BOP,CP,SA'!$B:$CD,18,0)</f>
        <v>55</v>
      </c>
      <c r="AO130" s="38">
        <f>VLOOKUP(B:B,'[1]1. RW,EX,BOP,CP,SA'!$B:$CD,19,0)</f>
        <v>46</v>
      </c>
      <c r="AP130" s="38">
        <f>VLOOKUP(B:B,'[1]1. RW,EX,BOP,CP,SA'!$B:$CD,20,0)</f>
        <v>48</v>
      </c>
      <c r="AQ130" s="38">
        <f>VLOOKUP(B:B,'[1]1. RW,EX,BOP,CP,SA'!$B:$CD,21,0)</f>
        <v>47</v>
      </c>
      <c r="AR130" s="38">
        <f>VLOOKUP(B:B,'[1]1. RW,EX,BOP,CP,SA'!$B:$CD,22,0)</f>
        <v>47</v>
      </c>
      <c r="AS130" s="38">
        <f>VLOOKUP(B:B,'[1]1. RW,EX,BOP,CP,SA'!$B:$CD,23,0)</f>
        <v>71</v>
      </c>
      <c r="AT130" s="38">
        <f>VLOOKUP(B:B,'[1]1. RW,EX,BOP,CP,SA'!$B:$CD,24,0)</f>
        <v>65</v>
      </c>
      <c r="AU130" s="38">
        <f>VLOOKUP(B:B,'[1]1. RW,EX,BOP,CP,SA'!$B:$CD,25,0)</f>
        <v>70</v>
      </c>
      <c r="AV130" s="38">
        <f>VLOOKUP(B:B,'[1]1. RW,EX,BOP,CP,SA'!$B:$CD,26,0)</f>
        <v>67</v>
      </c>
      <c r="AW130" s="38">
        <f>VLOOKUP(B:B,'[1]1. RW,EX,BOP,CP,SA'!$B:$CD,27,0)</f>
        <v>71</v>
      </c>
      <c r="AX130" s="38">
        <f>VLOOKUP(B:B,'[1]1. RW,EX,BOP,CP,SA'!$B:$CD,28,0)</f>
        <v>82</v>
      </c>
      <c r="AY130" s="38">
        <f>VLOOKUP(B:B,'[1]1. RW,EX,BOP,CP,SA'!$B:$CD,29,0)</f>
        <v>88</v>
      </c>
      <c r="AZ130" s="38">
        <f>VLOOKUP(B:B,'[1]1. RW,EX,BOP,CP,SA'!$B:$CD,30,0)</f>
        <v>71</v>
      </c>
      <c r="BA130" s="38">
        <f>VLOOKUP(B:B,'[1]1. RW,EX,BOP,CP,SA'!$B:$CD,31,0)</f>
        <v>73</v>
      </c>
      <c r="BB130" s="38">
        <f>VLOOKUP(B:B,'[1]1. RW,EX,BOP,CP,SA'!$B:$CD,32,0)</f>
        <v>77</v>
      </c>
      <c r="BC130" s="38">
        <f>VLOOKUP(B:B,'[1]1. RW,EX,BOP,CP,SA'!$B:$CD,33,0)</f>
        <v>84</v>
      </c>
      <c r="BD130" s="38">
        <f>VLOOKUP(B:B,'[1]1. RW,EX,BOP,CP,SA'!$B:$CD,34,0)</f>
        <v>93</v>
      </c>
      <c r="BE130" s="38">
        <f>VLOOKUP(B:B,'[1]1. RW,EX,BOP,CP,SA'!$B:$CD,35,0)</f>
        <v>94</v>
      </c>
      <c r="BF130" s="38">
        <f>VLOOKUP(B:B,'[1]1. RW,EX,BOP,CP,SA'!$B:$CD,36,0)</f>
        <v>103</v>
      </c>
      <c r="BG130" s="38">
        <f>VLOOKUP(B:B,'[1]1. RW,EX,BOP,CP,SA'!$B:$CD,37,0)</f>
        <v>112</v>
      </c>
      <c r="BH130" s="38">
        <f>VLOOKUP(B:B,'[1]1. RW,EX,BOP,CP,SA'!$B:$CD,38,0)</f>
        <v>93</v>
      </c>
      <c r="BI130" s="38">
        <f>VLOOKUP(B:B,'[1]1. RW,EX,BOP,CP,SA'!$B:$CD,39,0)</f>
        <v>101</v>
      </c>
      <c r="BJ130" s="38">
        <f>VLOOKUP(B:B,'[1]1. RW,EX,BOP,CP,SA'!$B:$CD,40,0)</f>
        <v>80</v>
      </c>
      <c r="BK130" s="38">
        <f>VLOOKUP(B:B,'[1]1. RW,EX,BOP,CP,SA'!$B:$CD,41,0)</f>
        <v>116</v>
      </c>
      <c r="BL130" s="38">
        <f>VLOOKUP(B:B,'[1]1. RW,EX,BOP,CP,SA'!$B:$CD,42,0)</f>
        <v>94</v>
      </c>
      <c r="BM130" s="38">
        <f>VLOOKUP(B:B,'[1]1. RW,EX,BOP,CP,SA'!$B:$CD,43,0)</f>
        <v>114</v>
      </c>
      <c r="BN130" s="38">
        <f>VLOOKUP(B:B,'[1]1. RW,EX,BOP,CP,SA'!$B:$CD,44,0)</f>
        <v>111</v>
      </c>
      <c r="BO130" s="38">
        <f>VLOOKUP(B:B,'[1]1. RW,EX,BOP,CP,SA'!$B:$CD,45,0)</f>
        <v>121</v>
      </c>
      <c r="BP130" s="38">
        <f>VLOOKUP(B:B,'[1]1. RW,EX,BOP,CP,SA'!$B:$CD,46,0)</f>
        <v>141</v>
      </c>
      <c r="BQ130" s="38">
        <f>VLOOKUP(B:B,'[1]1. RW,EX,BOP,CP,SA'!$B:$CD,47,0)</f>
        <v>123</v>
      </c>
      <c r="BR130" s="38">
        <f>VLOOKUP(B:B,'[1]1. RW,EX,BOP,CP,SA'!$B:$CD,48,0)</f>
        <v>113</v>
      </c>
      <c r="BS130" s="38">
        <f>VLOOKUP(B:B,'[1]1. RW,EX,BOP,CP,SA'!$B:$CD,49,0)</f>
        <v>151</v>
      </c>
      <c r="BT130" s="38">
        <f>VLOOKUP(B:B,'[1]1. RW,EX,BOP,CP,SA'!$B:$CD,50,0)</f>
        <v>129</v>
      </c>
      <c r="BU130" s="38">
        <f>VLOOKUP(B:B,'[1]1. RW,EX,BOP,CP,SA'!$B:$CD,51,0)</f>
        <v>141</v>
      </c>
      <c r="BV130" s="38">
        <f>VLOOKUP(B:B,'[1]1. RW,EX,BOP,CP,SA'!$B:$CD,52,0)</f>
        <v>142</v>
      </c>
      <c r="BW130" s="38">
        <f>VLOOKUP(B:B,'[1]1. RW,EX,BOP,CP,SA'!$B:$CD,53,0)</f>
        <v>153</v>
      </c>
      <c r="BX130" s="38">
        <f>VLOOKUP(B:B,'[1]1. RW,EX,BOP,CP,SA'!$B:$CD,54,0)</f>
        <v>150</v>
      </c>
      <c r="BY130" s="38">
        <f>VLOOKUP(B:B,'[1]1. RW,EX,BOP,CP,SA'!$B:$CD,55,0)</f>
        <v>146</v>
      </c>
      <c r="BZ130" s="38">
        <f>VLOOKUP(B:B,'[1]1. RW,EX,BOP,CP,SA'!$B:$CD,56,0)</f>
        <v>154</v>
      </c>
      <c r="CA130" s="38">
        <f>VLOOKUP(B:B,'[1]1. RW,EX,BOP,CP,SA'!$B:$CD,57,0)</f>
        <v>215</v>
      </c>
      <c r="CB130" s="38">
        <f>VLOOKUP(B:B,'[1]1. RW,EX,BOP,CP,SA'!$B:$CD,58,0)</f>
        <v>164</v>
      </c>
      <c r="CC130" s="38">
        <f>VLOOKUP(B:B,'[1]1. RW,EX,BOP,CP,SA'!$B:$CD,59,0)</f>
        <v>179</v>
      </c>
      <c r="CD130" s="38">
        <f>VLOOKUP(B:B,'[1]1. RW,EX,BOP,CP,SA'!$B:$CD,60,0)</f>
        <v>183</v>
      </c>
      <c r="CE130" s="38">
        <f>VLOOKUP(B:B,'[1]1. RW,EX,BOP,CP,SA'!$B:$CD,61,0)</f>
        <v>218</v>
      </c>
      <c r="CF130" s="38">
        <f>VLOOKUP(B:B,'[1]1. RW,EX,BOP,CP,SA'!$B:$CD,62,0)</f>
        <v>191</v>
      </c>
      <c r="CG130" s="38">
        <f>VLOOKUP(B:B,'[1]1. RW,EX,BOP,CP,SA'!$B:$CD,63,0)</f>
        <v>230</v>
      </c>
      <c r="CH130" s="38">
        <f>VLOOKUP(B:B,'[1]1. RW,EX,BOP,CP,SA'!$B:$CD,64,0)</f>
        <v>191</v>
      </c>
      <c r="CI130" s="38">
        <f>VLOOKUP(B:B,'[1]1. RW,EX,BOP,CP,SA'!$B:$CD,65,0)</f>
        <v>228</v>
      </c>
      <c r="CJ130" s="38">
        <f>VLOOKUP(B:B,'[1]1. RW,EX,BOP,CP,SA'!$B:$CD,66,0)</f>
        <v>193</v>
      </c>
      <c r="CK130" s="38">
        <f>VLOOKUP(B:B,'[1]1. RW,EX,BOP,CP,SA'!$B:$CD,67,0)</f>
        <v>189</v>
      </c>
      <c r="CL130" s="38">
        <f>VLOOKUP(B:B,'[1]1. RW,EX,BOP,CP,SA'!$B:$CD,68,0)</f>
        <v>152</v>
      </c>
      <c r="CM130" s="38">
        <f>VLOOKUP(B:B,'[1]1. RW,EX,BOP,CP,SA'!$B:$CD,69,0)</f>
        <v>187</v>
      </c>
      <c r="CN130" s="38">
        <f>VLOOKUP(B:B,'[1]1. RW,EX,BOP,CP,SA'!$B:$CD,70,0)</f>
        <v>186</v>
      </c>
      <c r="CO130" s="38">
        <f>VLOOKUP(B:B,'[1]1. RW,EX,BOP,CP,SA'!$B:$CD,71,0)</f>
        <v>212</v>
      </c>
      <c r="CP130" s="38">
        <f>VLOOKUP(B:B,'[1]1. RW,EX,BOP,CP,SA'!$B:$CD,72,0)</f>
        <v>195</v>
      </c>
      <c r="CQ130" s="38">
        <f>VLOOKUP(B:B,'[1]1. RW,EX,BOP,CP,SA'!$B:$CD,73,0)</f>
        <v>177</v>
      </c>
      <c r="CR130" s="38">
        <f>VLOOKUP(B:B,'[1]1. RW,EX,BOP,CP,SA'!$B:$CD,74,0)</f>
        <v>183</v>
      </c>
      <c r="CS130" s="38">
        <f>VLOOKUP(B:B,'[1]1. RW,EX,BOP,CP,SA'!$B:$CD,75,0)</f>
        <v>194</v>
      </c>
      <c r="CT130" s="38">
        <f>VLOOKUP(B:B,'[1]1. RW,EX,BOP,CP,SA'!$B:$CD,76,0)</f>
        <v>195</v>
      </c>
      <c r="CU130" s="38">
        <f>VLOOKUP(B:B,'[1]1. RW,EX,BOP,CP,SA'!$B:$CD,77,0)</f>
        <v>235</v>
      </c>
      <c r="CV130" s="52">
        <f>VLOOKUP(B:B,'[1]1. RW,EX,BOP,CP,SA'!$B:$CD,78,0)</f>
        <v>224</v>
      </c>
      <c r="CW130" s="52">
        <f>VLOOKUP(B:B,'[1]1. RW,EX,BOP,CP,SA'!$B:$CD,79,0)</f>
        <v>249</v>
      </c>
      <c r="CX130" s="52">
        <f>VLOOKUP(B:B,'[1]1. RW,EX,BOP,CP,SA'!$B:$CD,80,0)</f>
        <v>195</v>
      </c>
      <c r="CY130" s="52">
        <f>VLOOKUP(B:B,'[1]1. RW,EX,BOP,CP,SA'!$B:$CD,81,0)</f>
        <v>262</v>
      </c>
    </row>
    <row r="131" spans="1:103">
      <c r="A131" s="9" t="s">
        <v>245</v>
      </c>
      <c r="B131" s="5" t="s">
        <v>1524</v>
      </c>
      <c r="C131" s="18" t="s">
        <v>861</v>
      </c>
      <c r="D131" s="38">
        <v>288</v>
      </c>
      <c r="E131" s="38">
        <v>260</v>
      </c>
      <c r="F131" s="38">
        <v>265</v>
      </c>
      <c r="G131" s="38">
        <v>255</v>
      </c>
      <c r="H131" s="38">
        <v>282</v>
      </c>
      <c r="I131" s="38">
        <v>246</v>
      </c>
      <c r="J131" s="38">
        <v>251</v>
      </c>
      <c r="K131" s="38">
        <v>270</v>
      </c>
      <c r="L131" s="38">
        <v>266</v>
      </c>
      <c r="M131" s="38">
        <v>280</v>
      </c>
      <c r="N131" s="38">
        <v>320</v>
      </c>
      <c r="O131" s="38">
        <v>379</v>
      </c>
      <c r="P131" s="38">
        <v>473</v>
      </c>
      <c r="Q131" s="38">
        <v>503</v>
      </c>
      <c r="R131" s="38">
        <v>507</v>
      </c>
      <c r="S131" s="38">
        <v>551</v>
      </c>
      <c r="T131" s="38">
        <v>480</v>
      </c>
      <c r="U131" s="38">
        <v>557</v>
      </c>
      <c r="V131" s="38">
        <v>662</v>
      </c>
      <c r="W131" s="38">
        <v>700</v>
      </c>
      <c r="X131" s="53">
        <f>VLOOKUP(B:B,'[1]1. RW,EX,BOP,CP,SA'!$B:$CD,2,0)</f>
        <v>63</v>
      </c>
      <c r="Y131" s="38">
        <f>VLOOKUP(B:B,'[1]1. RW,EX,BOP,CP,SA'!$B:$CD,3,0)</f>
        <v>60</v>
      </c>
      <c r="Z131" s="38">
        <f>VLOOKUP(B:B,'[1]1. RW,EX,BOP,CP,SA'!$B:$CD,4,0)</f>
        <v>65</v>
      </c>
      <c r="AA131" s="38">
        <f>VLOOKUP(B:B,'[1]1. RW,EX,BOP,CP,SA'!$B:$CD,5,0)</f>
        <v>100</v>
      </c>
      <c r="AB131" s="38">
        <f>VLOOKUP(B:B,'[1]1. RW,EX,BOP,CP,SA'!$B:$CD,6,0)</f>
        <v>65</v>
      </c>
      <c r="AC131" s="38">
        <f>VLOOKUP(B:B,'[1]1. RW,EX,BOP,CP,SA'!$B:$CD,7,0)</f>
        <v>66</v>
      </c>
      <c r="AD131" s="38">
        <f>VLOOKUP(B:B,'[1]1. RW,EX,BOP,CP,SA'!$B:$CD,8,0)</f>
        <v>64</v>
      </c>
      <c r="AE131" s="38">
        <f>VLOOKUP(B:B,'[1]1. RW,EX,BOP,CP,SA'!$B:$CD,9,0)</f>
        <v>65</v>
      </c>
      <c r="AF131" s="38">
        <f>VLOOKUP(B:B,'[1]1. RW,EX,BOP,CP,SA'!$B:$CD,10,0)</f>
        <v>63</v>
      </c>
      <c r="AG131" s="38">
        <f>VLOOKUP(B:B,'[1]1. RW,EX,BOP,CP,SA'!$B:$CD,11,0)</f>
        <v>62</v>
      </c>
      <c r="AH131" s="38">
        <f>VLOOKUP(B:B,'[1]1. RW,EX,BOP,CP,SA'!$B:$CD,12,0)</f>
        <v>65</v>
      </c>
      <c r="AI131" s="38">
        <f>VLOOKUP(B:B,'[1]1. RW,EX,BOP,CP,SA'!$B:$CD,13,0)</f>
        <v>75</v>
      </c>
      <c r="AJ131" s="38">
        <f>VLOOKUP(B:B,'[1]1. RW,EX,BOP,CP,SA'!$B:$CD,14,0)</f>
        <v>68</v>
      </c>
      <c r="AK131" s="38">
        <f>VLOOKUP(B:B,'[1]1. RW,EX,BOP,CP,SA'!$B:$CD,15,0)</f>
        <v>71</v>
      </c>
      <c r="AL131" s="38">
        <f>VLOOKUP(B:B,'[1]1. RW,EX,BOP,CP,SA'!$B:$CD,16,0)</f>
        <v>59</v>
      </c>
      <c r="AM131" s="38">
        <f>VLOOKUP(B:B,'[1]1. RW,EX,BOP,CP,SA'!$B:$CD,17,0)</f>
        <v>57</v>
      </c>
      <c r="AN131" s="38">
        <f>VLOOKUP(B:B,'[1]1. RW,EX,BOP,CP,SA'!$B:$CD,18,0)</f>
        <v>65</v>
      </c>
      <c r="AO131" s="38">
        <f>VLOOKUP(B:B,'[1]1. RW,EX,BOP,CP,SA'!$B:$CD,19,0)</f>
        <v>70</v>
      </c>
      <c r="AP131" s="38">
        <f>VLOOKUP(B:B,'[1]1. RW,EX,BOP,CP,SA'!$B:$CD,20,0)</f>
        <v>83</v>
      </c>
      <c r="AQ131" s="38">
        <f>VLOOKUP(B:B,'[1]1. RW,EX,BOP,CP,SA'!$B:$CD,21,0)</f>
        <v>64</v>
      </c>
      <c r="AR131" s="38">
        <f>VLOOKUP(B:B,'[1]1. RW,EX,BOP,CP,SA'!$B:$CD,22,0)</f>
        <v>58</v>
      </c>
      <c r="AS131" s="38">
        <f>VLOOKUP(B:B,'[1]1. RW,EX,BOP,CP,SA'!$B:$CD,23,0)</f>
        <v>64</v>
      </c>
      <c r="AT131" s="38">
        <f>VLOOKUP(B:B,'[1]1. RW,EX,BOP,CP,SA'!$B:$CD,24,0)</f>
        <v>63</v>
      </c>
      <c r="AU131" s="38">
        <f>VLOOKUP(B:B,'[1]1. RW,EX,BOP,CP,SA'!$B:$CD,25,0)</f>
        <v>61</v>
      </c>
      <c r="AV131" s="38">
        <f>VLOOKUP(B:B,'[1]1. RW,EX,BOP,CP,SA'!$B:$CD,26,0)</f>
        <v>65</v>
      </c>
      <c r="AW131" s="38">
        <f>VLOOKUP(B:B,'[1]1. RW,EX,BOP,CP,SA'!$B:$CD,27,0)</f>
        <v>56</v>
      </c>
      <c r="AX131" s="38">
        <f>VLOOKUP(B:B,'[1]1. RW,EX,BOP,CP,SA'!$B:$CD,28,0)</f>
        <v>66</v>
      </c>
      <c r="AY131" s="38">
        <f>VLOOKUP(B:B,'[1]1. RW,EX,BOP,CP,SA'!$B:$CD,29,0)</f>
        <v>64</v>
      </c>
      <c r="AZ131" s="38">
        <f>VLOOKUP(B:B,'[1]1. RW,EX,BOP,CP,SA'!$B:$CD,30,0)</f>
        <v>61</v>
      </c>
      <c r="BA131" s="38">
        <f>VLOOKUP(B:B,'[1]1. RW,EX,BOP,CP,SA'!$B:$CD,31,0)</f>
        <v>64</v>
      </c>
      <c r="BB131" s="38">
        <f>VLOOKUP(B:B,'[1]1. RW,EX,BOP,CP,SA'!$B:$CD,32,0)</f>
        <v>69</v>
      </c>
      <c r="BC131" s="38">
        <f>VLOOKUP(B:B,'[1]1. RW,EX,BOP,CP,SA'!$B:$CD,33,0)</f>
        <v>76</v>
      </c>
      <c r="BD131" s="38">
        <f>VLOOKUP(B:B,'[1]1. RW,EX,BOP,CP,SA'!$B:$CD,34,0)</f>
        <v>67</v>
      </c>
      <c r="BE131" s="38">
        <f>VLOOKUP(B:B,'[1]1. RW,EX,BOP,CP,SA'!$B:$CD,35,0)</f>
        <v>68</v>
      </c>
      <c r="BF131" s="38">
        <f>VLOOKUP(B:B,'[1]1. RW,EX,BOP,CP,SA'!$B:$CD,36,0)</f>
        <v>70</v>
      </c>
      <c r="BG131" s="38">
        <f>VLOOKUP(B:B,'[1]1. RW,EX,BOP,CP,SA'!$B:$CD,37,0)</f>
        <v>61</v>
      </c>
      <c r="BH131" s="38">
        <f>VLOOKUP(B:B,'[1]1. RW,EX,BOP,CP,SA'!$B:$CD,38,0)</f>
        <v>71</v>
      </c>
      <c r="BI131" s="38">
        <f>VLOOKUP(B:B,'[1]1. RW,EX,BOP,CP,SA'!$B:$CD,39,0)</f>
        <v>70</v>
      </c>
      <c r="BJ131" s="38">
        <f>VLOOKUP(B:B,'[1]1. RW,EX,BOP,CP,SA'!$B:$CD,40,0)</f>
        <v>66</v>
      </c>
      <c r="BK131" s="38">
        <f>VLOOKUP(B:B,'[1]1. RW,EX,BOP,CP,SA'!$B:$CD,41,0)</f>
        <v>73</v>
      </c>
      <c r="BL131" s="38">
        <f>VLOOKUP(B:B,'[1]1. RW,EX,BOP,CP,SA'!$B:$CD,42,0)</f>
        <v>70</v>
      </c>
      <c r="BM131" s="38">
        <f>VLOOKUP(B:B,'[1]1. RW,EX,BOP,CP,SA'!$B:$CD,43,0)</f>
        <v>77</v>
      </c>
      <c r="BN131" s="38">
        <f>VLOOKUP(B:B,'[1]1. RW,EX,BOP,CP,SA'!$B:$CD,44,0)</f>
        <v>87</v>
      </c>
      <c r="BO131" s="38">
        <f>VLOOKUP(B:B,'[1]1. RW,EX,BOP,CP,SA'!$B:$CD,45,0)</f>
        <v>86</v>
      </c>
      <c r="BP131" s="38">
        <f>VLOOKUP(B:B,'[1]1. RW,EX,BOP,CP,SA'!$B:$CD,46,0)</f>
        <v>94</v>
      </c>
      <c r="BQ131" s="38">
        <f>VLOOKUP(B:B,'[1]1. RW,EX,BOP,CP,SA'!$B:$CD,47,0)</f>
        <v>95</v>
      </c>
      <c r="BR131" s="38">
        <f>VLOOKUP(B:B,'[1]1. RW,EX,BOP,CP,SA'!$B:$CD,48,0)</f>
        <v>90</v>
      </c>
      <c r="BS131" s="38">
        <f>VLOOKUP(B:B,'[1]1. RW,EX,BOP,CP,SA'!$B:$CD,49,0)</f>
        <v>100</v>
      </c>
      <c r="BT131" s="38">
        <f>VLOOKUP(B:B,'[1]1. RW,EX,BOP,CP,SA'!$B:$CD,50,0)</f>
        <v>101</v>
      </c>
      <c r="BU131" s="38">
        <f>VLOOKUP(B:B,'[1]1. RW,EX,BOP,CP,SA'!$B:$CD,51,0)</f>
        <v>119</v>
      </c>
      <c r="BV131" s="38">
        <f>VLOOKUP(B:B,'[1]1. RW,EX,BOP,CP,SA'!$B:$CD,52,0)</f>
        <v>126</v>
      </c>
      <c r="BW131" s="38">
        <f>VLOOKUP(B:B,'[1]1. RW,EX,BOP,CP,SA'!$B:$CD,53,0)</f>
        <v>127</v>
      </c>
      <c r="BX131" s="38">
        <f>VLOOKUP(B:B,'[1]1. RW,EX,BOP,CP,SA'!$B:$CD,54,0)</f>
        <v>146</v>
      </c>
      <c r="BY131" s="38">
        <f>VLOOKUP(B:B,'[1]1. RW,EX,BOP,CP,SA'!$B:$CD,55,0)</f>
        <v>124</v>
      </c>
      <c r="BZ131" s="38">
        <f>VLOOKUP(B:B,'[1]1. RW,EX,BOP,CP,SA'!$B:$CD,56,0)</f>
        <v>117</v>
      </c>
      <c r="CA131" s="38">
        <f>VLOOKUP(B:B,'[1]1. RW,EX,BOP,CP,SA'!$B:$CD,57,0)</f>
        <v>116</v>
      </c>
      <c r="CB131" s="38">
        <f>VLOOKUP(B:B,'[1]1. RW,EX,BOP,CP,SA'!$B:$CD,58,0)</f>
        <v>122</v>
      </c>
      <c r="CC131" s="38">
        <f>VLOOKUP(B:B,'[1]1. RW,EX,BOP,CP,SA'!$B:$CD,59,0)</f>
        <v>122</v>
      </c>
      <c r="CD131" s="38">
        <f>VLOOKUP(B:B,'[1]1. RW,EX,BOP,CP,SA'!$B:$CD,60,0)</f>
        <v>129</v>
      </c>
      <c r="CE131" s="38">
        <f>VLOOKUP(B:B,'[1]1. RW,EX,BOP,CP,SA'!$B:$CD,61,0)</f>
        <v>134</v>
      </c>
      <c r="CF131" s="38">
        <f>VLOOKUP(B:B,'[1]1. RW,EX,BOP,CP,SA'!$B:$CD,62,0)</f>
        <v>116</v>
      </c>
      <c r="CG131" s="38">
        <f>VLOOKUP(B:B,'[1]1. RW,EX,BOP,CP,SA'!$B:$CD,63,0)</f>
        <v>162</v>
      </c>
      <c r="CH131" s="38">
        <f>VLOOKUP(B:B,'[1]1. RW,EX,BOP,CP,SA'!$B:$CD,64,0)</f>
        <v>130</v>
      </c>
      <c r="CI131" s="38">
        <f>VLOOKUP(B:B,'[1]1. RW,EX,BOP,CP,SA'!$B:$CD,65,0)</f>
        <v>143</v>
      </c>
      <c r="CJ131" s="38">
        <f>VLOOKUP(B:B,'[1]1. RW,EX,BOP,CP,SA'!$B:$CD,66,0)</f>
        <v>121</v>
      </c>
      <c r="CK131" s="38">
        <f>VLOOKUP(B:B,'[1]1. RW,EX,BOP,CP,SA'!$B:$CD,67,0)</f>
        <v>119</v>
      </c>
      <c r="CL131" s="38">
        <f>VLOOKUP(B:B,'[1]1. RW,EX,BOP,CP,SA'!$B:$CD,68,0)</f>
        <v>131</v>
      </c>
      <c r="CM131" s="38">
        <f>VLOOKUP(B:B,'[1]1. RW,EX,BOP,CP,SA'!$B:$CD,69,0)</f>
        <v>109</v>
      </c>
      <c r="CN131" s="38">
        <f>VLOOKUP(B:B,'[1]1. RW,EX,BOP,CP,SA'!$B:$CD,70,0)</f>
        <v>153</v>
      </c>
      <c r="CO131" s="38">
        <f>VLOOKUP(B:B,'[1]1. RW,EX,BOP,CP,SA'!$B:$CD,71,0)</f>
        <v>122</v>
      </c>
      <c r="CP131" s="38">
        <f>VLOOKUP(B:B,'[1]1. RW,EX,BOP,CP,SA'!$B:$CD,72,0)</f>
        <v>136</v>
      </c>
      <c r="CQ131" s="38">
        <f>VLOOKUP(B:B,'[1]1. RW,EX,BOP,CP,SA'!$B:$CD,73,0)</f>
        <v>146</v>
      </c>
      <c r="CR131" s="38">
        <f>VLOOKUP(B:B,'[1]1. RW,EX,BOP,CP,SA'!$B:$CD,74,0)</f>
        <v>169</v>
      </c>
      <c r="CS131" s="38">
        <f>VLOOKUP(B:B,'[1]1. RW,EX,BOP,CP,SA'!$B:$CD,75,0)</f>
        <v>165</v>
      </c>
      <c r="CT131" s="38">
        <f>VLOOKUP(B:B,'[1]1. RW,EX,BOP,CP,SA'!$B:$CD,76,0)</f>
        <v>159</v>
      </c>
      <c r="CU131" s="38">
        <f>VLOOKUP(B:B,'[1]1. RW,EX,BOP,CP,SA'!$B:$CD,77,0)</f>
        <v>169</v>
      </c>
      <c r="CV131" s="52">
        <f>VLOOKUP(B:B,'[1]1. RW,EX,BOP,CP,SA'!$B:$CD,78,0)</f>
        <v>164</v>
      </c>
      <c r="CW131" s="52">
        <f>VLOOKUP(B:B,'[1]1. RW,EX,BOP,CP,SA'!$B:$CD,79,0)</f>
        <v>177</v>
      </c>
      <c r="CX131" s="52">
        <f>VLOOKUP(B:B,'[1]1. RW,EX,BOP,CP,SA'!$B:$CD,80,0)</f>
        <v>179</v>
      </c>
      <c r="CY131" s="52">
        <f>VLOOKUP(B:B,'[1]1. RW,EX,BOP,CP,SA'!$B:$CD,81,0)</f>
        <v>180</v>
      </c>
    </row>
    <row r="132" spans="1:103">
      <c r="A132" s="9" t="s">
        <v>247</v>
      </c>
      <c r="B132" s="5" t="s">
        <v>1525</v>
      </c>
      <c r="C132" s="18" t="s">
        <v>862</v>
      </c>
      <c r="D132" s="38">
        <v>64</v>
      </c>
      <c r="E132" s="38">
        <v>66</v>
      </c>
      <c r="F132" s="38">
        <v>57</v>
      </c>
      <c r="G132" s="38">
        <v>66</v>
      </c>
      <c r="H132" s="38">
        <v>59</v>
      </c>
      <c r="I132" s="38">
        <v>59</v>
      </c>
      <c r="J132" s="38">
        <v>52</v>
      </c>
      <c r="K132" s="38">
        <v>74</v>
      </c>
      <c r="L132" s="38">
        <v>67</v>
      </c>
      <c r="M132" s="38">
        <v>81</v>
      </c>
      <c r="N132" s="38">
        <v>63</v>
      </c>
      <c r="O132" s="38">
        <v>49</v>
      </c>
      <c r="P132" s="38">
        <v>50</v>
      </c>
      <c r="Q132" s="38">
        <v>53</v>
      </c>
      <c r="R132" s="38">
        <v>79</v>
      </c>
      <c r="S132" s="38">
        <v>83</v>
      </c>
      <c r="T132" s="38">
        <v>62</v>
      </c>
      <c r="U132" s="38">
        <v>52</v>
      </c>
      <c r="V132" s="38">
        <v>53</v>
      </c>
      <c r="W132" s="38">
        <v>122</v>
      </c>
      <c r="X132" s="53">
        <f>VLOOKUP(B:B,'[1]1. RW,EX,BOP,CP,SA'!$B:$CD,2,0)</f>
        <v>20</v>
      </c>
      <c r="Y132" s="38">
        <f>VLOOKUP(B:B,'[1]1. RW,EX,BOP,CP,SA'!$B:$CD,3,0)</f>
        <v>15</v>
      </c>
      <c r="Z132" s="38">
        <f>VLOOKUP(B:B,'[1]1. RW,EX,BOP,CP,SA'!$B:$CD,4,0)</f>
        <v>14</v>
      </c>
      <c r="AA132" s="38">
        <f>VLOOKUP(B:B,'[1]1. RW,EX,BOP,CP,SA'!$B:$CD,5,0)</f>
        <v>15</v>
      </c>
      <c r="AB132" s="38">
        <f>VLOOKUP(B:B,'[1]1. RW,EX,BOP,CP,SA'!$B:$CD,6,0)</f>
        <v>16</v>
      </c>
      <c r="AC132" s="38">
        <f>VLOOKUP(B:B,'[1]1. RW,EX,BOP,CP,SA'!$B:$CD,7,0)</f>
        <v>18</v>
      </c>
      <c r="AD132" s="38">
        <f>VLOOKUP(B:B,'[1]1. RW,EX,BOP,CP,SA'!$B:$CD,8,0)</f>
        <v>18</v>
      </c>
      <c r="AE132" s="38">
        <f>VLOOKUP(B:B,'[1]1. RW,EX,BOP,CP,SA'!$B:$CD,9,0)</f>
        <v>14</v>
      </c>
      <c r="AF132" s="38">
        <f>VLOOKUP(B:B,'[1]1. RW,EX,BOP,CP,SA'!$B:$CD,10,0)</f>
        <v>13</v>
      </c>
      <c r="AG132" s="38">
        <f>VLOOKUP(B:B,'[1]1. RW,EX,BOP,CP,SA'!$B:$CD,11,0)</f>
        <v>15</v>
      </c>
      <c r="AH132" s="38">
        <f>VLOOKUP(B:B,'[1]1. RW,EX,BOP,CP,SA'!$B:$CD,12,0)</f>
        <v>15</v>
      </c>
      <c r="AI132" s="38">
        <f>VLOOKUP(B:B,'[1]1. RW,EX,BOP,CP,SA'!$B:$CD,13,0)</f>
        <v>14</v>
      </c>
      <c r="AJ132" s="38">
        <f>VLOOKUP(B:B,'[1]1. RW,EX,BOP,CP,SA'!$B:$CD,14,0)</f>
        <v>18</v>
      </c>
      <c r="AK132" s="38">
        <f>VLOOKUP(B:B,'[1]1. RW,EX,BOP,CP,SA'!$B:$CD,15,0)</f>
        <v>21</v>
      </c>
      <c r="AL132" s="38">
        <f>VLOOKUP(B:B,'[1]1. RW,EX,BOP,CP,SA'!$B:$CD,16,0)</f>
        <v>14</v>
      </c>
      <c r="AM132" s="38">
        <f>VLOOKUP(B:B,'[1]1. RW,EX,BOP,CP,SA'!$B:$CD,17,0)</f>
        <v>13</v>
      </c>
      <c r="AN132" s="38">
        <f>VLOOKUP(B:B,'[1]1. RW,EX,BOP,CP,SA'!$B:$CD,18,0)</f>
        <v>16</v>
      </c>
      <c r="AO132" s="38">
        <f>VLOOKUP(B:B,'[1]1. RW,EX,BOP,CP,SA'!$B:$CD,19,0)</f>
        <v>14</v>
      </c>
      <c r="AP132" s="38">
        <f>VLOOKUP(B:B,'[1]1. RW,EX,BOP,CP,SA'!$B:$CD,20,0)</f>
        <v>15</v>
      </c>
      <c r="AQ132" s="38">
        <f>VLOOKUP(B:B,'[1]1. RW,EX,BOP,CP,SA'!$B:$CD,21,0)</f>
        <v>14</v>
      </c>
      <c r="AR132" s="38">
        <f>VLOOKUP(B:B,'[1]1. RW,EX,BOP,CP,SA'!$B:$CD,22,0)</f>
        <v>11</v>
      </c>
      <c r="AS132" s="38">
        <f>VLOOKUP(B:B,'[1]1. RW,EX,BOP,CP,SA'!$B:$CD,23,0)</f>
        <v>17</v>
      </c>
      <c r="AT132" s="38">
        <f>VLOOKUP(B:B,'[1]1. RW,EX,BOP,CP,SA'!$B:$CD,24,0)</f>
        <v>13</v>
      </c>
      <c r="AU132" s="38">
        <f>VLOOKUP(B:B,'[1]1. RW,EX,BOP,CP,SA'!$B:$CD,25,0)</f>
        <v>18</v>
      </c>
      <c r="AV132" s="38">
        <f>VLOOKUP(B:B,'[1]1. RW,EX,BOP,CP,SA'!$B:$CD,26,0)</f>
        <v>12</v>
      </c>
      <c r="AW132" s="38">
        <f>VLOOKUP(B:B,'[1]1. RW,EX,BOP,CP,SA'!$B:$CD,27,0)</f>
        <v>15</v>
      </c>
      <c r="AX132" s="38">
        <f>VLOOKUP(B:B,'[1]1. RW,EX,BOP,CP,SA'!$B:$CD,28,0)</f>
        <v>13</v>
      </c>
      <c r="AY132" s="38">
        <f>VLOOKUP(B:B,'[1]1. RW,EX,BOP,CP,SA'!$B:$CD,29,0)</f>
        <v>12</v>
      </c>
      <c r="AZ132" s="38">
        <f>VLOOKUP(B:B,'[1]1. RW,EX,BOP,CP,SA'!$B:$CD,30,0)</f>
        <v>13</v>
      </c>
      <c r="BA132" s="38">
        <f>VLOOKUP(B:B,'[1]1. RW,EX,BOP,CP,SA'!$B:$CD,31,0)</f>
        <v>16</v>
      </c>
      <c r="BB132" s="38">
        <f>VLOOKUP(B:B,'[1]1. RW,EX,BOP,CP,SA'!$B:$CD,32,0)</f>
        <v>20</v>
      </c>
      <c r="BC132" s="38">
        <f>VLOOKUP(B:B,'[1]1. RW,EX,BOP,CP,SA'!$B:$CD,33,0)</f>
        <v>25</v>
      </c>
      <c r="BD132" s="38">
        <f>VLOOKUP(B:B,'[1]1. RW,EX,BOP,CP,SA'!$B:$CD,34,0)</f>
        <v>12</v>
      </c>
      <c r="BE132" s="38">
        <f>VLOOKUP(B:B,'[1]1. RW,EX,BOP,CP,SA'!$B:$CD,35,0)</f>
        <v>17</v>
      </c>
      <c r="BF132" s="38">
        <f>VLOOKUP(B:B,'[1]1. RW,EX,BOP,CP,SA'!$B:$CD,36,0)</f>
        <v>21</v>
      </c>
      <c r="BG132" s="38">
        <f>VLOOKUP(B:B,'[1]1. RW,EX,BOP,CP,SA'!$B:$CD,37,0)</f>
        <v>17</v>
      </c>
      <c r="BH132" s="38">
        <f>VLOOKUP(B:B,'[1]1. RW,EX,BOP,CP,SA'!$B:$CD,38,0)</f>
        <v>16</v>
      </c>
      <c r="BI132" s="38">
        <f>VLOOKUP(B:B,'[1]1. RW,EX,BOP,CP,SA'!$B:$CD,39,0)</f>
        <v>19</v>
      </c>
      <c r="BJ132" s="38">
        <f>VLOOKUP(B:B,'[1]1. RW,EX,BOP,CP,SA'!$B:$CD,40,0)</f>
        <v>19</v>
      </c>
      <c r="BK132" s="38">
        <f>VLOOKUP(B:B,'[1]1. RW,EX,BOP,CP,SA'!$B:$CD,41,0)</f>
        <v>27</v>
      </c>
      <c r="BL132" s="38">
        <f>VLOOKUP(B:B,'[1]1. RW,EX,BOP,CP,SA'!$B:$CD,42,0)</f>
        <v>15</v>
      </c>
      <c r="BM132" s="38">
        <f>VLOOKUP(B:B,'[1]1. RW,EX,BOP,CP,SA'!$B:$CD,43,0)</f>
        <v>17</v>
      </c>
      <c r="BN132" s="38">
        <f>VLOOKUP(B:B,'[1]1. RW,EX,BOP,CP,SA'!$B:$CD,44,0)</f>
        <v>13</v>
      </c>
      <c r="BO132" s="38">
        <f>VLOOKUP(B:B,'[1]1. RW,EX,BOP,CP,SA'!$B:$CD,45,0)</f>
        <v>18</v>
      </c>
      <c r="BP132" s="38">
        <f>VLOOKUP(B:B,'[1]1. RW,EX,BOP,CP,SA'!$B:$CD,46,0)</f>
        <v>15</v>
      </c>
      <c r="BQ132" s="38">
        <f>VLOOKUP(B:B,'[1]1. RW,EX,BOP,CP,SA'!$B:$CD,47,0)</f>
        <v>12</v>
      </c>
      <c r="BR132" s="38">
        <f>VLOOKUP(B:B,'[1]1. RW,EX,BOP,CP,SA'!$B:$CD,48,0)</f>
        <v>11</v>
      </c>
      <c r="BS132" s="38">
        <f>VLOOKUP(B:B,'[1]1. RW,EX,BOP,CP,SA'!$B:$CD,49,0)</f>
        <v>11</v>
      </c>
      <c r="BT132" s="38">
        <f>VLOOKUP(B:B,'[1]1. RW,EX,BOP,CP,SA'!$B:$CD,50,0)</f>
        <v>10</v>
      </c>
      <c r="BU132" s="38">
        <f>VLOOKUP(B:B,'[1]1. RW,EX,BOP,CP,SA'!$B:$CD,51,0)</f>
        <v>13</v>
      </c>
      <c r="BV132" s="38">
        <f>VLOOKUP(B:B,'[1]1. RW,EX,BOP,CP,SA'!$B:$CD,52,0)</f>
        <v>13</v>
      </c>
      <c r="BW132" s="38">
        <f>VLOOKUP(B:B,'[1]1. RW,EX,BOP,CP,SA'!$B:$CD,53,0)</f>
        <v>14</v>
      </c>
      <c r="BX132" s="38">
        <f>VLOOKUP(B:B,'[1]1. RW,EX,BOP,CP,SA'!$B:$CD,54,0)</f>
        <v>11</v>
      </c>
      <c r="BY132" s="38">
        <f>VLOOKUP(B:B,'[1]1. RW,EX,BOP,CP,SA'!$B:$CD,55,0)</f>
        <v>15</v>
      </c>
      <c r="BZ132" s="38">
        <f>VLOOKUP(B:B,'[1]1. RW,EX,BOP,CP,SA'!$B:$CD,56,0)</f>
        <v>14</v>
      </c>
      <c r="CA132" s="38">
        <f>VLOOKUP(B:B,'[1]1. RW,EX,BOP,CP,SA'!$B:$CD,57,0)</f>
        <v>13</v>
      </c>
      <c r="CB132" s="38">
        <f>VLOOKUP(B:B,'[1]1. RW,EX,BOP,CP,SA'!$B:$CD,58,0)</f>
        <v>16</v>
      </c>
      <c r="CC132" s="38">
        <f>VLOOKUP(B:B,'[1]1. RW,EX,BOP,CP,SA'!$B:$CD,59,0)</f>
        <v>18</v>
      </c>
      <c r="CD132" s="38">
        <f>VLOOKUP(B:B,'[1]1. RW,EX,BOP,CP,SA'!$B:$CD,60,0)</f>
        <v>21</v>
      </c>
      <c r="CE132" s="38">
        <f>VLOOKUP(B:B,'[1]1. RW,EX,BOP,CP,SA'!$B:$CD,61,0)</f>
        <v>24</v>
      </c>
      <c r="CF132" s="38">
        <f>VLOOKUP(B:B,'[1]1. RW,EX,BOP,CP,SA'!$B:$CD,62,0)</f>
        <v>20</v>
      </c>
      <c r="CG132" s="38">
        <f>VLOOKUP(B:B,'[1]1. RW,EX,BOP,CP,SA'!$B:$CD,63,0)</f>
        <v>22</v>
      </c>
      <c r="CH132" s="38">
        <f>VLOOKUP(B:B,'[1]1. RW,EX,BOP,CP,SA'!$B:$CD,64,0)</f>
        <v>19</v>
      </c>
      <c r="CI132" s="38">
        <f>VLOOKUP(B:B,'[1]1. RW,EX,BOP,CP,SA'!$B:$CD,65,0)</f>
        <v>22</v>
      </c>
      <c r="CJ132" s="38">
        <f>VLOOKUP(B:B,'[1]1. RW,EX,BOP,CP,SA'!$B:$CD,66,0)</f>
        <v>17</v>
      </c>
      <c r="CK132" s="38">
        <f>VLOOKUP(B:B,'[1]1. RW,EX,BOP,CP,SA'!$B:$CD,67,0)</f>
        <v>16</v>
      </c>
      <c r="CL132" s="38">
        <f>VLOOKUP(B:B,'[1]1. RW,EX,BOP,CP,SA'!$B:$CD,68,0)</f>
        <v>15</v>
      </c>
      <c r="CM132" s="38">
        <f>VLOOKUP(B:B,'[1]1. RW,EX,BOP,CP,SA'!$B:$CD,69,0)</f>
        <v>14</v>
      </c>
      <c r="CN132" s="38">
        <f>VLOOKUP(B:B,'[1]1. RW,EX,BOP,CP,SA'!$B:$CD,70,0)</f>
        <v>11</v>
      </c>
      <c r="CO132" s="38">
        <f>VLOOKUP(B:B,'[1]1. RW,EX,BOP,CP,SA'!$B:$CD,71,0)</f>
        <v>11</v>
      </c>
      <c r="CP132" s="38">
        <f>VLOOKUP(B:B,'[1]1. RW,EX,BOP,CP,SA'!$B:$CD,72,0)</f>
        <v>9</v>
      </c>
      <c r="CQ132" s="38">
        <f>VLOOKUP(B:B,'[1]1. RW,EX,BOP,CP,SA'!$B:$CD,73,0)</f>
        <v>21</v>
      </c>
      <c r="CR132" s="38">
        <f>VLOOKUP(B:B,'[1]1. RW,EX,BOP,CP,SA'!$B:$CD,74,0)</f>
        <v>12</v>
      </c>
      <c r="CS132" s="38">
        <f>VLOOKUP(B:B,'[1]1. RW,EX,BOP,CP,SA'!$B:$CD,75,0)</f>
        <v>11</v>
      </c>
      <c r="CT132" s="38">
        <f>VLOOKUP(B:B,'[1]1. RW,EX,BOP,CP,SA'!$B:$CD,76,0)</f>
        <v>12</v>
      </c>
      <c r="CU132" s="38">
        <f>VLOOKUP(B:B,'[1]1. RW,EX,BOP,CP,SA'!$B:$CD,77,0)</f>
        <v>18</v>
      </c>
      <c r="CV132" s="52">
        <f>VLOOKUP(B:B,'[1]1. RW,EX,BOP,CP,SA'!$B:$CD,78,0)</f>
        <v>27</v>
      </c>
      <c r="CW132" s="52">
        <f>VLOOKUP(B:B,'[1]1. RW,EX,BOP,CP,SA'!$B:$CD,79,0)</f>
        <v>26</v>
      </c>
      <c r="CX132" s="52">
        <f>VLOOKUP(B:B,'[1]1. RW,EX,BOP,CP,SA'!$B:$CD,80,0)</f>
        <v>28</v>
      </c>
      <c r="CY132" s="52">
        <f>VLOOKUP(B:B,'[1]1. RW,EX,BOP,CP,SA'!$B:$CD,81,0)</f>
        <v>41</v>
      </c>
    </row>
    <row r="133" spans="1:103">
      <c r="A133" s="1" t="s">
        <v>249</v>
      </c>
      <c r="B133" s="5" t="s">
        <v>1526</v>
      </c>
      <c r="C133" s="18" t="s">
        <v>863</v>
      </c>
      <c r="D133" s="38">
        <v>2989</v>
      </c>
      <c r="E133" s="38">
        <v>2972</v>
      </c>
      <c r="F133" s="38">
        <v>3306</v>
      </c>
      <c r="G133" s="38">
        <v>3240</v>
      </c>
      <c r="H133" s="38">
        <v>2828</v>
      </c>
      <c r="I133" s="38">
        <v>3084</v>
      </c>
      <c r="J133" s="38">
        <v>3142</v>
      </c>
      <c r="K133" s="38">
        <v>3029</v>
      </c>
      <c r="L133" s="38">
        <v>3388</v>
      </c>
      <c r="M133" s="38">
        <v>3918</v>
      </c>
      <c r="N133" s="38">
        <v>4635</v>
      </c>
      <c r="O133" s="38">
        <v>4131</v>
      </c>
      <c r="P133" s="38">
        <v>4616</v>
      </c>
      <c r="Q133" s="38">
        <v>5280</v>
      </c>
      <c r="R133" s="38">
        <v>5450</v>
      </c>
      <c r="S133" s="38">
        <v>5240</v>
      </c>
      <c r="T133" s="38">
        <v>5317</v>
      </c>
      <c r="U133" s="38">
        <v>5338</v>
      </c>
      <c r="V133" s="38">
        <v>5513</v>
      </c>
      <c r="W133" s="38">
        <v>6311</v>
      </c>
      <c r="X133" s="53">
        <f>VLOOKUP(B:B,'[1]1. RW,EX,BOP,CP,SA'!$B:$CD,2,0)</f>
        <v>755</v>
      </c>
      <c r="Y133" s="38">
        <f>VLOOKUP(B:B,'[1]1. RW,EX,BOP,CP,SA'!$B:$CD,3,0)</f>
        <v>755</v>
      </c>
      <c r="Z133" s="38">
        <f>VLOOKUP(B:B,'[1]1. RW,EX,BOP,CP,SA'!$B:$CD,4,0)</f>
        <v>736</v>
      </c>
      <c r="AA133" s="38">
        <f>VLOOKUP(B:B,'[1]1. RW,EX,BOP,CP,SA'!$B:$CD,5,0)</f>
        <v>743</v>
      </c>
      <c r="AB133" s="38">
        <f>VLOOKUP(B:B,'[1]1. RW,EX,BOP,CP,SA'!$B:$CD,6,0)</f>
        <v>726</v>
      </c>
      <c r="AC133" s="38">
        <f>VLOOKUP(B:B,'[1]1. RW,EX,BOP,CP,SA'!$B:$CD,7,0)</f>
        <v>723</v>
      </c>
      <c r="AD133" s="38">
        <f>VLOOKUP(B:B,'[1]1. RW,EX,BOP,CP,SA'!$B:$CD,8,0)</f>
        <v>784</v>
      </c>
      <c r="AE133" s="38">
        <f>VLOOKUP(B:B,'[1]1. RW,EX,BOP,CP,SA'!$B:$CD,9,0)</f>
        <v>739</v>
      </c>
      <c r="AF133" s="38">
        <f>VLOOKUP(B:B,'[1]1. RW,EX,BOP,CP,SA'!$B:$CD,10,0)</f>
        <v>812</v>
      </c>
      <c r="AG133" s="38">
        <f>VLOOKUP(B:B,'[1]1. RW,EX,BOP,CP,SA'!$B:$CD,11,0)</f>
        <v>784</v>
      </c>
      <c r="AH133" s="38">
        <f>VLOOKUP(B:B,'[1]1. RW,EX,BOP,CP,SA'!$B:$CD,12,0)</f>
        <v>831</v>
      </c>
      <c r="AI133" s="38">
        <f>VLOOKUP(B:B,'[1]1. RW,EX,BOP,CP,SA'!$B:$CD,13,0)</f>
        <v>879</v>
      </c>
      <c r="AJ133" s="38">
        <f>VLOOKUP(B:B,'[1]1. RW,EX,BOP,CP,SA'!$B:$CD,14,0)</f>
        <v>871</v>
      </c>
      <c r="AK133" s="38">
        <f>VLOOKUP(B:B,'[1]1. RW,EX,BOP,CP,SA'!$B:$CD,15,0)</f>
        <v>831</v>
      </c>
      <c r="AL133" s="38">
        <f>VLOOKUP(B:B,'[1]1. RW,EX,BOP,CP,SA'!$B:$CD,16,0)</f>
        <v>784</v>
      </c>
      <c r="AM133" s="38">
        <f>VLOOKUP(B:B,'[1]1. RW,EX,BOP,CP,SA'!$B:$CD,17,0)</f>
        <v>754</v>
      </c>
      <c r="AN133" s="38">
        <f>VLOOKUP(B:B,'[1]1. RW,EX,BOP,CP,SA'!$B:$CD,18,0)</f>
        <v>716</v>
      </c>
      <c r="AO133" s="38">
        <f>VLOOKUP(B:B,'[1]1. RW,EX,BOP,CP,SA'!$B:$CD,19,0)</f>
        <v>737</v>
      </c>
      <c r="AP133" s="38">
        <f>VLOOKUP(B:B,'[1]1. RW,EX,BOP,CP,SA'!$B:$CD,20,0)</f>
        <v>703</v>
      </c>
      <c r="AQ133" s="38">
        <f>VLOOKUP(B:B,'[1]1. RW,EX,BOP,CP,SA'!$B:$CD,21,0)</f>
        <v>672</v>
      </c>
      <c r="AR133" s="38">
        <f>VLOOKUP(B:B,'[1]1. RW,EX,BOP,CP,SA'!$B:$CD,22,0)</f>
        <v>734</v>
      </c>
      <c r="AS133" s="38">
        <f>VLOOKUP(B:B,'[1]1. RW,EX,BOP,CP,SA'!$B:$CD,23,0)</f>
        <v>767</v>
      </c>
      <c r="AT133" s="38">
        <f>VLOOKUP(B:B,'[1]1. RW,EX,BOP,CP,SA'!$B:$CD,24,0)</f>
        <v>765</v>
      </c>
      <c r="AU133" s="38">
        <f>VLOOKUP(B:B,'[1]1. RW,EX,BOP,CP,SA'!$B:$CD,25,0)</f>
        <v>818</v>
      </c>
      <c r="AV133" s="38">
        <f>VLOOKUP(B:B,'[1]1. RW,EX,BOP,CP,SA'!$B:$CD,26,0)</f>
        <v>756</v>
      </c>
      <c r="AW133" s="38">
        <f>VLOOKUP(B:B,'[1]1. RW,EX,BOP,CP,SA'!$B:$CD,27,0)</f>
        <v>781</v>
      </c>
      <c r="AX133" s="38">
        <f>VLOOKUP(B:B,'[1]1. RW,EX,BOP,CP,SA'!$B:$CD,28,0)</f>
        <v>816</v>
      </c>
      <c r="AY133" s="38">
        <f>VLOOKUP(B:B,'[1]1. RW,EX,BOP,CP,SA'!$B:$CD,29,0)</f>
        <v>789</v>
      </c>
      <c r="AZ133" s="38">
        <f>VLOOKUP(B:B,'[1]1. RW,EX,BOP,CP,SA'!$B:$CD,30,0)</f>
        <v>683</v>
      </c>
      <c r="BA133" s="38">
        <f>VLOOKUP(B:B,'[1]1. RW,EX,BOP,CP,SA'!$B:$CD,31,0)</f>
        <v>780</v>
      </c>
      <c r="BB133" s="38">
        <f>VLOOKUP(B:B,'[1]1. RW,EX,BOP,CP,SA'!$B:$CD,32,0)</f>
        <v>780</v>
      </c>
      <c r="BC133" s="38">
        <f>VLOOKUP(B:B,'[1]1. RW,EX,BOP,CP,SA'!$B:$CD,33,0)</f>
        <v>786</v>
      </c>
      <c r="BD133" s="38">
        <f>VLOOKUP(B:B,'[1]1. RW,EX,BOP,CP,SA'!$B:$CD,34,0)</f>
        <v>831</v>
      </c>
      <c r="BE133" s="38">
        <f>VLOOKUP(B:B,'[1]1. RW,EX,BOP,CP,SA'!$B:$CD,35,0)</f>
        <v>845</v>
      </c>
      <c r="BF133" s="38">
        <f>VLOOKUP(B:B,'[1]1. RW,EX,BOP,CP,SA'!$B:$CD,36,0)</f>
        <v>838</v>
      </c>
      <c r="BG133" s="38">
        <f>VLOOKUP(B:B,'[1]1. RW,EX,BOP,CP,SA'!$B:$CD,37,0)</f>
        <v>874</v>
      </c>
      <c r="BH133" s="38">
        <f>VLOOKUP(B:B,'[1]1. RW,EX,BOP,CP,SA'!$B:$CD,38,0)</f>
        <v>932</v>
      </c>
      <c r="BI133" s="38">
        <f>VLOOKUP(B:B,'[1]1. RW,EX,BOP,CP,SA'!$B:$CD,39,0)</f>
        <v>955</v>
      </c>
      <c r="BJ133" s="38">
        <f>VLOOKUP(B:B,'[1]1. RW,EX,BOP,CP,SA'!$B:$CD,40,0)</f>
        <v>1012</v>
      </c>
      <c r="BK133" s="38">
        <f>VLOOKUP(B:B,'[1]1. RW,EX,BOP,CP,SA'!$B:$CD,41,0)</f>
        <v>1019</v>
      </c>
      <c r="BL133" s="38">
        <f>VLOOKUP(B:B,'[1]1. RW,EX,BOP,CP,SA'!$B:$CD,42,0)</f>
        <v>1060</v>
      </c>
      <c r="BM133" s="38">
        <f>VLOOKUP(B:B,'[1]1. RW,EX,BOP,CP,SA'!$B:$CD,43,0)</f>
        <v>1117</v>
      </c>
      <c r="BN133" s="38">
        <f>VLOOKUP(B:B,'[1]1. RW,EX,BOP,CP,SA'!$B:$CD,44,0)</f>
        <v>1180</v>
      </c>
      <c r="BO133" s="38">
        <f>VLOOKUP(B:B,'[1]1. RW,EX,BOP,CP,SA'!$B:$CD,45,0)</f>
        <v>1278</v>
      </c>
      <c r="BP133" s="38">
        <f>VLOOKUP(B:B,'[1]1. RW,EX,BOP,CP,SA'!$B:$CD,46,0)</f>
        <v>1086</v>
      </c>
      <c r="BQ133" s="38">
        <f>VLOOKUP(B:B,'[1]1. RW,EX,BOP,CP,SA'!$B:$CD,47,0)</f>
        <v>1067</v>
      </c>
      <c r="BR133" s="38">
        <f>VLOOKUP(B:B,'[1]1. RW,EX,BOP,CP,SA'!$B:$CD,48,0)</f>
        <v>972</v>
      </c>
      <c r="BS133" s="38">
        <f>VLOOKUP(B:B,'[1]1. RW,EX,BOP,CP,SA'!$B:$CD,49,0)</f>
        <v>1006</v>
      </c>
      <c r="BT133" s="38">
        <f>VLOOKUP(B:B,'[1]1. RW,EX,BOP,CP,SA'!$B:$CD,50,0)</f>
        <v>1052</v>
      </c>
      <c r="BU133" s="38">
        <f>VLOOKUP(B:B,'[1]1. RW,EX,BOP,CP,SA'!$B:$CD,51,0)</f>
        <v>1151</v>
      </c>
      <c r="BV133" s="38">
        <f>VLOOKUP(B:B,'[1]1. RW,EX,BOP,CP,SA'!$B:$CD,52,0)</f>
        <v>1196</v>
      </c>
      <c r="BW133" s="38">
        <f>VLOOKUP(B:B,'[1]1. RW,EX,BOP,CP,SA'!$B:$CD,53,0)</f>
        <v>1217</v>
      </c>
      <c r="BX133" s="38">
        <f>VLOOKUP(B:B,'[1]1. RW,EX,BOP,CP,SA'!$B:$CD,54,0)</f>
        <v>1332</v>
      </c>
      <c r="BY133" s="38">
        <f>VLOOKUP(B:B,'[1]1. RW,EX,BOP,CP,SA'!$B:$CD,55,0)</f>
        <v>1208</v>
      </c>
      <c r="BZ133" s="38">
        <f>VLOOKUP(B:B,'[1]1. RW,EX,BOP,CP,SA'!$B:$CD,56,0)</f>
        <v>1332</v>
      </c>
      <c r="CA133" s="38">
        <f>VLOOKUP(B:B,'[1]1. RW,EX,BOP,CP,SA'!$B:$CD,57,0)</f>
        <v>1408</v>
      </c>
      <c r="CB133" s="38">
        <f>VLOOKUP(B:B,'[1]1. RW,EX,BOP,CP,SA'!$B:$CD,58,0)</f>
        <v>1420</v>
      </c>
      <c r="CC133" s="38">
        <f>VLOOKUP(B:B,'[1]1. RW,EX,BOP,CP,SA'!$B:$CD,59,0)</f>
        <v>1344</v>
      </c>
      <c r="CD133" s="38">
        <f>VLOOKUP(B:B,'[1]1. RW,EX,BOP,CP,SA'!$B:$CD,60,0)</f>
        <v>1365</v>
      </c>
      <c r="CE133" s="38">
        <f>VLOOKUP(B:B,'[1]1. RW,EX,BOP,CP,SA'!$B:$CD,61,0)</f>
        <v>1321</v>
      </c>
      <c r="CF133" s="38">
        <f>VLOOKUP(B:B,'[1]1. RW,EX,BOP,CP,SA'!$B:$CD,62,0)</f>
        <v>1285</v>
      </c>
      <c r="CG133" s="38">
        <f>VLOOKUP(B:B,'[1]1. RW,EX,BOP,CP,SA'!$B:$CD,63,0)</f>
        <v>1345</v>
      </c>
      <c r="CH133" s="38">
        <f>VLOOKUP(B:B,'[1]1. RW,EX,BOP,CP,SA'!$B:$CD,64,0)</f>
        <v>1310</v>
      </c>
      <c r="CI133" s="38">
        <f>VLOOKUP(B:B,'[1]1. RW,EX,BOP,CP,SA'!$B:$CD,65,0)</f>
        <v>1300</v>
      </c>
      <c r="CJ133" s="38">
        <f>VLOOKUP(B:B,'[1]1. RW,EX,BOP,CP,SA'!$B:$CD,66,0)</f>
        <v>1321</v>
      </c>
      <c r="CK133" s="38">
        <f>VLOOKUP(B:B,'[1]1. RW,EX,BOP,CP,SA'!$B:$CD,67,0)</f>
        <v>1338</v>
      </c>
      <c r="CL133" s="38">
        <f>VLOOKUP(B:B,'[1]1. RW,EX,BOP,CP,SA'!$B:$CD,68,0)</f>
        <v>1289</v>
      </c>
      <c r="CM133" s="38">
        <f>VLOOKUP(B:B,'[1]1. RW,EX,BOP,CP,SA'!$B:$CD,69,0)</f>
        <v>1369</v>
      </c>
      <c r="CN133" s="38">
        <f>VLOOKUP(B:B,'[1]1. RW,EX,BOP,CP,SA'!$B:$CD,70,0)</f>
        <v>1367</v>
      </c>
      <c r="CO133" s="38">
        <f>VLOOKUP(B:B,'[1]1. RW,EX,BOP,CP,SA'!$B:$CD,71,0)</f>
        <v>1355</v>
      </c>
      <c r="CP133" s="38">
        <f>VLOOKUP(B:B,'[1]1. RW,EX,BOP,CP,SA'!$B:$CD,72,0)</f>
        <v>1340</v>
      </c>
      <c r="CQ133" s="38">
        <f>VLOOKUP(B:B,'[1]1. RW,EX,BOP,CP,SA'!$B:$CD,73,0)</f>
        <v>1276</v>
      </c>
      <c r="CR133" s="38">
        <f>VLOOKUP(B:B,'[1]1. RW,EX,BOP,CP,SA'!$B:$CD,74,0)</f>
        <v>1315</v>
      </c>
      <c r="CS133" s="38">
        <f>VLOOKUP(B:B,'[1]1. RW,EX,BOP,CP,SA'!$B:$CD,75,0)</f>
        <v>1337</v>
      </c>
      <c r="CT133" s="38">
        <f>VLOOKUP(B:B,'[1]1. RW,EX,BOP,CP,SA'!$B:$CD,76,0)</f>
        <v>1379</v>
      </c>
      <c r="CU133" s="38">
        <f>VLOOKUP(B:B,'[1]1. RW,EX,BOP,CP,SA'!$B:$CD,77,0)</f>
        <v>1482</v>
      </c>
      <c r="CV133" s="52">
        <f>VLOOKUP(B:B,'[1]1. RW,EX,BOP,CP,SA'!$B:$CD,78,0)</f>
        <v>1548</v>
      </c>
      <c r="CW133" s="52">
        <f>VLOOKUP(B:B,'[1]1. RW,EX,BOP,CP,SA'!$B:$CD,79,0)</f>
        <v>1546</v>
      </c>
      <c r="CX133" s="52">
        <f>VLOOKUP(B:B,'[1]1. RW,EX,BOP,CP,SA'!$B:$CD,80,0)</f>
        <v>1566</v>
      </c>
      <c r="CY133" s="52">
        <f>VLOOKUP(B:B,'[1]1. RW,EX,BOP,CP,SA'!$B:$CD,81,0)</f>
        <v>1651</v>
      </c>
    </row>
    <row r="134" spans="1:103">
      <c r="A134" s="9" t="s">
        <v>1214</v>
      </c>
      <c r="B134" s="5" t="s">
        <v>1527</v>
      </c>
      <c r="C134" s="18" t="s">
        <v>864</v>
      </c>
      <c r="D134" s="38">
        <v>1297</v>
      </c>
      <c r="E134" s="38">
        <v>1349</v>
      </c>
      <c r="F134" s="38">
        <v>1366</v>
      </c>
      <c r="G134" s="38">
        <v>1395</v>
      </c>
      <c r="H134" s="38">
        <v>1289</v>
      </c>
      <c r="I134" s="38">
        <v>1429</v>
      </c>
      <c r="J134" s="38">
        <v>1548</v>
      </c>
      <c r="K134" s="38">
        <v>1529</v>
      </c>
      <c r="L134" s="38">
        <v>1848</v>
      </c>
      <c r="M134" s="38">
        <v>1968</v>
      </c>
      <c r="N134" s="38">
        <v>2494</v>
      </c>
      <c r="O134" s="38">
        <v>2192</v>
      </c>
      <c r="P134" s="38">
        <v>2293</v>
      </c>
      <c r="Q134" s="38">
        <v>2743</v>
      </c>
      <c r="R134" s="38">
        <v>2892</v>
      </c>
      <c r="S134" s="38">
        <v>2627</v>
      </c>
      <c r="T134" s="38">
        <v>2508</v>
      </c>
      <c r="U134" s="38">
        <v>2445</v>
      </c>
      <c r="V134" s="38">
        <v>2516</v>
      </c>
      <c r="W134" s="38">
        <v>2869</v>
      </c>
      <c r="X134" s="53">
        <f>VLOOKUP(B:B,'[1]1. RW,EX,BOP,CP,SA'!$B:$CD,2,0)</f>
        <v>323</v>
      </c>
      <c r="Y134" s="38">
        <f>VLOOKUP(B:B,'[1]1. RW,EX,BOP,CP,SA'!$B:$CD,3,0)</f>
        <v>327</v>
      </c>
      <c r="Z134" s="38">
        <f>VLOOKUP(B:B,'[1]1. RW,EX,BOP,CP,SA'!$B:$CD,4,0)</f>
        <v>316</v>
      </c>
      <c r="AA134" s="38">
        <f>VLOOKUP(B:B,'[1]1. RW,EX,BOP,CP,SA'!$B:$CD,5,0)</f>
        <v>331</v>
      </c>
      <c r="AB134" s="38">
        <f>VLOOKUP(B:B,'[1]1. RW,EX,BOP,CP,SA'!$B:$CD,6,0)</f>
        <v>329</v>
      </c>
      <c r="AC134" s="38">
        <f>VLOOKUP(B:B,'[1]1. RW,EX,BOP,CP,SA'!$B:$CD,7,0)</f>
        <v>322</v>
      </c>
      <c r="AD134" s="38">
        <f>VLOOKUP(B:B,'[1]1. RW,EX,BOP,CP,SA'!$B:$CD,8,0)</f>
        <v>352</v>
      </c>
      <c r="AE134" s="38">
        <f>VLOOKUP(B:B,'[1]1. RW,EX,BOP,CP,SA'!$B:$CD,9,0)</f>
        <v>346</v>
      </c>
      <c r="AF134" s="38">
        <f>VLOOKUP(B:B,'[1]1. RW,EX,BOP,CP,SA'!$B:$CD,10,0)</f>
        <v>353</v>
      </c>
      <c r="AG134" s="38">
        <f>VLOOKUP(B:B,'[1]1. RW,EX,BOP,CP,SA'!$B:$CD,11,0)</f>
        <v>320</v>
      </c>
      <c r="AH134" s="38">
        <f>VLOOKUP(B:B,'[1]1. RW,EX,BOP,CP,SA'!$B:$CD,12,0)</f>
        <v>341</v>
      </c>
      <c r="AI134" s="38">
        <f>VLOOKUP(B:B,'[1]1. RW,EX,BOP,CP,SA'!$B:$CD,13,0)</f>
        <v>352</v>
      </c>
      <c r="AJ134" s="38">
        <f>VLOOKUP(B:B,'[1]1. RW,EX,BOP,CP,SA'!$B:$CD,14,0)</f>
        <v>364</v>
      </c>
      <c r="AK134" s="38">
        <f>VLOOKUP(B:B,'[1]1. RW,EX,BOP,CP,SA'!$B:$CD,15,0)</f>
        <v>364</v>
      </c>
      <c r="AL134" s="38">
        <f>VLOOKUP(B:B,'[1]1. RW,EX,BOP,CP,SA'!$B:$CD,16,0)</f>
        <v>341</v>
      </c>
      <c r="AM134" s="38">
        <f>VLOOKUP(B:B,'[1]1. RW,EX,BOP,CP,SA'!$B:$CD,17,0)</f>
        <v>326</v>
      </c>
      <c r="AN134" s="38">
        <f>VLOOKUP(B:B,'[1]1. RW,EX,BOP,CP,SA'!$B:$CD,18,0)</f>
        <v>314</v>
      </c>
      <c r="AO134" s="38">
        <f>VLOOKUP(B:B,'[1]1. RW,EX,BOP,CP,SA'!$B:$CD,19,0)</f>
        <v>336</v>
      </c>
      <c r="AP134" s="38">
        <f>VLOOKUP(B:B,'[1]1. RW,EX,BOP,CP,SA'!$B:$CD,20,0)</f>
        <v>329</v>
      </c>
      <c r="AQ134" s="38">
        <f>VLOOKUP(B:B,'[1]1. RW,EX,BOP,CP,SA'!$B:$CD,21,0)</f>
        <v>310</v>
      </c>
      <c r="AR134" s="38">
        <f>VLOOKUP(B:B,'[1]1. RW,EX,BOP,CP,SA'!$B:$CD,22,0)</f>
        <v>338</v>
      </c>
      <c r="AS134" s="38">
        <f>VLOOKUP(B:B,'[1]1. RW,EX,BOP,CP,SA'!$B:$CD,23,0)</f>
        <v>349</v>
      </c>
      <c r="AT134" s="38">
        <f>VLOOKUP(B:B,'[1]1. RW,EX,BOP,CP,SA'!$B:$CD,24,0)</f>
        <v>353</v>
      </c>
      <c r="AU134" s="38">
        <f>VLOOKUP(B:B,'[1]1. RW,EX,BOP,CP,SA'!$B:$CD,25,0)</f>
        <v>389</v>
      </c>
      <c r="AV134" s="38">
        <f>VLOOKUP(B:B,'[1]1. RW,EX,BOP,CP,SA'!$B:$CD,26,0)</f>
        <v>362</v>
      </c>
      <c r="AW134" s="38">
        <f>VLOOKUP(B:B,'[1]1. RW,EX,BOP,CP,SA'!$B:$CD,27,0)</f>
        <v>387</v>
      </c>
      <c r="AX134" s="38">
        <f>VLOOKUP(B:B,'[1]1. RW,EX,BOP,CP,SA'!$B:$CD,28,0)</f>
        <v>398</v>
      </c>
      <c r="AY134" s="38">
        <f>VLOOKUP(B:B,'[1]1. RW,EX,BOP,CP,SA'!$B:$CD,29,0)</f>
        <v>401</v>
      </c>
      <c r="AZ134" s="38">
        <f>VLOOKUP(B:B,'[1]1. RW,EX,BOP,CP,SA'!$B:$CD,30,0)</f>
        <v>330</v>
      </c>
      <c r="BA134" s="38">
        <f>VLOOKUP(B:B,'[1]1. RW,EX,BOP,CP,SA'!$B:$CD,31,0)</f>
        <v>387</v>
      </c>
      <c r="BB134" s="38">
        <f>VLOOKUP(B:B,'[1]1. RW,EX,BOP,CP,SA'!$B:$CD,32,0)</f>
        <v>401</v>
      </c>
      <c r="BC134" s="38">
        <f>VLOOKUP(B:B,'[1]1. RW,EX,BOP,CP,SA'!$B:$CD,33,0)</f>
        <v>411</v>
      </c>
      <c r="BD134" s="38">
        <f>VLOOKUP(B:B,'[1]1. RW,EX,BOP,CP,SA'!$B:$CD,34,0)</f>
        <v>451</v>
      </c>
      <c r="BE134" s="38">
        <f>VLOOKUP(B:B,'[1]1. RW,EX,BOP,CP,SA'!$B:$CD,35,0)</f>
        <v>459</v>
      </c>
      <c r="BF134" s="38">
        <f>VLOOKUP(B:B,'[1]1. RW,EX,BOP,CP,SA'!$B:$CD,36,0)</f>
        <v>458</v>
      </c>
      <c r="BG134" s="38">
        <f>VLOOKUP(B:B,'[1]1. RW,EX,BOP,CP,SA'!$B:$CD,37,0)</f>
        <v>480</v>
      </c>
      <c r="BH134" s="38">
        <f>VLOOKUP(B:B,'[1]1. RW,EX,BOP,CP,SA'!$B:$CD,38,0)</f>
        <v>460</v>
      </c>
      <c r="BI134" s="38">
        <f>VLOOKUP(B:B,'[1]1. RW,EX,BOP,CP,SA'!$B:$CD,39,0)</f>
        <v>493</v>
      </c>
      <c r="BJ134" s="38">
        <f>VLOOKUP(B:B,'[1]1. RW,EX,BOP,CP,SA'!$B:$CD,40,0)</f>
        <v>504</v>
      </c>
      <c r="BK134" s="38">
        <f>VLOOKUP(B:B,'[1]1. RW,EX,BOP,CP,SA'!$B:$CD,41,0)</f>
        <v>511</v>
      </c>
      <c r="BL134" s="38">
        <f>VLOOKUP(B:B,'[1]1. RW,EX,BOP,CP,SA'!$B:$CD,42,0)</f>
        <v>541</v>
      </c>
      <c r="BM134" s="38">
        <f>VLOOKUP(B:B,'[1]1. RW,EX,BOP,CP,SA'!$B:$CD,43,0)</f>
        <v>574</v>
      </c>
      <c r="BN134" s="38">
        <f>VLOOKUP(B:B,'[1]1. RW,EX,BOP,CP,SA'!$B:$CD,44,0)</f>
        <v>646</v>
      </c>
      <c r="BO134" s="38">
        <f>VLOOKUP(B:B,'[1]1. RW,EX,BOP,CP,SA'!$B:$CD,45,0)</f>
        <v>733</v>
      </c>
      <c r="BP134" s="38">
        <f>VLOOKUP(B:B,'[1]1. RW,EX,BOP,CP,SA'!$B:$CD,46,0)</f>
        <v>605</v>
      </c>
      <c r="BQ134" s="38">
        <f>VLOOKUP(B:B,'[1]1. RW,EX,BOP,CP,SA'!$B:$CD,47,0)</f>
        <v>587</v>
      </c>
      <c r="BR134" s="38">
        <f>VLOOKUP(B:B,'[1]1. RW,EX,BOP,CP,SA'!$B:$CD,48,0)</f>
        <v>510</v>
      </c>
      <c r="BS134" s="38">
        <f>VLOOKUP(B:B,'[1]1. RW,EX,BOP,CP,SA'!$B:$CD,49,0)</f>
        <v>490</v>
      </c>
      <c r="BT134" s="38">
        <f>VLOOKUP(B:B,'[1]1. RW,EX,BOP,CP,SA'!$B:$CD,50,0)</f>
        <v>505</v>
      </c>
      <c r="BU134" s="38">
        <f>VLOOKUP(B:B,'[1]1. RW,EX,BOP,CP,SA'!$B:$CD,51,0)</f>
        <v>569</v>
      </c>
      <c r="BV134" s="38">
        <f>VLOOKUP(B:B,'[1]1. RW,EX,BOP,CP,SA'!$B:$CD,52,0)</f>
        <v>595</v>
      </c>
      <c r="BW134" s="38">
        <f>VLOOKUP(B:B,'[1]1. RW,EX,BOP,CP,SA'!$B:$CD,53,0)</f>
        <v>624</v>
      </c>
      <c r="BX134" s="38">
        <f>VLOOKUP(B:B,'[1]1. RW,EX,BOP,CP,SA'!$B:$CD,54,0)</f>
        <v>688</v>
      </c>
      <c r="BY134" s="38">
        <f>VLOOKUP(B:B,'[1]1. RW,EX,BOP,CP,SA'!$B:$CD,55,0)</f>
        <v>639</v>
      </c>
      <c r="BZ134" s="38">
        <f>VLOOKUP(B:B,'[1]1. RW,EX,BOP,CP,SA'!$B:$CD,56,0)</f>
        <v>683</v>
      </c>
      <c r="CA134" s="38">
        <f>VLOOKUP(B:B,'[1]1. RW,EX,BOP,CP,SA'!$B:$CD,57,0)</f>
        <v>733</v>
      </c>
      <c r="CB134" s="38">
        <f>VLOOKUP(B:B,'[1]1. RW,EX,BOP,CP,SA'!$B:$CD,58,0)</f>
        <v>782</v>
      </c>
      <c r="CC134" s="38">
        <f>VLOOKUP(B:B,'[1]1. RW,EX,BOP,CP,SA'!$B:$CD,59,0)</f>
        <v>701</v>
      </c>
      <c r="CD134" s="38">
        <f>VLOOKUP(B:B,'[1]1. RW,EX,BOP,CP,SA'!$B:$CD,60,0)</f>
        <v>710</v>
      </c>
      <c r="CE134" s="38">
        <f>VLOOKUP(B:B,'[1]1. RW,EX,BOP,CP,SA'!$B:$CD,61,0)</f>
        <v>699</v>
      </c>
      <c r="CF134" s="38">
        <f>VLOOKUP(B:B,'[1]1. RW,EX,BOP,CP,SA'!$B:$CD,62,0)</f>
        <v>659</v>
      </c>
      <c r="CG134" s="38">
        <f>VLOOKUP(B:B,'[1]1. RW,EX,BOP,CP,SA'!$B:$CD,63,0)</f>
        <v>686</v>
      </c>
      <c r="CH134" s="38">
        <f>VLOOKUP(B:B,'[1]1. RW,EX,BOP,CP,SA'!$B:$CD,64,0)</f>
        <v>650</v>
      </c>
      <c r="CI134" s="38">
        <f>VLOOKUP(B:B,'[1]1. RW,EX,BOP,CP,SA'!$B:$CD,65,0)</f>
        <v>632</v>
      </c>
      <c r="CJ134" s="38">
        <f>VLOOKUP(B:B,'[1]1. RW,EX,BOP,CP,SA'!$B:$CD,66,0)</f>
        <v>613</v>
      </c>
      <c r="CK134" s="38">
        <f>VLOOKUP(B:B,'[1]1. RW,EX,BOP,CP,SA'!$B:$CD,67,0)</f>
        <v>623</v>
      </c>
      <c r="CL134" s="38">
        <f>VLOOKUP(B:B,'[1]1. RW,EX,BOP,CP,SA'!$B:$CD,68,0)</f>
        <v>613</v>
      </c>
      <c r="CM134" s="38">
        <f>VLOOKUP(B:B,'[1]1. RW,EX,BOP,CP,SA'!$B:$CD,69,0)</f>
        <v>659</v>
      </c>
      <c r="CN134" s="38">
        <f>VLOOKUP(B:B,'[1]1. RW,EX,BOP,CP,SA'!$B:$CD,70,0)</f>
        <v>608</v>
      </c>
      <c r="CO134" s="38">
        <f>VLOOKUP(B:B,'[1]1. RW,EX,BOP,CP,SA'!$B:$CD,71,0)</f>
        <v>649</v>
      </c>
      <c r="CP134" s="38">
        <f>VLOOKUP(B:B,'[1]1. RW,EX,BOP,CP,SA'!$B:$CD,72,0)</f>
        <v>615</v>
      </c>
      <c r="CQ134" s="38">
        <f>VLOOKUP(B:B,'[1]1. RW,EX,BOP,CP,SA'!$B:$CD,73,0)</f>
        <v>573</v>
      </c>
      <c r="CR134" s="38">
        <f>VLOOKUP(B:B,'[1]1. RW,EX,BOP,CP,SA'!$B:$CD,74,0)</f>
        <v>606</v>
      </c>
      <c r="CS134" s="38">
        <f>VLOOKUP(B:B,'[1]1. RW,EX,BOP,CP,SA'!$B:$CD,75,0)</f>
        <v>602</v>
      </c>
      <c r="CT134" s="38">
        <f>VLOOKUP(B:B,'[1]1. RW,EX,BOP,CP,SA'!$B:$CD,76,0)</f>
        <v>637</v>
      </c>
      <c r="CU134" s="38">
        <f>VLOOKUP(B:B,'[1]1. RW,EX,BOP,CP,SA'!$B:$CD,77,0)</f>
        <v>671</v>
      </c>
      <c r="CV134" s="52">
        <f>VLOOKUP(B:B,'[1]1. RW,EX,BOP,CP,SA'!$B:$CD,78,0)</f>
        <v>717</v>
      </c>
      <c r="CW134" s="52">
        <f>VLOOKUP(B:B,'[1]1. RW,EX,BOP,CP,SA'!$B:$CD,79,0)</f>
        <v>714</v>
      </c>
      <c r="CX134" s="52">
        <f>VLOOKUP(B:B,'[1]1. RW,EX,BOP,CP,SA'!$B:$CD,80,0)</f>
        <v>705</v>
      </c>
      <c r="CY134" s="52">
        <f>VLOOKUP(B:B,'[1]1. RW,EX,BOP,CP,SA'!$B:$CD,81,0)</f>
        <v>733</v>
      </c>
    </row>
    <row r="135" spans="1:103">
      <c r="A135" s="9" t="s">
        <v>252</v>
      </c>
      <c r="B135" s="5" t="s">
        <v>1528</v>
      </c>
      <c r="C135" s="18" t="s">
        <v>865</v>
      </c>
      <c r="D135" s="38">
        <v>86</v>
      </c>
      <c r="E135" s="38">
        <v>88</v>
      </c>
      <c r="F135" s="38">
        <v>96</v>
      </c>
      <c r="G135" s="38">
        <v>105</v>
      </c>
      <c r="H135" s="38">
        <v>83</v>
      </c>
      <c r="I135" s="38">
        <v>96</v>
      </c>
      <c r="J135" s="38">
        <v>104</v>
      </c>
      <c r="K135" s="38">
        <v>95</v>
      </c>
      <c r="L135" s="38">
        <v>88</v>
      </c>
      <c r="M135" s="38">
        <v>90</v>
      </c>
      <c r="N135" s="38">
        <v>123</v>
      </c>
      <c r="O135" s="38">
        <v>115</v>
      </c>
      <c r="P135" s="38">
        <v>128</v>
      </c>
      <c r="Q135" s="38">
        <v>139</v>
      </c>
      <c r="R135" s="38">
        <v>146</v>
      </c>
      <c r="S135" s="38">
        <v>178</v>
      </c>
      <c r="T135" s="38">
        <v>193</v>
      </c>
      <c r="U135" s="38">
        <v>160</v>
      </c>
      <c r="V135" s="38">
        <v>170</v>
      </c>
      <c r="W135" s="38">
        <v>202</v>
      </c>
      <c r="X135" s="53">
        <f>VLOOKUP(B:B,'[1]1. RW,EX,BOP,CP,SA'!$B:$CD,2,0)</f>
        <v>24</v>
      </c>
      <c r="Y135" s="38">
        <f>VLOOKUP(B:B,'[1]1. RW,EX,BOP,CP,SA'!$B:$CD,3,0)</f>
        <v>20</v>
      </c>
      <c r="Z135" s="38">
        <f>VLOOKUP(B:B,'[1]1. RW,EX,BOP,CP,SA'!$B:$CD,4,0)</f>
        <v>20</v>
      </c>
      <c r="AA135" s="38">
        <f>VLOOKUP(B:B,'[1]1. RW,EX,BOP,CP,SA'!$B:$CD,5,0)</f>
        <v>22</v>
      </c>
      <c r="AB135" s="38">
        <f>VLOOKUP(B:B,'[1]1. RW,EX,BOP,CP,SA'!$B:$CD,6,0)</f>
        <v>20</v>
      </c>
      <c r="AC135" s="38">
        <f>VLOOKUP(B:B,'[1]1. RW,EX,BOP,CP,SA'!$B:$CD,7,0)</f>
        <v>20</v>
      </c>
      <c r="AD135" s="38">
        <f>VLOOKUP(B:B,'[1]1. RW,EX,BOP,CP,SA'!$B:$CD,8,0)</f>
        <v>20</v>
      </c>
      <c r="AE135" s="38">
        <f>VLOOKUP(B:B,'[1]1. RW,EX,BOP,CP,SA'!$B:$CD,9,0)</f>
        <v>28</v>
      </c>
      <c r="AF135" s="38">
        <f>VLOOKUP(B:B,'[1]1. RW,EX,BOP,CP,SA'!$B:$CD,10,0)</f>
        <v>24</v>
      </c>
      <c r="AG135" s="38">
        <f>VLOOKUP(B:B,'[1]1. RW,EX,BOP,CP,SA'!$B:$CD,11,0)</f>
        <v>20</v>
      </c>
      <c r="AH135" s="38">
        <f>VLOOKUP(B:B,'[1]1. RW,EX,BOP,CP,SA'!$B:$CD,12,0)</f>
        <v>24</v>
      </c>
      <c r="AI135" s="38">
        <f>VLOOKUP(B:B,'[1]1. RW,EX,BOP,CP,SA'!$B:$CD,13,0)</f>
        <v>28</v>
      </c>
      <c r="AJ135" s="38">
        <f>VLOOKUP(B:B,'[1]1. RW,EX,BOP,CP,SA'!$B:$CD,14,0)</f>
        <v>28</v>
      </c>
      <c r="AK135" s="38">
        <f>VLOOKUP(B:B,'[1]1. RW,EX,BOP,CP,SA'!$B:$CD,15,0)</f>
        <v>26</v>
      </c>
      <c r="AL135" s="38">
        <f>VLOOKUP(B:B,'[1]1. RW,EX,BOP,CP,SA'!$B:$CD,16,0)</f>
        <v>25</v>
      </c>
      <c r="AM135" s="38">
        <f>VLOOKUP(B:B,'[1]1. RW,EX,BOP,CP,SA'!$B:$CD,17,0)</f>
        <v>26</v>
      </c>
      <c r="AN135" s="38">
        <f>VLOOKUP(B:B,'[1]1. RW,EX,BOP,CP,SA'!$B:$CD,18,0)</f>
        <v>20</v>
      </c>
      <c r="AO135" s="38">
        <f>VLOOKUP(B:B,'[1]1. RW,EX,BOP,CP,SA'!$B:$CD,19,0)</f>
        <v>21</v>
      </c>
      <c r="AP135" s="38">
        <f>VLOOKUP(B:B,'[1]1. RW,EX,BOP,CP,SA'!$B:$CD,20,0)</f>
        <v>21</v>
      </c>
      <c r="AQ135" s="38">
        <f>VLOOKUP(B:B,'[1]1. RW,EX,BOP,CP,SA'!$B:$CD,21,0)</f>
        <v>21</v>
      </c>
      <c r="AR135" s="38">
        <f>VLOOKUP(B:B,'[1]1. RW,EX,BOP,CP,SA'!$B:$CD,22,0)</f>
        <v>24</v>
      </c>
      <c r="AS135" s="38">
        <f>VLOOKUP(B:B,'[1]1. RW,EX,BOP,CP,SA'!$B:$CD,23,0)</f>
        <v>23</v>
      </c>
      <c r="AT135" s="38">
        <f>VLOOKUP(B:B,'[1]1. RW,EX,BOP,CP,SA'!$B:$CD,24,0)</f>
        <v>24</v>
      </c>
      <c r="AU135" s="38">
        <f>VLOOKUP(B:B,'[1]1. RW,EX,BOP,CP,SA'!$B:$CD,25,0)</f>
        <v>25</v>
      </c>
      <c r="AV135" s="38">
        <f>VLOOKUP(B:B,'[1]1. RW,EX,BOP,CP,SA'!$B:$CD,26,0)</f>
        <v>22</v>
      </c>
      <c r="AW135" s="38">
        <f>VLOOKUP(B:B,'[1]1. RW,EX,BOP,CP,SA'!$B:$CD,27,0)</f>
        <v>27</v>
      </c>
      <c r="AX135" s="38">
        <f>VLOOKUP(B:B,'[1]1. RW,EX,BOP,CP,SA'!$B:$CD,28,0)</f>
        <v>26</v>
      </c>
      <c r="AY135" s="38">
        <f>VLOOKUP(B:B,'[1]1. RW,EX,BOP,CP,SA'!$B:$CD,29,0)</f>
        <v>29</v>
      </c>
      <c r="AZ135" s="38">
        <f>VLOOKUP(B:B,'[1]1. RW,EX,BOP,CP,SA'!$B:$CD,30,0)</f>
        <v>23</v>
      </c>
      <c r="BA135" s="38">
        <f>VLOOKUP(B:B,'[1]1. RW,EX,BOP,CP,SA'!$B:$CD,31,0)</f>
        <v>23</v>
      </c>
      <c r="BB135" s="38">
        <f>VLOOKUP(B:B,'[1]1. RW,EX,BOP,CP,SA'!$B:$CD,32,0)</f>
        <v>22</v>
      </c>
      <c r="BC135" s="38">
        <f>VLOOKUP(B:B,'[1]1. RW,EX,BOP,CP,SA'!$B:$CD,33,0)</f>
        <v>27</v>
      </c>
      <c r="BD135" s="38">
        <f>VLOOKUP(B:B,'[1]1. RW,EX,BOP,CP,SA'!$B:$CD,34,0)</f>
        <v>23</v>
      </c>
      <c r="BE135" s="38">
        <f>VLOOKUP(B:B,'[1]1. RW,EX,BOP,CP,SA'!$B:$CD,35,0)</f>
        <v>23</v>
      </c>
      <c r="BF135" s="38">
        <f>VLOOKUP(B:B,'[1]1. RW,EX,BOP,CP,SA'!$B:$CD,36,0)</f>
        <v>22</v>
      </c>
      <c r="BG135" s="38">
        <f>VLOOKUP(B:B,'[1]1. RW,EX,BOP,CP,SA'!$B:$CD,37,0)</f>
        <v>20</v>
      </c>
      <c r="BH135" s="38">
        <f>VLOOKUP(B:B,'[1]1. RW,EX,BOP,CP,SA'!$B:$CD,38,0)</f>
        <v>20</v>
      </c>
      <c r="BI135" s="38">
        <f>VLOOKUP(B:B,'[1]1. RW,EX,BOP,CP,SA'!$B:$CD,39,0)</f>
        <v>22</v>
      </c>
      <c r="BJ135" s="38">
        <f>VLOOKUP(B:B,'[1]1. RW,EX,BOP,CP,SA'!$B:$CD,40,0)</f>
        <v>22</v>
      </c>
      <c r="BK135" s="38">
        <f>VLOOKUP(B:B,'[1]1. RW,EX,BOP,CP,SA'!$B:$CD,41,0)</f>
        <v>26</v>
      </c>
      <c r="BL135" s="38">
        <f>VLOOKUP(B:B,'[1]1. RW,EX,BOP,CP,SA'!$B:$CD,42,0)</f>
        <v>25</v>
      </c>
      <c r="BM135" s="38">
        <f>VLOOKUP(B:B,'[1]1. RW,EX,BOP,CP,SA'!$B:$CD,43,0)</f>
        <v>33</v>
      </c>
      <c r="BN135" s="38">
        <f>VLOOKUP(B:B,'[1]1. RW,EX,BOP,CP,SA'!$B:$CD,44,0)</f>
        <v>34</v>
      </c>
      <c r="BO135" s="38">
        <f>VLOOKUP(B:B,'[1]1. RW,EX,BOP,CP,SA'!$B:$CD,45,0)</f>
        <v>31</v>
      </c>
      <c r="BP135" s="38">
        <f>VLOOKUP(B:B,'[1]1. RW,EX,BOP,CP,SA'!$B:$CD,46,0)</f>
        <v>30</v>
      </c>
      <c r="BQ135" s="38">
        <f>VLOOKUP(B:B,'[1]1. RW,EX,BOP,CP,SA'!$B:$CD,47,0)</f>
        <v>30</v>
      </c>
      <c r="BR135" s="38">
        <f>VLOOKUP(B:B,'[1]1. RW,EX,BOP,CP,SA'!$B:$CD,48,0)</f>
        <v>26</v>
      </c>
      <c r="BS135" s="38">
        <f>VLOOKUP(B:B,'[1]1. RW,EX,BOP,CP,SA'!$B:$CD,49,0)</f>
        <v>29</v>
      </c>
      <c r="BT135" s="38">
        <f>VLOOKUP(B:B,'[1]1. RW,EX,BOP,CP,SA'!$B:$CD,50,0)</f>
        <v>28</v>
      </c>
      <c r="BU135" s="38">
        <f>VLOOKUP(B:B,'[1]1. RW,EX,BOP,CP,SA'!$B:$CD,51,0)</f>
        <v>38</v>
      </c>
      <c r="BV135" s="38">
        <f>VLOOKUP(B:B,'[1]1. RW,EX,BOP,CP,SA'!$B:$CD,52,0)</f>
        <v>32</v>
      </c>
      <c r="BW135" s="38">
        <f>VLOOKUP(B:B,'[1]1. RW,EX,BOP,CP,SA'!$B:$CD,53,0)</f>
        <v>30</v>
      </c>
      <c r="BX135" s="38">
        <f>VLOOKUP(B:B,'[1]1. RW,EX,BOP,CP,SA'!$B:$CD,54,0)</f>
        <v>31</v>
      </c>
      <c r="BY135" s="38">
        <f>VLOOKUP(B:B,'[1]1. RW,EX,BOP,CP,SA'!$B:$CD,55,0)</f>
        <v>32</v>
      </c>
      <c r="BZ135" s="38">
        <f>VLOOKUP(B:B,'[1]1. RW,EX,BOP,CP,SA'!$B:$CD,56,0)</f>
        <v>34</v>
      </c>
      <c r="CA135" s="38">
        <f>VLOOKUP(B:B,'[1]1. RW,EX,BOP,CP,SA'!$B:$CD,57,0)</f>
        <v>42</v>
      </c>
      <c r="CB135" s="38">
        <f>VLOOKUP(B:B,'[1]1. RW,EX,BOP,CP,SA'!$B:$CD,58,0)</f>
        <v>35</v>
      </c>
      <c r="CC135" s="38">
        <f>VLOOKUP(B:B,'[1]1. RW,EX,BOP,CP,SA'!$B:$CD,59,0)</f>
        <v>32</v>
      </c>
      <c r="CD135" s="38">
        <f>VLOOKUP(B:B,'[1]1. RW,EX,BOP,CP,SA'!$B:$CD,60,0)</f>
        <v>41</v>
      </c>
      <c r="CE135" s="38">
        <f>VLOOKUP(B:B,'[1]1. RW,EX,BOP,CP,SA'!$B:$CD,61,0)</f>
        <v>38</v>
      </c>
      <c r="CF135" s="38">
        <f>VLOOKUP(B:B,'[1]1. RW,EX,BOP,CP,SA'!$B:$CD,62,0)</f>
        <v>39</v>
      </c>
      <c r="CG135" s="38">
        <f>VLOOKUP(B:B,'[1]1. RW,EX,BOP,CP,SA'!$B:$CD,63,0)</f>
        <v>45</v>
      </c>
      <c r="CH135" s="38">
        <f>VLOOKUP(B:B,'[1]1. RW,EX,BOP,CP,SA'!$B:$CD,64,0)</f>
        <v>46</v>
      </c>
      <c r="CI135" s="38">
        <f>VLOOKUP(B:B,'[1]1. RW,EX,BOP,CP,SA'!$B:$CD,65,0)</f>
        <v>48</v>
      </c>
      <c r="CJ135" s="38">
        <f>VLOOKUP(B:B,'[1]1. RW,EX,BOP,CP,SA'!$B:$CD,66,0)</f>
        <v>41</v>
      </c>
      <c r="CK135" s="38">
        <f>VLOOKUP(B:B,'[1]1. RW,EX,BOP,CP,SA'!$B:$CD,67,0)</f>
        <v>51</v>
      </c>
      <c r="CL135" s="38">
        <f>VLOOKUP(B:B,'[1]1. RW,EX,BOP,CP,SA'!$B:$CD,68,0)</f>
        <v>55</v>
      </c>
      <c r="CM135" s="38">
        <f>VLOOKUP(B:B,'[1]1. RW,EX,BOP,CP,SA'!$B:$CD,69,0)</f>
        <v>46</v>
      </c>
      <c r="CN135" s="38">
        <f>VLOOKUP(B:B,'[1]1. RW,EX,BOP,CP,SA'!$B:$CD,70,0)</f>
        <v>41</v>
      </c>
      <c r="CO135" s="38">
        <f>VLOOKUP(B:B,'[1]1. RW,EX,BOP,CP,SA'!$B:$CD,71,0)</f>
        <v>39</v>
      </c>
      <c r="CP135" s="38">
        <f>VLOOKUP(B:B,'[1]1. RW,EX,BOP,CP,SA'!$B:$CD,72,0)</f>
        <v>39</v>
      </c>
      <c r="CQ135" s="38">
        <f>VLOOKUP(B:B,'[1]1. RW,EX,BOP,CP,SA'!$B:$CD,73,0)</f>
        <v>41</v>
      </c>
      <c r="CR135" s="38">
        <f>VLOOKUP(B:B,'[1]1. RW,EX,BOP,CP,SA'!$B:$CD,74,0)</f>
        <v>44</v>
      </c>
      <c r="CS135" s="38">
        <f>VLOOKUP(B:B,'[1]1. RW,EX,BOP,CP,SA'!$B:$CD,75,0)</f>
        <v>40</v>
      </c>
      <c r="CT135" s="38">
        <f>VLOOKUP(B:B,'[1]1. RW,EX,BOP,CP,SA'!$B:$CD,76,0)</f>
        <v>41</v>
      </c>
      <c r="CU135" s="38">
        <f>VLOOKUP(B:B,'[1]1. RW,EX,BOP,CP,SA'!$B:$CD,77,0)</f>
        <v>45</v>
      </c>
      <c r="CV135" s="52">
        <f>VLOOKUP(B:B,'[1]1. RW,EX,BOP,CP,SA'!$B:$CD,78,0)</f>
        <v>46</v>
      </c>
      <c r="CW135" s="52">
        <f>VLOOKUP(B:B,'[1]1. RW,EX,BOP,CP,SA'!$B:$CD,79,0)</f>
        <v>46</v>
      </c>
      <c r="CX135" s="52">
        <f>VLOOKUP(B:B,'[1]1. RW,EX,BOP,CP,SA'!$B:$CD,80,0)</f>
        <v>59</v>
      </c>
      <c r="CY135" s="52">
        <f>VLOOKUP(B:B,'[1]1. RW,EX,BOP,CP,SA'!$B:$CD,81,0)</f>
        <v>51</v>
      </c>
    </row>
    <row r="136" spans="1:103">
      <c r="A136" s="9" t="s">
        <v>254</v>
      </c>
      <c r="B136" s="5" t="s">
        <v>1529</v>
      </c>
      <c r="C136" s="18" t="s">
        <v>866</v>
      </c>
      <c r="D136" s="38">
        <v>639</v>
      </c>
      <c r="E136" s="38">
        <v>635</v>
      </c>
      <c r="F136" s="38">
        <v>702</v>
      </c>
      <c r="G136" s="38">
        <v>652</v>
      </c>
      <c r="H136" s="38">
        <v>522</v>
      </c>
      <c r="I136" s="38">
        <v>651</v>
      </c>
      <c r="J136" s="38">
        <v>651</v>
      </c>
      <c r="K136" s="38">
        <v>573</v>
      </c>
      <c r="L136" s="38">
        <v>663</v>
      </c>
      <c r="M136" s="38">
        <v>689</v>
      </c>
      <c r="N136" s="38">
        <v>720</v>
      </c>
      <c r="O136" s="38">
        <v>620</v>
      </c>
      <c r="P136" s="38">
        <v>770</v>
      </c>
      <c r="Q136" s="38">
        <v>834</v>
      </c>
      <c r="R136" s="38">
        <v>885</v>
      </c>
      <c r="S136" s="38">
        <v>912</v>
      </c>
      <c r="T136" s="38">
        <v>969</v>
      </c>
      <c r="U136" s="38">
        <v>959</v>
      </c>
      <c r="V136" s="38">
        <v>953</v>
      </c>
      <c r="W136" s="38">
        <v>1130</v>
      </c>
      <c r="X136" s="53">
        <f>VLOOKUP(B:B,'[1]1. RW,EX,BOP,CP,SA'!$B:$CD,2,0)</f>
        <v>166</v>
      </c>
      <c r="Y136" s="38">
        <f>VLOOKUP(B:B,'[1]1. RW,EX,BOP,CP,SA'!$B:$CD,3,0)</f>
        <v>157</v>
      </c>
      <c r="Z136" s="38">
        <f>VLOOKUP(B:B,'[1]1. RW,EX,BOP,CP,SA'!$B:$CD,4,0)</f>
        <v>159</v>
      </c>
      <c r="AA136" s="38">
        <f>VLOOKUP(B:B,'[1]1. RW,EX,BOP,CP,SA'!$B:$CD,5,0)</f>
        <v>157</v>
      </c>
      <c r="AB136" s="38">
        <f>VLOOKUP(B:B,'[1]1. RW,EX,BOP,CP,SA'!$B:$CD,6,0)</f>
        <v>157</v>
      </c>
      <c r="AC136" s="38">
        <f>VLOOKUP(B:B,'[1]1. RW,EX,BOP,CP,SA'!$B:$CD,7,0)</f>
        <v>168</v>
      </c>
      <c r="AD136" s="38">
        <f>VLOOKUP(B:B,'[1]1. RW,EX,BOP,CP,SA'!$B:$CD,8,0)</f>
        <v>162</v>
      </c>
      <c r="AE136" s="38">
        <f>VLOOKUP(B:B,'[1]1. RW,EX,BOP,CP,SA'!$B:$CD,9,0)</f>
        <v>148</v>
      </c>
      <c r="AF136" s="38">
        <f>VLOOKUP(B:B,'[1]1. RW,EX,BOP,CP,SA'!$B:$CD,10,0)</f>
        <v>181</v>
      </c>
      <c r="AG136" s="38">
        <f>VLOOKUP(B:B,'[1]1. RW,EX,BOP,CP,SA'!$B:$CD,11,0)</f>
        <v>163</v>
      </c>
      <c r="AH136" s="38">
        <f>VLOOKUP(B:B,'[1]1. RW,EX,BOP,CP,SA'!$B:$CD,12,0)</f>
        <v>169</v>
      </c>
      <c r="AI136" s="38">
        <f>VLOOKUP(B:B,'[1]1. RW,EX,BOP,CP,SA'!$B:$CD,13,0)</f>
        <v>189</v>
      </c>
      <c r="AJ136" s="38">
        <f>VLOOKUP(B:B,'[1]1. RW,EX,BOP,CP,SA'!$B:$CD,14,0)</f>
        <v>180</v>
      </c>
      <c r="AK136" s="38">
        <f>VLOOKUP(B:B,'[1]1. RW,EX,BOP,CP,SA'!$B:$CD,15,0)</f>
        <v>172</v>
      </c>
      <c r="AL136" s="38">
        <f>VLOOKUP(B:B,'[1]1. RW,EX,BOP,CP,SA'!$B:$CD,16,0)</f>
        <v>161</v>
      </c>
      <c r="AM136" s="38">
        <f>VLOOKUP(B:B,'[1]1. RW,EX,BOP,CP,SA'!$B:$CD,17,0)</f>
        <v>139</v>
      </c>
      <c r="AN136" s="38">
        <f>VLOOKUP(B:B,'[1]1. RW,EX,BOP,CP,SA'!$B:$CD,18,0)</f>
        <v>129</v>
      </c>
      <c r="AO136" s="38">
        <f>VLOOKUP(B:B,'[1]1. RW,EX,BOP,CP,SA'!$B:$CD,19,0)</f>
        <v>134</v>
      </c>
      <c r="AP136" s="38">
        <f>VLOOKUP(B:B,'[1]1. RW,EX,BOP,CP,SA'!$B:$CD,20,0)</f>
        <v>131</v>
      </c>
      <c r="AQ136" s="38">
        <f>VLOOKUP(B:B,'[1]1. RW,EX,BOP,CP,SA'!$B:$CD,21,0)</f>
        <v>128</v>
      </c>
      <c r="AR136" s="38">
        <f>VLOOKUP(B:B,'[1]1. RW,EX,BOP,CP,SA'!$B:$CD,22,0)</f>
        <v>154</v>
      </c>
      <c r="AS136" s="38">
        <f>VLOOKUP(B:B,'[1]1. RW,EX,BOP,CP,SA'!$B:$CD,23,0)</f>
        <v>164</v>
      </c>
      <c r="AT136" s="38">
        <f>VLOOKUP(B:B,'[1]1. RW,EX,BOP,CP,SA'!$B:$CD,24,0)</f>
        <v>160</v>
      </c>
      <c r="AU136" s="38">
        <f>VLOOKUP(B:B,'[1]1. RW,EX,BOP,CP,SA'!$B:$CD,25,0)</f>
        <v>173</v>
      </c>
      <c r="AV136" s="38">
        <f>VLOOKUP(B:B,'[1]1. RW,EX,BOP,CP,SA'!$B:$CD,26,0)</f>
        <v>160</v>
      </c>
      <c r="AW136" s="38">
        <f>VLOOKUP(B:B,'[1]1. RW,EX,BOP,CP,SA'!$B:$CD,27,0)</f>
        <v>155</v>
      </c>
      <c r="AX136" s="38">
        <f>VLOOKUP(B:B,'[1]1. RW,EX,BOP,CP,SA'!$B:$CD,28,0)</f>
        <v>177</v>
      </c>
      <c r="AY136" s="38">
        <f>VLOOKUP(B:B,'[1]1. RW,EX,BOP,CP,SA'!$B:$CD,29,0)</f>
        <v>159</v>
      </c>
      <c r="AZ136" s="38">
        <f>VLOOKUP(B:B,'[1]1. RW,EX,BOP,CP,SA'!$B:$CD,30,0)</f>
        <v>137</v>
      </c>
      <c r="BA136" s="38">
        <f>VLOOKUP(B:B,'[1]1. RW,EX,BOP,CP,SA'!$B:$CD,31,0)</f>
        <v>155</v>
      </c>
      <c r="BB136" s="38">
        <f>VLOOKUP(B:B,'[1]1. RW,EX,BOP,CP,SA'!$B:$CD,32,0)</f>
        <v>140</v>
      </c>
      <c r="BC136" s="38">
        <f>VLOOKUP(B:B,'[1]1. RW,EX,BOP,CP,SA'!$B:$CD,33,0)</f>
        <v>141</v>
      </c>
      <c r="BD136" s="38">
        <f>VLOOKUP(B:B,'[1]1. RW,EX,BOP,CP,SA'!$B:$CD,34,0)</f>
        <v>156</v>
      </c>
      <c r="BE136" s="38">
        <f>VLOOKUP(B:B,'[1]1. RW,EX,BOP,CP,SA'!$B:$CD,35,0)</f>
        <v>155</v>
      </c>
      <c r="BF136" s="38">
        <f>VLOOKUP(B:B,'[1]1. RW,EX,BOP,CP,SA'!$B:$CD,36,0)</f>
        <v>168</v>
      </c>
      <c r="BG136" s="38">
        <f>VLOOKUP(B:B,'[1]1. RW,EX,BOP,CP,SA'!$B:$CD,37,0)</f>
        <v>184</v>
      </c>
      <c r="BH136" s="38">
        <f>VLOOKUP(B:B,'[1]1. RW,EX,BOP,CP,SA'!$B:$CD,38,0)</f>
        <v>171</v>
      </c>
      <c r="BI136" s="38">
        <f>VLOOKUP(B:B,'[1]1. RW,EX,BOP,CP,SA'!$B:$CD,39,0)</f>
        <v>164</v>
      </c>
      <c r="BJ136" s="38">
        <f>VLOOKUP(B:B,'[1]1. RW,EX,BOP,CP,SA'!$B:$CD,40,0)</f>
        <v>180</v>
      </c>
      <c r="BK136" s="38">
        <f>VLOOKUP(B:B,'[1]1. RW,EX,BOP,CP,SA'!$B:$CD,41,0)</f>
        <v>174</v>
      </c>
      <c r="BL136" s="38">
        <f>VLOOKUP(B:B,'[1]1. RW,EX,BOP,CP,SA'!$B:$CD,42,0)</f>
        <v>179</v>
      </c>
      <c r="BM136" s="38">
        <f>VLOOKUP(B:B,'[1]1. RW,EX,BOP,CP,SA'!$B:$CD,43,0)</f>
        <v>180</v>
      </c>
      <c r="BN136" s="38">
        <f>VLOOKUP(B:B,'[1]1. RW,EX,BOP,CP,SA'!$B:$CD,44,0)</f>
        <v>175</v>
      </c>
      <c r="BO136" s="38">
        <f>VLOOKUP(B:B,'[1]1. RW,EX,BOP,CP,SA'!$B:$CD,45,0)</f>
        <v>186</v>
      </c>
      <c r="BP136" s="38">
        <f>VLOOKUP(B:B,'[1]1. RW,EX,BOP,CP,SA'!$B:$CD,46,0)</f>
        <v>149</v>
      </c>
      <c r="BQ136" s="38">
        <f>VLOOKUP(B:B,'[1]1. RW,EX,BOP,CP,SA'!$B:$CD,47,0)</f>
        <v>153</v>
      </c>
      <c r="BR136" s="38">
        <f>VLOOKUP(B:B,'[1]1. RW,EX,BOP,CP,SA'!$B:$CD,48,0)</f>
        <v>148</v>
      </c>
      <c r="BS136" s="38">
        <f>VLOOKUP(B:B,'[1]1. RW,EX,BOP,CP,SA'!$B:$CD,49,0)</f>
        <v>170</v>
      </c>
      <c r="BT136" s="38">
        <f>VLOOKUP(B:B,'[1]1. RW,EX,BOP,CP,SA'!$B:$CD,50,0)</f>
        <v>178</v>
      </c>
      <c r="BU136" s="38">
        <f>VLOOKUP(B:B,'[1]1. RW,EX,BOP,CP,SA'!$B:$CD,51,0)</f>
        <v>191</v>
      </c>
      <c r="BV136" s="38">
        <f>VLOOKUP(B:B,'[1]1. RW,EX,BOP,CP,SA'!$B:$CD,52,0)</f>
        <v>205</v>
      </c>
      <c r="BW136" s="38">
        <f>VLOOKUP(B:B,'[1]1. RW,EX,BOP,CP,SA'!$B:$CD,53,0)</f>
        <v>196</v>
      </c>
      <c r="BX136" s="38">
        <f>VLOOKUP(B:B,'[1]1. RW,EX,BOP,CP,SA'!$B:$CD,54,0)</f>
        <v>205</v>
      </c>
      <c r="BY136" s="38">
        <f>VLOOKUP(B:B,'[1]1. RW,EX,BOP,CP,SA'!$B:$CD,55,0)</f>
        <v>192</v>
      </c>
      <c r="BZ136" s="38">
        <f>VLOOKUP(B:B,'[1]1. RW,EX,BOP,CP,SA'!$B:$CD,56,0)</f>
        <v>216</v>
      </c>
      <c r="CA136" s="38">
        <f>VLOOKUP(B:B,'[1]1. RW,EX,BOP,CP,SA'!$B:$CD,57,0)</f>
        <v>221</v>
      </c>
      <c r="CB136" s="38">
        <f>VLOOKUP(B:B,'[1]1. RW,EX,BOP,CP,SA'!$B:$CD,58,0)</f>
        <v>218</v>
      </c>
      <c r="CC136" s="38">
        <f>VLOOKUP(B:B,'[1]1. RW,EX,BOP,CP,SA'!$B:$CD,59,0)</f>
        <v>226</v>
      </c>
      <c r="CD136" s="38">
        <f>VLOOKUP(B:B,'[1]1. RW,EX,BOP,CP,SA'!$B:$CD,60,0)</f>
        <v>224</v>
      </c>
      <c r="CE136" s="38">
        <f>VLOOKUP(B:B,'[1]1. RW,EX,BOP,CP,SA'!$B:$CD,61,0)</f>
        <v>217</v>
      </c>
      <c r="CF136" s="38">
        <f>VLOOKUP(B:B,'[1]1. RW,EX,BOP,CP,SA'!$B:$CD,62,0)</f>
        <v>220</v>
      </c>
      <c r="CG136" s="38">
        <f>VLOOKUP(B:B,'[1]1. RW,EX,BOP,CP,SA'!$B:$CD,63,0)</f>
        <v>239</v>
      </c>
      <c r="CH136" s="38">
        <f>VLOOKUP(B:B,'[1]1. RW,EX,BOP,CP,SA'!$B:$CD,64,0)</f>
        <v>231</v>
      </c>
      <c r="CI136" s="38">
        <f>VLOOKUP(B:B,'[1]1. RW,EX,BOP,CP,SA'!$B:$CD,65,0)</f>
        <v>222</v>
      </c>
      <c r="CJ136" s="38">
        <f>VLOOKUP(B:B,'[1]1. RW,EX,BOP,CP,SA'!$B:$CD,66,0)</f>
        <v>255</v>
      </c>
      <c r="CK136" s="38">
        <f>VLOOKUP(B:B,'[1]1. RW,EX,BOP,CP,SA'!$B:$CD,67,0)</f>
        <v>240</v>
      </c>
      <c r="CL136" s="38">
        <f>VLOOKUP(B:B,'[1]1. RW,EX,BOP,CP,SA'!$B:$CD,68,0)</f>
        <v>230</v>
      </c>
      <c r="CM136" s="38">
        <f>VLOOKUP(B:B,'[1]1. RW,EX,BOP,CP,SA'!$B:$CD,69,0)</f>
        <v>244</v>
      </c>
      <c r="CN136" s="38">
        <f>VLOOKUP(B:B,'[1]1. RW,EX,BOP,CP,SA'!$B:$CD,70,0)</f>
        <v>253</v>
      </c>
      <c r="CO136" s="38">
        <f>VLOOKUP(B:B,'[1]1. RW,EX,BOP,CP,SA'!$B:$CD,71,0)</f>
        <v>243</v>
      </c>
      <c r="CP136" s="38">
        <f>VLOOKUP(B:B,'[1]1. RW,EX,BOP,CP,SA'!$B:$CD,72,0)</f>
        <v>239</v>
      </c>
      <c r="CQ136" s="38">
        <f>VLOOKUP(B:B,'[1]1. RW,EX,BOP,CP,SA'!$B:$CD,73,0)</f>
        <v>224</v>
      </c>
      <c r="CR136" s="38">
        <f>VLOOKUP(B:B,'[1]1. RW,EX,BOP,CP,SA'!$B:$CD,74,0)</f>
        <v>224</v>
      </c>
      <c r="CS136" s="38">
        <f>VLOOKUP(B:B,'[1]1. RW,EX,BOP,CP,SA'!$B:$CD,75,0)</f>
        <v>229</v>
      </c>
      <c r="CT136" s="38">
        <f>VLOOKUP(B:B,'[1]1. RW,EX,BOP,CP,SA'!$B:$CD,76,0)</f>
        <v>236</v>
      </c>
      <c r="CU136" s="38">
        <f>VLOOKUP(B:B,'[1]1. RW,EX,BOP,CP,SA'!$B:$CD,77,0)</f>
        <v>264</v>
      </c>
      <c r="CV136" s="52">
        <f>VLOOKUP(B:B,'[1]1. RW,EX,BOP,CP,SA'!$B:$CD,78,0)</f>
        <v>259</v>
      </c>
      <c r="CW136" s="52">
        <f>VLOOKUP(B:B,'[1]1. RW,EX,BOP,CP,SA'!$B:$CD,79,0)</f>
        <v>271</v>
      </c>
      <c r="CX136" s="52">
        <f>VLOOKUP(B:B,'[1]1. RW,EX,BOP,CP,SA'!$B:$CD,80,0)</f>
        <v>283</v>
      </c>
      <c r="CY136" s="52">
        <f>VLOOKUP(B:B,'[1]1. RW,EX,BOP,CP,SA'!$B:$CD,81,0)</f>
        <v>317</v>
      </c>
    </row>
    <row r="137" spans="1:103">
      <c r="A137" s="9" t="s">
        <v>256</v>
      </c>
      <c r="B137" s="5" t="s">
        <v>1530</v>
      </c>
      <c r="C137" s="18" t="s">
        <v>867</v>
      </c>
      <c r="D137" s="38">
        <v>169</v>
      </c>
      <c r="E137" s="38">
        <v>175</v>
      </c>
      <c r="F137" s="38">
        <v>180</v>
      </c>
      <c r="G137" s="38">
        <v>175</v>
      </c>
      <c r="H137" s="38">
        <v>152</v>
      </c>
      <c r="I137" s="38">
        <v>204</v>
      </c>
      <c r="J137" s="38">
        <v>194</v>
      </c>
      <c r="K137" s="38">
        <v>168</v>
      </c>
      <c r="L137" s="38">
        <v>159</v>
      </c>
      <c r="M137" s="38">
        <v>175</v>
      </c>
      <c r="N137" s="38">
        <v>214</v>
      </c>
      <c r="O137" s="38">
        <v>209</v>
      </c>
      <c r="P137" s="38">
        <v>215</v>
      </c>
      <c r="Q137" s="38">
        <v>244</v>
      </c>
      <c r="R137" s="38">
        <v>283</v>
      </c>
      <c r="S137" s="38">
        <v>280</v>
      </c>
      <c r="T137" s="38">
        <v>306</v>
      </c>
      <c r="U137" s="38">
        <v>313</v>
      </c>
      <c r="V137" s="38">
        <v>339</v>
      </c>
      <c r="W137" s="38">
        <v>376</v>
      </c>
      <c r="X137" s="53">
        <f>VLOOKUP(B:B,'[1]1. RW,EX,BOP,CP,SA'!$B:$CD,2,0)</f>
        <v>41</v>
      </c>
      <c r="Y137" s="38">
        <f>VLOOKUP(B:B,'[1]1. RW,EX,BOP,CP,SA'!$B:$CD,3,0)</f>
        <v>42</v>
      </c>
      <c r="Z137" s="38">
        <f>VLOOKUP(B:B,'[1]1. RW,EX,BOP,CP,SA'!$B:$CD,4,0)</f>
        <v>44</v>
      </c>
      <c r="AA137" s="38">
        <f>VLOOKUP(B:B,'[1]1. RW,EX,BOP,CP,SA'!$B:$CD,5,0)</f>
        <v>42</v>
      </c>
      <c r="AB137" s="38">
        <f>VLOOKUP(B:B,'[1]1. RW,EX,BOP,CP,SA'!$B:$CD,6,0)</f>
        <v>44</v>
      </c>
      <c r="AC137" s="38">
        <f>VLOOKUP(B:B,'[1]1. RW,EX,BOP,CP,SA'!$B:$CD,7,0)</f>
        <v>38</v>
      </c>
      <c r="AD137" s="38">
        <f>VLOOKUP(B:B,'[1]1. RW,EX,BOP,CP,SA'!$B:$CD,8,0)</f>
        <v>50</v>
      </c>
      <c r="AE137" s="38">
        <f>VLOOKUP(B:B,'[1]1. RW,EX,BOP,CP,SA'!$B:$CD,9,0)</f>
        <v>43</v>
      </c>
      <c r="AF137" s="38">
        <f>VLOOKUP(B:B,'[1]1. RW,EX,BOP,CP,SA'!$B:$CD,10,0)</f>
        <v>45</v>
      </c>
      <c r="AG137" s="38">
        <f>VLOOKUP(B:B,'[1]1. RW,EX,BOP,CP,SA'!$B:$CD,11,0)</f>
        <v>44</v>
      </c>
      <c r="AH137" s="38">
        <f>VLOOKUP(B:B,'[1]1. RW,EX,BOP,CP,SA'!$B:$CD,12,0)</f>
        <v>45</v>
      </c>
      <c r="AI137" s="38">
        <f>VLOOKUP(B:B,'[1]1. RW,EX,BOP,CP,SA'!$B:$CD,13,0)</f>
        <v>46</v>
      </c>
      <c r="AJ137" s="38">
        <f>VLOOKUP(B:B,'[1]1. RW,EX,BOP,CP,SA'!$B:$CD,14,0)</f>
        <v>44</v>
      </c>
      <c r="AK137" s="38">
        <f>VLOOKUP(B:B,'[1]1. RW,EX,BOP,CP,SA'!$B:$CD,15,0)</f>
        <v>46</v>
      </c>
      <c r="AL137" s="38">
        <f>VLOOKUP(B:B,'[1]1. RW,EX,BOP,CP,SA'!$B:$CD,16,0)</f>
        <v>41</v>
      </c>
      <c r="AM137" s="38">
        <f>VLOOKUP(B:B,'[1]1. RW,EX,BOP,CP,SA'!$B:$CD,17,0)</f>
        <v>44</v>
      </c>
      <c r="AN137" s="38">
        <f>VLOOKUP(B:B,'[1]1. RW,EX,BOP,CP,SA'!$B:$CD,18,0)</f>
        <v>35</v>
      </c>
      <c r="AO137" s="38">
        <f>VLOOKUP(B:B,'[1]1. RW,EX,BOP,CP,SA'!$B:$CD,19,0)</f>
        <v>37</v>
      </c>
      <c r="AP137" s="38">
        <f>VLOOKUP(B:B,'[1]1. RW,EX,BOP,CP,SA'!$B:$CD,20,0)</f>
        <v>38</v>
      </c>
      <c r="AQ137" s="38">
        <f>VLOOKUP(B:B,'[1]1. RW,EX,BOP,CP,SA'!$B:$CD,21,0)</f>
        <v>42</v>
      </c>
      <c r="AR137" s="38">
        <f>VLOOKUP(B:B,'[1]1. RW,EX,BOP,CP,SA'!$B:$CD,22,0)</f>
        <v>50</v>
      </c>
      <c r="AS137" s="38">
        <f>VLOOKUP(B:B,'[1]1. RW,EX,BOP,CP,SA'!$B:$CD,23,0)</f>
        <v>51</v>
      </c>
      <c r="AT137" s="38">
        <f>VLOOKUP(B:B,'[1]1. RW,EX,BOP,CP,SA'!$B:$CD,24,0)</f>
        <v>52</v>
      </c>
      <c r="AU137" s="38">
        <f>VLOOKUP(B:B,'[1]1. RW,EX,BOP,CP,SA'!$B:$CD,25,0)</f>
        <v>51</v>
      </c>
      <c r="AV137" s="38">
        <f>VLOOKUP(B:B,'[1]1. RW,EX,BOP,CP,SA'!$B:$CD,26,0)</f>
        <v>50</v>
      </c>
      <c r="AW137" s="38">
        <f>VLOOKUP(B:B,'[1]1. RW,EX,BOP,CP,SA'!$B:$CD,27,0)</f>
        <v>51</v>
      </c>
      <c r="AX137" s="38">
        <f>VLOOKUP(B:B,'[1]1. RW,EX,BOP,CP,SA'!$B:$CD,28,0)</f>
        <v>52</v>
      </c>
      <c r="AY137" s="38">
        <f>VLOOKUP(B:B,'[1]1. RW,EX,BOP,CP,SA'!$B:$CD,29,0)</f>
        <v>41</v>
      </c>
      <c r="AZ137" s="38">
        <f>VLOOKUP(B:B,'[1]1. RW,EX,BOP,CP,SA'!$B:$CD,30,0)</f>
        <v>41</v>
      </c>
      <c r="BA137" s="38">
        <f>VLOOKUP(B:B,'[1]1. RW,EX,BOP,CP,SA'!$B:$CD,31,0)</f>
        <v>42</v>
      </c>
      <c r="BB137" s="38">
        <f>VLOOKUP(B:B,'[1]1. RW,EX,BOP,CP,SA'!$B:$CD,32,0)</f>
        <v>41</v>
      </c>
      <c r="BC137" s="38">
        <f>VLOOKUP(B:B,'[1]1. RW,EX,BOP,CP,SA'!$B:$CD,33,0)</f>
        <v>44</v>
      </c>
      <c r="BD137" s="38">
        <f>VLOOKUP(B:B,'[1]1. RW,EX,BOP,CP,SA'!$B:$CD,34,0)</f>
        <v>39</v>
      </c>
      <c r="BE137" s="38">
        <f>VLOOKUP(B:B,'[1]1. RW,EX,BOP,CP,SA'!$B:$CD,35,0)</f>
        <v>41</v>
      </c>
      <c r="BF137" s="38">
        <f>VLOOKUP(B:B,'[1]1. RW,EX,BOP,CP,SA'!$B:$CD,36,0)</f>
        <v>40</v>
      </c>
      <c r="BG137" s="38">
        <f>VLOOKUP(B:B,'[1]1. RW,EX,BOP,CP,SA'!$B:$CD,37,0)</f>
        <v>39</v>
      </c>
      <c r="BH137" s="38">
        <f>VLOOKUP(B:B,'[1]1. RW,EX,BOP,CP,SA'!$B:$CD,38,0)</f>
        <v>43</v>
      </c>
      <c r="BI137" s="38">
        <f>VLOOKUP(B:B,'[1]1. RW,EX,BOP,CP,SA'!$B:$CD,39,0)</f>
        <v>40</v>
      </c>
      <c r="BJ137" s="38">
        <f>VLOOKUP(B:B,'[1]1. RW,EX,BOP,CP,SA'!$B:$CD,40,0)</f>
        <v>46</v>
      </c>
      <c r="BK137" s="38">
        <f>VLOOKUP(B:B,'[1]1. RW,EX,BOP,CP,SA'!$B:$CD,41,0)</f>
        <v>46</v>
      </c>
      <c r="BL137" s="38">
        <f>VLOOKUP(B:B,'[1]1. RW,EX,BOP,CP,SA'!$B:$CD,42,0)</f>
        <v>49</v>
      </c>
      <c r="BM137" s="38">
        <f>VLOOKUP(B:B,'[1]1. RW,EX,BOP,CP,SA'!$B:$CD,43,0)</f>
        <v>54</v>
      </c>
      <c r="BN137" s="38">
        <f>VLOOKUP(B:B,'[1]1. RW,EX,BOP,CP,SA'!$B:$CD,44,0)</f>
        <v>55</v>
      </c>
      <c r="BO137" s="38">
        <f>VLOOKUP(B:B,'[1]1. RW,EX,BOP,CP,SA'!$B:$CD,45,0)</f>
        <v>56</v>
      </c>
      <c r="BP137" s="38">
        <f>VLOOKUP(B:B,'[1]1. RW,EX,BOP,CP,SA'!$B:$CD,46,0)</f>
        <v>51</v>
      </c>
      <c r="BQ137" s="38">
        <f>VLOOKUP(B:B,'[1]1. RW,EX,BOP,CP,SA'!$B:$CD,47,0)</f>
        <v>52</v>
      </c>
      <c r="BR137" s="38">
        <f>VLOOKUP(B:B,'[1]1. RW,EX,BOP,CP,SA'!$B:$CD,48,0)</f>
        <v>49</v>
      </c>
      <c r="BS137" s="38">
        <f>VLOOKUP(B:B,'[1]1. RW,EX,BOP,CP,SA'!$B:$CD,49,0)</f>
        <v>57</v>
      </c>
      <c r="BT137" s="38">
        <f>VLOOKUP(B:B,'[1]1. RW,EX,BOP,CP,SA'!$B:$CD,50,0)</f>
        <v>53</v>
      </c>
      <c r="BU137" s="38">
        <f>VLOOKUP(B:B,'[1]1. RW,EX,BOP,CP,SA'!$B:$CD,51,0)</f>
        <v>53</v>
      </c>
      <c r="BV137" s="38">
        <f>VLOOKUP(B:B,'[1]1. RW,EX,BOP,CP,SA'!$B:$CD,52,0)</f>
        <v>55</v>
      </c>
      <c r="BW137" s="38">
        <f>VLOOKUP(B:B,'[1]1. RW,EX,BOP,CP,SA'!$B:$CD,53,0)</f>
        <v>54</v>
      </c>
      <c r="BX137" s="38">
        <f>VLOOKUP(B:B,'[1]1. RW,EX,BOP,CP,SA'!$B:$CD,54,0)</f>
        <v>63</v>
      </c>
      <c r="BY137" s="38">
        <f>VLOOKUP(B:B,'[1]1. RW,EX,BOP,CP,SA'!$B:$CD,55,0)</f>
        <v>57</v>
      </c>
      <c r="BZ137" s="38">
        <f>VLOOKUP(B:B,'[1]1. RW,EX,BOP,CP,SA'!$B:$CD,56,0)</f>
        <v>58</v>
      </c>
      <c r="CA137" s="38">
        <f>VLOOKUP(B:B,'[1]1. RW,EX,BOP,CP,SA'!$B:$CD,57,0)</f>
        <v>66</v>
      </c>
      <c r="CB137" s="38">
        <f>VLOOKUP(B:B,'[1]1. RW,EX,BOP,CP,SA'!$B:$CD,58,0)</f>
        <v>68</v>
      </c>
      <c r="CC137" s="38">
        <f>VLOOKUP(B:B,'[1]1. RW,EX,BOP,CP,SA'!$B:$CD,59,0)</f>
        <v>66</v>
      </c>
      <c r="CD137" s="38">
        <f>VLOOKUP(B:B,'[1]1. RW,EX,BOP,CP,SA'!$B:$CD,60,0)</f>
        <v>80</v>
      </c>
      <c r="CE137" s="38">
        <f>VLOOKUP(B:B,'[1]1. RW,EX,BOP,CP,SA'!$B:$CD,61,0)</f>
        <v>69</v>
      </c>
      <c r="CF137" s="38">
        <f>VLOOKUP(B:B,'[1]1. RW,EX,BOP,CP,SA'!$B:$CD,62,0)</f>
        <v>64</v>
      </c>
      <c r="CG137" s="38">
        <f>VLOOKUP(B:B,'[1]1. RW,EX,BOP,CP,SA'!$B:$CD,63,0)</f>
        <v>71</v>
      </c>
      <c r="CH137" s="38">
        <f>VLOOKUP(B:B,'[1]1. RW,EX,BOP,CP,SA'!$B:$CD,64,0)</f>
        <v>72</v>
      </c>
      <c r="CI137" s="38">
        <f>VLOOKUP(B:B,'[1]1. RW,EX,BOP,CP,SA'!$B:$CD,65,0)</f>
        <v>73</v>
      </c>
      <c r="CJ137" s="38">
        <f>VLOOKUP(B:B,'[1]1. RW,EX,BOP,CP,SA'!$B:$CD,66,0)</f>
        <v>74</v>
      </c>
      <c r="CK137" s="38">
        <f>VLOOKUP(B:B,'[1]1. RW,EX,BOP,CP,SA'!$B:$CD,67,0)</f>
        <v>76</v>
      </c>
      <c r="CL137" s="38">
        <f>VLOOKUP(B:B,'[1]1. RW,EX,BOP,CP,SA'!$B:$CD,68,0)</f>
        <v>76</v>
      </c>
      <c r="CM137" s="38">
        <f>VLOOKUP(B:B,'[1]1. RW,EX,BOP,CP,SA'!$B:$CD,69,0)</f>
        <v>80</v>
      </c>
      <c r="CN137" s="38">
        <f>VLOOKUP(B:B,'[1]1. RW,EX,BOP,CP,SA'!$B:$CD,70,0)</f>
        <v>85</v>
      </c>
      <c r="CO137" s="38">
        <f>VLOOKUP(B:B,'[1]1. RW,EX,BOP,CP,SA'!$B:$CD,71,0)</f>
        <v>80</v>
      </c>
      <c r="CP137" s="38">
        <f>VLOOKUP(B:B,'[1]1. RW,EX,BOP,CP,SA'!$B:$CD,72,0)</f>
        <v>76</v>
      </c>
      <c r="CQ137" s="38">
        <f>VLOOKUP(B:B,'[1]1. RW,EX,BOP,CP,SA'!$B:$CD,73,0)</f>
        <v>72</v>
      </c>
      <c r="CR137" s="38">
        <f>VLOOKUP(B:B,'[1]1. RW,EX,BOP,CP,SA'!$B:$CD,74,0)</f>
        <v>77</v>
      </c>
      <c r="CS137" s="38">
        <f>VLOOKUP(B:B,'[1]1. RW,EX,BOP,CP,SA'!$B:$CD,75,0)</f>
        <v>84</v>
      </c>
      <c r="CT137" s="38">
        <f>VLOOKUP(B:B,'[1]1. RW,EX,BOP,CP,SA'!$B:$CD,76,0)</f>
        <v>78</v>
      </c>
      <c r="CU137" s="38">
        <f>VLOOKUP(B:B,'[1]1. RW,EX,BOP,CP,SA'!$B:$CD,77,0)</f>
        <v>100</v>
      </c>
      <c r="CV137" s="52">
        <f>VLOOKUP(B:B,'[1]1. RW,EX,BOP,CP,SA'!$B:$CD,78,0)</f>
        <v>97</v>
      </c>
      <c r="CW137" s="52">
        <f>VLOOKUP(B:B,'[1]1. RW,EX,BOP,CP,SA'!$B:$CD,79,0)</f>
        <v>91</v>
      </c>
      <c r="CX137" s="52">
        <f>VLOOKUP(B:B,'[1]1. RW,EX,BOP,CP,SA'!$B:$CD,80,0)</f>
        <v>90</v>
      </c>
      <c r="CY137" s="52">
        <f>VLOOKUP(B:B,'[1]1. RW,EX,BOP,CP,SA'!$B:$CD,81,0)</f>
        <v>98</v>
      </c>
    </row>
    <row r="138" spans="1:103">
      <c r="A138" s="9" t="s">
        <v>258</v>
      </c>
      <c r="B138" s="5" t="s">
        <v>1531</v>
      </c>
      <c r="C138" s="18" t="s">
        <v>868</v>
      </c>
      <c r="D138" s="38">
        <v>202</v>
      </c>
      <c r="E138" s="38">
        <v>173</v>
      </c>
      <c r="F138" s="38">
        <v>159</v>
      </c>
      <c r="G138" s="38">
        <v>153</v>
      </c>
      <c r="H138" s="38">
        <v>167</v>
      </c>
      <c r="I138" s="38">
        <v>184</v>
      </c>
      <c r="J138" s="38">
        <v>156</v>
      </c>
      <c r="K138" s="38">
        <v>147</v>
      </c>
      <c r="L138" s="38">
        <v>163</v>
      </c>
      <c r="M138" s="38">
        <v>165</v>
      </c>
      <c r="N138" s="38">
        <v>217</v>
      </c>
      <c r="O138" s="38">
        <v>179</v>
      </c>
      <c r="P138" s="38">
        <v>205</v>
      </c>
      <c r="Q138" s="38">
        <v>224</v>
      </c>
      <c r="R138" s="38">
        <v>237</v>
      </c>
      <c r="S138" s="38">
        <v>227</v>
      </c>
      <c r="T138" s="38">
        <v>198</v>
      </c>
      <c r="U138" s="38">
        <v>209</v>
      </c>
      <c r="V138" s="38">
        <v>199</v>
      </c>
      <c r="W138" s="38">
        <v>233</v>
      </c>
      <c r="X138" s="53">
        <f>VLOOKUP(B:B,'[1]1. RW,EX,BOP,CP,SA'!$B:$CD,2,0)</f>
        <v>49</v>
      </c>
      <c r="Y138" s="38">
        <f>VLOOKUP(B:B,'[1]1. RW,EX,BOP,CP,SA'!$B:$CD,3,0)</f>
        <v>51</v>
      </c>
      <c r="Z138" s="38">
        <f>VLOOKUP(B:B,'[1]1. RW,EX,BOP,CP,SA'!$B:$CD,4,0)</f>
        <v>49</v>
      </c>
      <c r="AA138" s="38">
        <f>VLOOKUP(B:B,'[1]1. RW,EX,BOP,CP,SA'!$B:$CD,5,0)</f>
        <v>53</v>
      </c>
      <c r="AB138" s="38">
        <f>VLOOKUP(B:B,'[1]1. RW,EX,BOP,CP,SA'!$B:$CD,6,0)</f>
        <v>41</v>
      </c>
      <c r="AC138" s="38">
        <f>VLOOKUP(B:B,'[1]1. RW,EX,BOP,CP,SA'!$B:$CD,7,0)</f>
        <v>42</v>
      </c>
      <c r="AD138" s="38">
        <f>VLOOKUP(B:B,'[1]1. RW,EX,BOP,CP,SA'!$B:$CD,8,0)</f>
        <v>49</v>
      </c>
      <c r="AE138" s="38">
        <f>VLOOKUP(B:B,'[1]1. RW,EX,BOP,CP,SA'!$B:$CD,9,0)</f>
        <v>41</v>
      </c>
      <c r="AF138" s="38">
        <f>VLOOKUP(B:B,'[1]1. RW,EX,BOP,CP,SA'!$B:$CD,10,0)</f>
        <v>39</v>
      </c>
      <c r="AG138" s="38">
        <f>VLOOKUP(B:B,'[1]1. RW,EX,BOP,CP,SA'!$B:$CD,11,0)</f>
        <v>43</v>
      </c>
      <c r="AH138" s="38">
        <f>VLOOKUP(B:B,'[1]1. RW,EX,BOP,CP,SA'!$B:$CD,12,0)</f>
        <v>40</v>
      </c>
      <c r="AI138" s="38">
        <f>VLOOKUP(B:B,'[1]1. RW,EX,BOP,CP,SA'!$B:$CD,13,0)</f>
        <v>37</v>
      </c>
      <c r="AJ138" s="38">
        <f>VLOOKUP(B:B,'[1]1. RW,EX,BOP,CP,SA'!$B:$CD,14,0)</f>
        <v>40</v>
      </c>
      <c r="AK138" s="38">
        <f>VLOOKUP(B:B,'[1]1. RW,EX,BOP,CP,SA'!$B:$CD,15,0)</f>
        <v>35</v>
      </c>
      <c r="AL138" s="38">
        <f>VLOOKUP(B:B,'[1]1. RW,EX,BOP,CP,SA'!$B:$CD,16,0)</f>
        <v>38</v>
      </c>
      <c r="AM138" s="38">
        <f>VLOOKUP(B:B,'[1]1. RW,EX,BOP,CP,SA'!$B:$CD,17,0)</f>
        <v>40</v>
      </c>
      <c r="AN138" s="38">
        <f>VLOOKUP(B:B,'[1]1. RW,EX,BOP,CP,SA'!$B:$CD,18,0)</f>
        <v>45</v>
      </c>
      <c r="AO138" s="38">
        <f>VLOOKUP(B:B,'[1]1. RW,EX,BOP,CP,SA'!$B:$CD,19,0)</f>
        <v>45</v>
      </c>
      <c r="AP138" s="38">
        <f>VLOOKUP(B:B,'[1]1. RW,EX,BOP,CP,SA'!$B:$CD,20,0)</f>
        <v>36</v>
      </c>
      <c r="AQ138" s="38">
        <f>VLOOKUP(B:B,'[1]1. RW,EX,BOP,CP,SA'!$B:$CD,21,0)</f>
        <v>41</v>
      </c>
      <c r="AR138" s="38">
        <f>VLOOKUP(B:B,'[1]1. RW,EX,BOP,CP,SA'!$B:$CD,22,0)</f>
        <v>46</v>
      </c>
      <c r="AS138" s="38">
        <f>VLOOKUP(B:B,'[1]1. RW,EX,BOP,CP,SA'!$B:$CD,23,0)</f>
        <v>43</v>
      </c>
      <c r="AT138" s="38">
        <f>VLOOKUP(B:B,'[1]1. RW,EX,BOP,CP,SA'!$B:$CD,24,0)</f>
        <v>46</v>
      </c>
      <c r="AU138" s="38">
        <f>VLOOKUP(B:B,'[1]1. RW,EX,BOP,CP,SA'!$B:$CD,25,0)</f>
        <v>49</v>
      </c>
      <c r="AV138" s="38">
        <f>VLOOKUP(B:B,'[1]1. RW,EX,BOP,CP,SA'!$B:$CD,26,0)</f>
        <v>39</v>
      </c>
      <c r="AW138" s="38">
        <f>VLOOKUP(B:B,'[1]1. RW,EX,BOP,CP,SA'!$B:$CD,27,0)</f>
        <v>38</v>
      </c>
      <c r="AX138" s="38">
        <f>VLOOKUP(B:B,'[1]1. RW,EX,BOP,CP,SA'!$B:$CD,28,0)</f>
        <v>40</v>
      </c>
      <c r="AY138" s="38">
        <f>VLOOKUP(B:B,'[1]1. RW,EX,BOP,CP,SA'!$B:$CD,29,0)</f>
        <v>39</v>
      </c>
      <c r="AZ138" s="38">
        <f>VLOOKUP(B:B,'[1]1. RW,EX,BOP,CP,SA'!$B:$CD,30,0)</f>
        <v>31</v>
      </c>
      <c r="BA138" s="38">
        <f>VLOOKUP(B:B,'[1]1. RW,EX,BOP,CP,SA'!$B:$CD,31,0)</f>
        <v>43</v>
      </c>
      <c r="BB138" s="38">
        <f>VLOOKUP(B:B,'[1]1. RW,EX,BOP,CP,SA'!$B:$CD,32,0)</f>
        <v>38</v>
      </c>
      <c r="BC138" s="38">
        <f>VLOOKUP(B:B,'[1]1. RW,EX,BOP,CP,SA'!$B:$CD,33,0)</f>
        <v>35</v>
      </c>
      <c r="BD138" s="38">
        <f>VLOOKUP(B:B,'[1]1. RW,EX,BOP,CP,SA'!$B:$CD,34,0)</f>
        <v>40</v>
      </c>
      <c r="BE138" s="38">
        <f>VLOOKUP(B:B,'[1]1. RW,EX,BOP,CP,SA'!$B:$CD,35,0)</f>
        <v>46</v>
      </c>
      <c r="BF138" s="38">
        <f>VLOOKUP(B:B,'[1]1. RW,EX,BOP,CP,SA'!$B:$CD,36,0)</f>
        <v>39</v>
      </c>
      <c r="BG138" s="38">
        <f>VLOOKUP(B:B,'[1]1. RW,EX,BOP,CP,SA'!$B:$CD,37,0)</f>
        <v>38</v>
      </c>
      <c r="BH138" s="38">
        <f>VLOOKUP(B:B,'[1]1. RW,EX,BOP,CP,SA'!$B:$CD,38,0)</f>
        <v>39</v>
      </c>
      <c r="BI138" s="38">
        <f>VLOOKUP(B:B,'[1]1. RW,EX,BOP,CP,SA'!$B:$CD,39,0)</f>
        <v>39</v>
      </c>
      <c r="BJ138" s="38">
        <f>VLOOKUP(B:B,'[1]1. RW,EX,BOP,CP,SA'!$B:$CD,40,0)</f>
        <v>42</v>
      </c>
      <c r="BK138" s="38">
        <f>VLOOKUP(B:B,'[1]1. RW,EX,BOP,CP,SA'!$B:$CD,41,0)</f>
        <v>45</v>
      </c>
      <c r="BL138" s="38">
        <f>VLOOKUP(B:B,'[1]1. RW,EX,BOP,CP,SA'!$B:$CD,42,0)</f>
        <v>51</v>
      </c>
      <c r="BM138" s="38">
        <f>VLOOKUP(B:B,'[1]1. RW,EX,BOP,CP,SA'!$B:$CD,43,0)</f>
        <v>52</v>
      </c>
      <c r="BN138" s="38">
        <f>VLOOKUP(B:B,'[1]1. RW,EX,BOP,CP,SA'!$B:$CD,44,0)</f>
        <v>55</v>
      </c>
      <c r="BO138" s="38">
        <f>VLOOKUP(B:B,'[1]1. RW,EX,BOP,CP,SA'!$B:$CD,45,0)</f>
        <v>59</v>
      </c>
      <c r="BP138" s="38">
        <f>VLOOKUP(B:B,'[1]1. RW,EX,BOP,CP,SA'!$B:$CD,46,0)</f>
        <v>48</v>
      </c>
      <c r="BQ138" s="38">
        <f>VLOOKUP(B:B,'[1]1. RW,EX,BOP,CP,SA'!$B:$CD,47,0)</f>
        <v>43</v>
      </c>
      <c r="BR138" s="38">
        <f>VLOOKUP(B:B,'[1]1. RW,EX,BOP,CP,SA'!$B:$CD,48,0)</f>
        <v>42</v>
      </c>
      <c r="BS138" s="38">
        <f>VLOOKUP(B:B,'[1]1. RW,EX,BOP,CP,SA'!$B:$CD,49,0)</f>
        <v>46</v>
      </c>
      <c r="BT138" s="38">
        <f>VLOOKUP(B:B,'[1]1. RW,EX,BOP,CP,SA'!$B:$CD,50,0)</f>
        <v>48</v>
      </c>
      <c r="BU138" s="38">
        <f>VLOOKUP(B:B,'[1]1. RW,EX,BOP,CP,SA'!$B:$CD,51,0)</f>
        <v>54</v>
      </c>
      <c r="BV138" s="38">
        <f>VLOOKUP(B:B,'[1]1. RW,EX,BOP,CP,SA'!$B:$CD,52,0)</f>
        <v>54</v>
      </c>
      <c r="BW138" s="38">
        <f>VLOOKUP(B:B,'[1]1. RW,EX,BOP,CP,SA'!$B:$CD,53,0)</f>
        <v>49</v>
      </c>
      <c r="BX138" s="38">
        <f>VLOOKUP(B:B,'[1]1. RW,EX,BOP,CP,SA'!$B:$CD,54,0)</f>
        <v>61</v>
      </c>
      <c r="BY138" s="38">
        <f>VLOOKUP(B:B,'[1]1. RW,EX,BOP,CP,SA'!$B:$CD,55,0)</f>
        <v>49</v>
      </c>
      <c r="BZ138" s="38">
        <f>VLOOKUP(B:B,'[1]1. RW,EX,BOP,CP,SA'!$B:$CD,56,0)</f>
        <v>57</v>
      </c>
      <c r="CA138" s="38">
        <f>VLOOKUP(B:B,'[1]1. RW,EX,BOP,CP,SA'!$B:$CD,57,0)</f>
        <v>57</v>
      </c>
      <c r="CB138" s="38">
        <f>VLOOKUP(B:B,'[1]1. RW,EX,BOP,CP,SA'!$B:$CD,58,0)</f>
        <v>61</v>
      </c>
      <c r="CC138" s="38">
        <f>VLOOKUP(B:B,'[1]1. RW,EX,BOP,CP,SA'!$B:$CD,59,0)</f>
        <v>60</v>
      </c>
      <c r="CD138" s="38">
        <f>VLOOKUP(B:B,'[1]1. RW,EX,BOP,CP,SA'!$B:$CD,60,0)</f>
        <v>58</v>
      </c>
      <c r="CE138" s="38">
        <f>VLOOKUP(B:B,'[1]1. RW,EX,BOP,CP,SA'!$B:$CD,61,0)</f>
        <v>58</v>
      </c>
      <c r="CF138" s="38">
        <f>VLOOKUP(B:B,'[1]1. RW,EX,BOP,CP,SA'!$B:$CD,62,0)</f>
        <v>53</v>
      </c>
      <c r="CG138" s="38">
        <f>VLOOKUP(B:B,'[1]1. RW,EX,BOP,CP,SA'!$B:$CD,63,0)</f>
        <v>58</v>
      </c>
      <c r="CH138" s="38">
        <f>VLOOKUP(B:B,'[1]1. RW,EX,BOP,CP,SA'!$B:$CD,64,0)</f>
        <v>62</v>
      </c>
      <c r="CI138" s="38">
        <f>VLOOKUP(B:B,'[1]1. RW,EX,BOP,CP,SA'!$B:$CD,65,0)</f>
        <v>54</v>
      </c>
      <c r="CJ138" s="38">
        <f>VLOOKUP(B:B,'[1]1. RW,EX,BOP,CP,SA'!$B:$CD,66,0)</f>
        <v>53</v>
      </c>
      <c r="CK138" s="38">
        <f>VLOOKUP(B:B,'[1]1. RW,EX,BOP,CP,SA'!$B:$CD,67,0)</f>
        <v>48</v>
      </c>
      <c r="CL138" s="38">
        <f>VLOOKUP(B:B,'[1]1. RW,EX,BOP,CP,SA'!$B:$CD,68,0)</f>
        <v>46</v>
      </c>
      <c r="CM138" s="38">
        <f>VLOOKUP(B:B,'[1]1. RW,EX,BOP,CP,SA'!$B:$CD,69,0)</f>
        <v>51</v>
      </c>
      <c r="CN138" s="38">
        <f>VLOOKUP(B:B,'[1]1. RW,EX,BOP,CP,SA'!$B:$CD,70,0)</f>
        <v>54</v>
      </c>
      <c r="CO138" s="38">
        <f>VLOOKUP(B:B,'[1]1. RW,EX,BOP,CP,SA'!$B:$CD,71,0)</f>
        <v>57</v>
      </c>
      <c r="CP138" s="38">
        <f>VLOOKUP(B:B,'[1]1. RW,EX,BOP,CP,SA'!$B:$CD,72,0)</f>
        <v>47</v>
      </c>
      <c r="CQ138" s="38">
        <f>VLOOKUP(B:B,'[1]1. RW,EX,BOP,CP,SA'!$B:$CD,73,0)</f>
        <v>51</v>
      </c>
      <c r="CR138" s="38">
        <f>VLOOKUP(B:B,'[1]1. RW,EX,BOP,CP,SA'!$B:$CD,74,0)</f>
        <v>49</v>
      </c>
      <c r="CS138" s="38">
        <f>VLOOKUP(B:B,'[1]1. RW,EX,BOP,CP,SA'!$B:$CD,75,0)</f>
        <v>47</v>
      </c>
      <c r="CT138" s="38">
        <f>VLOOKUP(B:B,'[1]1. RW,EX,BOP,CP,SA'!$B:$CD,76,0)</f>
        <v>52</v>
      </c>
      <c r="CU138" s="38">
        <f>VLOOKUP(B:B,'[1]1. RW,EX,BOP,CP,SA'!$B:$CD,77,0)</f>
        <v>51</v>
      </c>
      <c r="CV138" s="52">
        <f>VLOOKUP(B:B,'[1]1. RW,EX,BOP,CP,SA'!$B:$CD,78,0)</f>
        <v>57</v>
      </c>
      <c r="CW138" s="52">
        <f>VLOOKUP(B:B,'[1]1. RW,EX,BOP,CP,SA'!$B:$CD,79,0)</f>
        <v>57</v>
      </c>
      <c r="CX138" s="52">
        <f>VLOOKUP(B:B,'[1]1. RW,EX,BOP,CP,SA'!$B:$CD,80,0)</f>
        <v>56</v>
      </c>
      <c r="CY138" s="52">
        <f>VLOOKUP(B:B,'[1]1. RW,EX,BOP,CP,SA'!$B:$CD,81,0)</f>
        <v>63</v>
      </c>
    </row>
    <row r="139" spans="1:103">
      <c r="A139" s="9" t="s">
        <v>260</v>
      </c>
      <c r="B139" s="5" t="s">
        <v>1532</v>
      </c>
      <c r="C139" s="18" t="s">
        <v>869</v>
      </c>
      <c r="D139" s="38">
        <v>596</v>
      </c>
      <c r="E139" s="38">
        <v>552</v>
      </c>
      <c r="F139" s="38">
        <v>803</v>
      </c>
      <c r="G139" s="38">
        <v>760</v>
      </c>
      <c r="H139" s="38">
        <v>615</v>
      </c>
      <c r="I139" s="38">
        <v>520</v>
      </c>
      <c r="J139" s="38">
        <v>489</v>
      </c>
      <c r="K139" s="38">
        <v>517</v>
      </c>
      <c r="L139" s="38">
        <v>467</v>
      </c>
      <c r="M139" s="38">
        <v>831</v>
      </c>
      <c r="N139" s="38">
        <v>867</v>
      </c>
      <c r="O139" s="38">
        <v>816</v>
      </c>
      <c r="P139" s="38">
        <v>1005</v>
      </c>
      <c r="Q139" s="38">
        <v>1096</v>
      </c>
      <c r="R139" s="38">
        <v>1007</v>
      </c>
      <c r="S139" s="38">
        <v>1016</v>
      </c>
      <c r="T139" s="38">
        <v>1143</v>
      </c>
      <c r="U139" s="38">
        <v>1252</v>
      </c>
      <c r="V139" s="38">
        <v>1336</v>
      </c>
      <c r="W139" s="38">
        <v>1501</v>
      </c>
      <c r="X139" s="53">
        <f>VLOOKUP(B:B,'[1]1. RW,EX,BOP,CP,SA'!$B:$CD,2,0)</f>
        <v>152</v>
      </c>
      <c r="Y139" s="38">
        <f>VLOOKUP(B:B,'[1]1. RW,EX,BOP,CP,SA'!$B:$CD,3,0)</f>
        <v>158</v>
      </c>
      <c r="Z139" s="38">
        <f>VLOOKUP(B:B,'[1]1. RW,EX,BOP,CP,SA'!$B:$CD,4,0)</f>
        <v>148</v>
      </c>
      <c r="AA139" s="38">
        <f>VLOOKUP(B:B,'[1]1. RW,EX,BOP,CP,SA'!$B:$CD,5,0)</f>
        <v>138</v>
      </c>
      <c r="AB139" s="38">
        <f>VLOOKUP(B:B,'[1]1. RW,EX,BOP,CP,SA'!$B:$CD,6,0)</f>
        <v>135</v>
      </c>
      <c r="AC139" s="38">
        <f>VLOOKUP(B:B,'[1]1. RW,EX,BOP,CP,SA'!$B:$CD,7,0)</f>
        <v>133</v>
      </c>
      <c r="AD139" s="38">
        <f>VLOOKUP(B:B,'[1]1. RW,EX,BOP,CP,SA'!$B:$CD,8,0)</f>
        <v>151</v>
      </c>
      <c r="AE139" s="38">
        <f>VLOOKUP(B:B,'[1]1. RW,EX,BOP,CP,SA'!$B:$CD,9,0)</f>
        <v>133</v>
      </c>
      <c r="AF139" s="38">
        <f>VLOOKUP(B:B,'[1]1. RW,EX,BOP,CP,SA'!$B:$CD,10,0)</f>
        <v>170</v>
      </c>
      <c r="AG139" s="38">
        <f>VLOOKUP(B:B,'[1]1. RW,EX,BOP,CP,SA'!$B:$CD,11,0)</f>
        <v>195</v>
      </c>
      <c r="AH139" s="38">
        <f>VLOOKUP(B:B,'[1]1. RW,EX,BOP,CP,SA'!$B:$CD,12,0)</f>
        <v>212</v>
      </c>
      <c r="AI139" s="38">
        <f>VLOOKUP(B:B,'[1]1. RW,EX,BOP,CP,SA'!$B:$CD,13,0)</f>
        <v>226</v>
      </c>
      <c r="AJ139" s="38">
        <f>VLOOKUP(B:B,'[1]1. RW,EX,BOP,CP,SA'!$B:$CD,14,0)</f>
        <v>214</v>
      </c>
      <c r="AK139" s="38">
        <f>VLOOKUP(B:B,'[1]1. RW,EX,BOP,CP,SA'!$B:$CD,15,0)</f>
        <v>189</v>
      </c>
      <c r="AL139" s="38">
        <f>VLOOKUP(B:B,'[1]1. RW,EX,BOP,CP,SA'!$B:$CD,16,0)</f>
        <v>178</v>
      </c>
      <c r="AM139" s="38">
        <f>VLOOKUP(B:B,'[1]1. RW,EX,BOP,CP,SA'!$B:$CD,17,0)</f>
        <v>179</v>
      </c>
      <c r="AN139" s="38">
        <f>VLOOKUP(B:B,'[1]1. RW,EX,BOP,CP,SA'!$B:$CD,18,0)</f>
        <v>173</v>
      </c>
      <c r="AO139" s="38">
        <f>VLOOKUP(B:B,'[1]1. RW,EX,BOP,CP,SA'!$B:$CD,19,0)</f>
        <v>164</v>
      </c>
      <c r="AP139" s="38">
        <f>VLOOKUP(B:B,'[1]1. RW,EX,BOP,CP,SA'!$B:$CD,20,0)</f>
        <v>147</v>
      </c>
      <c r="AQ139" s="38">
        <f>VLOOKUP(B:B,'[1]1. RW,EX,BOP,CP,SA'!$B:$CD,21,0)</f>
        <v>131</v>
      </c>
      <c r="AR139" s="38">
        <f>VLOOKUP(B:B,'[1]1. RW,EX,BOP,CP,SA'!$B:$CD,22,0)</f>
        <v>123</v>
      </c>
      <c r="AS139" s="38">
        <f>VLOOKUP(B:B,'[1]1. RW,EX,BOP,CP,SA'!$B:$CD,23,0)</f>
        <v>136</v>
      </c>
      <c r="AT139" s="38">
        <f>VLOOKUP(B:B,'[1]1. RW,EX,BOP,CP,SA'!$B:$CD,24,0)</f>
        <v>130</v>
      </c>
      <c r="AU139" s="38">
        <f>VLOOKUP(B:B,'[1]1. RW,EX,BOP,CP,SA'!$B:$CD,25,0)</f>
        <v>131</v>
      </c>
      <c r="AV139" s="38">
        <f>VLOOKUP(B:B,'[1]1. RW,EX,BOP,CP,SA'!$B:$CD,26,0)</f>
        <v>123</v>
      </c>
      <c r="AW139" s="38">
        <f>VLOOKUP(B:B,'[1]1. RW,EX,BOP,CP,SA'!$B:$CD,27,0)</f>
        <v>123</v>
      </c>
      <c r="AX139" s="38">
        <f>VLOOKUP(B:B,'[1]1. RW,EX,BOP,CP,SA'!$B:$CD,28,0)</f>
        <v>123</v>
      </c>
      <c r="AY139" s="38">
        <f>VLOOKUP(B:B,'[1]1. RW,EX,BOP,CP,SA'!$B:$CD,29,0)</f>
        <v>120</v>
      </c>
      <c r="AZ139" s="38">
        <f>VLOOKUP(B:B,'[1]1. RW,EX,BOP,CP,SA'!$B:$CD,30,0)</f>
        <v>121</v>
      </c>
      <c r="BA139" s="38">
        <f>VLOOKUP(B:B,'[1]1. RW,EX,BOP,CP,SA'!$B:$CD,31,0)</f>
        <v>130</v>
      </c>
      <c r="BB139" s="38">
        <f>VLOOKUP(B:B,'[1]1. RW,EX,BOP,CP,SA'!$B:$CD,32,0)</f>
        <v>138</v>
      </c>
      <c r="BC139" s="38">
        <f>VLOOKUP(B:B,'[1]1. RW,EX,BOP,CP,SA'!$B:$CD,33,0)</f>
        <v>128</v>
      </c>
      <c r="BD139" s="38">
        <f>VLOOKUP(B:B,'[1]1. RW,EX,BOP,CP,SA'!$B:$CD,34,0)</f>
        <v>122</v>
      </c>
      <c r="BE139" s="38">
        <f>VLOOKUP(B:B,'[1]1. RW,EX,BOP,CP,SA'!$B:$CD,35,0)</f>
        <v>122</v>
      </c>
      <c r="BF139" s="38">
        <f>VLOOKUP(B:B,'[1]1. RW,EX,BOP,CP,SA'!$B:$CD,36,0)</f>
        <v>111</v>
      </c>
      <c r="BG139" s="38">
        <f>VLOOKUP(B:B,'[1]1. RW,EX,BOP,CP,SA'!$B:$CD,37,0)</f>
        <v>112</v>
      </c>
      <c r="BH139" s="38">
        <f>VLOOKUP(B:B,'[1]1. RW,EX,BOP,CP,SA'!$B:$CD,38,0)</f>
        <v>198</v>
      </c>
      <c r="BI139" s="38">
        <f>VLOOKUP(B:B,'[1]1. RW,EX,BOP,CP,SA'!$B:$CD,39,0)</f>
        <v>198</v>
      </c>
      <c r="BJ139" s="38">
        <f>VLOOKUP(B:B,'[1]1. RW,EX,BOP,CP,SA'!$B:$CD,40,0)</f>
        <v>218</v>
      </c>
      <c r="BK139" s="38">
        <f>VLOOKUP(B:B,'[1]1. RW,EX,BOP,CP,SA'!$B:$CD,41,0)</f>
        <v>217</v>
      </c>
      <c r="BL139" s="38">
        <f>VLOOKUP(B:B,'[1]1. RW,EX,BOP,CP,SA'!$B:$CD,42,0)</f>
        <v>215</v>
      </c>
      <c r="BM139" s="38">
        <f>VLOOKUP(B:B,'[1]1. RW,EX,BOP,CP,SA'!$B:$CD,43,0)</f>
        <v>225</v>
      </c>
      <c r="BN139" s="38">
        <f>VLOOKUP(B:B,'[1]1. RW,EX,BOP,CP,SA'!$B:$CD,44,0)</f>
        <v>213</v>
      </c>
      <c r="BO139" s="38">
        <f>VLOOKUP(B:B,'[1]1. RW,EX,BOP,CP,SA'!$B:$CD,45,0)</f>
        <v>214</v>
      </c>
      <c r="BP139" s="38">
        <f>VLOOKUP(B:B,'[1]1. RW,EX,BOP,CP,SA'!$B:$CD,46,0)</f>
        <v>203</v>
      </c>
      <c r="BQ139" s="38">
        <f>VLOOKUP(B:B,'[1]1. RW,EX,BOP,CP,SA'!$B:$CD,47,0)</f>
        <v>201</v>
      </c>
      <c r="BR139" s="38">
        <f>VLOOKUP(B:B,'[1]1. RW,EX,BOP,CP,SA'!$B:$CD,48,0)</f>
        <v>198</v>
      </c>
      <c r="BS139" s="38">
        <f>VLOOKUP(B:B,'[1]1. RW,EX,BOP,CP,SA'!$B:$CD,49,0)</f>
        <v>214</v>
      </c>
      <c r="BT139" s="38">
        <f>VLOOKUP(B:B,'[1]1. RW,EX,BOP,CP,SA'!$B:$CD,50,0)</f>
        <v>240</v>
      </c>
      <c r="BU139" s="38">
        <f>VLOOKUP(B:B,'[1]1. RW,EX,BOP,CP,SA'!$B:$CD,51,0)</f>
        <v>245</v>
      </c>
      <c r="BV139" s="38">
        <f>VLOOKUP(B:B,'[1]1. RW,EX,BOP,CP,SA'!$B:$CD,52,0)</f>
        <v>256</v>
      </c>
      <c r="BW139" s="38">
        <f>VLOOKUP(B:B,'[1]1. RW,EX,BOP,CP,SA'!$B:$CD,53,0)</f>
        <v>264</v>
      </c>
      <c r="BX139" s="38">
        <f>VLOOKUP(B:B,'[1]1. RW,EX,BOP,CP,SA'!$B:$CD,54,0)</f>
        <v>284</v>
      </c>
      <c r="BY139" s="38">
        <f>VLOOKUP(B:B,'[1]1. RW,EX,BOP,CP,SA'!$B:$CD,55,0)</f>
        <v>239</v>
      </c>
      <c r="BZ139" s="38">
        <f>VLOOKUP(B:B,'[1]1. RW,EX,BOP,CP,SA'!$B:$CD,56,0)</f>
        <v>284</v>
      </c>
      <c r="CA139" s="38">
        <f>VLOOKUP(B:B,'[1]1. RW,EX,BOP,CP,SA'!$B:$CD,57,0)</f>
        <v>289</v>
      </c>
      <c r="CB139" s="38">
        <f>VLOOKUP(B:B,'[1]1. RW,EX,BOP,CP,SA'!$B:$CD,58,0)</f>
        <v>256</v>
      </c>
      <c r="CC139" s="38">
        <f>VLOOKUP(B:B,'[1]1. RW,EX,BOP,CP,SA'!$B:$CD,59,0)</f>
        <v>259</v>
      </c>
      <c r="CD139" s="38">
        <f>VLOOKUP(B:B,'[1]1. RW,EX,BOP,CP,SA'!$B:$CD,60,0)</f>
        <v>252</v>
      </c>
      <c r="CE139" s="38">
        <f>VLOOKUP(B:B,'[1]1. RW,EX,BOP,CP,SA'!$B:$CD,61,0)</f>
        <v>240</v>
      </c>
      <c r="CF139" s="38">
        <f>VLOOKUP(B:B,'[1]1. RW,EX,BOP,CP,SA'!$B:$CD,62,0)</f>
        <v>250</v>
      </c>
      <c r="CG139" s="38">
        <f>VLOOKUP(B:B,'[1]1. RW,EX,BOP,CP,SA'!$B:$CD,63,0)</f>
        <v>246</v>
      </c>
      <c r="CH139" s="38">
        <f>VLOOKUP(B:B,'[1]1. RW,EX,BOP,CP,SA'!$B:$CD,64,0)</f>
        <v>249</v>
      </c>
      <c r="CI139" s="38">
        <f>VLOOKUP(B:B,'[1]1. RW,EX,BOP,CP,SA'!$B:$CD,65,0)</f>
        <v>271</v>
      </c>
      <c r="CJ139" s="38">
        <f>VLOOKUP(B:B,'[1]1. RW,EX,BOP,CP,SA'!$B:$CD,66,0)</f>
        <v>284</v>
      </c>
      <c r="CK139" s="38">
        <f>VLOOKUP(B:B,'[1]1. RW,EX,BOP,CP,SA'!$B:$CD,67,0)</f>
        <v>302</v>
      </c>
      <c r="CL139" s="38">
        <f>VLOOKUP(B:B,'[1]1. RW,EX,BOP,CP,SA'!$B:$CD,68,0)</f>
        <v>269</v>
      </c>
      <c r="CM139" s="38">
        <f>VLOOKUP(B:B,'[1]1. RW,EX,BOP,CP,SA'!$B:$CD,69,0)</f>
        <v>288</v>
      </c>
      <c r="CN139" s="38">
        <f>VLOOKUP(B:B,'[1]1. RW,EX,BOP,CP,SA'!$B:$CD,70,0)</f>
        <v>325</v>
      </c>
      <c r="CO139" s="38">
        <f>VLOOKUP(B:B,'[1]1. RW,EX,BOP,CP,SA'!$B:$CD,71,0)</f>
        <v>290</v>
      </c>
      <c r="CP139" s="38">
        <f>VLOOKUP(B:B,'[1]1. RW,EX,BOP,CP,SA'!$B:$CD,72,0)</f>
        <v>322</v>
      </c>
      <c r="CQ139" s="38">
        <f>VLOOKUP(B:B,'[1]1. RW,EX,BOP,CP,SA'!$B:$CD,73,0)</f>
        <v>315</v>
      </c>
      <c r="CR139" s="38">
        <f>VLOOKUP(B:B,'[1]1. RW,EX,BOP,CP,SA'!$B:$CD,74,0)</f>
        <v>315</v>
      </c>
      <c r="CS139" s="38">
        <f>VLOOKUP(B:B,'[1]1. RW,EX,BOP,CP,SA'!$B:$CD,75,0)</f>
        <v>336</v>
      </c>
      <c r="CT139" s="38">
        <f>VLOOKUP(B:B,'[1]1. RW,EX,BOP,CP,SA'!$B:$CD,76,0)</f>
        <v>334</v>
      </c>
      <c r="CU139" s="38">
        <f>VLOOKUP(B:B,'[1]1. RW,EX,BOP,CP,SA'!$B:$CD,77,0)</f>
        <v>351</v>
      </c>
      <c r="CV139" s="52">
        <f>VLOOKUP(B:B,'[1]1. RW,EX,BOP,CP,SA'!$B:$CD,78,0)</f>
        <v>372</v>
      </c>
      <c r="CW139" s="52">
        <f>VLOOKUP(B:B,'[1]1. RW,EX,BOP,CP,SA'!$B:$CD,79,0)</f>
        <v>367</v>
      </c>
      <c r="CX139" s="52">
        <f>VLOOKUP(B:B,'[1]1. RW,EX,BOP,CP,SA'!$B:$CD,80,0)</f>
        <v>373</v>
      </c>
      <c r="CY139" s="52">
        <f>VLOOKUP(B:B,'[1]1. RW,EX,BOP,CP,SA'!$B:$CD,81,0)</f>
        <v>389</v>
      </c>
    </row>
    <row r="140" spans="1:103">
      <c r="A140" s="1" t="s">
        <v>262</v>
      </c>
      <c r="B140" s="5" t="s">
        <v>1533</v>
      </c>
      <c r="C140" s="18" t="s">
        <v>870</v>
      </c>
      <c r="D140" s="38">
        <v>8872</v>
      </c>
      <c r="E140" s="38">
        <v>8127</v>
      </c>
      <c r="F140" s="38">
        <v>8308</v>
      </c>
      <c r="G140" s="38">
        <v>8387</v>
      </c>
      <c r="H140" s="38">
        <v>7942</v>
      </c>
      <c r="I140" s="38">
        <v>8877</v>
      </c>
      <c r="J140" s="38">
        <v>9586</v>
      </c>
      <c r="K140" s="38">
        <v>9944</v>
      </c>
      <c r="L140" s="38">
        <v>11100</v>
      </c>
      <c r="M140" s="38">
        <v>11169</v>
      </c>
      <c r="N140" s="38">
        <v>13720</v>
      </c>
      <c r="O140" s="38">
        <v>11783</v>
      </c>
      <c r="P140" s="38">
        <v>13696</v>
      </c>
      <c r="Q140" s="38">
        <v>16144</v>
      </c>
      <c r="R140" s="38">
        <v>17614</v>
      </c>
      <c r="S140" s="38">
        <v>17685</v>
      </c>
      <c r="T140" s="38">
        <v>16593</v>
      </c>
      <c r="U140" s="38">
        <v>15976</v>
      </c>
      <c r="V140" s="38">
        <v>15423</v>
      </c>
      <c r="W140" s="38">
        <v>17594</v>
      </c>
      <c r="X140" s="53">
        <f>VLOOKUP(B:B,'[1]1. RW,EX,BOP,CP,SA'!$B:$CD,2,0)</f>
        <v>2341</v>
      </c>
      <c r="Y140" s="38">
        <f>VLOOKUP(B:B,'[1]1. RW,EX,BOP,CP,SA'!$B:$CD,3,0)</f>
        <v>2297</v>
      </c>
      <c r="Z140" s="38">
        <f>VLOOKUP(B:B,'[1]1. RW,EX,BOP,CP,SA'!$B:$CD,4,0)</f>
        <v>2142</v>
      </c>
      <c r="AA140" s="38">
        <f>VLOOKUP(B:B,'[1]1. RW,EX,BOP,CP,SA'!$B:$CD,5,0)</f>
        <v>2092</v>
      </c>
      <c r="AB140" s="38">
        <f>VLOOKUP(B:B,'[1]1. RW,EX,BOP,CP,SA'!$B:$CD,6,0)</f>
        <v>2071</v>
      </c>
      <c r="AC140" s="38">
        <f>VLOOKUP(B:B,'[1]1. RW,EX,BOP,CP,SA'!$B:$CD,7,0)</f>
        <v>1985</v>
      </c>
      <c r="AD140" s="38">
        <f>VLOOKUP(B:B,'[1]1. RW,EX,BOP,CP,SA'!$B:$CD,8,0)</f>
        <v>2097</v>
      </c>
      <c r="AE140" s="38">
        <f>VLOOKUP(B:B,'[1]1. RW,EX,BOP,CP,SA'!$B:$CD,9,0)</f>
        <v>1974</v>
      </c>
      <c r="AF140" s="38">
        <f>VLOOKUP(B:B,'[1]1. RW,EX,BOP,CP,SA'!$B:$CD,10,0)</f>
        <v>1988</v>
      </c>
      <c r="AG140" s="38">
        <f>VLOOKUP(B:B,'[1]1. RW,EX,BOP,CP,SA'!$B:$CD,11,0)</f>
        <v>2046</v>
      </c>
      <c r="AH140" s="38">
        <f>VLOOKUP(B:B,'[1]1. RW,EX,BOP,CP,SA'!$B:$CD,12,0)</f>
        <v>2075</v>
      </c>
      <c r="AI140" s="38">
        <f>VLOOKUP(B:B,'[1]1. RW,EX,BOP,CP,SA'!$B:$CD,13,0)</f>
        <v>2199</v>
      </c>
      <c r="AJ140" s="38">
        <f>VLOOKUP(B:B,'[1]1. RW,EX,BOP,CP,SA'!$B:$CD,14,0)</f>
        <v>2191</v>
      </c>
      <c r="AK140" s="38">
        <f>VLOOKUP(B:B,'[1]1. RW,EX,BOP,CP,SA'!$B:$CD,15,0)</f>
        <v>2082</v>
      </c>
      <c r="AL140" s="38">
        <f>VLOOKUP(B:B,'[1]1. RW,EX,BOP,CP,SA'!$B:$CD,16,0)</f>
        <v>2085</v>
      </c>
      <c r="AM140" s="38">
        <f>VLOOKUP(B:B,'[1]1. RW,EX,BOP,CP,SA'!$B:$CD,17,0)</f>
        <v>2029</v>
      </c>
      <c r="AN140" s="38">
        <f>VLOOKUP(B:B,'[1]1. RW,EX,BOP,CP,SA'!$B:$CD,18,0)</f>
        <v>2011</v>
      </c>
      <c r="AO140" s="38">
        <f>VLOOKUP(B:B,'[1]1. RW,EX,BOP,CP,SA'!$B:$CD,19,0)</f>
        <v>1987</v>
      </c>
      <c r="AP140" s="38">
        <f>VLOOKUP(B:B,'[1]1. RW,EX,BOP,CP,SA'!$B:$CD,20,0)</f>
        <v>2093</v>
      </c>
      <c r="AQ140" s="38">
        <f>VLOOKUP(B:B,'[1]1. RW,EX,BOP,CP,SA'!$B:$CD,21,0)</f>
        <v>1851</v>
      </c>
      <c r="AR140" s="38">
        <f>VLOOKUP(B:B,'[1]1. RW,EX,BOP,CP,SA'!$B:$CD,22,0)</f>
        <v>2101</v>
      </c>
      <c r="AS140" s="38">
        <f>VLOOKUP(B:B,'[1]1. RW,EX,BOP,CP,SA'!$B:$CD,23,0)</f>
        <v>2272</v>
      </c>
      <c r="AT140" s="38">
        <f>VLOOKUP(B:B,'[1]1. RW,EX,BOP,CP,SA'!$B:$CD,24,0)</f>
        <v>2207</v>
      </c>
      <c r="AU140" s="38">
        <f>VLOOKUP(B:B,'[1]1. RW,EX,BOP,CP,SA'!$B:$CD,25,0)</f>
        <v>2297</v>
      </c>
      <c r="AV140" s="38">
        <f>VLOOKUP(B:B,'[1]1. RW,EX,BOP,CP,SA'!$B:$CD,26,0)</f>
        <v>2186</v>
      </c>
      <c r="AW140" s="38">
        <f>VLOOKUP(B:B,'[1]1. RW,EX,BOP,CP,SA'!$B:$CD,27,0)</f>
        <v>2380</v>
      </c>
      <c r="AX140" s="38">
        <f>VLOOKUP(B:B,'[1]1. RW,EX,BOP,CP,SA'!$B:$CD,28,0)</f>
        <v>2496</v>
      </c>
      <c r="AY140" s="38">
        <f>VLOOKUP(B:B,'[1]1. RW,EX,BOP,CP,SA'!$B:$CD,29,0)</f>
        <v>2524</v>
      </c>
      <c r="AZ140" s="38">
        <f>VLOOKUP(B:B,'[1]1. RW,EX,BOP,CP,SA'!$B:$CD,30,0)</f>
        <v>2239</v>
      </c>
      <c r="BA140" s="38">
        <f>VLOOKUP(B:B,'[1]1. RW,EX,BOP,CP,SA'!$B:$CD,31,0)</f>
        <v>2519</v>
      </c>
      <c r="BB140" s="38">
        <f>VLOOKUP(B:B,'[1]1. RW,EX,BOP,CP,SA'!$B:$CD,32,0)</f>
        <v>2526</v>
      </c>
      <c r="BC140" s="38">
        <f>VLOOKUP(B:B,'[1]1. RW,EX,BOP,CP,SA'!$B:$CD,33,0)</f>
        <v>2660</v>
      </c>
      <c r="BD140" s="38">
        <f>VLOOKUP(B:B,'[1]1. RW,EX,BOP,CP,SA'!$B:$CD,34,0)</f>
        <v>2736</v>
      </c>
      <c r="BE140" s="38">
        <f>VLOOKUP(B:B,'[1]1. RW,EX,BOP,CP,SA'!$B:$CD,35,0)</f>
        <v>2803</v>
      </c>
      <c r="BF140" s="38">
        <f>VLOOKUP(B:B,'[1]1. RW,EX,BOP,CP,SA'!$B:$CD,36,0)</f>
        <v>2775</v>
      </c>
      <c r="BG140" s="38">
        <f>VLOOKUP(B:B,'[1]1. RW,EX,BOP,CP,SA'!$B:$CD,37,0)</f>
        <v>2786</v>
      </c>
      <c r="BH140" s="38">
        <f>VLOOKUP(B:B,'[1]1. RW,EX,BOP,CP,SA'!$B:$CD,38,0)</f>
        <v>2624</v>
      </c>
      <c r="BI140" s="38">
        <f>VLOOKUP(B:B,'[1]1. RW,EX,BOP,CP,SA'!$B:$CD,39,0)</f>
        <v>2723</v>
      </c>
      <c r="BJ140" s="38">
        <f>VLOOKUP(B:B,'[1]1. RW,EX,BOP,CP,SA'!$B:$CD,40,0)</f>
        <v>2870</v>
      </c>
      <c r="BK140" s="38">
        <f>VLOOKUP(B:B,'[1]1. RW,EX,BOP,CP,SA'!$B:$CD,41,0)</f>
        <v>2952</v>
      </c>
      <c r="BL140" s="38">
        <f>VLOOKUP(B:B,'[1]1. RW,EX,BOP,CP,SA'!$B:$CD,42,0)</f>
        <v>3298</v>
      </c>
      <c r="BM140" s="38">
        <f>VLOOKUP(B:B,'[1]1. RW,EX,BOP,CP,SA'!$B:$CD,43,0)</f>
        <v>3359</v>
      </c>
      <c r="BN140" s="38">
        <f>VLOOKUP(B:B,'[1]1. RW,EX,BOP,CP,SA'!$B:$CD,44,0)</f>
        <v>3489</v>
      </c>
      <c r="BO140" s="38">
        <f>VLOOKUP(B:B,'[1]1. RW,EX,BOP,CP,SA'!$B:$CD,45,0)</f>
        <v>3574</v>
      </c>
      <c r="BP140" s="38">
        <f>VLOOKUP(B:B,'[1]1. RW,EX,BOP,CP,SA'!$B:$CD,46,0)</f>
        <v>3066</v>
      </c>
      <c r="BQ140" s="38">
        <f>VLOOKUP(B:B,'[1]1. RW,EX,BOP,CP,SA'!$B:$CD,47,0)</f>
        <v>3051</v>
      </c>
      <c r="BR140" s="38">
        <f>VLOOKUP(B:B,'[1]1. RW,EX,BOP,CP,SA'!$B:$CD,48,0)</f>
        <v>2709</v>
      </c>
      <c r="BS140" s="38">
        <f>VLOOKUP(B:B,'[1]1. RW,EX,BOP,CP,SA'!$B:$CD,49,0)</f>
        <v>2957</v>
      </c>
      <c r="BT140" s="38">
        <f>VLOOKUP(B:B,'[1]1. RW,EX,BOP,CP,SA'!$B:$CD,50,0)</f>
        <v>3009</v>
      </c>
      <c r="BU140" s="38">
        <f>VLOOKUP(B:B,'[1]1. RW,EX,BOP,CP,SA'!$B:$CD,51,0)</f>
        <v>3377</v>
      </c>
      <c r="BV140" s="38">
        <f>VLOOKUP(B:B,'[1]1. RW,EX,BOP,CP,SA'!$B:$CD,52,0)</f>
        <v>3667</v>
      </c>
      <c r="BW140" s="38">
        <f>VLOOKUP(B:B,'[1]1. RW,EX,BOP,CP,SA'!$B:$CD,53,0)</f>
        <v>3643</v>
      </c>
      <c r="BX140" s="38">
        <f>VLOOKUP(B:B,'[1]1. RW,EX,BOP,CP,SA'!$B:$CD,54,0)</f>
        <v>3915</v>
      </c>
      <c r="BY140" s="38">
        <f>VLOOKUP(B:B,'[1]1. RW,EX,BOP,CP,SA'!$B:$CD,55,0)</f>
        <v>3858</v>
      </c>
      <c r="BZ140" s="38">
        <f>VLOOKUP(B:B,'[1]1. RW,EX,BOP,CP,SA'!$B:$CD,56,0)</f>
        <v>3983</v>
      </c>
      <c r="CA140" s="38">
        <f>VLOOKUP(B:B,'[1]1. RW,EX,BOP,CP,SA'!$B:$CD,57,0)</f>
        <v>4388</v>
      </c>
      <c r="CB140" s="38">
        <f>VLOOKUP(B:B,'[1]1. RW,EX,BOP,CP,SA'!$B:$CD,58,0)</f>
        <v>4347</v>
      </c>
      <c r="CC140" s="38">
        <f>VLOOKUP(B:B,'[1]1. RW,EX,BOP,CP,SA'!$B:$CD,59,0)</f>
        <v>4353</v>
      </c>
      <c r="CD140" s="38">
        <f>VLOOKUP(B:B,'[1]1. RW,EX,BOP,CP,SA'!$B:$CD,60,0)</f>
        <v>4446</v>
      </c>
      <c r="CE140" s="38">
        <f>VLOOKUP(B:B,'[1]1. RW,EX,BOP,CP,SA'!$B:$CD,61,0)</f>
        <v>4468</v>
      </c>
      <c r="CF140" s="38">
        <f>VLOOKUP(B:B,'[1]1. RW,EX,BOP,CP,SA'!$B:$CD,62,0)</f>
        <v>4308</v>
      </c>
      <c r="CG140" s="38">
        <f>VLOOKUP(B:B,'[1]1. RW,EX,BOP,CP,SA'!$B:$CD,63,0)</f>
        <v>4570</v>
      </c>
      <c r="CH140" s="38">
        <f>VLOOKUP(B:B,'[1]1. RW,EX,BOP,CP,SA'!$B:$CD,64,0)</f>
        <v>4481</v>
      </c>
      <c r="CI140" s="38">
        <f>VLOOKUP(B:B,'[1]1. RW,EX,BOP,CP,SA'!$B:$CD,65,0)</f>
        <v>4326</v>
      </c>
      <c r="CJ140" s="38">
        <f>VLOOKUP(B:B,'[1]1. RW,EX,BOP,CP,SA'!$B:$CD,66,0)</f>
        <v>4300</v>
      </c>
      <c r="CK140" s="38">
        <f>VLOOKUP(B:B,'[1]1. RW,EX,BOP,CP,SA'!$B:$CD,67,0)</f>
        <v>4117</v>
      </c>
      <c r="CL140" s="38">
        <f>VLOOKUP(B:B,'[1]1. RW,EX,BOP,CP,SA'!$B:$CD,68,0)</f>
        <v>3970</v>
      </c>
      <c r="CM140" s="38">
        <f>VLOOKUP(B:B,'[1]1. RW,EX,BOP,CP,SA'!$B:$CD,69,0)</f>
        <v>4206</v>
      </c>
      <c r="CN140" s="38">
        <f>VLOOKUP(B:B,'[1]1. RW,EX,BOP,CP,SA'!$B:$CD,70,0)</f>
        <v>4308</v>
      </c>
      <c r="CO140" s="38">
        <f>VLOOKUP(B:B,'[1]1. RW,EX,BOP,CP,SA'!$B:$CD,71,0)</f>
        <v>4002</v>
      </c>
      <c r="CP140" s="38">
        <f>VLOOKUP(B:B,'[1]1. RW,EX,BOP,CP,SA'!$B:$CD,72,0)</f>
        <v>3938</v>
      </c>
      <c r="CQ140" s="38">
        <f>VLOOKUP(B:B,'[1]1. RW,EX,BOP,CP,SA'!$B:$CD,73,0)</f>
        <v>3728</v>
      </c>
      <c r="CR140" s="38">
        <f>VLOOKUP(B:B,'[1]1. RW,EX,BOP,CP,SA'!$B:$CD,74,0)</f>
        <v>3746</v>
      </c>
      <c r="CS140" s="38">
        <f>VLOOKUP(B:B,'[1]1. RW,EX,BOP,CP,SA'!$B:$CD,75,0)</f>
        <v>3907</v>
      </c>
      <c r="CT140" s="38">
        <f>VLOOKUP(B:B,'[1]1. RW,EX,BOP,CP,SA'!$B:$CD,76,0)</f>
        <v>3727</v>
      </c>
      <c r="CU140" s="38">
        <f>VLOOKUP(B:B,'[1]1. RW,EX,BOP,CP,SA'!$B:$CD,77,0)</f>
        <v>4043</v>
      </c>
      <c r="CV140" s="52">
        <f>VLOOKUP(B:B,'[1]1. RW,EX,BOP,CP,SA'!$B:$CD,78,0)</f>
        <v>4202</v>
      </c>
      <c r="CW140" s="52">
        <f>VLOOKUP(B:B,'[1]1. RW,EX,BOP,CP,SA'!$B:$CD,79,0)</f>
        <v>4304</v>
      </c>
      <c r="CX140" s="52">
        <f>VLOOKUP(B:B,'[1]1. RW,EX,BOP,CP,SA'!$B:$CD,80,0)</f>
        <v>4569</v>
      </c>
      <c r="CY140" s="52">
        <f>VLOOKUP(B:B,'[1]1. RW,EX,BOP,CP,SA'!$B:$CD,81,0)</f>
        <v>4519</v>
      </c>
    </row>
    <row r="141" spans="1:103">
      <c r="A141" s="9" t="s">
        <v>264</v>
      </c>
      <c r="B141" s="5" t="s">
        <v>1534</v>
      </c>
      <c r="C141" s="18" t="s">
        <v>871</v>
      </c>
      <c r="D141" s="38">
        <v>2945</v>
      </c>
      <c r="E141" s="38">
        <v>2808</v>
      </c>
      <c r="F141" s="38">
        <v>2937</v>
      </c>
      <c r="G141" s="38">
        <v>2934</v>
      </c>
      <c r="H141" s="38">
        <v>2907</v>
      </c>
      <c r="I141" s="38">
        <v>3216</v>
      </c>
      <c r="J141" s="38">
        <v>3453</v>
      </c>
      <c r="K141" s="38">
        <v>3520</v>
      </c>
      <c r="L141" s="38">
        <v>3884</v>
      </c>
      <c r="M141" s="38">
        <v>4191</v>
      </c>
      <c r="N141" s="38">
        <v>5249</v>
      </c>
      <c r="O141" s="38">
        <v>5104</v>
      </c>
      <c r="P141" s="38">
        <v>5829</v>
      </c>
      <c r="Q141" s="38">
        <v>6546</v>
      </c>
      <c r="R141" s="38">
        <v>7353</v>
      </c>
      <c r="S141" s="38">
        <v>7655</v>
      </c>
      <c r="T141" s="38">
        <v>6993</v>
      </c>
      <c r="U141" s="38">
        <v>6862</v>
      </c>
      <c r="V141" s="38">
        <v>6924</v>
      </c>
      <c r="W141" s="38">
        <v>7920</v>
      </c>
      <c r="X141" s="53">
        <f>VLOOKUP(B:B,'[1]1. RW,EX,BOP,CP,SA'!$B:$CD,2,0)</f>
        <v>770</v>
      </c>
      <c r="Y141" s="38">
        <f>VLOOKUP(B:B,'[1]1. RW,EX,BOP,CP,SA'!$B:$CD,3,0)</f>
        <v>759</v>
      </c>
      <c r="Z141" s="38">
        <f>VLOOKUP(B:B,'[1]1. RW,EX,BOP,CP,SA'!$B:$CD,4,0)</f>
        <v>701</v>
      </c>
      <c r="AA141" s="38">
        <f>VLOOKUP(B:B,'[1]1. RW,EX,BOP,CP,SA'!$B:$CD,5,0)</f>
        <v>715</v>
      </c>
      <c r="AB141" s="38">
        <f>VLOOKUP(B:B,'[1]1. RW,EX,BOP,CP,SA'!$B:$CD,6,0)</f>
        <v>693</v>
      </c>
      <c r="AC141" s="38">
        <f>VLOOKUP(B:B,'[1]1. RW,EX,BOP,CP,SA'!$B:$CD,7,0)</f>
        <v>678</v>
      </c>
      <c r="AD141" s="38">
        <f>VLOOKUP(B:B,'[1]1. RW,EX,BOP,CP,SA'!$B:$CD,8,0)</f>
        <v>728</v>
      </c>
      <c r="AE141" s="38">
        <f>VLOOKUP(B:B,'[1]1. RW,EX,BOP,CP,SA'!$B:$CD,9,0)</f>
        <v>709</v>
      </c>
      <c r="AF141" s="38">
        <f>VLOOKUP(B:B,'[1]1. RW,EX,BOP,CP,SA'!$B:$CD,10,0)</f>
        <v>729</v>
      </c>
      <c r="AG141" s="38">
        <f>VLOOKUP(B:B,'[1]1. RW,EX,BOP,CP,SA'!$B:$CD,11,0)</f>
        <v>726</v>
      </c>
      <c r="AH141" s="38">
        <f>VLOOKUP(B:B,'[1]1. RW,EX,BOP,CP,SA'!$B:$CD,12,0)</f>
        <v>710</v>
      </c>
      <c r="AI141" s="38">
        <f>VLOOKUP(B:B,'[1]1. RW,EX,BOP,CP,SA'!$B:$CD,13,0)</f>
        <v>772</v>
      </c>
      <c r="AJ141" s="38">
        <f>VLOOKUP(B:B,'[1]1. RW,EX,BOP,CP,SA'!$B:$CD,14,0)</f>
        <v>755</v>
      </c>
      <c r="AK141" s="38">
        <f>VLOOKUP(B:B,'[1]1. RW,EX,BOP,CP,SA'!$B:$CD,15,0)</f>
        <v>713</v>
      </c>
      <c r="AL141" s="38">
        <f>VLOOKUP(B:B,'[1]1. RW,EX,BOP,CP,SA'!$B:$CD,16,0)</f>
        <v>743</v>
      </c>
      <c r="AM141" s="38">
        <f>VLOOKUP(B:B,'[1]1. RW,EX,BOP,CP,SA'!$B:$CD,17,0)</f>
        <v>723</v>
      </c>
      <c r="AN141" s="38">
        <f>VLOOKUP(B:B,'[1]1. RW,EX,BOP,CP,SA'!$B:$CD,18,0)</f>
        <v>758</v>
      </c>
      <c r="AO141" s="38">
        <f>VLOOKUP(B:B,'[1]1. RW,EX,BOP,CP,SA'!$B:$CD,19,0)</f>
        <v>751</v>
      </c>
      <c r="AP141" s="38">
        <f>VLOOKUP(B:B,'[1]1. RW,EX,BOP,CP,SA'!$B:$CD,20,0)</f>
        <v>743</v>
      </c>
      <c r="AQ141" s="38">
        <f>VLOOKUP(B:B,'[1]1. RW,EX,BOP,CP,SA'!$B:$CD,21,0)</f>
        <v>655</v>
      </c>
      <c r="AR141" s="38">
        <f>VLOOKUP(B:B,'[1]1. RW,EX,BOP,CP,SA'!$B:$CD,22,0)</f>
        <v>733</v>
      </c>
      <c r="AS141" s="38">
        <f>VLOOKUP(B:B,'[1]1. RW,EX,BOP,CP,SA'!$B:$CD,23,0)</f>
        <v>844</v>
      </c>
      <c r="AT141" s="38">
        <f>VLOOKUP(B:B,'[1]1. RW,EX,BOP,CP,SA'!$B:$CD,24,0)</f>
        <v>810</v>
      </c>
      <c r="AU141" s="38">
        <f>VLOOKUP(B:B,'[1]1. RW,EX,BOP,CP,SA'!$B:$CD,25,0)</f>
        <v>829</v>
      </c>
      <c r="AV141" s="38">
        <f>VLOOKUP(B:B,'[1]1. RW,EX,BOP,CP,SA'!$B:$CD,26,0)</f>
        <v>776</v>
      </c>
      <c r="AW141" s="38">
        <f>VLOOKUP(B:B,'[1]1. RW,EX,BOP,CP,SA'!$B:$CD,27,0)</f>
        <v>833</v>
      </c>
      <c r="AX141" s="38">
        <f>VLOOKUP(B:B,'[1]1. RW,EX,BOP,CP,SA'!$B:$CD,28,0)</f>
        <v>911</v>
      </c>
      <c r="AY141" s="38">
        <f>VLOOKUP(B:B,'[1]1. RW,EX,BOP,CP,SA'!$B:$CD,29,0)</f>
        <v>933</v>
      </c>
      <c r="AZ141" s="38">
        <f>VLOOKUP(B:B,'[1]1. RW,EX,BOP,CP,SA'!$B:$CD,30,0)</f>
        <v>772</v>
      </c>
      <c r="BA141" s="38">
        <f>VLOOKUP(B:B,'[1]1. RW,EX,BOP,CP,SA'!$B:$CD,31,0)</f>
        <v>939</v>
      </c>
      <c r="BB141" s="38">
        <f>VLOOKUP(B:B,'[1]1. RW,EX,BOP,CP,SA'!$B:$CD,32,0)</f>
        <v>878</v>
      </c>
      <c r="BC141" s="38">
        <f>VLOOKUP(B:B,'[1]1. RW,EX,BOP,CP,SA'!$B:$CD,33,0)</f>
        <v>931</v>
      </c>
      <c r="BD141" s="38">
        <f>VLOOKUP(B:B,'[1]1. RW,EX,BOP,CP,SA'!$B:$CD,34,0)</f>
        <v>942</v>
      </c>
      <c r="BE141" s="38">
        <f>VLOOKUP(B:B,'[1]1. RW,EX,BOP,CP,SA'!$B:$CD,35,0)</f>
        <v>990</v>
      </c>
      <c r="BF141" s="38">
        <f>VLOOKUP(B:B,'[1]1. RW,EX,BOP,CP,SA'!$B:$CD,36,0)</f>
        <v>977</v>
      </c>
      <c r="BG141" s="38">
        <f>VLOOKUP(B:B,'[1]1. RW,EX,BOP,CP,SA'!$B:$CD,37,0)</f>
        <v>975</v>
      </c>
      <c r="BH141" s="38">
        <f>VLOOKUP(B:B,'[1]1. RW,EX,BOP,CP,SA'!$B:$CD,38,0)</f>
        <v>979</v>
      </c>
      <c r="BI141" s="38">
        <f>VLOOKUP(B:B,'[1]1. RW,EX,BOP,CP,SA'!$B:$CD,39,0)</f>
        <v>1018</v>
      </c>
      <c r="BJ141" s="38">
        <f>VLOOKUP(B:B,'[1]1. RW,EX,BOP,CP,SA'!$B:$CD,40,0)</f>
        <v>1068</v>
      </c>
      <c r="BK141" s="38">
        <f>VLOOKUP(B:B,'[1]1. RW,EX,BOP,CP,SA'!$B:$CD,41,0)</f>
        <v>1126</v>
      </c>
      <c r="BL141" s="38">
        <f>VLOOKUP(B:B,'[1]1. RW,EX,BOP,CP,SA'!$B:$CD,42,0)</f>
        <v>1203</v>
      </c>
      <c r="BM141" s="38">
        <f>VLOOKUP(B:B,'[1]1. RW,EX,BOP,CP,SA'!$B:$CD,43,0)</f>
        <v>1257</v>
      </c>
      <c r="BN141" s="38">
        <f>VLOOKUP(B:B,'[1]1. RW,EX,BOP,CP,SA'!$B:$CD,44,0)</f>
        <v>1349</v>
      </c>
      <c r="BO141" s="38">
        <f>VLOOKUP(B:B,'[1]1. RW,EX,BOP,CP,SA'!$B:$CD,45,0)</f>
        <v>1440</v>
      </c>
      <c r="BP141" s="38">
        <f>VLOOKUP(B:B,'[1]1. RW,EX,BOP,CP,SA'!$B:$CD,46,0)</f>
        <v>1332</v>
      </c>
      <c r="BQ141" s="38">
        <f>VLOOKUP(B:B,'[1]1. RW,EX,BOP,CP,SA'!$B:$CD,47,0)</f>
        <v>1338</v>
      </c>
      <c r="BR141" s="38">
        <f>VLOOKUP(B:B,'[1]1. RW,EX,BOP,CP,SA'!$B:$CD,48,0)</f>
        <v>1165</v>
      </c>
      <c r="BS141" s="38">
        <f>VLOOKUP(B:B,'[1]1. RW,EX,BOP,CP,SA'!$B:$CD,49,0)</f>
        <v>1269</v>
      </c>
      <c r="BT141" s="38">
        <f>VLOOKUP(B:B,'[1]1. RW,EX,BOP,CP,SA'!$B:$CD,50,0)</f>
        <v>1315</v>
      </c>
      <c r="BU141" s="38">
        <f>VLOOKUP(B:B,'[1]1. RW,EX,BOP,CP,SA'!$B:$CD,51,0)</f>
        <v>1443</v>
      </c>
      <c r="BV141" s="38">
        <f>VLOOKUP(B:B,'[1]1. RW,EX,BOP,CP,SA'!$B:$CD,52,0)</f>
        <v>1564</v>
      </c>
      <c r="BW141" s="38">
        <f>VLOOKUP(B:B,'[1]1. RW,EX,BOP,CP,SA'!$B:$CD,53,0)</f>
        <v>1507</v>
      </c>
      <c r="BX141" s="38">
        <f>VLOOKUP(B:B,'[1]1. RW,EX,BOP,CP,SA'!$B:$CD,54,0)</f>
        <v>1579</v>
      </c>
      <c r="BY141" s="38">
        <f>VLOOKUP(B:B,'[1]1. RW,EX,BOP,CP,SA'!$B:$CD,55,0)</f>
        <v>1573</v>
      </c>
      <c r="BZ141" s="38">
        <f>VLOOKUP(B:B,'[1]1. RW,EX,BOP,CP,SA'!$B:$CD,56,0)</f>
        <v>1614</v>
      </c>
      <c r="CA141" s="38">
        <f>VLOOKUP(B:B,'[1]1. RW,EX,BOP,CP,SA'!$B:$CD,57,0)</f>
        <v>1780</v>
      </c>
      <c r="CB141" s="38">
        <f>VLOOKUP(B:B,'[1]1. RW,EX,BOP,CP,SA'!$B:$CD,58,0)</f>
        <v>1762</v>
      </c>
      <c r="CC141" s="38">
        <f>VLOOKUP(B:B,'[1]1. RW,EX,BOP,CP,SA'!$B:$CD,59,0)</f>
        <v>1778</v>
      </c>
      <c r="CD141" s="38">
        <f>VLOOKUP(B:B,'[1]1. RW,EX,BOP,CP,SA'!$B:$CD,60,0)</f>
        <v>1863</v>
      </c>
      <c r="CE141" s="38">
        <f>VLOOKUP(B:B,'[1]1. RW,EX,BOP,CP,SA'!$B:$CD,61,0)</f>
        <v>1950</v>
      </c>
      <c r="CF141" s="38">
        <f>VLOOKUP(B:B,'[1]1. RW,EX,BOP,CP,SA'!$B:$CD,62,0)</f>
        <v>1780</v>
      </c>
      <c r="CG141" s="38">
        <f>VLOOKUP(B:B,'[1]1. RW,EX,BOP,CP,SA'!$B:$CD,63,0)</f>
        <v>1975</v>
      </c>
      <c r="CH141" s="38">
        <f>VLOOKUP(B:B,'[1]1. RW,EX,BOP,CP,SA'!$B:$CD,64,0)</f>
        <v>1980</v>
      </c>
      <c r="CI141" s="38">
        <f>VLOOKUP(B:B,'[1]1. RW,EX,BOP,CP,SA'!$B:$CD,65,0)</f>
        <v>1920</v>
      </c>
      <c r="CJ141" s="38">
        <f>VLOOKUP(B:B,'[1]1. RW,EX,BOP,CP,SA'!$B:$CD,66,0)</f>
        <v>1825</v>
      </c>
      <c r="CK141" s="38">
        <f>VLOOKUP(B:B,'[1]1. RW,EX,BOP,CP,SA'!$B:$CD,67,0)</f>
        <v>1751</v>
      </c>
      <c r="CL141" s="38">
        <f>VLOOKUP(B:B,'[1]1. RW,EX,BOP,CP,SA'!$B:$CD,68,0)</f>
        <v>1663</v>
      </c>
      <c r="CM141" s="38">
        <f>VLOOKUP(B:B,'[1]1. RW,EX,BOP,CP,SA'!$B:$CD,69,0)</f>
        <v>1754</v>
      </c>
      <c r="CN141" s="38">
        <f>VLOOKUP(B:B,'[1]1. RW,EX,BOP,CP,SA'!$B:$CD,70,0)</f>
        <v>1891</v>
      </c>
      <c r="CO141" s="38">
        <f>VLOOKUP(B:B,'[1]1. RW,EX,BOP,CP,SA'!$B:$CD,71,0)</f>
        <v>1710</v>
      </c>
      <c r="CP141" s="38">
        <f>VLOOKUP(B:B,'[1]1. RW,EX,BOP,CP,SA'!$B:$CD,72,0)</f>
        <v>1669</v>
      </c>
      <c r="CQ141" s="38">
        <f>VLOOKUP(B:B,'[1]1. RW,EX,BOP,CP,SA'!$B:$CD,73,0)</f>
        <v>1592</v>
      </c>
      <c r="CR141" s="38">
        <f>VLOOKUP(B:B,'[1]1. RW,EX,BOP,CP,SA'!$B:$CD,74,0)</f>
        <v>1667</v>
      </c>
      <c r="CS141" s="38">
        <f>VLOOKUP(B:B,'[1]1. RW,EX,BOP,CP,SA'!$B:$CD,75,0)</f>
        <v>1787</v>
      </c>
      <c r="CT141" s="38">
        <f>VLOOKUP(B:B,'[1]1. RW,EX,BOP,CP,SA'!$B:$CD,76,0)</f>
        <v>1652</v>
      </c>
      <c r="CU141" s="38">
        <f>VLOOKUP(B:B,'[1]1. RW,EX,BOP,CP,SA'!$B:$CD,77,0)</f>
        <v>1818</v>
      </c>
      <c r="CV141" s="52">
        <f>VLOOKUP(B:B,'[1]1. RW,EX,BOP,CP,SA'!$B:$CD,78,0)</f>
        <v>1851</v>
      </c>
      <c r="CW141" s="52">
        <f>VLOOKUP(B:B,'[1]1. RW,EX,BOP,CP,SA'!$B:$CD,79,0)</f>
        <v>1928</v>
      </c>
      <c r="CX141" s="52">
        <f>VLOOKUP(B:B,'[1]1. RW,EX,BOP,CP,SA'!$B:$CD,80,0)</f>
        <v>2187</v>
      </c>
      <c r="CY141" s="52">
        <f>VLOOKUP(B:B,'[1]1. RW,EX,BOP,CP,SA'!$B:$CD,81,0)</f>
        <v>1954</v>
      </c>
    </row>
    <row r="142" spans="1:103">
      <c r="A142" s="9" t="s">
        <v>266</v>
      </c>
      <c r="B142" s="5" t="s">
        <v>1535</v>
      </c>
      <c r="C142" s="18" t="s">
        <v>872</v>
      </c>
      <c r="D142" s="38">
        <v>2201</v>
      </c>
      <c r="E142" s="38">
        <v>1952</v>
      </c>
      <c r="F142" s="38">
        <v>1956</v>
      </c>
      <c r="G142" s="38">
        <v>2039</v>
      </c>
      <c r="H142" s="38">
        <v>1863</v>
      </c>
      <c r="I142" s="38">
        <v>2121</v>
      </c>
      <c r="J142" s="38">
        <v>2262</v>
      </c>
      <c r="K142" s="38">
        <v>2278</v>
      </c>
      <c r="L142" s="38">
        <v>2499</v>
      </c>
      <c r="M142" s="38">
        <v>2470</v>
      </c>
      <c r="N142" s="38">
        <v>2953</v>
      </c>
      <c r="O142" s="38">
        <v>2554</v>
      </c>
      <c r="P142" s="38">
        <v>2585</v>
      </c>
      <c r="Q142" s="38">
        <v>3062</v>
      </c>
      <c r="R142" s="38">
        <v>3404</v>
      </c>
      <c r="S142" s="38">
        <v>3631</v>
      </c>
      <c r="T142" s="38">
        <v>3708</v>
      </c>
      <c r="U142" s="38">
        <v>3642</v>
      </c>
      <c r="V142" s="38">
        <v>3504</v>
      </c>
      <c r="W142" s="38">
        <v>3851</v>
      </c>
      <c r="X142" s="53">
        <f>VLOOKUP(B:B,'[1]1. RW,EX,BOP,CP,SA'!$B:$CD,2,0)</f>
        <v>569</v>
      </c>
      <c r="Y142" s="38">
        <f>VLOOKUP(B:B,'[1]1. RW,EX,BOP,CP,SA'!$B:$CD,3,0)</f>
        <v>569</v>
      </c>
      <c r="Z142" s="38">
        <f>VLOOKUP(B:B,'[1]1. RW,EX,BOP,CP,SA'!$B:$CD,4,0)</f>
        <v>537</v>
      </c>
      <c r="AA142" s="38">
        <f>VLOOKUP(B:B,'[1]1. RW,EX,BOP,CP,SA'!$B:$CD,5,0)</f>
        <v>526</v>
      </c>
      <c r="AB142" s="38">
        <f>VLOOKUP(B:B,'[1]1. RW,EX,BOP,CP,SA'!$B:$CD,6,0)</f>
        <v>533</v>
      </c>
      <c r="AC142" s="38">
        <f>VLOOKUP(B:B,'[1]1. RW,EX,BOP,CP,SA'!$B:$CD,7,0)</f>
        <v>481</v>
      </c>
      <c r="AD142" s="38">
        <f>VLOOKUP(B:B,'[1]1. RW,EX,BOP,CP,SA'!$B:$CD,8,0)</f>
        <v>487</v>
      </c>
      <c r="AE142" s="38">
        <f>VLOOKUP(B:B,'[1]1. RW,EX,BOP,CP,SA'!$B:$CD,9,0)</f>
        <v>451</v>
      </c>
      <c r="AF142" s="38">
        <f>VLOOKUP(B:B,'[1]1. RW,EX,BOP,CP,SA'!$B:$CD,10,0)</f>
        <v>454</v>
      </c>
      <c r="AG142" s="38">
        <f>VLOOKUP(B:B,'[1]1. RW,EX,BOP,CP,SA'!$B:$CD,11,0)</f>
        <v>482</v>
      </c>
      <c r="AH142" s="38">
        <f>VLOOKUP(B:B,'[1]1. RW,EX,BOP,CP,SA'!$B:$CD,12,0)</f>
        <v>492</v>
      </c>
      <c r="AI142" s="38">
        <f>VLOOKUP(B:B,'[1]1. RW,EX,BOP,CP,SA'!$B:$CD,13,0)</f>
        <v>528</v>
      </c>
      <c r="AJ142" s="38">
        <f>VLOOKUP(B:B,'[1]1. RW,EX,BOP,CP,SA'!$B:$CD,14,0)</f>
        <v>528</v>
      </c>
      <c r="AK142" s="38">
        <f>VLOOKUP(B:B,'[1]1. RW,EX,BOP,CP,SA'!$B:$CD,15,0)</f>
        <v>504</v>
      </c>
      <c r="AL142" s="38">
        <f>VLOOKUP(B:B,'[1]1. RW,EX,BOP,CP,SA'!$B:$CD,16,0)</f>
        <v>517</v>
      </c>
      <c r="AM142" s="38">
        <f>VLOOKUP(B:B,'[1]1. RW,EX,BOP,CP,SA'!$B:$CD,17,0)</f>
        <v>490</v>
      </c>
      <c r="AN142" s="38">
        <f>VLOOKUP(B:B,'[1]1. RW,EX,BOP,CP,SA'!$B:$CD,18,0)</f>
        <v>461</v>
      </c>
      <c r="AO142" s="38">
        <f>VLOOKUP(B:B,'[1]1. RW,EX,BOP,CP,SA'!$B:$CD,19,0)</f>
        <v>470</v>
      </c>
      <c r="AP142" s="38">
        <f>VLOOKUP(B:B,'[1]1. RW,EX,BOP,CP,SA'!$B:$CD,20,0)</f>
        <v>494</v>
      </c>
      <c r="AQ142" s="38">
        <f>VLOOKUP(B:B,'[1]1. RW,EX,BOP,CP,SA'!$B:$CD,21,0)</f>
        <v>438</v>
      </c>
      <c r="AR142" s="38">
        <f>VLOOKUP(B:B,'[1]1. RW,EX,BOP,CP,SA'!$B:$CD,22,0)</f>
        <v>518</v>
      </c>
      <c r="AS142" s="38">
        <f>VLOOKUP(B:B,'[1]1. RW,EX,BOP,CP,SA'!$B:$CD,23,0)</f>
        <v>543</v>
      </c>
      <c r="AT142" s="38">
        <f>VLOOKUP(B:B,'[1]1. RW,EX,BOP,CP,SA'!$B:$CD,24,0)</f>
        <v>515</v>
      </c>
      <c r="AU142" s="38">
        <f>VLOOKUP(B:B,'[1]1. RW,EX,BOP,CP,SA'!$B:$CD,25,0)</f>
        <v>545</v>
      </c>
      <c r="AV142" s="38">
        <f>VLOOKUP(B:B,'[1]1. RW,EX,BOP,CP,SA'!$B:$CD,26,0)</f>
        <v>518</v>
      </c>
      <c r="AW142" s="38">
        <f>VLOOKUP(B:B,'[1]1. RW,EX,BOP,CP,SA'!$B:$CD,27,0)</f>
        <v>564</v>
      </c>
      <c r="AX142" s="38">
        <f>VLOOKUP(B:B,'[1]1. RW,EX,BOP,CP,SA'!$B:$CD,28,0)</f>
        <v>592</v>
      </c>
      <c r="AY142" s="38">
        <f>VLOOKUP(B:B,'[1]1. RW,EX,BOP,CP,SA'!$B:$CD,29,0)</f>
        <v>588</v>
      </c>
      <c r="AZ142" s="38">
        <f>VLOOKUP(B:B,'[1]1. RW,EX,BOP,CP,SA'!$B:$CD,30,0)</f>
        <v>546</v>
      </c>
      <c r="BA142" s="38">
        <f>VLOOKUP(B:B,'[1]1. RW,EX,BOP,CP,SA'!$B:$CD,31,0)</f>
        <v>559</v>
      </c>
      <c r="BB142" s="38">
        <f>VLOOKUP(B:B,'[1]1. RW,EX,BOP,CP,SA'!$B:$CD,32,0)</f>
        <v>575</v>
      </c>
      <c r="BC142" s="38">
        <f>VLOOKUP(B:B,'[1]1. RW,EX,BOP,CP,SA'!$B:$CD,33,0)</f>
        <v>598</v>
      </c>
      <c r="BD142" s="38">
        <f>VLOOKUP(B:B,'[1]1. RW,EX,BOP,CP,SA'!$B:$CD,34,0)</f>
        <v>628</v>
      </c>
      <c r="BE142" s="38">
        <f>VLOOKUP(B:B,'[1]1. RW,EX,BOP,CP,SA'!$B:$CD,35,0)</f>
        <v>623</v>
      </c>
      <c r="BF142" s="38">
        <f>VLOOKUP(B:B,'[1]1. RW,EX,BOP,CP,SA'!$B:$CD,36,0)</f>
        <v>623</v>
      </c>
      <c r="BG142" s="38">
        <f>VLOOKUP(B:B,'[1]1. RW,EX,BOP,CP,SA'!$B:$CD,37,0)</f>
        <v>625</v>
      </c>
      <c r="BH142" s="38">
        <f>VLOOKUP(B:B,'[1]1. RW,EX,BOP,CP,SA'!$B:$CD,38,0)</f>
        <v>582</v>
      </c>
      <c r="BI142" s="38">
        <f>VLOOKUP(B:B,'[1]1. RW,EX,BOP,CP,SA'!$B:$CD,39,0)</f>
        <v>609</v>
      </c>
      <c r="BJ142" s="38">
        <f>VLOOKUP(B:B,'[1]1. RW,EX,BOP,CP,SA'!$B:$CD,40,0)</f>
        <v>643</v>
      </c>
      <c r="BK142" s="38">
        <f>VLOOKUP(B:B,'[1]1. RW,EX,BOP,CP,SA'!$B:$CD,41,0)</f>
        <v>636</v>
      </c>
      <c r="BL142" s="38">
        <f>VLOOKUP(B:B,'[1]1. RW,EX,BOP,CP,SA'!$B:$CD,42,0)</f>
        <v>733</v>
      </c>
      <c r="BM142" s="38">
        <f>VLOOKUP(B:B,'[1]1. RW,EX,BOP,CP,SA'!$B:$CD,43,0)</f>
        <v>740</v>
      </c>
      <c r="BN142" s="38">
        <f>VLOOKUP(B:B,'[1]1. RW,EX,BOP,CP,SA'!$B:$CD,44,0)</f>
        <v>742</v>
      </c>
      <c r="BO142" s="38">
        <f>VLOOKUP(B:B,'[1]1. RW,EX,BOP,CP,SA'!$B:$CD,45,0)</f>
        <v>738</v>
      </c>
      <c r="BP142" s="38">
        <f>VLOOKUP(B:B,'[1]1. RW,EX,BOP,CP,SA'!$B:$CD,46,0)</f>
        <v>691</v>
      </c>
      <c r="BQ142" s="38">
        <f>VLOOKUP(B:B,'[1]1. RW,EX,BOP,CP,SA'!$B:$CD,47,0)</f>
        <v>656</v>
      </c>
      <c r="BR142" s="38">
        <f>VLOOKUP(B:B,'[1]1. RW,EX,BOP,CP,SA'!$B:$CD,48,0)</f>
        <v>590</v>
      </c>
      <c r="BS142" s="38">
        <f>VLOOKUP(B:B,'[1]1. RW,EX,BOP,CP,SA'!$B:$CD,49,0)</f>
        <v>617</v>
      </c>
      <c r="BT142" s="38">
        <f>VLOOKUP(B:B,'[1]1. RW,EX,BOP,CP,SA'!$B:$CD,50,0)</f>
        <v>595</v>
      </c>
      <c r="BU142" s="38">
        <f>VLOOKUP(B:B,'[1]1. RW,EX,BOP,CP,SA'!$B:$CD,51,0)</f>
        <v>638</v>
      </c>
      <c r="BV142" s="38">
        <f>VLOOKUP(B:B,'[1]1. RW,EX,BOP,CP,SA'!$B:$CD,52,0)</f>
        <v>690</v>
      </c>
      <c r="BW142" s="38">
        <f>VLOOKUP(B:B,'[1]1. RW,EX,BOP,CP,SA'!$B:$CD,53,0)</f>
        <v>662</v>
      </c>
      <c r="BX142" s="38">
        <f>VLOOKUP(B:B,'[1]1. RW,EX,BOP,CP,SA'!$B:$CD,54,0)</f>
        <v>743</v>
      </c>
      <c r="BY142" s="38">
        <f>VLOOKUP(B:B,'[1]1. RW,EX,BOP,CP,SA'!$B:$CD,55,0)</f>
        <v>731</v>
      </c>
      <c r="BZ142" s="38">
        <f>VLOOKUP(B:B,'[1]1. RW,EX,BOP,CP,SA'!$B:$CD,56,0)</f>
        <v>767</v>
      </c>
      <c r="CA142" s="38">
        <f>VLOOKUP(B:B,'[1]1. RW,EX,BOP,CP,SA'!$B:$CD,57,0)</f>
        <v>821</v>
      </c>
      <c r="CB142" s="38">
        <f>VLOOKUP(B:B,'[1]1. RW,EX,BOP,CP,SA'!$B:$CD,58,0)</f>
        <v>838</v>
      </c>
      <c r="CC142" s="38">
        <f>VLOOKUP(B:B,'[1]1. RW,EX,BOP,CP,SA'!$B:$CD,59,0)</f>
        <v>843</v>
      </c>
      <c r="CD142" s="38">
        <f>VLOOKUP(B:B,'[1]1. RW,EX,BOP,CP,SA'!$B:$CD,60,0)</f>
        <v>847</v>
      </c>
      <c r="CE142" s="38">
        <f>VLOOKUP(B:B,'[1]1. RW,EX,BOP,CP,SA'!$B:$CD,61,0)</f>
        <v>876</v>
      </c>
      <c r="CF142" s="38">
        <f>VLOOKUP(B:B,'[1]1. RW,EX,BOP,CP,SA'!$B:$CD,62,0)</f>
        <v>871</v>
      </c>
      <c r="CG142" s="38">
        <f>VLOOKUP(B:B,'[1]1. RW,EX,BOP,CP,SA'!$B:$CD,63,0)</f>
        <v>945</v>
      </c>
      <c r="CH142" s="38">
        <f>VLOOKUP(B:B,'[1]1. RW,EX,BOP,CP,SA'!$B:$CD,64,0)</f>
        <v>888</v>
      </c>
      <c r="CI142" s="38">
        <f>VLOOKUP(B:B,'[1]1. RW,EX,BOP,CP,SA'!$B:$CD,65,0)</f>
        <v>927</v>
      </c>
      <c r="CJ142" s="38">
        <f>VLOOKUP(B:B,'[1]1. RW,EX,BOP,CP,SA'!$B:$CD,66,0)</f>
        <v>953</v>
      </c>
      <c r="CK142" s="38">
        <f>VLOOKUP(B:B,'[1]1. RW,EX,BOP,CP,SA'!$B:$CD,67,0)</f>
        <v>892</v>
      </c>
      <c r="CL142" s="38">
        <f>VLOOKUP(B:B,'[1]1. RW,EX,BOP,CP,SA'!$B:$CD,68,0)</f>
        <v>941</v>
      </c>
      <c r="CM142" s="38">
        <f>VLOOKUP(B:B,'[1]1. RW,EX,BOP,CP,SA'!$B:$CD,69,0)</f>
        <v>922</v>
      </c>
      <c r="CN142" s="38">
        <f>VLOOKUP(B:B,'[1]1. RW,EX,BOP,CP,SA'!$B:$CD,70,0)</f>
        <v>999</v>
      </c>
      <c r="CO142" s="38">
        <f>VLOOKUP(B:B,'[1]1. RW,EX,BOP,CP,SA'!$B:$CD,71,0)</f>
        <v>944</v>
      </c>
      <c r="CP142" s="38">
        <f>VLOOKUP(B:B,'[1]1. RW,EX,BOP,CP,SA'!$B:$CD,72,0)</f>
        <v>892</v>
      </c>
      <c r="CQ142" s="38">
        <f>VLOOKUP(B:B,'[1]1. RW,EX,BOP,CP,SA'!$B:$CD,73,0)</f>
        <v>807</v>
      </c>
      <c r="CR142" s="38">
        <f>VLOOKUP(B:B,'[1]1. RW,EX,BOP,CP,SA'!$B:$CD,74,0)</f>
        <v>823</v>
      </c>
      <c r="CS142" s="38">
        <f>VLOOKUP(B:B,'[1]1. RW,EX,BOP,CP,SA'!$B:$CD,75,0)</f>
        <v>887</v>
      </c>
      <c r="CT142" s="38">
        <f>VLOOKUP(B:B,'[1]1. RW,EX,BOP,CP,SA'!$B:$CD,76,0)</f>
        <v>871</v>
      </c>
      <c r="CU142" s="38">
        <f>VLOOKUP(B:B,'[1]1. RW,EX,BOP,CP,SA'!$B:$CD,77,0)</f>
        <v>923</v>
      </c>
      <c r="CV142" s="52">
        <f>VLOOKUP(B:B,'[1]1. RW,EX,BOP,CP,SA'!$B:$CD,78,0)</f>
        <v>933</v>
      </c>
      <c r="CW142" s="52">
        <f>VLOOKUP(B:B,'[1]1. RW,EX,BOP,CP,SA'!$B:$CD,79,0)</f>
        <v>933</v>
      </c>
      <c r="CX142" s="52">
        <f>VLOOKUP(B:B,'[1]1. RW,EX,BOP,CP,SA'!$B:$CD,80,0)</f>
        <v>958</v>
      </c>
      <c r="CY142" s="52">
        <f>VLOOKUP(B:B,'[1]1. RW,EX,BOP,CP,SA'!$B:$CD,81,0)</f>
        <v>1027</v>
      </c>
    </row>
    <row r="143" spans="1:103">
      <c r="A143" s="9" t="s">
        <v>268</v>
      </c>
      <c r="B143" s="5" t="s">
        <v>1536</v>
      </c>
      <c r="C143" s="18" t="s">
        <v>873</v>
      </c>
      <c r="D143" s="38">
        <v>518</v>
      </c>
      <c r="E143" s="38">
        <v>413</v>
      </c>
      <c r="F143" s="38">
        <v>368</v>
      </c>
      <c r="G143" s="38">
        <v>336</v>
      </c>
      <c r="H143" s="38">
        <v>351</v>
      </c>
      <c r="I143" s="38">
        <v>356</v>
      </c>
      <c r="J143" s="38">
        <v>282</v>
      </c>
      <c r="K143" s="38">
        <v>343</v>
      </c>
      <c r="L143" s="38">
        <v>381</v>
      </c>
      <c r="M143" s="38">
        <v>363</v>
      </c>
      <c r="N143" s="38">
        <v>439</v>
      </c>
      <c r="O143" s="38">
        <v>355</v>
      </c>
      <c r="P143" s="38">
        <v>404</v>
      </c>
      <c r="Q143" s="38">
        <v>507</v>
      </c>
      <c r="R143" s="38">
        <v>574</v>
      </c>
      <c r="S143" s="38">
        <v>606</v>
      </c>
      <c r="T143" s="38">
        <v>594</v>
      </c>
      <c r="U143" s="38">
        <v>552</v>
      </c>
      <c r="V143" s="38">
        <v>563</v>
      </c>
      <c r="W143" s="38">
        <v>626</v>
      </c>
      <c r="X143" s="53">
        <f>VLOOKUP(B:B,'[1]1. RW,EX,BOP,CP,SA'!$B:$CD,2,0)</f>
        <v>138</v>
      </c>
      <c r="Y143" s="38">
        <f>VLOOKUP(B:B,'[1]1. RW,EX,BOP,CP,SA'!$B:$CD,3,0)</f>
        <v>135</v>
      </c>
      <c r="Z143" s="38">
        <f>VLOOKUP(B:B,'[1]1. RW,EX,BOP,CP,SA'!$B:$CD,4,0)</f>
        <v>125</v>
      </c>
      <c r="AA143" s="38">
        <f>VLOOKUP(B:B,'[1]1. RW,EX,BOP,CP,SA'!$B:$CD,5,0)</f>
        <v>120</v>
      </c>
      <c r="AB143" s="38">
        <f>VLOOKUP(B:B,'[1]1. RW,EX,BOP,CP,SA'!$B:$CD,6,0)</f>
        <v>108</v>
      </c>
      <c r="AC143" s="38">
        <f>VLOOKUP(B:B,'[1]1. RW,EX,BOP,CP,SA'!$B:$CD,7,0)</f>
        <v>100</v>
      </c>
      <c r="AD143" s="38">
        <f>VLOOKUP(B:B,'[1]1. RW,EX,BOP,CP,SA'!$B:$CD,8,0)</f>
        <v>108</v>
      </c>
      <c r="AE143" s="38">
        <f>VLOOKUP(B:B,'[1]1. RW,EX,BOP,CP,SA'!$B:$CD,9,0)</f>
        <v>97</v>
      </c>
      <c r="AF143" s="38">
        <f>VLOOKUP(B:B,'[1]1. RW,EX,BOP,CP,SA'!$B:$CD,10,0)</f>
        <v>94</v>
      </c>
      <c r="AG143" s="38">
        <f>VLOOKUP(B:B,'[1]1. RW,EX,BOP,CP,SA'!$B:$CD,11,0)</f>
        <v>93</v>
      </c>
      <c r="AH143" s="38">
        <f>VLOOKUP(B:B,'[1]1. RW,EX,BOP,CP,SA'!$B:$CD,12,0)</f>
        <v>102</v>
      </c>
      <c r="AI143" s="38">
        <f>VLOOKUP(B:B,'[1]1. RW,EX,BOP,CP,SA'!$B:$CD,13,0)</f>
        <v>79</v>
      </c>
      <c r="AJ143" s="38">
        <f>VLOOKUP(B:B,'[1]1. RW,EX,BOP,CP,SA'!$B:$CD,14,0)</f>
        <v>95</v>
      </c>
      <c r="AK143" s="38">
        <f>VLOOKUP(B:B,'[1]1. RW,EX,BOP,CP,SA'!$B:$CD,15,0)</f>
        <v>82</v>
      </c>
      <c r="AL143" s="38">
        <f>VLOOKUP(B:B,'[1]1. RW,EX,BOP,CP,SA'!$B:$CD,16,0)</f>
        <v>78</v>
      </c>
      <c r="AM143" s="38">
        <f>VLOOKUP(B:B,'[1]1. RW,EX,BOP,CP,SA'!$B:$CD,17,0)</f>
        <v>81</v>
      </c>
      <c r="AN143" s="38">
        <f>VLOOKUP(B:B,'[1]1. RW,EX,BOP,CP,SA'!$B:$CD,18,0)</f>
        <v>86</v>
      </c>
      <c r="AO143" s="38">
        <f>VLOOKUP(B:B,'[1]1. RW,EX,BOP,CP,SA'!$B:$CD,19,0)</f>
        <v>89</v>
      </c>
      <c r="AP143" s="38">
        <f>VLOOKUP(B:B,'[1]1. RW,EX,BOP,CP,SA'!$B:$CD,20,0)</f>
        <v>84</v>
      </c>
      <c r="AQ143" s="38">
        <f>VLOOKUP(B:B,'[1]1. RW,EX,BOP,CP,SA'!$B:$CD,21,0)</f>
        <v>92</v>
      </c>
      <c r="AR143" s="38">
        <f>VLOOKUP(B:B,'[1]1. RW,EX,BOP,CP,SA'!$B:$CD,22,0)</f>
        <v>97</v>
      </c>
      <c r="AS143" s="38">
        <f>VLOOKUP(B:B,'[1]1. RW,EX,BOP,CP,SA'!$B:$CD,23,0)</f>
        <v>91</v>
      </c>
      <c r="AT143" s="38">
        <f>VLOOKUP(B:B,'[1]1. RW,EX,BOP,CP,SA'!$B:$CD,24,0)</f>
        <v>86</v>
      </c>
      <c r="AU143" s="38">
        <f>VLOOKUP(B:B,'[1]1. RW,EX,BOP,CP,SA'!$B:$CD,25,0)</f>
        <v>82</v>
      </c>
      <c r="AV143" s="38">
        <f>VLOOKUP(B:B,'[1]1. RW,EX,BOP,CP,SA'!$B:$CD,26,0)</f>
        <v>59</v>
      </c>
      <c r="AW143" s="38">
        <f>VLOOKUP(B:B,'[1]1. RW,EX,BOP,CP,SA'!$B:$CD,27,0)</f>
        <v>76</v>
      </c>
      <c r="AX143" s="38">
        <f>VLOOKUP(B:B,'[1]1. RW,EX,BOP,CP,SA'!$B:$CD,28,0)</f>
        <v>73</v>
      </c>
      <c r="AY143" s="38">
        <f>VLOOKUP(B:B,'[1]1. RW,EX,BOP,CP,SA'!$B:$CD,29,0)</f>
        <v>74</v>
      </c>
      <c r="AZ143" s="38">
        <f>VLOOKUP(B:B,'[1]1. RW,EX,BOP,CP,SA'!$B:$CD,30,0)</f>
        <v>88</v>
      </c>
      <c r="BA143" s="38">
        <f>VLOOKUP(B:B,'[1]1. RW,EX,BOP,CP,SA'!$B:$CD,31,0)</f>
        <v>91</v>
      </c>
      <c r="BB143" s="38">
        <f>VLOOKUP(B:B,'[1]1. RW,EX,BOP,CP,SA'!$B:$CD,32,0)</f>
        <v>95</v>
      </c>
      <c r="BC143" s="38">
        <f>VLOOKUP(B:B,'[1]1. RW,EX,BOP,CP,SA'!$B:$CD,33,0)</f>
        <v>69</v>
      </c>
      <c r="BD143" s="38">
        <f>VLOOKUP(B:B,'[1]1. RW,EX,BOP,CP,SA'!$B:$CD,34,0)</f>
        <v>92</v>
      </c>
      <c r="BE143" s="38">
        <f>VLOOKUP(B:B,'[1]1. RW,EX,BOP,CP,SA'!$B:$CD,35,0)</f>
        <v>91</v>
      </c>
      <c r="BF143" s="38">
        <f>VLOOKUP(B:B,'[1]1. RW,EX,BOP,CP,SA'!$B:$CD,36,0)</f>
        <v>102</v>
      </c>
      <c r="BG143" s="38">
        <f>VLOOKUP(B:B,'[1]1. RW,EX,BOP,CP,SA'!$B:$CD,37,0)</f>
        <v>96</v>
      </c>
      <c r="BH143" s="38">
        <f>VLOOKUP(B:B,'[1]1. RW,EX,BOP,CP,SA'!$B:$CD,38,0)</f>
        <v>45</v>
      </c>
      <c r="BI143" s="38">
        <f>VLOOKUP(B:B,'[1]1. RW,EX,BOP,CP,SA'!$B:$CD,39,0)</f>
        <v>102</v>
      </c>
      <c r="BJ143" s="38">
        <f>VLOOKUP(B:B,'[1]1. RW,EX,BOP,CP,SA'!$B:$CD,40,0)</f>
        <v>106</v>
      </c>
      <c r="BK143" s="38">
        <f>VLOOKUP(B:B,'[1]1. RW,EX,BOP,CP,SA'!$B:$CD,41,0)</f>
        <v>110</v>
      </c>
      <c r="BL143" s="38">
        <f>VLOOKUP(B:B,'[1]1. RW,EX,BOP,CP,SA'!$B:$CD,42,0)</f>
        <v>103</v>
      </c>
      <c r="BM143" s="38">
        <f>VLOOKUP(B:B,'[1]1. RW,EX,BOP,CP,SA'!$B:$CD,43,0)</f>
        <v>106</v>
      </c>
      <c r="BN143" s="38">
        <f>VLOOKUP(B:B,'[1]1. RW,EX,BOP,CP,SA'!$B:$CD,44,0)</f>
        <v>106</v>
      </c>
      <c r="BO143" s="38">
        <f>VLOOKUP(B:B,'[1]1. RW,EX,BOP,CP,SA'!$B:$CD,45,0)</f>
        <v>124</v>
      </c>
      <c r="BP143" s="38">
        <f>VLOOKUP(B:B,'[1]1. RW,EX,BOP,CP,SA'!$B:$CD,46,0)</f>
        <v>110</v>
      </c>
      <c r="BQ143" s="38">
        <f>VLOOKUP(B:B,'[1]1. RW,EX,BOP,CP,SA'!$B:$CD,47,0)</f>
        <v>83</v>
      </c>
      <c r="BR143" s="38">
        <f>VLOOKUP(B:B,'[1]1. RW,EX,BOP,CP,SA'!$B:$CD,48,0)</f>
        <v>71</v>
      </c>
      <c r="BS143" s="38">
        <f>VLOOKUP(B:B,'[1]1. RW,EX,BOP,CP,SA'!$B:$CD,49,0)</f>
        <v>91</v>
      </c>
      <c r="BT143" s="38">
        <f>VLOOKUP(B:B,'[1]1. RW,EX,BOP,CP,SA'!$B:$CD,50,0)</f>
        <v>85</v>
      </c>
      <c r="BU143" s="38">
        <f>VLOOKUP(B:B,'[1]1. RW,EX,BOP,CP,SA'!$B:$CD,51,0)</f>
        <v>97</v>
      </c>
      <c r="BV143" s="38">
        <f>VLOOKUP(B:B,'[1]1. RW,EX,BOP,CP,SA'!$B:$CD,52,0)</f>
        <v>125</v>
      </c>
      <c r="BW143" s="38">
        <f>VLOOKUP(B:B,'[1]1. RW,EX,BOP,CP,SA'!$B:$CD,53,0)</f>
        <v>97</v>
      </c>
      <c r="BX143" s="38">
        <f>VLOOKUP(B:B,'[1]1. RW,EX,BOP,CP,SA'!$B:$CD,54,0)</f>
        <v>123</v>
      </c>
      <c r="BY143" s="38">
        <f>VLOOKUP(B:B,'[1]1. RW,EX,BOP,CP,SA'!$B:$CD,55,0)</f>
        <v>130</v>
      </c>
      <c r="BZ143" s="38">
        <f>VLOOKUP(B:B,'[1]1. RW,EX,BOP,CP,SA'!$B:$CD,56,0)</f>
        <v>120</v>
      </c>
      <c r="CA143" s="38">
        <f>VLOOKUP(B:B,'[1]1. RW,EX,BOP,CP,SA'!$B:$CD,57,0)</f>
        <v>134</v>
      </c>
      <c r="CB143" s="38">
        <f>VLOOKUP(B:B,'[1]1. RW,EX,BOP,CP,SA'!$B:$CD,58,0)</f>
        <v>117</v>
      </c>
      <c r="CC143" s="38">
        <f>VLOOKUP(B:B,'[1]1. RW,EX,BOP,CP,SA'!$B:$CD,59,0)</f>
        <v>153</v>
      </c>
      <c r="CD143" s="38">
        <f>VLOOKUP(B:B,'[1]1. RW,EX,BOP,CP,SA'!$B:$CD,60,0)</f>
        <v>156</v>
      </c>
      <c r="CE143" s="38">
        <f>VLOOKUP(B:B,'[1]1. RW,EX,BOP,CP,SA'!$B:$CD,61,0)</f>
        <v>148</v>
      </c>
      <c r="CF143" s="38">
        <f>VLOOKUP(B:B,'[1]1. RW,EX,BOP,CP,SA'!$B:$CD,62,0)</f>
        <v>184</v>
      </c>
      <c r="CG143" s="38">
        <f>VLOOKUP(B:B,'[1]1. RW,EX,BOP,CP,SA'!$B:$CD,63,0)</f>
        <v>150</v>
      </c>
      <c r="CH143" s="38">
        <f>VLOOKUP(B:B,'[1]1. RW,EX,BOP,CP,SA'!$B:$CD,64,0)</f>
        <v>133</v>
      </c>
      <c r="CI143" s="38">
        <f>VLOOKUP(B:B,'[1]1. RW,EX,BOP,CP,SA'!$B:$CD,65,0)</f>
        <v>139</v>
      </c>
      <c r="CJ143" s="38">
        <f>VLOOKUP(B:B,'[1]1. RW,EX,BOP,CP,SA'!$B:$CD,66,0)</f>
        <v>162</v>
      </c>
      <c r="CK143" s="38">
        <f>VLOOKUP(B:B,'[1]1. RW,EX,BOP,CP,SA'!$B:$CD,67,0)</f>
        <v>144</v>
      </c>
      <c r="CL143" s="38">
        <f>VLOOKUP(B:B,'[1]1. RW,EX,BOP,CP,SA'!$B:$CD,68,0)</f>
        <v>145</v>
      </c>
      <c r="CM143" s="38">
        <f>VLOOKUP(B:B,'[1]1. RW,EX,BOP,CP,SA'!$B:$CD,69,0)</f>
        <v>143</v>
      </c>
      <c r="CN143" s="38">
        <f>VLOOKUP(B:B,'[1]1. RW,EX,BOP,CP,SA'!$B:$CD,70,0)</f>
        <v>144</v>
      </c>
      <c r="CO143" s="38">
        <f>VLOOKUP(B:B,'[1]1. RW,EX,BOP,CP,SA'!$B:$CD,71,0)</f>
        <v>131</v>
      </c>
      <c r="CP143" s="38">
        <f>VLOOKUP(B:B,'[1]1. RW,EX,BOP,CP,SA'!$B:$CD,72,0)</f>
        <v>144</v>
      </c>
      <c r="CQ143" s="38">
        <f>VLOOKUP(B:B,'[1]1. RW,EX,BOP,CP,SA'!$B:$CD,73,0)</f>
        <v>133</v>
      </c>
      <c r="CR143" s="38">
        <f>VLOOKUP(B:B,'[1]1. RW,EX,BOP,CP,SA'!$B:$CD,74,0)</f>
        <v>117</v>
      </c>
      <c r="CS143" s="38">
        <f>VLOOKUP(B:B,'[1]1. RW,EX,BOP,CP,SA'!$B:$CD,75,0)</f>
        <v>139</v>
      </c>
      <c r="CT143" s="38">
        <f>VLOOKUP(B:B,'[1]1. RW,EX,BOP,CP,SA'!$B:$CD,76,0)</f>
        <v>125</v>
      </c>
      <c r="CU143" s="38">
        <f>VLOOKUP(B:B,'[1]1. RW,EX,BOP,CP,SA'!$B:$CD,77,0)</f>
        <v>182</v>
      </c>
      <c r="CV143" s="52">
        <f>VLOOKUP(B:B,'[1]1. RW,EX,BOP,CP,SA'!$B:$CD,78,0)</f>
        <v>142</v>
      </c>
      <c r="CW143" s="52">
        <f>VLOOKUP(B:B,'[1]1. RW,EX,BOP,CP,SA'!$B:$CD,79,0)</f>
        <v>162</v>
      </c>
      <c r="CX143" s="52">
        <f>VLOOKUP(B:B,'[1]1. RW,EX,BOP,CP,SA'!$B:$CD,80,0)</f>
        <v>158</v>
      </c>
      <c r="CY143" s="52">
        <f>VLOOKUP(B:B,'[1]1. RW,EX,BOP,CP,SA'!$B:$CD,81,0)</f>
        <v>164</v>
      </c>
    </row>
    <row r="144" spans="1:103">
      <c r="A144" s="9" t="s">
        <v>270</v>
      </c>
      <c r="B144" s="5" t="s">
        <v>1537</v>
      </c>
      <c r="C144" s="18" t="s">
        <v>874</v>
      </c>
      <c r="D144" s="38">
        <v>440</v>
      </c>
      <c r="E144" s="38">
        <v>422</v>
      </c>
      <c r="F144" s="38">
        <v>385</v>
      </c>
      <c r="G144" s="38">
        <v>367</v>
      </c>
      <c r="H144" s="38">
        <v>305</v>
      </c>
      <c r="I144" s="38">
        <v>318</v>
      </c>
      <c r="J144" s="38">
        <v>362</v>
      </c>
      <c r="K144" s="38">
        <v>358</v>
      </c>
      <c r="L144" s="38">
        <v>465</v>
      </c>
      <c r="M144" s="38">
        <v>371</v>
      </c>
      <c r="N144" s="38">
        <v>410</v>
      </c>
      <c r="O144" s="38">
        <v>388</v>
      </c>
      <c r="P144" s="38">
        <v>417</v>
      </c>
      <c r="Q144" s="38">
        <v>516</v>
      </c>
      <c r="R144" s="38">
        <v>546</v>
      </c>
      <c r="S144" s="38">
        <v>520</v>
      </c>
      <c r="T144" s="38">
        <v>548</v>
      </c>
      <c r="U144" s="38">
        <v>486</v>
      </c>
      <c r="V144" s="38">
        <v>427</v>
      </c>
      <c r="W144" s="38">
        <v>596</v>
      </c>
      <c r="X144" s="53">
        <f>VLOOKUP(B:B,'[1]1. RW,EX,BOP,CP,SA'!$B:$CD,2,0)</f>
        <v>113</v>
      </c>
      <c r="Y144" s="38">
        <f>VLOOKUP(B:B,'[1]1. RW,EX,BOP,CP,SA'!$B:$CD,3,0)</f>
        <v>106</v>
      </c>
      <c r="Z144" s="38">
        <f>VLOOKUP(B:B,'[1]1. RW,EX,BOP,CP,SA'!$B:$CD,4,0)</f>
        <v>111</v>
      </c>
      <c r="AA144" s="38">
        <f>VLOOKUP(B:B,'[1]1. RW,EX,BOP,CP,SA'!$B:$CD,5,0)</f>
        <v>110</v>
      </c>
      <c r="AB144" s="38">
        <f>VLOOKUP(B:B,'[1]1. RW,EX,BOP,CP,SA'!$B:$CD,6,0)</f>
        <v>104</v>
      </c>
      <c r="AC144" s="38">
        <f>VLOOKUP(B:B,'[1]1. RW,EX,BOP,CP,SA'!$B:$CD,7,0)</f>
        <v>116</v>
      </c>
      <c r="AD144" s="38">
        <f>VLOOKUP(B:B,'[1]1. RW,EX,BOP,CP,SA'!$B:$CD,8,0)</f>
        <v>106</v>
      </c>
      <c r="AE144" s="38">
        <f>VLOOKUP(B:B,'[1]1. RW,EX,BOP,CP,SA'!$B:$CD,9,0)</f>
        <v>96</v>
      </c>
      <c r="AF144" s="38">
        <f>VLOOKUP(B:B,'[1]1. RW,EX,BOP,CP,SA'!$B:$CD,10,0)</f>
        <v>91</v>
      </c>
      <c r="AG144" s="38">
        <f>VLOOKUP(B:B,'[1]1. RW,EX,BOP,CP,SA'!$B:$CD,11,0)</f>
        <v>88</v>
      </c>
      <c r="AH144" s="38">
        <f>VLOOKUP(B:B,'[1]1. RW,EX,BOP,CP,SA'!$B:$CD,12,0)</f>
        <v>106</v>
      </c>
      <c r="AI144" s="38">
        <f>VLOOKUP(B:B,'[1]1. RW,EX,BOP,CP,SA'!$B:$CD,13,0)</f>
        <v>100</v>
      </c>
      <c r="AJ144" s="38">
        <f>VLOOKUP(B:B,'[1]1. RW,EX,BOP,CP,SA'!$B:$CD,14,0)</f>
        <v>104</v>
      </c>
      <c r="AK144" s="38">
        <f>VLOOKUP(B:B,'[1]1. RW,EX,BOP,CP,SA'!$B:$CD,15,0)</f>
        <v>97</v>
      </c>
      <c r="AL144" s="38">
        <f>VLOOKUP(B:B,'[1]1. RW,EX,BOP,CP,SA'!$B:$CD,16,0)</f>
        <v>80</v>
      </c>
      <c r="AM144" s="38">
        <f>VLOOKUP(B:B,'[1]1. RW,EX,BOP,CP,SA'!$B:$CD,17,0)</f>
        <v>86</v>
      </c>
      <c r="AN144" s="38">
        <f>VLOOKUP(B:B,'[1]1. RW,EX,BOP,CP,SA'!$B:$CD,18,0)</f>
        <v>80</v>
      </c>
      <c r="AO144" s="38">
        <f>VLOOKUP(B:B,'[1]1. RW,EX,BOP,CP,SA'!$B:$CD,19,0)</f>
        <v>63</v>
      </c>
      <c r="AP144" s="38">
        <f>VLOOKUP(B:B,'[1]1. RW,EX,BOP,CP,SA'!$B:$CD,20,0)</f>
        <v>88</v>
      </c>
      <c r="AQ144" s="38">
        <f>VLOOKUP(B:B,'[1]1. RW,EX,BOP,CP,SA'!$B:$CD,21,0)</f>
        <v>74</v>
      </c>
      <c r="AR144" s="38">
        <f>VLOOKUP(B:B,'[1]1. RW,EX,BOP,CP,SA'!$B:$CD,22,0)</f>
        <v>80</v>
      </c>
      <c r="AS144" s="38">
        <f>VLOOKUP(B:B,'[1]1. RW,EX,BOP,CP,SA'!$B:$CD,23,0)</f>
        <v>77</v>
      </c>
      <c r="AT144" s="38">
        <f>VLOOKUP(B:B,'[1]1. RW,EX,BOP,CP,SA'!$B:$CD,24,0)</f>
        <v>75</v>
      </c>
      <c r="AU144" s="38">
        <f>VLOOKUP(B:B,'[1]1. RW,EX,BOP,CP,SA'!$B:$CD,25,0)</f>
        <v>86</v>
      </c>
      <c r="AV144" s="38">
        <f>VLOOKUP(B:B,'[1]1. RW,EX,BOP,CP,SA'!$B:$CD,26,0)</f>
        <v>84</v>
      </c>
      <c r="AW144" s="38">
        <f>VLOOKUP(B:B,'[1]1. RW,EX,BOP,CP,SA'!$B:$CD,27,0)</f>
        <v>95</v>
      </c>
      <c r="AX144" s="38">
        <f>VLOOKUP(B:B,'[1]1. RW,EX,BOP,CP,SA'!$B:$CD,28,0)</f>
        <v>96</v>
      </c>
      <c r="AY144" s="38">
        <f>VLOOKUP(B:B,'[1]1. RW,EX,BOP,CP,SA'!$B:$CD,29,0)</f>
        <v>87</v>
      </c>
      <c r="AZ144" s="38">
        <f>VLOOKUP(B:B,'[1]1. RW,EX,BOP,CP,SA'!$B:$CD,30,0)</f>
        <v>76</v>
      </c>
      <c r="BA144" s="38">
        <f>VLOOKUP(B:B,'[1]1. RW,EX,BOP,CP,SA'!$B:$CD,31,0)</f>
        <v>82</v>
      </c>
      <c r="BB144" s="38">
        <f>VLOOKUP(B:B,'[1]1. RW,EX,BOP,CP,SA'!$B:$CD,32,0)</f>
        <v>92</v>
      </c>
      <c r="BC144" s="38">
        <f>VLOOKUP(B:B,'[1]1. RW,EX,BOP,CP,SA'!$B:$CD,33,0)</f>
        <v>108</v>
      </c>
      <c r="BD144" s="38">
        <f>VLOOKUP(B:B,'[1]1. RW,EX,BOP,CP,SA'!$B:$CD,34,0)</f>
        <v>119</v>
      </c>
      <c r="BE144" s="38">
        <f>VLOOKUP(B:B,'[1]1. RW,EX,BOP,CP,SA'!$B:$CD,35,0)</f>
        <v>123</v>
      </c>
      <c r="BF144" s="38">
        <f>VLOOKUP(B:B,'[1]1. RW,EX,BOP,CP,SA'!$B:$CD,36,0)</f>
        <v>103</v>
      </c>
      <c r="BG144" s="38">
        <f>VLOOKUP(B:B,'[1]1. RW,EX,BOP,CP,SA'!$B:$CD,37,0)</f>
        <v>120</v>
      </c>
      <c r="BH144" s="38">
        <f>VLOOKUP(B:B,'[1]1. RW,EX,BOP,CP,SA'!$B:$CD,38,0)</f>
        <v>92</v>
      </c>
      <c r="BI144" s="38">
        <f>VLOOKUP(B:B,'[1]1. RW,EX,BOP,CP,SA'!$B:$CD,39,0)</f>
        <v>91</v>
      </c>
      <c r="BJ144" s="38">
        <f>VLOOKUP(B:B,'[1]1. RW,EX,BOP,CP,SA'!$B:$CD,40,0)</f>
        <v>92</v>
      </c>
      <c r="BK144" s="38">
        <f>VLOOKUP(B:B,'[1]1. RW,EX,BOP,CP,SA'!$B:$CD,41,0)</f>
        <v>96</v>
      </c>
      <c r="BL144" s="38">
        <f>VLOOKUP(B:B,'[1]1. RW,EX,BOP,CP,SA'!$B:$CD,42,0)</f>
        <v>102</v>
      </c>
      <c r="BM144" s="38">
        <f>VLOOKUP(B:B,'[1]1. RW,EX,BOP,CP,SA'!$B:$CD,43,0)</f>
        <v>99</v>
      </c>
      <c r="BN144" s="38">
        <f>VLOOKUP(B:B,'[1]1. RW,EX,BOP,CP,SA'!$B:$CD,44,0)</f>
        <v>104</v>
      </c>
      <c r="BO144" s="38">
        <f>VLOOKUP(B:B,'[1]1. RW,EX,BOP,CP,SA'!$B:$CD,45,0)</f>
        <v>105</v>
      </c>
      <c r="BP144" s="38">
        <f>VLOOKUP(B:B,'[1]1. RW,EX,BOP,CP,SA'!$B:$CD,46,0)</f>
        <v>109</v>
      </c>
      <c r="BQ144" s="38">
        <f>VLOOKUP(B:B,'[1]1. RW,EX,BOP,CP,SA'!$B:$CD,47,0)</f>
        <v>106</v>
      </c>
      <c r="BR144" s="38">
        <f>VLOOKUP(B:B,'[1]1. RW,EX,BOP,CP,SA'!$B:$CD,48,0)</f>
        <v>92</v>
      </c>
      <c r="BS144" s="38">
        <f>VLOOKUP(B:B,'[1]1. RW,EX,BOP,CP,SA'!$B:$CD,49,0)</f>
        <v>81</v>
      </c>
      <c r="BT144" s="38">
        <f>VLOOKUP(B:B,'[1]1. RW,EX,BOP,CP,SA'!$B:$CD,50,0)</f>
        <v>89</v>
      </c>
      <c r="BU144" s="38">
        <f>VLOOKUP(B:B,'[1]1. RW,EX,BOP,CP,SA'!$B:$CD,51,0)</f>
        <v>104</v>
      </c>
      <c r="BV144" s="38">
        <f>VLOOKUP(B:B,'[1]1. RW,EX,BOP,CP,SA'!$B:$CD,52,0)</f>
        <v>109</v>
      </c>
      <c r="BW144" s="38">
        <f>VLOOKUP(B:B,'[1]1. RW,EX,BOP,CP,SA'!$B:$CD,53,0)</f>
        <v>115</v>
      </c>
      <c r="BX144" s="38">
        <f>VLOOKUP(B:B,'[1]1. RW,EX,BOP,CP,SA'!$B:$CD,54,0)</f>
        <v>116</v>
      </c>
      <c r="BY144" s="38">
        <f>VLOOKUP(B:B,'[1]1. RW,EX,BOP,CP,SA'!$B:$CD,55,0)</f>
        <v>117</v>
      </c>
      <c r="BZ144" s="38">
        <f>VLOOKUP(B:B,'[1]1. RW,EX,BOP,CP,SA'!$B:$CD,56,0)</f>
        <v>137</v>
      </c>
      <c r="CA144" s="38">
        <f>VLOOKUP(B:B,'[1]1. RW,EX,BOP,CP,SA'!$B:$CD,57,0)</f>
        <v>146</v>
      </c>
      <c r="CB144" s="38">
        <f>VLOOKUP(B:B,'[1]1. RW,EX,BOP,CP,SA'!$B:$CD,58,0)</f>
        <v>130</v>
      </c>
      <c r="CC144" s="38">
        <f>VLOOKUP(B:B,'[1]1. RW,EX,BOP,CP,SA'!$B:$CD,59,0)</f>
        <v>142</v>
      </c>
      <c r="CD144" s="38">
        <f>VLOOKUP(B:B,'[1]1. RW,EX,BOP,CP,SA'!$B:$CD,60,0)</f>
        <v>137</v>
      </c>
      <c r="CE144" s="38">
        <f>VLOOKUP(B:B,'[1]1. RW,EX,BOP,CP,SA'!$B:$CD,61,0)</f>
        <v>137</v>
      </c>
      <c r="CF144" s="38">
        <f>VLOOKUP(B:B,'[1]1. RW,EX,BOP,CP,SA'!$B:$CD,62,0)</f>
        <v>147</v>
      </c>
      <c r="CG144" s="38">
        <f>VLOOKUP(B:B,'[1]1. RW,EX,BOP,CP,SA'!$B:$CD,63,0)</f>
        <v>132</v>
      </c>
      <c r="CH144" s="38">
        <f>VLOOKUP(B:B,'[1]1. RW,EX,BOP,CP,SA'!$B:$CD,64,0)</f>
        <v>126</v>
      </c>
      <c r="CI144" s="38">
        <f>VLOOKUP(B:B,'[1]1. RW,EX,BOP,CP,SA'!$B:$CD,65,0)</f>
        <v>115</v>
      </c>
      <c r="CJ144" s="38">
        <f>VLOOKUP(B:B,'[1]1. RW,EX,BOP,CP,SA'!$B:$CD,66,0)</f>
        <v>165</v>
      </c>
      <c r="CK144" s="38">
        <f>VLOOKUP(B:B,'[1]1. RW,EX,BOP,CP,SA'!$B:$CD,67,0)</f>
        <v>125</v>
      </c>
      <c r="CL144" s="38">
        <f>VLOOKUP(B:B,'[1]1. RW,EX,BOP,CP,SA'!$B:$CD,68,0)</f>
        <v>123</v>
      </c>
      <c r="CM144" s="38">
        <f>VLOOKUP(B:B,'[1]1. RW,EX,BOP,CP,SA'!$B:$CD,69,0)</f>
        <v>135</v>
      </c>
      <c r="CN144" s="38">
        <f>VLOOKUP(B:B,'[1]1. RW,EX,BOP,CP,SA'!$B:$CD,70,0)</f>
        <v>122</v>
      </c>
      <c r="CO144" s="38">
        <f>VLOOKUP(B:B,'[1]1. RW,EX,BOP,CP,SA'!$B:$CD,71,0)</f>
        <v>121</v>
      </c>
      <c r="CP144" s="38">
        <f>VLOOKUP(B:B,'[1]1. RW,EX,BOP,CP,SA'!$B:$CD,72,0)</f>
        <v>124</v>
      </c>
      <c r="CQ144" s="38">
        <f>VLOOKUP(B:B,'[1]1. RW,EX,BOP,CP,SA'!$B:$CD,73,0)</f>
        <v>119</v>
      </c>
      <c r="CR144" s="38">
        <f>VLOOKUP(B:B,'[1]1. RW,EX,BOP,CP,SA'!$B:$CD,74,0)</f>
        <v>115</v>
      </c>
      <c r="CS144" s="38">
        <f>VLOOKUP(B:B,'[1]1. RW,EX,BOP,CP,SA'!$B:$CD,75,0)</f>
        <v>106</v>
      </c>
      <c r="CT144" s="38">
        <f>VLOOKUP(B:B,'[1]1. RW,EX,BOP,CP,SA'!$B:$CD,76,0)</f>
        <v>102</v>
      </c>
      <c r="CU144" s="38">
        <f>VLOOKUP(B:B,'[1]1. RW,EX,BOP,CP,SA'!$B:$CD,77,0)</f>
        <v>104</v>
      </c>
      <c r="CV144" s="52">
        <f>VLOOKUP(B:B,'[1]1. RW,EX,BOP,CP,SA'!$B:$CD,78,0)</f>
        <v>126</v>
      </c>
      <c r="CW144" s="52">
        <f>VLOOKUP(B:B,'[1]1. RW,EX,BOP,CP,SA'!$B:$CD,79,0)</f>
        <v>150</v>
      </c>
      <c r="CX144" s="52">
        <f>VLOOKUP(B:B,'[1]1. RW,EX,BOP,CP,SA'!$B:$CD,80,0)</f>
        <v>159</v>
      </c>
      <c r="CY144" s="52">
        <f>VLOOKUP(B:B,'[1]1. RW,EX,BOP,CP,SA'!$B:$CD,81,0)</f>
        <v>161</v>
      </c>
    </row>
    <row r="145" spans="1:103">
      <c r="A145" s="9" t="s">
        <v>272</v>
      </c>
      <c r="B145" s="5" t="s">
        <v>1538</v>
      </c>
      <c r="C145" s="18" t="s">
        <v>875</v>
      </c>
      <c r="D145" s="38">
        <v>2768</v>
      </c>
      <c r="E145" s="38">
        <v>2532</v>
      </c>
      <c r="F145" s="38">
        <v>2662</v>
      </c>
      <c r="G145" s="38">
        <v>2711</v>
      </c>
      <c r="H145" s="38">
        <v>2516</v>
      </c>
      <c r="I145" s="38">
        <v>2866</v>
      </c>
      <c r="J145" s="38">
        <v>3227</v>
      </c>
      <c r="K145" s="38">
        <v>3445</v>
      </c>
      <c r="L145" s="38">
        <v>3871</v>
      </c>
      <c r="M145" s="38">
        <v>3774</v>
      </c>
      <c r="N145" s="38">
        <v>4669</v>
      </c>
      <c r="O145" s="38">
        <v>3382</v>
      </c>
      <c r="P145" s="38">
        <v>4461</v>
      </c>
      <c r="Q145" s="38">
        <v>5513</v>
      </c>
      <c r="R145" s="38">
        <v>5737</v>
      </c>
      <c r="S145" s="38">
        <v>5273</v>
      </c>
      <c r="T145" s="38">
        <v>4750</v>
      </c>
      <c r="U145" s="38">
        <v>4434</v>
      </c>
      <c r="V145" s="38">
        <v>4005</v>
      </c>
      <c r="W145" s="38">
        <v>4601</v>
      </c>
      <c r="X145" s="53">
        <f>VLOOKUP(B:B,'[1]1. RW,EX,BOP,CP,SA'!$B:$CD,2,0)</f>
        <v>751</v>
      </c>
      <c r="Y145" s="38">
        <f>VLOOKUP(B:B,'[1]1. RW,EX,BOP,CP,SA'!$B:$CD,3,0)</f>
        <v>729</v>
      </c>
      <c r="Z145" s="38">
        <f>VLOOKUP(B:B,'[1]1. RW,EX,BOP,CP,SA'!$B:$CD,4,0)</f>
        <v>668</v>
      </c>
      <c r="AA145" s="38">
        <f>VLOOKUP(B:B,'[1]1. RW,EX,BOP,CP,SA'!$B:$CD,5,0)</f>
        <v>620</v>
      </c>
      <c r="AB145" s="38">
        <f>VLOOKUP(B:B,'[1]1. RW,EX,BOP,CP,SA'!$B:$CD,6,0)</f>
        <v>632</v>
      </c>
      <c r="AC145" s="38">
        <f>VLOOKUP(B:B,'[1]1. RW,EX,BOP,CP,SA'!$B:$CD,7,0)</f>
        <v>611</v>
      </c>
      <c r="AD145" s="38">
        <f>VLOOKUP(B:B,'[1]1. RW,EX,BOP,CP,SA'!$B:$CD,8,0)</f>
        <v>668</v>
      </c>
      <c r="AE145" s="38">
        <f>VLOOKUP(B:B,'[1]1. RW,EX,BOP,CP,SA'!$B:$CD,9,0)</f>
        <v>621</v>
      </c>
      <c r="AF145" s="38">
        <f>VLOOKUP(B:B,'[1]1. RW,EX,BOP,CP,SA'!$B:$CD,10,0)</f>
        <v>620</v>
      </c>
      <c r="AG145" s="38">
        <f>VLOOKUP(B:B,'[1]1. RW,EX,BOP,CP,SA'!$B:$CD,11,0)</f>
        <v>657</v>
      </c>
      <c r="AH145" s="38">
        <f>VLOOKUP(B:B,'[1]1. RW,EX,BOP,CP,SA'!$B:$CD,12,0)</f>
        <v>665</v>
      </c>
      <c r="AI145" s="38">
        <f>VLOOKUP(B:B,'[1]1. RW,EX,BOP,CP,SA'!$B:$CD,13,0)</f>
        <v>720</v>
      </c>
      <c r="AJ145" s="38">
        <f>VLOOKUP(B:B,'[1]1. RW,EX,BOP,CP,SA'!$B:$CD,14,0)</f>
        <v>709</v>
      </c>
      <c r="AK145" s="38">
        <f>VLOOKUP(B:B,'[1]1. RW,EX,BOP,CP,SA'!$B:$CD,15,0)</f>
        <v>686</v>
      </c>
      <c r="AL145" s="38">
        <f>VLOOKUP(B:B,'[1]1. RW,EX,BOP,CP,SA'!$B:$CD,16,0)</f>
        <v>667</v>
      </c>
      <c r="AM145" s="38">
        <f>VLOOKUP(B:B,'[1]1. RW,EX,BOP,CP,SA'!$B:$CD,17,0)</f>
        <v>649</v>
      </c>
      <c r="AN145" s="38">
        <f>VLOOKUP(B:B,'[1]1. RW,EX,BOP,CP,SA'!$B:$CD,18,0)</f>
        <v>626</v>
      </c>
      <c r="AO145" s="38">
        <f>VLOOKUP(B:B,'[1]1. RW,EX,BOP,CP,SA'!$B:$CD,19,0)</f>
        <v>613</v>
      </c>
      <c r="AP145" s="38">
        <f>VLOOKUP(B:B,'[1]1. RW,EX,BOP,CP,SA'!$B:$CD,20,0)</f>
        <v>685</v>
      </c>
      <c r="AQ145" s="38">
        <f>VLOOKUP(B:B,'[1]1. RW,EX,BOP,CP,SA'!$B:$CD,21,0)</f>
        <v>592</v>
      </c>
      <c r="AR145" s="38">
        <f>VLOOKUP(B:B,'[1]1. RW,EX,BOP,CP,SA'!$B:$CD,22,0)</f>
        <v>673</v>
      </c>
      <c r="AS145" s="38">
        <f>VLOOKUP(B:B,'[1]1. RW,EX,BOP,CP,SA'!$B:$CD,23,0)</f>
        <v>716</v>
      </c>
      <c r="AT145" s="38">
        <f>VLOOKUP(B:B,'[1]1. RW,EX,BOP,CP,SA'!$B:$CD,24,0)</f>
        <v>721</v>
      </c>
      <c r="AU145" s="38">
        <f>VLOOKUP(B:B,'[1]1. RW,EX,BOP,CP,SA'!$B:$CD,25,0)</f>
        <v>756</v>
      </c>
      <c r="AV145" s="38">
        <f>VLOOKUP(B:B,'[1]1. RW,EX,BOP,CP,SA'!$B:$CD,26,0)</f>
        <v>750</v>
      </c>
      <c r="AW145" s="38">
        <f>VLOOKUP(B:B,'[1]1. RW,EX,BOP,CP,SA'!$B:$CD,27,0)</f>
        <v>812</v>
      </c>
      <c r="AX145" s="38">
        <f>VLOOKUP(B:B,'[1]1. RW,EX,BOP,CP,SA'!$B:$CD,28,0)</f>
        <v>823</v>
      </c>
      <c r="AY145" s="38">
        <f>VLOOKUP(B:B,'[1]1. RW,EX,BOP,CP,SA'!$B:$CD,29,0)</f>
        <v>842</v>
      </c>
      <c r="AZ145" s="38">
        <f>VLOOKUP(B:B,'[1]1. RW,EX,BOP,CP,SA'!$B:$CD,30,0)</f>
        <v>758</v>
      </c>
      <c r="BA145" s="38">
        <f>VLOOKUP(B:B,'[1]1. RW,EX,BOP,CP,SA'!$B:$CD,31,0)</f>
        <v>848</v>
      </c>
      <c r="BB145" s="38">
        <f>VLOOKUP(B:B,'[1]1. RW,EX,BOP,CP,SA'!$B:$CD,32,0)</f>
        <v>886</v>
      </c>
      <c r="BC145" s="38">
        <f>VLOOKUP(B:B,'[1]1. RW,EX,BOP,CP,SA'!$B:$CD,33,0)</f>
        <v>953</v>
      </c>
      <c r="BD145" s="38">
        <f>VLOOKUP(B:B,'[1]1. RW,EX,BOP,CP,SA'!$B:$CD,34,0)</f>
        <v>955</v>
      </c>
      <c r="BE145" s="38">
        <f>VLOOKUP(B:B,'[1]1. RW,EX,BOP,CP,SA'!$B:$CD,35,0)</f>
        <v>976</v>
      </c>
      <c r="BF145" s="38">
        <f>VLOOKUP(B:B,'[1]1. RW,EX,BOP,CP,SA'!$B:$CD,36,0)</f>
        <v>970</v>
      </c>
      <c r="BG145" s="38">
        <f>VLOOKUP(B:B,'[1]1. RW,EX,BOP,CP,SA'!$B:$CD,37,0)</f>
        <v>970</v>
      </c>
      <c r="BH145" s="38">
        <f>VLOOKUP(B:B,'[1]1. RW,EX,BOP,CP,SA'!$B:$CD,38,0)</f>
        <v>926</v>
      </c>
      <c r="BI145" s="38">
        <f>VLOOKUP(B:B,'[1]1. RW,EX,BOP,CP,SA'!$B:$CD,39,0)</f>
        <v>902</v>
      </c>
      <c r="BJ145" s="38">
        <f>VLOOKUP(B:B,'[1]1. RW,EX,BOP,CP,SA'!$B:$CD,40,0)</f>
        <v>961</v>
      </c>
      <c r="BK145" s="38">
        <f>VLOOKUP(B:B,'[1]1. RW,EX,BOP,CP,SA'!$B:$CD,41,0)</f>
        <v>985</v>
      </c>
      <c r="BL145" s="38">
        <f>VLOOKUP(B:B,'[1]1. RW,EX,BOP,CP,SA'!$B:$CD,42,0)</f>
        <v>1157</v>
      </c>
      <c r="BM145" s="38">
        <f>VLOOKUP(B:B,'[1]1. RW,EX,BOP,CP,SA'!$B:$CD,43,0)</f>
        <v>1157</v>
      </c>
      <c r="BN145" s="38">
        <f>VLOOKUP(B:B,'[1]1. RW,EX,BOP,CP,SA'!$B:$CD,44,0)</f>
        <v>1188</v>
      </c>
      <c r="BO145" s="38">
        <f>VLOOKUP(B:B,'[1]1. RW,EX,BOP,CP,SA'!$B:$CD,45,0)</f>
        <v>1167</v>
      </c>
      <c r="BP145" s="38">
        <f>VLOOKUP(B:B,'[1]1. RW,EX,BOP,CP,SA'!$B:$CD,46,0)</f>
        <v>825</v>
      </c>
      <c r="BQ145" s="38">
        <f>VLOOKUP(B:B,'[1]1. RW,EX,BOP,CP,SA'!$B:$CD,47,0)</f>
        <v>867</v>
      </c>
      <c r="BR145" s="38">
        <f>VLOOKUP(B:B,'[1]1. RW,EX,BOP,CP,SA'!$B:$CD,48,0)</f>
        <v>790</v>
      </c>
      <c r="BS145" s="38">
        <f>VLOOKUP(B:B,'[1]1. RW,EX,BOP,CP,SA'!$B:$CD,49,0)</f>
        <v>900</v>
      </c>
      <c r="BT145" s="38">
        <f>VLOOKUP(B:B,'[1]1. RW,EX,BOP,CP,SA'!$B:$CD,50,0)</f>
        <v>925</v>
      </c>
      <c r="BU145" s="38">
        <f>VLOOKUP(B:B,'[1]1. RW,EX,BOP,CP,SA'!$B:$CD,51,0)</f>
        <v>1095</v>
      </c>
      <c r="BV145" s="38">
        <f>VLOOKUP(B:B,'[1]1. RW,EX,BOP,CP,SA'!$B:$CD,52,0)</f>
        <v>1180</v>
      </c>
      <c r="BW145" s="38">
        <f>VLOOKUP(B:B,'[1]1. RW,EX,BOP,CP,SA'!$B:$CD,53,0)</f>
        <v>1261</v>
      </c>
      <c r="BX145" s="38">
        <f>VLOOKUP(B:B,'[1]1. RW,EX,BOP,CP,SA'!$B:$CD,54,0)</f>
        <v>1353</v>
      </c>
      <c r="BY145" s="38">
        <f>VLOOKUP(B:B,'[1]1. RW,EX,BOP,CP,SA'!$B:$CD,55,0)</f>
        <v>1308</v>
      </c>
      <c r="BZ145" s="38">
        <f>VLOOKUP(B:B,'[1]1. RW,EX,BOP,CP,SA'!$B:$CD,56,0)</f>
        <v>1345</v>
      </c>
      <c r="CA145" s="38">
        <f>VLOOKUP(B:B,'[1]1. RW,EX,BOP,CP,SA'!$B:$CD,57,0)</f>
        <v>1507</v>
      </c>
      <c r="CB145" s="38">
        <f>VLOOKUP(B:B,'[1]1. RW,EX,BOP,CP,SA'!$B:$CD,58,0)</f>
        <v>1500</v>
      </c>
      <c r="CC145" s="38">
        <f>VLOOKUP(B:B,'[1]1. RW,EX,BOP,CP,SA'!$B:$CD,59,0)</f>
        <v>1437</v>
      </c>
      <c r="CD145" s="38">
        <f>VLOOKUP(B:B,'[1]1. RW,EX,BOP,CP,SA'!$B:$CD,60,0)</f>
        <v>1443</v>
      </c>
      <c r="CE145" s="38">
        <f>VLOOKUP(B:B,'[1]1. RW,EX,BOP,CP,SA'!$B:$CD,61,0)</f>
        <v>1357</v>
      </c>
      <c r="CF145" s="38">
        <f>VLOOKUP(B:B,'[1]1. RW,EX,BOP,CP,SA'!$B:$CD,62,0)</f>
        <v>1326</v>
      </c>
      <c r="CG145" s="38">
        <f>VLOOKUP(B:B,'[1]1. RW,EX,BOP,CP,SA'!$B:$CD,63,0)</f>
        <v>1369</v>
      </c>
      <c r="CH145" s="38">
        <f>VLOOKUP(B:B,'[1]1. RW,EX,BOP,CP,SA'!$B:$CD,64,0)</f>
        <v>1353</v>
      </c>
      <c r="CI145" s="38">
        <f>VLOOKUP(B:B,'[1]1. RW,EX,BOP,CP,SA'!$B:$CD,65,0)</f>
        <v>1225</v>
      </c>
      <c r="CJ145" s="38">
        <f>VLOOKUP(B:B,'[1]1. RW,EX,BOP,CP,SA'!$B:$CD,66,0)</f>
        <v>1195</v>
      </c>
      <c r="CK145" s="38">
        <f>VLOOKUP(B:B,'[1]1. RW,EX,BOP,CP,SA'!$B:$CD,67,0)</f>
        <v>1206</v>
      </c>
      <c r="CL145" s="38">
        <f>VLOOKUP(B:B,'[1]1. RW,EX,BOP,CP,SA'!$B:$CD,68,0)</f>
        <v>1098</v>
      </c>
      <c r="CM145" s="38">
        <f>VLOOKUP(B:B,'[1]1. RW,EX,BOP,CP,SA'!$B:$CD,69,0)</f>
        <v>1251</v>
      </c>
      <c r="CN145" s="38">
        <f>VLOOKUP(B:B,'[1]1. RW,EX,BOP,CP,SA'!$B:$CD,70,0)</f>
        <v>1152</v>
      </c>
      <c r="CO145" s="38">
        <f>VLOOKUP(B:B,'[1]1. RW,EX,BOP,CP,SA'!$B:$CD,71,0)</f>
        <v>1096</v>
      </c>
      <c r="CP145" s="38">
        <f>VLOOKUP(B:B,'[1]1. RW,EX,BOP,CP,SA'!$B:$CD,72,0)</f>
        <v>1109</v>
      </c>
      <c r="CQ145" s="38">
        <f>VLOOKUP(B:B,'[1]1. RW,EX,BOP,CP,SA'!$B:$CD,73,0)</f>
        <v>1077</v>
      </c>
      <c r="CR145" s="38">
        <f>VLOOKUP(B:B,'[1]1. RW,EX,BOP,CP,SA'!$B:$CD,74,0)</f>
        <v>1024</v>
      </c>
      <c r="CS145" s="38">
        <f>VLOOKUP(B:B,'[1]1. RW,EX,BOP,CP,SA'!$B:$CD,75,0)</f>
        <v>988</v>
      </c>
      <c r="CT145" s="38">
        <f>VLOOKUP(B:B,'[1]1. RW,EX,BOP,CP,SA'!$B:$CD,76,0)</f>
        <v>977</v>
      </c>
      <c r="CU145" s="38">
        <f>VLOOKUP(B:B,'[1]1. RW,EX,BOP,CP,SA'!$B:$CD,77,0)</f>
        <v>1016</v>
      </c>
      <c r="CV145" s="52">
        <f>VLOOKUP(B:B,'[1]1. RW,EX,BOP,CP,SA'!$B:$CD,78,0)</f>
        <v>1150</v>
      </c>
      <c r="CW145" s="52">
        <f>VLOOKUP(B:B,'[1]1. RW,EX,BOP,CP,SA'!$B:$CD,79,0)</f>
        <v>1131</v>
      </c>
      <c r="CX145" s="52">
        <f>VLOOKUP(B:B,'[1]1. RW,EX,BOP,CP,SA'!$B:$CD,80,0)</f>
        <v>1107</v>
      </c>
      <c r="CY145" s="52">
        <f>VLOOKUP(B:B,'[1]1. RW,EX,BOP,CP,SA'!$B:$CD,81,0)</f>
        <v>1213</v>
      </c>
    </row>
    <row r="146" spans="1:103">
      <c r="A146" s="1" t="s">
        <v>274</v>
      </c>
      <c r="B146" s="5" t="s">
        <v>1539</v>
      </c>
      <c r="C146" s="18" t="s">
        <v>876</v>
      </c>
      <c r="D146" s="38">
        <v>4150</v>
      </c>
      <c r="E146" s="38">
        <v>3985</v>
      </c>
      <c r="F146" s="38">
        <v>4447</v>
      </c>
      <c r="G146" s="38">
        <v>4544</v>
      </c>
      <c r="H146" s="38">
        <v>6317</v>
      </c>
      <c r="I146" s="38">
        <v>6656</v>
      </c>
      <c r="J146" s="38">
        <v>6684</v>
      </c>
      <c r="K146" s="38">
        <v>7322</v>
      </c>
      <c r="L146" s="38">
        <v>7388</v>
      </c>
      <c r="M146" s="38">
        <v>7751</v>
      </c>
      <c r="N146" s="38">
        <v>9434</v>
      </c>
      <c r="O146" s="38">
        <v>6880</v>
      </c>
      <c r="P146" s="38">
        <v>11810</v>
      </c>
      <c r="Q146" s="38">
        <v>14184</v>
      </c>
      <c r="R146" s="38">
        <v>16952</v>
      </c>
      <c r="S146" s="38">
        <v>19429</v>
      </c>
      <c r="T146" s="38">
        <v>19141</v>
      </c>
      <c r="U146" s="38">
        <v>18266</v>
      </c>
      <c r="V146" s="38">
        <v>21817</v>
      </c>
      <c r="W146" s="38">
        <v>24554</v>
      </c>
      <c r="X146" s="53">
        <f>VLOOKUP(B:B,'[1]1. RW,EX,BOP,CP,SA'!$B:$CD,2,0)</f>
        <v>1191</v>
      </c>
      <c r="Y146" s="38">
        <f>VLOOKUP(B:B,'[1]1. RW,EX,BOP,CP,SA'!$B:$CD,3,0)</f>
        <v>1120</v>
      </c>
      <c r="Z146" s="38">
        <f>VLOOKUP(B:B,'[1]1. RW,EX,BOP,CP,SA'!$B:$CD,4,0)</f>
        <v>977</v>
      </c>
      <c r="AA146" s="38">
        <f>VLOOKUP(B:B,'[1]1. RW,EX,BOP,CP,SA'!$B:$CD,5,0)</f>
        <v>862</v>
      </c>
      <c r="AB146" s="38">
        <f>VLOOKUP(B:B,'[1]1. RW,EX,BOP,CP,SA'!$B:$CD,6,0)</f>
        <v>832</v>
      </c>
      <c r="AC146" s="38">
        <f>VLOOKUP(B:B,'[1]1. RW,EX,BOP,CP,SA'!$B:$CD,7,0)</f>
        <v>954</v>
      </c>
      <c r="AD146" s="38">
        <f>VLOOKUP(B:B,'[1]1. RW,EX,BOP,CP,SA'!$B:$CD,8,0)</f>
        <v>1105</v>
      </c>
      <c r="AE146" s="38">
        <f>VLOOKUP(B:B,'[1]1. RW,EX,BOP,CP,SA'!$B:$CD,9,0)</f>
        <v>1094</v>
      </c>
      <c r="AF146" s="38">
        <f>VLOOKUP(B:B,'[1]1. RW,EX,BOP,CP,SA'!$B:$CD,10,0)</f>
        <v>1178</v>
      </c>
      <c r="AG146" s="38">
        <f>VLOOKUP(B:B,'[1]1. RW,EX,BOP,CP,SA'!$B:$CD,11,0)</f>
        <v>1140</v>
      </c>
      <c r="AH146" s="38">
        <f>VLOOKUP(B:B,'[1]1. RW,EX,BOP,CP,SA'!$B:$CD,12,0)</f>
        <v>1027</v>
      </c>
      <c r="AI146" s="38">
        <f>VLOOKUP(B:B,'[1]1. RW,EX,BOP,CP,SA'!$B:$CD,13,0)</f>
        <v>1102</v>
      </c>
      <c r="AJ146" s="38">
        <f>VLOOKUP(B:B,'[1]1. RW,EX,BOP,CP,SA'!$B:$CD,14,0)</f>
        <v>1137</v>
      </c>
      <c r="AK146" s="38">
        <f>VLOOKUP(B:B,'[1]1. RW,EX,BOP,CP,SA'!$B:$CD,15,0)</f>
        <v>982</v>
      </c>
      <c r="AL146" s="38">
        <f>VLOOKUP(B:B,'[1]1. RW,EX,BOP,CP,SA'!$B:$CD,16,0)</f>
        <v>1088</v>
      </c>
      <c r="AM146" s="38">
        <f>VLOOKUP(B:B,'[1]1. RW,EX,BOP,CP,SA'!$B:$CD,17,0)</f>
        <v>1337</v>
      </c>
      <c r="AN146" s="38">
        <f>VLOOKUP(B:B,'[1]1. RW,EX,BOP,CP,SA'!$B:$CD,18,0)</f>
        <v>1407</v>
      </c>
      <c r="AO146" s="38">
        <f>VLOOKUP(B:B,'[1]1. RW,EX,BOP,CP,SA'!$B:$CD,19,0)</f>
        <v>1648</v>
      </c>
      <c r="AP146" s="38">
        <f>VLOOKUP(B:B,'[1]1. RW,EX,BOP,CP,SA'!$B:$CD,20,0)</f>
        <v>1787</v>
      </c>
      <c r="AQ146" s="38">
        <f>VLOOKUP(B:B,'[1]1. RW,EX,BOP,CP,SA'!$B:$CD,21,0)</f>
        <v>1475</v>
      </c>
      <c r="AR146" s="38">
        <f>VLOOKUP(B:B,'[1]1. RW,EX,BOP,CP,SA'!$B:$CD,22,0)</f>
        <v>1708</v>
      </c>
      <c r="AS146" s="38">
        <f>VLOOKUP(B:B,'[1]1. RW,EX,BOP,CP,SA'!$B:$CD,23,0)</f>
        <v>1543</v>
      </c>
      <c r="AT146" s="38">
        <f>VLOOKUP(B:B,'[1]1. RW,EX,BOP,CP,SA'!$B:$CD,24,0)</f>
        <v>1683</v>
      </c>
      <c r="AU146" s="38">
        <f>VLOOKUP(B:B,'[1]1. RW,EX,BOP,CP,SA'!$B:$CD,25,0)</f>
        <v>1722</v>
      </c>
      <c r="AV146" s="38">
        <f>VLOOKUP(B:B,'[1]1. RW,EX,BOP,CP,SA'!$B:$CD,26,0)</f>
        <v>1582</v>
      </c>
      <c r="AW146" s="38">
        <f>VLOOKUP(B:B,'[1]1. RW,EX,BOP,CP,SA'!$B:$CD,27,0)</f>
        <v>1692</v>
      </c>
      <c r="AX146" s="38">
        <f>VLOOKUP(B:B,'[1]1. RW,EX,BOP,CP,SA'!$B:$CD,28,0)</f>
        <v>1679</v>
      </c>
      <c r="AY146" s="38">
        <f>VLOOKUP(B:B,'[1]1. RW,EX,BOP,CP,SA'!$B:$CD,29,0)</f>
        <v>1731</v>
      </c>
      <c r="AZ146" s="38">
        <f>VLOOKUP(B:B,'[1]1. RW,EX,BOP,CP,SA'!$B:$CD,30,0)</f>
        <v>1701</v>
      </c>
      <c r="BA146" s="38">
        <f>VLOOKUP(B:B,'[1]1. RW,EX,BOP,CP,SA'!$B:$CD,31,0)</f>
        <v>1845</v>
      </c>
      <c r="BB146" s="38">
        <f>VLOOKUP(B:B,'[1]1. RW,EX,BOP,CP,SA'!$B:$CD,32,0)</f>
        <v>1815</v>
      </c>
      <c r="BC146" s="38">
        <f>VLOOKUP(B:B,'[1]1. RW,EX,BOP,CP,SA'!$B:$CD,33,0)</f>
        <v>1961</v>
      </c>
      <c r="BD146" s="38">
        <f>VLOOKUP(B:B,'[1]1. RW,EX,BOP,CP,SA'!$B:$CD,34,0)</f>
        <v>2088</v>
      </c>
      <c r="BE146" s="38">
        <f>VLOOKUP(B:B,'[1]1. RW,EX,BOP,CP,SA'!$B:$CD,35,0)</f>
        <v>1975</v>
      </c>
      <c r="BF146" s="38">
        <f>VLOOKUP(B:B,'[1]1. RW,EX,BOP,CP,SA'!$B:$CD,36,0)</f>
        <v>1697</v>
      </c>
      <c r="BG146" s="38">
        <f>VLOOKUP(B:B,'[1]1. RW,EX,BOP,CP,SA'!$B:$CD,37,0)</f>
        <v>1628</v>
      </c>
      <c r="BH146" s="38">
        <f>VLOOKUP(B:B,'[1]1. RW,EX,BOP,CP,SA'!$B:$CD,38,0)</f>
        <v>1798</v>
      </c>
      <c r="BI146" s="38">
        <f>VLOOKUP(B:B,'[1]1. RW,EX,BOP,CP,SA'!$B:$CD,39,0)</f>
        <v>1979</v>
      </c>
      <c r="BJ146" s="38">
        <f>VLOOKUP(B:B,'[1]1. RW,EX,BOP,CP,SA'!$B:$CD,40,0)</f>
        <v>1974</v>
      </c>
      <c r="BK146" s="38">
        <f>VLOOKUP(B:B,'[1]1. RW,EX,BOP,CP,SA'!$B:$CD,41,0)</f>
        <v>2000</v>
      </c>
      <c r="BL146" s="38">
        <f>VLOOKUP(B:B,'[1]1. RW,EX,BOP,CP,SA'!$B:$CD,42,0)</f>
        <v>2390</v>
      </c>
      <c r="BM146" s="38">
        <f>VLOOKUP(B:B,'[1]1. RW,EX,BOP,CP,SA'!$B:$CD,43,0)</f>
        <v>2454</v>
      </c>
      <c r="BN146" s="38">
        <f>VLOOKUP(B:B,'[1]1. RW,EX,BOP,CP,SA'!$B:$CD,44,0)</f>
        <v>2541</v>
      </c>
      <c r="BO146" s="38">
        <f>VLOOKUP(B:B,'[1]1. RW,EX,BOP,CP,SA'!$B:$CD,45,0)</f>
        <v>2049</v>
      </c>
      <c r="BP146" s="38">
        <f>VLOOKUP(B:B,'[1]1. RW,EX,BOP,CP,SA'!$B:$CD,46,0)</f>
        <v>1310</v>
      </c>
      <c r="BQ146" s="38">
        <f>VLOOKUP(B:B,'[1]1. RW,EX,BOP,CP,SA'!$B:$CD,47,0)</f>
        <v>1415</v>
      </c>
      <c r="BR146" s="38">
        <f>VLOOKUP(B:B,'[1]1. RW,EX,BOP,CP,SA'!$B:$CD,48,0)</f>
        <v>1708</v>
      </c>
      <c r="BS146" s="38">
        <f>VLOOKUP(B:B,'[1]1. RW,EX,BOP,CP,SA'!$B:$CD,49,0)</f>
        <v>2447</v>
      </c>
      <c r="BT146" s="38">
        <f>VLOOKUP(B:B,'[1]1. RW,EX,BOP,CP,SA'!$B:$CD,50,0)</f>
        <v>2288</v>
      </c>
      <c r="BU146" s="38">
        <f>VLOOKUP(B:B,'[1]1. RW,EX,BOP,CP,SA'!$B:$CD,51,0)</f>
        <v>2932</v>
      </c>
      <c r="BV146" s="38">
        <f>VLOOKUP(B:B,'[1]1. RW,EX,BOP,CP,SA'!$B:$CD,52,0)</f>
        <v>3299</v>
      </c>
      <c r="BW146" s="38">
        <f>VLOOKUP(B:B,'[1]1. RW,EX,BOP,CP,SA'!$B:$CD,53,0)</f>
        <v>3291</v>
      </c>
      <c r="BX146" s="38">
        <f>VLOOKUP(B:B,'[1]1. RW,EX,BOP,CP,SA'!$B:$CD,54,0)</f>
        <v>3523</v>
      </c>
      <c r="BY146" s="38">
        <f>VLOOKUP(B:B,'[1]1. RW,EX,BOP,CP,SA'!$B:$CD,55,0)</f>
        <v>3372</v>
      </c>
      <c r="BZ146" s="38">
        <f>VLOOKUP(B:B,'[1]1. RW,EX,BOP,CP,SA'!$B:$CD,56,0)</f>
        <v>3563</v>
      </c>
      <c r="CA146" s="38">
        <f>VLOOKUP(B:B,'[1]1. RW,EX,BOP,CP,SA'!$B:$CD,57,0)</f>
        <v>3726</v>
      </c>
      <c r="CB146" s="38">
        <f>VLOOKUP(B:B,'[1]1. RW,EX,BOP,CP,SA'!$B:$CD,58,0)</f>
        <v>4270</v>
      </c>
      <c r="CC146" s="38">
        <f>VLOOKUP(B:B,'[1]1. RW,EX,BOP,CP,SA'!$B:$CD,59,0)</f>
        <v>4076</v>
      </c>
      <c r="CD146" s="38">
        <f>VLOOKUP(B:B,'[1]1. RW,EX,BOP,CP,SA'!$B:$CD,60,0)</f>
        <v>4172</v>
      </c>
      <c r="CE146" s="38">
        <f>VLOOKUP(B:B,'[1]1. RW,EX,BOP,CP,SA'!$B:$CD,61,0)</f>
        <v>4434</v>
      </c>
      <c r="CF146" s="38">
        <f>VLOOKUP(B:B,'[1]1. RW,EX,BOP,CP,SA'!$B:$CD,62,0)</f>
        <v>4799</v>
      </c>
      <c r="CG146" s="38">
        <f>VLOOKUP(B:B,'[1]1. RW,EX,BOP,CP,SA'!$B:$CD,63,0)</f>
        <v>4649</v>
      </c>
      <c r="CH146" s="38">
        <f>VLOOKUP(B:B,'[1]1. RW,EX,BOP,CP,SA'!$B:$CD,64,0)</f>
        <v>4748</v>
      </c>
      <c r="CI146" s="38">
        <f>VLOOKUP(B:B,'[1]1. RW,EX,BOP,CP,SA'!$B:$CD,65,0)</f>
        <v>5233</v>
      </c>
      <c r="CJ146" s="38">
        <f>VLOOKUP(B:B,'[1]1. RW,EX,BOP,CP,SA'!$B:$CD,66,0)</f>
        <v>4825</v>
      </c>
      <c r="CK146" s="38">
        <f>VLOOKUP(B:B,'[1]1. RW,EX,BOP,CP,SA'!$B:$CD,67,0)</f>
        <v>4956</v>
      </c>
      <c r="CL146" s="38">
        <f>VLOOKUP(B:B,'[1]1. RW,EX,BOP,CP,SA'!$B:$CD,68,0)</f>
        <v>4687</v>
      </c>
      <c r="CM146" s="38">
        <f>VLOOKUP(B:B,'[1]1. RW,EX,BOP,CP,SA'!$B:$CD,69,0)</f>
        <v>4673</v>
      </c>
      <c r="CN146" s="38">
        <f>VLOOKUP(B:B,'[1]1. RW,EX,BOP,CP,SA'!$B:$CD,70,0)</f>
        <v>4862</v>
      </c>
      <c r="CO146" s="38">
        <f>VLOOKUP(B:B,'[1]1. RW,EX,BOP,CP,SA'!$B:$CD,71,0)</f>
        <v>4682</v>
      </c>
      <c r="CP146" s="38">
        <f>VLOOKUP(B:B,'[1]1. RW,EX,BOP,CP,SA'!$B:$CD,72,0)</f>
        <v>4360</v>
      </c>
      <c r="CQ146" s="38">
        <f>VLOOKUP(B:B,'[1]1. RW,EX,BOP,CP,SA'!$B:$CD,73,0)</f>
        <v>4362</v>
      </c>
      <c r="CR146" s="38">
        <f>VLOOKUP(B:B,'[1]1. RW,EX,BOP,CP,SA'!$B:$CD,74,0)</f>
        <v>4875</v>
      </c>
      <c r="CS146" s="38">
        <f>VLOOKUP(B:B,'[1]1. RW,EX,BOP,CP,SA'!$B:$CD,75,0)</f>
        <v>5495</v>
      </c>
      <c r="CT146" s="38">
        <f>VLOOKUP(B:B,'[1]1. RW,EX,BOP,CP,SA'!$B:$CD,76,0)</f>
        <v>5519</v>
      </c>
      <c r="CU146" s="38">
        <f>VLOOKUP(B:B,'[1]1. RW,EX,BOP,CP,SA'!$B:$CD,77,0)</f>
        <v>5928</v>
      </c>
      <c r="CV146" s="52">
        <f>VLOOKUP(B:B,'[1]1. RW,EX,BOP,CP,SA'!$B:$CD,78,0)</f>
        <v>6381</v>
      </c>
      <c r="CW146" s="52">
        <f>VLOOKUP(B:B,'[1]1. RW,EX,BOP,CP,SA'!$B:$CD,79,0)</f>
        <v>6007</v>
      </c>
      <c r="CX146" s="52">
        <f>VLOOKUP(B:B,'[1]1. RW,EX,BOP,CP,SA'!$B:$CD,80,0)</f>
        <v>5898</v>
      </c>
      <c r="CY146" s="52">
        <f>VLOOKUP(B:B,'[1]1. RW,EX,BOP,CP,SA'!$B:$CD,81,0)</f>
        <v>6268</v>
      </c>
    </row>
    <row r="147" spans="1:103">
      <c r="A147" s="9" t="s">
        <v>276</v>
      </c>
      <c r="B147" s="5" t="s">
        <v>1540</v>
      </c>
      <c r="C147" s="18" t="s">
        <v>877</v>
      </c>
      <c r="D147" s="38">
        <v>2904</v>
      </c>
      <c r="E147" s="38">
        <v>2830</v>
      </c>
      <c r="F147" s="38">
        <v>3138</v>
      </c>
      <c r="G147" s="38">
        <v>3300</v>
      </c>
      <c r="H147" s="38">
        <v>4946</v>
      </c>
      <c r="I147" s="38">
        <v>5263</v>
      </c>
      <c r="J147" s="38">
        <v>5344</v>
      </c>
      <c r="K147" s="38">
        <v>5985</v>
      </c>
      <c r="L147" s="38">
        <v>5796</v>
      </c>
      <c r="M147" s="38">
        <v>6331</v>
      </c>
      <c r="N147" s="38">
        <v>7936</v>
      </c>
      <c r="O147" s="38">
        <v>5633</v>
      </c>
      <c r="P147" s="38">
        <v>10329</v>
      </c>
      <c r="Q147" s="38">
        <v>12482</v>
      </c>
      <c r="R147" s="38">
        <v>14818</v>
      </c>
      <c r="S147" s="38">
        <v>17550</v>
      </c>
      <c r="T147" s="38">
        <v>17462</v>
      </c>
      <c r="U147" s="38">
        <v>16441</v>
      </c>
      <c r="V147" s="38">
        <v>19860</v>
      </c>
      <c r="W147" s="38">
        <v>22291</v>
      </c>
      <c r="X147" s="53">
        <f>VLOOKUP(B:B,'[1]1. RW,EX,BOP,CP,SA'!$B:$CD,2,0)</f>
        <v>865</v>
      </c>
      <c r="Y147" s="38">
        <f>VLOOKUP(B:B,'[1]1. RW,EX,BOP,CP,SA'!$B:$CD,3,0)</f>
        <v>800</v>
      </c>
      <c r="Z147" s="38">
        <f>VLOOKUP(B:B,'[1]1. RW,EX,BOP,CP,SA'!$B:$CD,4,0)</f>
        <v>663</v>
      </c>
      <c r="AA147" s="38">
        <f>VLOOKUP(B:B,'[1]1. RW,EX,BOP,CP,SA'!$B:$CD,5,0)</f>
        <v>576</v>
      </c>
      <c r="AB147" s="38">
        <f>VLOOKUP(B:B,'[1]1. RW,EX,BOP,CP,SA'!$B:$CD,6,0)</f>
        <v>566</v>
      </c>
      <c r="AC147" s="38">
        <f>VLOOKUP(B:B,'[1]1. RW,EX,BOP,CP,SA'!$B:$CD,7,0)</f>
        <v>682</v>
      </c>
      <c r="AD147" s="38">
        <f>VLOOKUP(B:B,'[1]1. RW,EX,BOP,CP,SA'!$B:$CD,8,0)</f>
        <v>797</v>
      </c>
      <c r="AE147" s="38">
        <f>VLOOKUP(B:B,'[1]1. RW,EX,BOP,CP,SA'!$B:$CD,9,0)</f>
        <v>785</v>
      </c>
      <c r="AF147" s="38">
        <f>VLOOKUP(B:B,'[1]1. RW,EX,BOP,CP,SA'!$B:$CD,10,0)</f>
        <v>827</v>
      </c>
      <c r="AG147" s="38">
        <f>VLOOKUP(B:B,'[1]1. RW,EX,BOP,CP,SA'!$B:$CD,11,0)</f>
        <v>818</v>
      </c>
      <c r="AH147" s="38">
        <f>VLOOKUP(B:B,'[1]1. RW,EX,BOP,CP,SA'!$B:$CD,12,0)</f>
        <v>714</v>
      </c>
      <c r="AI147" s="38">
        <f>VLOOKUP(B:B,'[1]1. RW,EX,BOP,CP,SA'!$B:$CD,13,0)</f>
        <v>779</v>
      </c>
      <c r="AJ147" s="38">
        <f>VLOOKUP(B:B,'[1]1. RW,EX,BOP,CP,SA'!$B:$CD,14,0)</f>
        <v>803</v>
      </c>
      <c r="AK147" s="38">
        <f>VLOOKUP(B:B,'[1]1. RW,EX,BOP,CP,SA'!$B:$CD,15,0)</f>
        <v>674</v>
      </c>
      <c r="AL147" s="38">
        <f>VLOOKUP(B:B,'[1]1. RW,EX,BOP,CP,SA'!$B:$CD,16,0)</f>
        <v>792</v>
      </c>
      <c r="AM147" s="38">
        <f>VLOOKUP(B:B,'[1]1. RW,EX,BOP,CP,SA'!$B:$CD,17,0)</f>
        <v>1031</v>
      </c>
      <c r="AN147" s="38">
        <f>VLOOKUP(B:B,'[1]1. RW,EX,BOP,CP,SA'!$B:$CD,18,0)</f>
        <v>1087</v>
      </c>
      <c r="AO147" s="38">
        <f>VLOOKUP(B:B,'[1]1. RW,EX,BOP,CP,SA'!$B:$CD,19,0)</f>
        <v>1305</v>
      </c>
      <c r="AP147" s="38">
        <f>VLOOKUP(B:B,'[1]1. RW,EX,BOP,CP,SA'!$B:$CD,20,0)</f>
        <v>1430</v>
      </c>
      <c r="AQ147" s="38">
        <f>VLOOKUP(B:B,'[1]1. RW,EX,BOP,CP,SA'!$B:$CD,21,0)</f>
        <v>1124</v>
      </c>
      <c r="AR147" s="38">
        <f>VLOOKUP(B:B,'[1]1. RW,EX,BOP,CP,SA'!$B:$CD,22,0)</f>
        <v>1338</v>
      </c>
      <c r="AS147" s="38">
        <f>VLOOKUP(B:B,'[1]1. RW,EX,BOP,CP,SA'!$B:$CD,23,0)</f>
        <v>1178</v>
      </c>
      <c r="AT147" s="38">
        <f>VLOOKUP(B:B,'[1]1. RW,EX,BOP,CP,SA'!$B:$CD,24,0)</f>
        <v>1341</v>
      </c>
      <c r="AU147" s="38">
        <f>VLOOKUP(B:B,'[1]1. RW,EX,BOP,CP,SA'!$B:$CD,25,0)</f>
        <v>1406</v>
      </c>
      <c r="AV147" s="38">
        <f>VLOOKUP(B:B,'[1]1. RW,EX,BOP,CP,SA'!$B:$CD,26,0)</f>
        <v>1282</v>
      </c>
      <c r="AW147" s="38">
        <f>VLOOKUP(B:B,'[1]1. RW,EX,BOP,CP,SA'!$B:$CD,27,0)</f>
        <v>1369</v>
      </c>
      <c r="AX147" s="38">
        <f>VLOOKUP(B:B,'[1]1. RW,EX,BOP,CP,SA'!$B:$CD,28,0)</f>
        <v>1328</v>
      </c>
      <c r="AY147" s="38">
        <f>VLOOKUP(B:B,'[1]1. RW,EX,BOP,CP,SA'!$B:$CD,29,0)</f>
        <v>1365</v>
      </c>
      <c r="AZ147" s="38">
        <f>VLOOKUP(B:B,'[1]1. RW,EX,BOP,CP,SA'!$B:$CD,30,0)</f>
        <v>1382</v>
      </c>
      <c r="BA147" s="38">
        <f>VLOOKUP(B:B,'[1]1. RW,EX,BOP,CP,SA'!$B:$CD,31,0)</f>
        <v>1502</v>
      </c>
      <c r="BB147" s="38">
        <f>VLOOKUP(B:B,'[1]1. RW,EX,BOP,CP,SA'!$B:$CD,32,0)</f>
        <v>1480</v>
      </c>
      <c r="BC147" s="38">
        <f>VLOOKUP(B:B,'[1]1. RW,EX,BOP,CP,SA'!$B:$CD,33,0)</f>
        <v>1621</v>
      </c>
      <c r="BD147" s="38">
        <f>VLOOKUP(B:B,'[1]1. RW,EX,BOP,CP,SA'!$B:$CD,34,0)</f>
        <v>1666</v>
      </c>
      <c r="BE147" s="38">
        <f>VLOOKUP(B:B,'[1]1. RW,EX,BOP,CP,SA'!$B:$CD,35,0)</f>
        <v>1586</v>
      </c>
      <c r="BF147" s="38">
        <f>VLOOKUP(B:B,'[1]1. RW,EX,BOP,CP,SA'!$B:$CD,36,0)</f>
        <v>1298</v>
      </c>
      <c r="BG147" s="38">
        <f>VLOOKUP(B:B,'[1]1. RW,EX,BOP,CP,SA'!$B:$CD,37,0)</f>
        <v>1246</v>
      </c>
      <c r="BH147" s="38">
        <f>VLOOKUP(B:B,'[1]1. RW,EX,BOP,CP,SA'!$B:$CD,38,0)</f>
        <v>1458</v>
      </c>
      <c r="BI147" s="38">
        <f>VLOOKUP(B:B,'[1]1. RW,EX,BOP,CP,SA'!$B:$CD,39,0)</f>
        <v>1628</v>
      </c>
      <c r="BJ147" s="38">
        <f>VLOOKUP(B:B,'[1]1. RW,EX,BOP,CP,SA'!$B:$CD,40,0)</f>
        <v>1613</v>
      </c>
      <c r="BK147" s="38">
        <f>VLOOKUP(B:B,'[1]1. RW,EX,BOP,CP,SA'!$B:$CD,41,0)</f>
        <v>1632</v>
      </c>
      <c r="BL147" s="38">
        <f>VLOOKUP(B:B,'[1]1. RW,EX,BOP,CP,SA'!$B:$CD,42,0)</f>
        <v>1995</v>
      </c>
      <c r="BM147" s="38">
        <f>VLOOKUP(B:B,'[1]1. RW,EX,BOP,CP,SA'!$B:$CD,43,0)</f>
        <v>2048</v>
      </c>
      <c r="BN147" s="38">
        <f>VLOOKUP(B:B,'[1]1. RW,EX,BOP,CP,SA'!$B:$CD,44,0)</f>
        <v>2184</v>
      </c>
      <c r="BO147" s="38">
        <f>VLOOKUP(B:B,'[1]1. RW,EX,BOP,CP,SA'!$B:$CD,45,0)</f>
        <v>1709</v>
      </c>
      <c r="BP147" s="38">
        <f>VLOOKUP(B:B,'[1]1. RW,EX,BOP,CP,SA'!$B:$CD,46,0)</f>
        <v>995</v>
      </c>
      <c r="BQ147" s="38">
        <f>VLOOKUP(B:B,'[1]1. RW,EX,BOP,CP,SA'!$B:$CD,47,0)</f>
        <v>1114</v>
      </c>
      <c r="BR147" s="38">
        <f>VLOOKUP(B:B,'[1]1. RW,EX,BOP,CP,SA'!$B:$CD,48,0)</f>
        <v>1413</v>
      </c>
      <c r="BS147" s="38">
        <f>VLOOKUP(B:B,'[1]1. RW,EX,BOP,CP,SA'!$B:$CD,49,0)</f>
        <v>2111</v>
      </c>
      <c r="BT147" s="38">
        <f>VLOOKUP(B:B,'[1]1. RW,EX,BOP,CP,SA'!$B:$CD,50,0)</f>
        <v>1956</v>
      </c>
      <c r="BU147" s="38">
        <f>VLOOKUP(B:B,'[1]1. RW,EX,BOP,CP,SA'!$B:$CD,51,0)</f>
        <v>2542</v>
      </c>
      <c r="BV147" s="38">
        <f>VLOOKUP(B:B,'[1]1. RW,EX,BOP,CP,SA'!$B:$CD,52,0)</f>
        <v>2911</v>
      </c>
      <c r="BW147" s="38">
        <f>VLOOKUP(B:B,'[1]1. RW,EX,BOP,CP,SA'!$B:$CD,53,0)</f>
        <v>2920</v>
      </c>
      <c r="BX147" s="38">
        <f>VLOOKUP(B:B,'[1]1. RW,EX,BOP,CP,SA'!$B:$CD,54,0)</f>
        <v>3102</v>
      </c>
      <c r="BY147" s="38">
        <f>VLOOKUP(B:B,'[1]1. RW,EX,BOP,CP,SA'!$B:$CD,55,0)</f>
        <v>2969</v>
      </c>
      <c r="BZ147" s="38">
        <f>VLOOKUP(B:B,'[1]1. RW,EX,BOP,CP,SA'!$B:$CD,56,0)</f>
        <v>3126</v>
      </c>
      <c r="CA147" s="38">
        <f>VLOOKUP(B:B,'[1]1. RW,EX,BOP,CP,SA'!$B:$CD,57,0)</f>
        <v>3285</v>
      </c>
      <c r="CB147" s="38">
        <f>VLOOKUP(B:B,'[1]1. RW,EX,BOP,CP,SA'!$B:$CD,58,0)</f>
        <v>3813</v>
      </c>
      <c r="CC147" s="38">
        <f>VLOOKUP(B:B,'[1]1. RW,EX,BOP,CP,SA'!$B:$CD,59,0)</f>
        <v>3562</v>
      </c>
      <c r="CD147" s="38">
        <f>VLOOKUP(B:B,'[1]1. RW,EX,BOP,CP,SA'!$B:$CD,60,0)</f>
        <v>3581</v>
      </c>
      <c r="CE147" s="38">
        <f>VLOOKUP(B:B,'[1]1. RW,EX,BOP,CP,SA'!$B:$CD,61,0)</f>
        <v>3862</v>
      </c>
      <c r="CF147" s="38">
        <f>VLOOKUP(B:B,'[1]1. RW,EX,BOP,CP,SA'!$B:$CD,62,0)</f>
        <v>4293</v>
      </c>
      <c r="CG147" s="38">
        <f>VLOOKUP(B:B,'[1]1. RW,EX,BOP,CP,SA'!$B:$CD,63,0)</f>
        <v>4173</v>
      </c>
      <c r="CH147" s="38">
        <f>VLOOKUP(B:B,'[1]1. RW,EX,BOP,CP,SA'!$B:$CD,64,0)</f>
        <v>4303</v>
      </c>
      <c r="CI147" s="38">
        <f>VLOOKUP(B:B,'[1]1. RW,EX,BOP,CP,SA'!$B:$CD,65,0)</f>
        <v>4781</v>
      </c>
      <c r="CJ147" s="38">
        <f>VLOOKUP(B:B,'[1]1. RW,EX,BOP,CP,SA'!$B:$CD,66,0)</f>
        <v>4397</v>
      </c>
      <c r="CK147" s="38">
        <f>VLOOKUP(B:B,'[1]1. RW,EX,BOP,CP,SA'!$B:$CD,67,0)</f>
        <v>4552</v>
      </c>
      <c r="CL147" s="38">
        <f>VLOOKUP(B:B,'[1]1. RW,EX,BOP,CP,SA'!$B:$CD,68,0)</f>
        <v>4272</v>
      </c>
      <c r="CM147" s="38">
        <f>VLOOKUP(B:B,'[1]1. RW,EX,BOP,CP,SA'!$B:$CD,69,0)</f>
        <v>4241</v>
      </c>
      <c r="CN147" s="38">
        <f>VLOOKUP(B:B,'[1]1. RW,EX,BOP,CP,SA'!$B:$CD,70,0)</f>
        <v>4364</v>
      </c>
      <c r="CO147" s="38">
        <f>VLOOKUP(B:B,'[1]1. RW,EX,BOP,CP,SA'!$B:$CD,71,0)</f>
        <v>4199</v>
      </c>
      <c r="CP147" s="38">
        <f>VLOOKUP(B:B,'[1]1. RW,EX,BOP,CP,SA'!$B:$CD,72,0)</f>
        <v>3933</v>
      </c>
      <c r="CQ147" s="38">
        <f>VLOOKUP(B:B,'[1]1. RW,EX,BOP,CP,SA'!$B:$CD,73,0)</f>
        <v>3945</v>
      </c>
      <c r="CR147" s="38">
        <f>VLOOKUP(B:B,'[1]1. RW,EX,BOP,CP,SA'!$B:$CD,74,0)</f>
        <v>4422</v>
      </c>
      <c r="CS147" s="38">
        <f>VLOOKUP(B:B,'[1]1. RW,EX,BOP,CP,SA'!$B:$CD,75,0)</f>
        <v>5013</v>
      </c>
      <c r="CT147" s="38">
        <f>VLOOKUP(B:B,'[1]1. RW,EX,BOP,CP,SA'!$B:$CD,76,0)</f>
        <v>5019</v>
      </c>
      <c r="CU147" s="38">
        <f>VLOOKUP(B:B,'[1]1. RW,EX,BOP,CP,SA'!$B:$CD,77,0)</f>
        <v>5406</v>
      </c>
      <c r="CV147" s="52">
        <f>VLOOKUP(B:B,'[1]1. RW,EX,BOP,CP,SA'!$B:$CD,78,0)</f>
        <v>5845</v>
      </c>
      <c r="CW147" s="52">
        <f>VLOOKUP(B:B,'[1]1. RW,EX,BOP,CP,SA'!$B:$CD,79,0)</f>
        <v>5470</v>
      </c>
      <c r="CX147" s="52">
        <f>VLOOKUP(B:B,'[1]1. RW,EX,BOP,CP,SA'!$B:$CD,80,0)</f>
        <v>5359</v>
      </c>
      <c r="CY147" s="52">
        <f>VLOOKUP(B:B,'[1]1. RW,EX,BOP,CP,SA'!$B:$CD,81,0)</f>
        <v>5617</v>
      </c>
    </row>
    <row r="148" spans="1:103">
      <c r="A148" s="9" t="s">
        <v>278</v>
      </c>
      <c r="B148" s="5" t="s">
        <v>1541</v>
      </c>
      <c r="C148" s="18" t="s">
        <v>878</v>
      </c>
      <c r="D148" s="38">
        <v>73</v>
      </c>
      <c r="E148" s="38">
        <v>51</v>
      </c>
      <c r="F148" s="38">
        <v>64</v>
      </c>
      <c r="G148" s="38">
        <v>94</v>
      </c>
      <c r="H148" s="38">
        <v>71</v>
      </c>
      <c r="I148" s="38">
        <v>76</v>
      </c>
      <c r="J148" s="38">
        <v>71</v>
      </c>
      <c r="K148" s="38">
        <v>68</v>
      </c>
      <c r="L148" s="38">
        <v>80</v>
      </c>
      <c r="M148" s="38">
        <v>93</v>
      </c>
      <c r="N148" s="38">
        <v>113</v>
      </c>
      <c r="O148" s="38">
        <v>120</v>
      </c>
      <c r="P148" s="38">
        <v>158</v>
      </c>
      <c r="Q148" s="38">
        <v>150</v>
      </c>
      <c r="R148" s="38">
        <v>151</v>
      </c>
      <c r="S148" s="38">
        <v>175</v>
      </c>
      <c r="T148" s="38">
        <v>165</v>
      </c>
      <c r="U148" s="38">
        <v>160</v>
      </c>
      <c r="V148" s="38">
        <v>175</v>
      </c>
      <c r="W148" s="38">
        <v>239</v>
      </c>
      <c r="X148" s="53">
        <f>VLOOKUP(B:B,'[1]1. RW,EX,BOP,CP,SA'!$B:$CD,2,0)</f>
        <v>16</v>
      </c>
      <c r="Y148" s="38">
        <f>VLOOKUP(B:B,'[1]1. RW,EX,BOP,CP,SA'!$B:$CD,3,0)</f>
        <v>22</v>
      </c>
      <c r="Z148" s="38">
        <f>VLOOKUP(B:B,'[1]1. RW,EX,BOP,CP,SA'!$B:$CD,4,0)</f>
        <v>20</v>
      </c>
      <c r="AA148" s="38">
        <f>VLOOKUP(B:B,'[1]1. RW,EX,BOP,CP,SA'!$B:$CD,5,0)</f>
        <v>15</v>
      </c>
      <c r="AB148" s="38">
        <f>VLOOKUP(B:B,'[1]1. RW,EX,BOP,CP,SA'!$B:$CD,6,0)</f>
        <v>15</v>
      </c>
      <c r="AC148" s="38">
        <f>VLOOKUP(B:B,'[1]1. RW,EX,BOP,CP,SA'!$B:$CD,7,0)</f>
        <v>11</v>
      </c>
      <c r="AD148" s="38">
        <f>VLOOKUP(B:B,'[1]1. RW,EX,BOP,CP,SA'!$B:$CD,8,0)</f>
        <v>13</v>
      </c>
      <c r="AE148" s="38">
        <f>VLOOKUP(B:B,'[1]1. RW,EX,BOP,CP,SA'!$B:$CD,9,0)</f>
        <v>12</v>
      </c>
      <c r="AF148" s="38">
        <f>VLOOKUP(B:B,'[1]1. RW,EX,BOP,CP,SA'!$B:$CD,10,0)</f>
        <v>26</v>
      </c>
      <c r="AG148" s="38">
        <f>VLOOKUP(B:B,'[1]1. RW,EX,BOP,CP,SA'!$B:$CD,11,0)</f>
        <v>12</v>
      </c>
      <c r="AH148" s="38">
        <f>VLOOKUP(B:B,'[1]1. RW,EX,BOP,CP,SA'!$B:$CD,12,0)</f>
        <v>14</v>
      </c>
      <c r="AI148" s="38">
        <f>VLOOKUP(B:B,'[1]1. RW,EX,BOP,CP,SA'!$B:$CD,13,0)</f>
        <v>12</v>
      </c>
      <c r="AJ148" s="38">
        <f>VLOOKUP(B:B,'[1]1. RW,EX,BOP,CP,SA'!$B:$CD,14,0)</f>
        <v>29</v>
      </c>
      <c r="AK148" s="38">
        <f>VLOOKUP(B:B,'[1]1. RW,EX,BOP,CP,SA'!$B:$CD,15,0)</f>
        <v>17</v>
      </c>
      <c r="AL148" s="38">
        <f>VLOOKUP(B:B,'[1]1. RW,EX,BOP,CP,SA'!$B:$CD,16,0)</f>
        <v>23</v>
      </c>
      <c r="AM148" s="38">
        <f>VLOOKUP(B:B,'[1]1. RW,EX,BOP,CP,SA'!$B:$CD,17,0)</f>
        <v>25</v>
      </c>
      <c r="AN148" s="38">
        <f>VLOOKUP(B:B,'[1]1. RW,EX,BOP,CP,SA'!$B:$CD,18,0)</f>
        <v>20</v>
      </c>
      <c r="AO148" s="38">
        <f>VLOOKUP(B:B,'[1]1. RW,EX,BOP,CP,SA'!$B:$CD,19,0)</f>
        <v>21</v>
      </c>
      <c r="AP148" s="38">
        <f>VLOOKUP(B:B,'[1]1. RW,EX,BOP,CP,SA'!$B:$CD,20,0)</f>
        <v>15</v>
      </c>
      <c r="AQ148" s="38">
        <f>VLOOKUP(B:B,'[1]1. RW,EX,BOP,CP,SA'!$B:$CD,21,0)</f>
        <v>15</v>
      </c>
      <c r="AR148" s="38">
        <f>VLOOKUP(B:B,'[1]1. RW,EX,BOP,CP,SA'!$B:$CD,22,0)</f>
        <v>21</v>
      </c>
      <c r="AS148" s="38">
        <f>VLOOKUP(B:B,'[1]1. RW,EX,BOP,CP,SA'!$B:$CD,23,0)</f>
        <v>17</v>
      </c>
      <c r="AT148" s="38">
        <f>VLOOKUP(B:B,'[1]1. RW,EX,BOP,CP,SA'!$B:$CD,24,0)</f>
        <v>22</v>
      </c>
      <c r="AU148" s="38">
        <f>VLOOKUP(B:B,'[1]1. RW,EX,BOP,CP,SA'!$B:$CD,25,0)</f>
        <v>16</v>
      </c>
      <c r="AV148" s="38">
        <f>VLOOKUP(B:B,'[1]1. RW,EX,BOP,CP,SA'!$B:$CD,26,0)</f>
        <v>15</v>
      </c>
      <c r="AW148" s="38">
        <f>VLOOKUP(B:B,'[1]1. RW,EX,BOP,CP,SA'!$B:$CD,27,0)</f>
        <v>19</v>
      </c>
      <c r="AX148" s="38">
        <f>VLOOKUP(B:B,'[1]1. RW,EX,BOP,CP,SA'!$B:$CD,28,0)</f>
        <v>17</v>
      </c>
      <c r="AY148" s="38">
        <f>VLOOKUP(B:B,'[1]1. RW,EX,BOP,CP,SA'!$B:$CD,29,0)</f>
        <v>20</v>
      </c>
      <c r="AZ148" s="38">
        <f>VLOOKUP(B:B,'[1]1. RW,EX,BOP,CP,SA'!$B:$CD,30,0)</f>
        <v>13</v>
      </c>
      <c r="BA148" s="38">
        <f>VLOOKUP(B:B,'[1]1. RW,EX,BOP,CP,SA'!$B:$CD,31,0)</f>
        <v>21</v>
      </c>
      <c r="BB148" s="38">
        <f>VLOOKUP(B:B,'[1]1. RW,EX,BOP,CP,SA'!$B:$CD,32,0)</f>
        <v>17</v>
      </c>
      <c r="BC148" s="38">
        <f>VLOOKUP(B:B,'[1]1. RW,EX,BOP,CP,SA'!$B:$CD,33,0)</f>
        <v>17</v>
      </c>
      <c r="BD148" s="38">
        <f>VLOOKUP(B:B,'[1]1. RW,EX,BOP,CP,SA'!$B:$CD,34,0)</f>
        <v>16</v>
      </c>
      <c r="BE148" s="38">
        <f>VLOOKUP(B:B,'[1]1. RW,EX,BOP,CP,SA'!$B:$CD,35,0)</f>
        <v>20</v>
      </c>
      <c r="BF148" s="38">
        <f>VLOOKUP(B:B,'[1]1. RW,EX,BOP,CP,SA'!$B:$CD,36,0)</f>
        <v>21</v>
      </c>
      <c r="BG148" s="38">
        <f>VLOOKUP(B:B,'[1]1. RW,EX,BOP,CP,SA'!$B:$CD,37,0)</f>
        <v>23</v>
      </c>
      <c r="BH148" s="38">
        <f>VLOOKUP(B:B,'[1]1. RW,EX,BOP,CP,SA'!$B:$CD,38,0)</f>
        <v>20</v>
      </c>
      <c r="BI148" s="38">
        <f>VLOOKUP(B:B,'[1]1. RW,EX,BOP,CP,SA'!$B:$CD,39,0)</f>
        <v>24</v>
      </c>
      <c r="BJ148" s="38">
        <f>VLOOKUP(B:B,'[1]1. RW,EX,BOP,CP,SA'!$B:$CD,40,0)</f>
        <v>25</v>
      </c>
      <c r="BK148" s="38">
        <f>VLOOKUP(B:B,'[1]1. RW,EX,BOP,CP,SA'!$B:$CD,41,0)</f>
        <v>24</v>
      </c>
      <c r="BL148" s="38">
        <f>VLOOKUP(B:B,'[1]1. RW,EX,BOP,CP,SA'!$B:$CD,42,0)</f>
        <v>23</v>
      </c>
      <c r="BM148" s="38">
        <f>VLOOKUP(B:B,'[1]1. RW,EX,BOP,CP,SA'!$B:$CD,43,0)</f>
        <v>29</v>
      </c>
      <c r="BN148" s="38">
        <f>VLOOKUP(B:B,'[1]1. RW,EX,BOP,CP,SA'!$B:$CD,44,0)</f>
        <v>31</v>
      </c>
      <c r="BO148" s="38">
        <f>VLOOKUP(B:B,'[1]1. RW,EX,BOP,CP,SA'!$B:$CD,45,0)</f>
        <v>30</v>
      </c>
      <c r="BP148" s="38">
        <f>VLOOKUP(B:B,'[1]1. RW,EX,BOP,CP,SA'!$B:$CD,46,0)</f>
        <v>24</v>
      </c>
      <c r="BQ148" s="38">
        <f>VLOOKUP(B:B,'[1]1. RW,EX,BOP,CP,SA'!$B:$CD,47,0)</f>
        <v>28</v>
      </c>
      <c r="BR148" s="38">
        <f>VLOOKUP(B:B,'[1]1. RW,EX,BOP,CP,SA'!$B:$CD,48,0)</f>
        <v>32</v>
      </c>
      <c r="BS148" s="38">
        <f>VLOOKUP(B:B,'[1]1. RW,EX,BOP,CP,SA'!$B:$CD,49,0)</f>
        <v>36</v>
      </c>
      <c r="BT148" s="38">
        <f>VLOOKUP(B:B,'[1]1. RW,EX,BOP,CP,SA'!$B:$CD,50,0)</f>
        <v>28</v>
      </c>
      <c r="BU148" s="38">
        <f>VLOOKUP(B:B,'[1]1. RW,EX,BOP,CP,SA'!$B:$CD,51,0)</f>
        <v>52</v>
      </c>
      <c r="BV148" s="38">
        <f>VLOOKUP(B:B,'[1]1. RW,EX,BOP,CP,SA'!$B:$CD,52,0)</f>
        <v>38</v>
      </c>
      <c r="BW148" s="38">
        <f>VLOOKUP(B:B,'[1]1. RW,EX,BOP,CP,SA'!$B:$CD,53,0)</f>
        <v>40</v>
      </c>
      <c r="BX148" s="38">
        <f>VLOOKUP(B:B,'[1]1. RW,EX,BOP,CP,SA'!$B:$CD,54,0)</f>
        <v>34</v>
      </c>
      <c r="BY148" s="38">
        <f>VLOOKUP(B:B,'[1]1. RW,EX,BOP,CP,SA'!$B:$CD,55,0)</f>
        <v>41</v>
      </c>
      <c r="BZ148" s="38">
        <f>VLOOKUP(B:B,'[1]1. RW,EX,BOP,CP,SA'!$B:$CD,56,0)</f>
        <v>40</v>
      </c>
      <c r="CA148" s="38">
        <f>VLOOKUP(B:B,'[1]1. RW,EX,BOP,CP,SA'!$B:$CD,57,0)</f>
        <v>35</v>
      </c>
      <c r="CB148" s="38">
        <f>VLOOKUP(B:B,'[1]1. RW,EX,BOP,CP,SA'!$B:$CD,58,0)</f>
        <v>32</v>
      </c>
      <c r="CC148" s="38">
        <f>VLOOKUP(B:B,'[1]1. RW,EX,BOP,CP,SA'!$B:$CD,59,0)</f>
        <v>39</v>
      </c>
      <c r="CD148" s="38">
        <f>VLOOKUP(B:B,'[1]1. RW,EX,BOP,CP,SA'!$B:$CD,60,0)</f>
        <v>41</v>
      </c>
      <c r="CE148" s="38">
        <f>VLOOKUP(B:B,'[1]1. RW,EX,BOP,CP,SA'!$B:$CD,61,0)</f>
        <v>39</v>
      </c>
      <c r="CF148" s="38">
        <f>VLOOKUP(B:B,'[1]1. RW,EX,BOP,CP,SA'!$B:$CD,62,0)</f>
        <v>44</v>
      </c>
      <c r="CG148" s="38">
        <f>VLOOKUP(B:B,'[1]1. RW,EX,BOP,CP,SA'!$B:$CD,63,0)</f>
        <v>45</v>
      </c>
      <c r="CH148" s="38">
        <f>VLOOKUP(B:B,'[1]1. RW,EX,BOP,CP,SA'!$B:$CD,64,0)</f>
        <v>43</v>
      </c>
      <c r="CI148" s="38">
        <f>VLOOKUP(B:B,'[1]1. RW,EX,BOP,CP,SA'!$B:$CD,65,0)</f>
        <v>43</v>
      </c>
      <c r="CJ148" s="38">
        <f>VLOOKUP(B:B,'[1]1. RW,EX,BOP,CP,SA'!$B:$CD,66,0)</f>
        <v>36</v>
      </c>
      <c r="CK148" s="38">
        <f>VLOOKUP(B:B,'[1]1. RW,EX,BOP,CP,SA'!$B:$CD,67,0)</f>
        <v>41</v>
      </c>
      <c r="CL148" s="38">
        <f>VLOOKUP(B:B,'[1]1. RW,EX,BOP,CP,SA'!$B:$CD,68,0)</f>
        <v>50</v>
      </c>
      <c r="CM148" s="38">
        <f>VLOOKUP(B:B,'[1]1. RW,EX,BOP,CP,SA'!$B:$CD,69,0)</f>
        <v>38</v>
      </c>
      <c r="CN148" s="38">
        <f>VLOOKUP(B:B,'[1]1. RW,EX,BOP,CP,SA'!$B:$CD,70,0)</f>
        <v>46</v>
      </c>
      <c r="CO148" s="38">
        <f>VLOOKUP(B:B,'[1]1. RW,EX,BOP,CP,SA'!$B:$CD,71,0)</f>
        <v>37</v>
      </c>
      <c r="CP148" s="38">
        <f>VLOOKUP(B:B,'[1]1. RW,EX,BOP,CP,SA'!$B:$CD,72,0)</f>
        <v>41</v>
      </c>
      <c r="CQ148" s="38">
        <f>VLOOKUP(B:B,'[1]1. RW,EX,BOP,CP,SA'!$B:$CD,73,0)</f>
        <v>36</v>
      </c>
      <c r="CR148" s="38">
        <f>VLOOKUP(B:B,'[1]1. RW,EX,BOP,CP,SA'!$B:$CD,74,0)</f>
        <v>40</v>
      </c>
      <c r="CS148" s="38">
        <f>VLOOKUP(B:B,'[1]1. RW,EX,BOP,CP,SA'!$B:$CD,75,0)</f>
        <v>38</v>
      </c>
      <c r="CT148" s="38">
        <f>VLOOKUP(B:B,'[1]1. RW,EX,BOP,CP,SA'!$B:$CD,76,0)</f>
        <v>42</v>
      </c>
      <c r="CU148" s="38">
        <f>VLOOKUP(B:B,'[1]1. RW,EX,BOP,CP,SA'!$B:$CD,77,0)</f>
        <v>55</v>
      </c>
      <c r="CV148" s="52">
        <f>VLOOKUP(B:B,'[1]1. RW,EX,BOP,CP,SA'!$B:$CD,78,0)</f>
        <v>57</v>
      </c>
      <c r="CW148" s="52">
        <f>VLOOKUP(B:B,'[1]1. RW,EX,BOP,CP,SA'!$B:$CD,79,0)</f>
        <v>63</v>
      </c>
      <c r="CX148" s="52">
        <f>VLOOKUP(B:B,'[1]1. RW,EX,BOP,CP,SA'!$B:$CD,80,0)</f>
        <v>58</v>
      </c>
      <c r="CY148" s="52">
        <f>VLOOKUP(B:B,'[1]1. RW,EX,BOP,CP,SA'!$B:$CD,81,0)</f>
        <v>61</v>
      </c>
    </row>
    <row r="149" spans="1:103">
      <c r="A149" s="9" t="s">
        <v>280</v>
      </c>
      <c r="B149" s="5" t="s">
        <v>1542</v>
      </c>
      <c r="C149" s="18" t="s">
        <v>879</v>
      </c>
      <c r="D149" s="38">
        <v>1173</v>
      </c>
      <c r="E149" s="38">
        <v>1104</v>
      </c>
      <c r="F149" s="38">
        <v>1245</v>
      </c>
      <c r="G149" s="38">
        <v>1150</v>
      </c>
      <c r="H149" s="38">
        <v>1300</v>
      </c>
      <c r="I149" s="38">
        <v>1317</v>
      </c>
      <c r="J149" s="38">
        <v>1269</v>
      </c>
      <c r="K149" s="38">
        <v>1269</v>
      </c>
      <c r="L149" s="38">
        <v>1512</v>
      </c>
      <c r="M149" s="38">
        <v>1327</v>
      </c>
      <c r="N149" s="38">
        <v>1385</v>
      </c>
      <c r="O149" s="38">
        <v>1127</v>
      </c>
      <c r="P149" s="38">
        <v>1323</v>
      </c>
      <c r="Q149" s="38">
        <v>1552</v>
      </c>
      <c r="R149" s="38">
        <v>1983</v>
      </c>
      <c r="S149" s="38">
        <v>1704</v>
      </c>
      <c r="T149" s="38">
        <v>1514</v>
      </c>
      <c r="U149" s="38">
        <v>1665</v>
      </c>
      <c r="V149" s="38">
        <v>1782</v>
      </c>
      <c r="W149" s="38">
        <v>2024</v>
      </c>
      <c r="X149" s="53">
        <f>VLOOKUP(B:B,'[1]1. RW,EX,BOP,CP,SA'!$B:$CD,2,0)</f>
        <v>310</v>
      </c>
      <c r="Y149" s="38">
        <f>VLOOKUP(B:B,'[1]1. RW,EX,BOP,CP,SA'!$B:$CD,3,0)</f>
        <v>298</v>
      </c>
      <c r="Z149" s="38">
        <f>VLOOKUP(B:B,'[1]1. RW,EX,BOP,CP,SA'!$B:$CD,4,0)</f>
        <v>295</v>
      </c>
      <c r="AA149" s="38">
        <f>VLOOKUP(B:B,'[1]1. RW,EX,BOP,CP,SA'!$B:$CD,5,0)</f>
        <v>270</v>
      </c>
      <c r="AB149" s="38">
        <f>VLOOKUP(B:B,'[1]1. RW,EX,BOP,CP,SA'!$B:$CD,6,0)</f>
        <v>250</v>
      </c>
      <c r="AC149" s="38">
        <f>VLOOKUP(B:B,'[1]1. RW,EX,BOP,CP,SA'!$B:$CD,7,0)</f>
        <v>262</v>
      </c>
      <c r="AD149" s="38">
        <f>VLOOKUP(B:B,'[1]1. RW,EX,BOP,CP,SA'!$B:$CD,8,0)</f>
        <v>295</v>
      </c>
      <c r="AE149" s="38">
        <f>VLOOKUP(B:B,'[1]1. RW,EX,BOP,CP,SA'!$B:$CD,9,0)</f>
        <v>297</v>
      </c>
      <c r="AF149" s="38">
        <f>VLOOKUP(B:B,'[1]1. RW,EX,BOP,CP,SA'!$B:$CD,10,0)</f>
        <v>324</v>
      </c>
      <c r="AG149" s="38">
        <f>VLOOKUP(B:B,'[1]1. RW,EX,BOP,CP,SA'!$B:$CD,11,0)</f>
        <v>310</v>
      </c>
      <c r="AH149" s="38">
        <f>VLOOKUP(B:B,'[1]1. RW,EX,BOP,CP,SA'!$B:$CD,12,0)</f>
        <v>299</v>
      </c>
      <c r="AI149" s="38">
        <f>VLOOKUP(B:B,'[1]1. RW,EX,BOP,CP,SA'!$B:$CD,13,0)</f>
        <v>312</v>
      </c>
      <c r="AJ149" s="38">
        <f>VLOOKUP(B:B,'[1]1. RW,EX,BOP,CP,SA'!$B:$CD,14,0)</f>
        <v>306</v>
      </c>
      <c r="AK149" s="38">
        <f>VLOOKUP(B:B,'[1]1. RW,EX,BOP,CP,SA'!$B:$CD,15,0)</f>
        <v>291</v>
      </c>
      <c r="AL149" s="38">
        <f>VLOOKUP(B:B,'[1]1. RW,EX,BOP,CP,SA'!$B:$CD,16,0)</f>
        <v>273</v>
      </c>
      <c r="AM149" s="38">
        <f>VLOOKUP(B:B,'[1]1. RW,EX,BOP,CP,SA'!$B:$CD,17,0)</f>
        <v>280</v>
      </c>
      <c r="AN149" s="38">
        <f>VLOOKUP(B:B,'[1]1. RW,EX,BOP,CP,SA'!$B:$CD,18,0)</f>
        <v>300</v>
      </c>
      <c r="AO149" s="38">
        <f>VLOOKUP(B:B,'[1]1. RW,EX,BOP,CP,SA'!$B:$CD,19,0)</f>
        <v>322</v>
      </c>
      <c r="AP149" s="38">
        <f>VLOOKUP(B:B,'[1]1. RW,EX,BOP,CP,SA'!$B:$CD,20,0)</f>
        <v>342</v>
      </c>
      <c r="AQ149" s="38">
        <f>VLOOKUP(B:B,'[1]1. RW,EX,BOP,CP,SA'!$B:$CD,21,0)</f>
        <v>336</v>
      </c>
      <c r="AR149" s="38">
        <f>VLOOKUP(B:B,'[1]1. RW,EX,BOP,CP,SA'!$B:$CD,22,0)</f>
        <v>349</v>
      </c>
      <c r="AS149" s="38">
        <f>VLOOKUP(B:B,'[1]1. RW,EX,BOP,CP,SA'!$B:$CD,23,0)</f>
        <v>348</v>
      </c>
      <c r="AT149" s="38">
        <f>VLOOKUP(B:B,'[1]1. RW,EX,BOP,CP,SA'!$B:$CD,24,0)</f>
        <v>320</v>
      </c>
      <c r="AU149" s="38">
        <f>VLOOKUP(B:B,'[1]1. RW,EX,BOP,CP,SA'!$B:$CD,25,0)</f>
        <v>300</v>
      </c>
      <c r="AV149" s="38">
        <f>VLOOKUP(B:B,'[1]1. RW,EX,BOP,CP,SA'!$B:$CD,26,0)</f>
        <v>285</v>
      </c>
      <c r="AW149" s="38">
        <f>VLOOKUP(B:B,'[1]1. RW,EX,BOP,CP,SA'!$B:$CD,27,0)</f>
        <v>304</v>
      </c>
      <c r="AX149" s="38">
        <f>VLOOKUP(B:B,'[1]1. RW,EX,BOP,CP,SA'!$B:$CD,28,0)</f>
        <v>333</v>
      </c>
      <c r="AY149" s="38">
        <f>VLOOKUP(B:B,'[1]1. RW,EX,BOP,CP,SA'!$B:$CD,29,0)</f>
        <v>347</v>
      </c>
      <c r="AZ149" s="38">
        <f>VLOOKUP(B:B,'[1]1. RW,EX,BOP,CP,SA'!$B:$CD,30,0)</f>
        <v>306</v>
      </c>
      <c r="BA149" s="38">
        <f>VLOOKUP(B:B,'[1]1. RW,EX,BOP,CP,SA'!$B:$CD,31,0)</f>
        <v>323</v>
      </c>
      <c r="BB149" s="38">
        <f>VLOOKUP(B:B,'[1]1. RW,EX,BOP,CP,SA'!$B:$CD,32,0)</f>
        <v>318</v>
      </c>
      <c r="BC149" s="38">
        <f>VLOOKUP(B:B,'[1]1. RW,EX,BOP,CP,SA'!$B:$CD,33,0)</f>
        <v>322</v>
      </c>
      <c r="BD149" s="38">
        <f>VLOOKUP(B:B,'[1]1. RW,EX,BOP,CP,SA'!$B:$CD,34,0)</f>
        <v>407</v>
      </c>
      <c r="BE149" s="38">
        <f>VLOOKUP(B:B,'[1]1. RW,EX,BOP,CP,SA'!$B:$CD,35,0)</f>
        <v>369</v>
      </c>
      <c r="BF149" s="38">
        <f>VLOOKUP(B:B,'[1]1. RW,EX,BOP,CP,SA'!$B:$CD,36,0)</f>
        <v>378</v>
      </c>
      <c r="BG149" s="38">
        <f>VLOOKUP(B:B,'[1]1. RW,EX,BOP,CP,SA'!$B:$CD,37,0)</f>
        <v>358</v>
      </c>
      <c r="BH149" s="38">
        <f>VLOOKUP(B:B,'[1]1. RW,EX,BOP,CP,SA'!$B:$CD,38,0)</f>
        <v>320</v>
      </c>
      <c r="BI149" s="38">
        <f>VLOOKUP(B:B,'[1]1. RW,EX,BOP,CP,SA'!$B:$CD,39,0)</f>
        <v>328</v>
      </c>
      <c r="BJ149" s="38">
        <f>VLOOKUP(B:B,'[1]1. RW,EX,BOP,CP,SA'!$B:$CD,40,0)</f>
        <v>335</v>
      </c>
      <c r="BK149" s="38">
        <f>VLOOKUP(B:B,'[1]1. RW,EX,BOP,CP,SA'!$B:$CD,41,0)</f>
        <v>344</v>
      </c>
      <c r="BL149" s="38">
        <f>VLOOKUP(B:B,'[1]1. RW,EX,BOP,CP,SA'!$B:$CD,42,0)</f>
        <v>372</v>
      </c>
      <c r="BM149" s="38">
        <f>VLOOKUP(B:B,'[1]1. RW,EX,BOP,CP,SA'!$B:$CD,43,0)</f>
        <v>377</v>
      </c>
      <c r="BN149" s="38">
        <f>VLOOKUP(B:B,'[1]1. RW,EX,BOP,CP,SA'!$B:$CD,44,0)</f>
        <v>326</v>
      </c>
      <c r="BO149" s="38">
        <f>VLOOKUP(B:B,'[1]1. RW,EX,BOP,CP,SA'!$B:$CD,45,0)</f>
        <v>310</v>
      </c>
      <c r="BP149" s="38">
        <f>VLOOKUP(B:B,'[1]1. RW,EX,BOP,CP,SA'!$B:$CD,46,0)</f>
        <v>291</v>
      </c>
      <c r="BQ149" s="38">
        <f>VLOOKUP(B:B,'[1]1. RW,EX,BOP,CP,SA'!$B:$CD,47,0)</f>
        <v>273</v>
      </c>
      <c r="BR149" s="38">
        <f>VLOOKUP(B:B,'[1]1. RW,EX,BOP,CP,SA'!$B:$CD,48,0)</f>
        <v>263</v>
      </c>
      <c r="BS149" s="38">
        <f>VLOOKUP(B:B,'[1]1. RW,EX,BOP,CP,SA'!$B:$CD,49,0)</f>
        <v>300</v>
      </c>
      <c r="BT149" s="38">
        <f>VLOOKUP(B:B,'[1]1. RW,EX,BOP,CP,SA'!$B:$CD,50,0)</f>
        <v>304</v>
      </c>
      <c r="BU149" s="38">
        <f>VLOOKUP(B:B,'[1]1. RW,EX,BOP,CP,SA'!$B:$CD,51,0)</f>
        <v>338</v>
      </c>
      <c r="BV149" s="38">
        <f>VLOOKUP(B:B,'[1]1. RW,EX,BOP,CP,SA'!$B:$CD,52,0)</f>
        <v>350</v>
      </c>
      <c r="BW149" s="38">
        <f>VLOOKUP(B:B,'[1]1. RW,EX,BOP,CP,SA'!$B:$CD,53,0)</f>
        <v>331</v>
      </c>
      <c r="BX149" s="38">
        <f>VLOOKUP(B:B,'[1]1. RW,EX,BOP,CP,SA'!$B:$CD,54,0)</f>
        <v>387</v>
      </c>
      <c r="BY149" s="38">
        <f>VLOOKUP(B:B,'[1]1. RW,EX,BOP,CP,SA'!$B:$CD,55,0)</f>
        <v>361</v>
      </c>
      <c r="BZ149" s="38">
        <f>VLOOKUP(B:B,'[1]1. RW,EX,BOP,CP,SA'!$B:$CD,56,0)</f>
        <v>398</v>
      </c>
      <c r="CA149" s="38">
        <f>VLOOKUP(B:B,'[1]1. RW,EX,BOP,CP,SA'!$B:$CD,57,0)</f>
        <v>406</v>
      </c>
      <c r="CB149" s="38">
        <f>VLOOKUP(B:B,'[1]1. RW,EX,BOP,CP,SA'!$B:$CD,58,0)</f>
        <v>425</v>
      </c>
      <c r="CC149" s="38">
        <f>VLOOKUP(B:B,'[1]1. RW,EX,BOP,CP,SA'!$B:$CD,59,0)</f>
        <v>475</v>
      </c>
      <c r="CD149" s="38">
        <f>VLOOKUP(B:B,'[1]1. RW,EX,BOP,CP,SA'!$B:$CD,60,0)</f>
        <v>550</v>
      </c>
      <c r="CE149" s="38">
        <f>VLOOKUP(B:B,'[1]1. RW,EX,BOP,CP,SA'!$B:$CD,61,0)</f>
        <v>533</v>
      </c>
      <c r="CF149" s="38">
        <f>VLOOKUP(B:B,'[1]1. RW,EX,BOP,CP,SA'!$B:$CD,62,0)</f>
        <v>462</v>
      </c>
      <c r="CG149" s="38">
        <f>VLOOKUP(B:B,'[1]1. RW,EX,BOP,CP,SA'!$B:$CD,63,0)</f>
        <v>431</v>
      </c>
      <c r="CH149" s="38">
        <f>VLOOKUP(B:B,'[1]1. RW,EX,BOP,CP,SA'!$B:$CD,64,0)</f>
        <v>402</v>
      </c>
      <c r="CI149" s="38">
        <f>VLOOKUP(B:B,'[1]1. RW,EX,BOP,CP,SA'!$B:$CD,65,0)</f>
        <v>409</v>
      </c>
      <c r="CJ149" s="38">
        <f>VLOOKUP(B:B,'[1]1. RW,EX,BOP,CP,SA'!$B:$CD,66,0)</f>
        <v>391</v>
      </c>
      <c r="CK149" s="38">
        <f>VLOOKUP(B:B,'[1]1. RW,EX,BOP,CP,SA'!$B:$CD,67,0)</f>
        <v>364</v>
      </c>
      <c r="CL149" s="38">
        <f>VLOOKUP(B:B,'[1]1. RW,EX,BOP,CP,SA'!$B:$CD,68,0)</f>
        <v>365</v>
      </c>
      <c r="CM149" s="38">
        <f>VLOOKUP(B:B,'[1]1. RW,EX,BOP,CP,SA'!$B:$CD,69,0)</f>
        <v>394</v>
      </c>
      <c r="CN149" s="38">
        <f>VLOOKUP(B:B,'[1]1. RW,EX,BOP,CP,SA'!$B:$CD,70,0)</f>
        <v>452</v>
      </c>
      <c r="CO149" s="38">
        <f>VLOOKUP(B:B,'[1]1. RW,EX,BOP,CP,SA'!$B:$CD,71,0)</f>
        <v>447</v>
      </c>
      <c r="CP149" s="38">
        <f>VLOOKUP(B:B,'[1]1. RW,EX,BOP,CP,SA'!$B:$CD,72,0)</f>
        <v>385</v>
      </c>
      <c r="CQ149" s="38">
        <f>VLOOKUP(B:B,'[1]1. RW,EX,BOP,CP,SA'!$B:$CD,73,0)</f>
        <v>381</v>
      </c>
      <c r="CR149" s="38">
        <f>VLOOKUP(B:B,'[1]1. RW,EX,BOP,CP,SA'!$B:$CD,74,0)</f>
        <v>414</v>
      </c>
      <c r="CS149" s="38">
        <f>VLOOKUP(B:B,'[1]1. RW,EX,BOP,CP,SA'!$B:$CD,75,0)</f>
        <v>444</v>
      </c>
      <c r="CT149" s="38">
        <f>VLOOKUP(B:B,'[1]1. RW,EX,BOP,CP,SA'!$B:$CD,76,0)</f>
        <v>458</v>
      </c>
      <c r="CU149" s="38">
        <f>VLOOKUP(B:B,'[1]1. RW,EX,BOP,CP,SA'!$B:$CD,77,0)</f>
        <v>466</v>
      </c>
      <c r="CV149" s="52">
        <f>VLOOKUP(B:B,'[1]1. RW,EX,BOP,CP,SA'!$B:$CD,78,0)</f>
        <v>479</v>
      </c>
      <c r="CW149" s="52">
        <f>VLOOKUP(B:B,'[1]1. RW,EX,BOP,CP,SA'!$B:$CD,79,0)</f>
        <v>474</v>
      </c>
      <c r="CX149" s="52">
        <f>VLOOKUP(B:B,'[1]1. RW,EX,BOP,CP,SA'!$B:$CD,80,0)</f>
        <v>480</v>
      </c>
      <c r="CY149" s="52">
        <f>VLOOKUP(B:B,'[1]1. RW,EX,BOP,CP,SA'!$B:$CD,81,0)</f>
        <v>591</v>
      </c>
    </row>
    <row r="150" spans="1:103">
      <c r="A150" s="1" t="s">
        <v>282</v>
      </c>
      <c r="B150" s="5" t="s">
        <v>1543</v>
      </c>
      <c r="C150" s="18" t="s">
        <v>880</v>
      </c>
      <c r="D150" s="38">
        <v>7597</v>
      </c>
      <c r="E150" s="38">
        <v>7077</v>
      </c>
      <c r="F150" s="38">
        <v>8068</v>
      </c>
      <c r="G150" s="38">
        <v>8256</v>
      </c>
      <c r="H150" s="38">
        <v>6859</v>
      </c>
      <c r="I150" s="38">
        <v>7470</v>
      </c>
      <c r="J150" s="38">
        <v>7444</v>
      </c>
      <c r="K150" s="38">
        <v>7549</v>
      </c>
      <c r="L150" s="38">
        <v>8570</v>
      </c>
      <c r="M150" s="38">
        <v>10341</v>
      </c>
      <c r="N150" s="38">
        <v>11796</v>
      </c>
      <c r="O150" s="38">
        <v>13041</v>
      </c>
      <c r="P150" s="38">
        <v>14648</v>
      </c>
      <c r="Q150" s="38">
        <v>16503</v>
      </c>
      <c r="R150" s="38">
        <v>17834</v>
      </c>
      <c r="S150" s="38">
        <v>18999</v>
      </c>
      <c r="T150" s="38">
        <v>17684</v>
      </c>
      <c r="U150" s="38">
        <v>17754</v>
      </c>
      <c r="V150" s="38">
        <v>22370</v>
      </c>
      <c r="W150" s="38">
        <v>23687</v>
      </c>
      <c r="X150" s="53">
        <f>VLOOKUP(B:B,'[1]1. RW,EX,BOP,CP,SA'!$B:$CD,2,0)</f>
        <v>1680</v>
      </c>
      <c r="Y150" s="38">
        <f>VLOOKUP(B:B,'[1]1. RW,EX,BOP,CP,SA'!$B:$CD,3,0)</f>
        <v>2040</v>
      </c>
      <c r="Z150" s="38">
        <f>VLOOKUP(B:B,'[1]1. RW,EX,BOP,CP,SA'!$B:$CD,4,0)</f>
        <v>1960</v>
      </c>
      <c r="AA150" s="38">
        <f>VLOOKUP(B:B,'[1]1. RW,EX,BOP,CP,SA'!$B:$CD,5,0)</f>
        <v>1917</v>
      </c>
      <c r="AB150" s="38">
        <f>VLOOKUP(B:B,'[1]1. RW,EX,BOP,CP,SA'!$B:$CD,6,0)</f>
        <v>1681</v>
      </c>
      <c r="AC150" s="38">
        <f>VLOOKUP(B:B,'[1]1. RW,EX,BOP,CP,SA'!$B:$CD,7,0)</f>
        <v>1699</v>
      </c>
      <c r="AD150" s="38">
        <f>VLOOKUP(B:B,'[1]1. RW,EX,BOP,CP,SA'!$B:$CD,8,0)</f>
        <v>1897</v>
      </c>
      <c r="AE150" s="38">
        <f>VLOOKUP(B:B,'[1]1. RW,EX,BOP,CP,SA'!$B:$CD,9,0)</f>
        <v>1800</v>
      </c>
      <c r="AF150" s="38">
        <f>VLOOKUP(B:B,'[1]1. RW,EX,BOP,CP,SA'!$B:$CD,10,0)</f>
        <v>2007</v>
      </c>
      <c r="AG150" s="38">
        <f>VLOOKUP(B:B,'[1]1. RW,EX,BOP,CP,SA'!$B:$CD,11,0)</f>
        <v>2095</v>
      </c>
      <c r="AH150" s="38">
        <f>VLOOKUP(B:B,'[1]1. RW,EX,BOP,CP,SA'!$B:$CD,12,0)</f>
        <v>1843</v>
      </c>
      <c r="AI150" s="38">
        <f>VLOOKUP(B:B,'[1]1. RW,EX,BOP,CP,SA'!$B:$CD,13,0)</f>
        <v>2123</v>
      </c>
      <c r="AJ150" s="38">
        <f>VLOOKUP(B:B,'[1]1. RW,EX,BOP,CP,SA'!$B:$CD,14,0)</f>
        <v>2040</v>
      </c>
      <c r="AK150" s="38">
        <f>VLOOKUP(B:B,'[1]1. RW,EX,BOP,CP,SA'!$B:$CD,15,0)</f>
        <v>2009</v>
      </c>
      <c r="AL150" s="38">
        <f>VLOOKUP(B:B,'[1]1. RW,EX,BOP,CP,SA'!$B:$CD,16,0)</f>
        <v>2152</v>
      </c>
      <c r="AM150" s="38">
        <f>VLOOKUP(B:B,'[1]1. RW,EX,BOP,CP,SA'!$B:$CD,17,0)</f>
        <v>2055</v>
      </c>
      <c r="AN150" s="38">
        <f>VLOOKUP(B:B,'[1]1. RW,EX,BOP,CP,SA'!$B:$CD,18,0)</f>
        <v>1912</v>
      </c>
      <c r="AO150" s="38">
        <f>VLOOKUP(B:B,'[1]1. RW,EX,BOP,CP,SA'!$B:$CD,19,0)</f>
        <v>1821</v>
      </c>
      <c r="AP150" s="38">
        <f>VLOOKUP(B:B,'[1]1. RW,EX,BOP,CP,SA'!$B:$CD,20,0)</f>
        <v>1745</v>
      </c>
      <c r="AQ150" s="38">
        <f>VLOOKUP(B:B,'[1]1. RW,EX,BOP,CP,SA'!$B:$CD,21,0)</f>
        <v>1381</v>
      </c>
      <c r="AR150" s="38">
        <f>VLOOKUP(B:B,'[1]1. RW,EX,BOP,CP,SA'!$B:$CD,22,0)</f>
        <v>1834</v>
      </c>
      <c r="AS150" s="38">
        <f>VLOOKUP(B:B,'[1]1. RW,EX,BOP,CP,SA'!$B:$CD,23,0)</f>
        <v>1838</v>
      </c>
      <c r="AT150" s="38">
        <f>VLOOKUP(B:B,'[1]1. RW,EX,BOP,CP,SA'!$B:$CD,24,0)</f>
        <v>1875</v>
      </c>
      <c r="AU150" s="38">
        <f>VLOOKUP(B:B,'[1]1. RW,EX,BOP,CP,SA'!$B:$CD,25,0)</f>
        <v>1923</v>
      </c>
      <c r="AV150" s="38">
        <f>VLOOKUP(B:B,'[1]1. RW,EX,BOP,CP,SA'!$B:$CD,26,0)</f>
        <v>1858</v>
      </c>
      <c r="AW150" s="38">
        <f>VLOOKUP(B:B,'[1]1. RW,EX,BOP,CP,SA'!$B:$CD,27,0)</f>
        <v>1688</v>
      </c>
      <c r="AX150" s="38">
        <f>VLOOKUP(B:B,'[1]1. RW,EX,BOP,CP,SA'!$B:$CD,28,0)</f>
        <v>1903</v>
      </c>
      <c r="AY150" s="38">
        <f>VLOOKUP(B:B,'[1]1. RW,EX,BOP,CP,SA'!$B:$CD,29,0)</f>
        <v>1995</v>
      </c>
      <c r="AZ150" s="38">
        <f>VLOOKUP(B:B,'[1]1. RW,EX,BOP,CP,SA'!$B:$CD,30,0)</f>
        <v>1764</v>
      </c>
      <c r="BA150" s="38">
        <f>VLOOKUP(B:B,'[1]1. RW,EX,BOP,CP,SA'!$B:$CD,31,0)</f>
        <v>1915</v>
      </c>
      <c r="BB150" s="38">
        <f>VLOOKUP(B:B,'[1]1. RW,EX,BOP,CP,SA'!$B:$CD,32,0)</f>
        <v>1878</v>
      </c>
      <c r="BC150" s="38">
        <f>VLOOKUP(B:B,'[1]1. RW,EX,BOP,CP,SA'!$B:$CD,33,0)</f>
        <v>1992</v>
      </c>
      <c r="BD150" s="38">
        <f>VLOOKUP(B:B,'[1]1. RW,EX,BOP,CP,SA'!$B:$CD,34,0)</f>
        <v>1964</v>
      </c>
      <c r="BE150" s="38">
        <f>VLOOKUP(B:B,'[1]1. RW,EX,BOP,CP,SA'!$B:$CD,35,0)</f>
        <v>2258</v>
      </c>
      <c r="BF150" s="38">
        <f>VLOOKUP(B:B,'[1]1. RW,EX,BOP,CP,SA'!$B:$CD,36,0)</f>
        <v>2137</v>
      </c>
      <c r="BG150" s="38">
        <f>VLOOKUP(B:B,'[1]1. RW,EX,BOP,CP,SA'!$B:$CD,37,0)</f>
        <v>2211</v>
      </c>
      <c r="BH150" s="38">
        <f>VLOOKUP(B:B,'[1]1. RW,EX,BOP,CP,SA'!$B:$CD,38,0)</f>
        <v>2243</v>
      </c>
      <c r="BI150" s="38">
        <f>VLOOKUP(B:B,'[1]1. RW,EX,BOP,CP,SA'!$B:$CD,39,0)</f>
        <v>3219</v>
      </c>
      <c r="BJ150" s="38">
        <f>VLOOKUP(B:B,'[1]1. RW,EX,BOP,CP,SA'!$B:$CD,40,0)</f>
        <v>2455</v>
      </c>
      <c r="BK150" s="38">
        <f>VLOOKUP(B:B,'[1]1. RW,EX,BOP,CP,SA'!$B:$CD,41,0)</f>
        <v>2424</v>
      </c>
      <c r="BL150" s="38">
        <f>VLOOKUP(B:B,'[1]1. RW,EX,BOP,CP,SA'!$B:$CD,42,0)</f>
        <v>2892</v>
      </c>
      <c r="BM150" s="38">
        <f>VLOOKUP(B:B,'[1]1. RW,EX,BOP,CP,SA'!$B:$CD,43,0)</f>
        <v>2717</v>
      </c>
      <c r="BN150" s="38">
        <f>VLOOKUP(B:B,'[1]1. RW,EX,BOP,CP,SA'!$B:$CD,44,0)</f>
        <v>3075</v>
      </c>
      <c r="BO150" s="38">
        <f>VLOOKUP(B:B,'[1]1. RW,EX,BOP,CP,SA'!$B:$CD,45,0)</f>
        <v>3112</v>
      </c>
      <c r="BP150" s="38">
        <f>VLOOKUP(B:B,'[1]1. RW,EX,BOP,CP,SA'!$B:$CD,46,0)</f>
        <v>3150</v>
      </c>
      <c r="BQ150" s="38">
        <f>VLOOKUP(B:B,'[1]1. RW,EX,BOP,CP,SA'!$B:$CD,47,0)</f>
        <v>3390</v>
      </c>
      <c r="BR150" s="38">
        <f>VLOOKUP(B:B,'[1]1. RW,EX,BOP,CP,SA'!$B:$CD,48,0)</f>
        <v>3249</v>
      </c>
      <c r="BS150" s="38">
        <f>VLOOKUP(B:B,'[1]1. RW,EX,BOP,CP,SA'!$B:$CD,49,0)</f>
        <v>3252</v>
      </c>
      <c r="BT150" s="38">
        <f>VLOOKUP(B:B,'[1]1. RW,EX,BOP,CP,SA'!$B:$CD,50,0)</f>
        <v>3324</v>
      </c>
      <c r="BU150" s="38">
        <f>VLOOKUP(B:B,'[1]1. RW,EX,BOP,CP,SA'!$B:$CD,51,0)</f>
        <v>3484</v>
      </c>
      <c r="BV150" s="38">
        <f>VLOOKUP(B:B,'[1]1. RW,EX,BOP,CP,SA'!$B:$CD,52,0)</f>
        <v>3927</v>
      </c>
      <c r="BW150" s="38">
        <f>VLOOKUP(B:B,'[1]1. RW,EX,BOP,CP,SA'!$B:$CD,53,0)</f>
        <v>3913</v>
      </c>
      <c r="BX150" s="38">
        <f>VLOOKUP(B:B,'[1]1. RW,EX,BOP,CP,SA'!$B:$CD,54,0)</f>
        <v>4196</v>
      </c>
      <c r="BY150" s="38">
        <f>VLOOKUP(B:B,'[1]1. RW,EX,BOP,CP,SA'!$B:$CD,55,0)</f>
        <v>3833</v>
      </c>
      <c r="BZ150" s="38">
        <f>VLOOKUP(B:B,'[1]1. RW,EX,BOP,CP,SA'!$B:$CD,56,0)</f>
        <v>4117</v>
      </c>
      <c r="CA150" s="38">
        <f>VLOOKUP(B:B,'[1]1. RW,EX,BOP,CP,SA'!$B:$CD,57,0)</f>
        <v>4357</v>
      </c>
      <c r="CB150" s="38">
        <f>VLOOKUP(B:B,'[1]1. RW,EX,BOP,CP,SA'!$B:$CD,58,0)</f>
        <v>4383</v>
      </c>
      <c r="CC150" s="38">
        <f>VLOOKUP(B:B,'[1]1. RW,EX,BOP,CP,SA'!$B:$CD,59,0)</f>
        <v>4604</v>
      </c>
      <c r="CD150" s="38">
        <f>VLOOKUP(B:B,'[1]1. RW,EX,BOP,CP,SA'!$B:$CD,60,0)</f>
        <v>4456</v>
      </c>
      <c r="CE150" s="38">
        <f>VLOOKUP(B:B,'[1]1. RW,EX,BOP,CP,SA'!$B:$CD,61,0)</f>
        <v>4391</v>
      </c>
      <c r="CF150" s="38">
        <f>VLOOKUP(B:B,'[1]1. RW,EX,BOP,CP,SA'!$B:$CD,62,0)</f>
        <v>4670</v>
      </c>
      <c r="CG150" s="38">
        <f>VLOOKUP(B:B,'[1]1. RW,EX,BOP,CP,SA'!$B:$CD,63,0)</f>
        <v>4950</v>
      </c>
      <c r="CH150" s="38">
        <f>VLOOKUP(B:B,'[1]1. RW,EX,BOP,CP,SA'!$B:$CD,64,0)</f>
        <v>4580</v>
      </c>
      <c r="CI150" s="38">
        <f>VLOOKUP(B:B,'[1]1. RW,EX,BOP,CP,SA'!$B:$CD,65,0)</f>
        <v>4799</v>
      </c>
      <c r="CJ150" s="38">
        <f>VLOOKUP(B:B,'[1]1. RW,EX,BOP,CP,SA'!$B:$CD,66,0)</f>
        <v>4291</v>
      </c>
      <c r="CK150" s="38">
        <f>VLOOKUP(B:B,'[1]1. RW,EX,BOP,CP,SA'!$B:$CD,67,0)</f>
        <v>4092</v>
      </c>
      <c r="CL150" s="38">
        <f>VLOOKUP(B:B,'[1]1. RW,EX,BOP,CP,SA'!$B:$CD,68,0)</f>
        <v>4501</v>
      </c>
      <c r="CM150" s="38">
        <f>VLOOKUP(B:B,'[1]1. RW,EX,BOP,CP,SA'!$B:$CD,69,0)</f>
        <v>4800</v>
      </c>
      <c r="CN150" s="38">
        <f>VLOOKUP(B:B,'[1]1. RW,EX,BOP,CP,SA'!$B:$CD,70,0)</f>
        <v>4411</v>
      </c>
      <c r="CO150" s="38">
        <f>VLOOKUP(B:B,'[1]1. RW,EX,BOP,CP,SA'!$B:$CD,71,0)</f>
        <v>4700</v>
      </c>
      <c r="CP150" s="38">
        <f>VLOOKUP(B:B,'[1]1. RW,EX,BOP,CP,SA'!$B:$CD,72,0)</f>
        <v>4254</v>
      </c>
      <c r="CQ150" s="38">
        <f>VLOOKUP(B:B,'[1]1. RW,EX,BOP,CP,SA'!$B:$CD,73,0)</f>
        <v>4389</v>
      </c>
      <c r="CR150" s="38">
        <f>VLOOKUP(B:B,'[1]1. RW,EX,BOP,CP,SA'!$B:$CD,74,0)</f>
        <v>4942</v>
      </c>
      <c r="CS150" s="38">
        <f>VLOOKUP(B:B,'[1]1. RW,EX,BOP,CP,SA'!$B:$CD,75,0)</f>
        <v>5673</v>
      </c>
      <c r="CT150" s="38">
        <f>VLOOKUP(B:B,'[1]1. RW,EX,BOP,CP,SA'!$B:$CD,76,0)</f>
        <v>5922</v>
      </c>
      <c r="CU150" s="38">
        <f>VLOOKUP(B:B,'[1]1. RW,EX,BOP,CP,SA'!$B:$CD,77,0)</f>
        <v>5833</v>
      </c>
      <c r="CV150" s="52">
        <f>VLOOKUP(B:B,'[1]1. RW,EX,BOP,CP,SA'!$B:$CD,78,0)</f>
        <v>6052</v>
      </c>
      <c r="CW150" s="52">
        <f>VLOOKUP(B:B,'[1]1. RW,EX,BOP,CP,SA'!$B:$CD,79,0)</f>
        <v>5840</v>
      </c>
      <c r="CX150" s="52">
        <f>VLOOKUP(B:B,'[1]1. RW,EX,BOP,CP,SA'!$B:$CD,80,0)</f>
        <v>5794</v>
      </c>
      <c r="CY150" s="52">
        <f>VLOOKUP(B:B,'[1]1. RW,EX,BOP,CP,SA'!$B:$CD,81,0)</f>
        <v>6001</v>
      </c>
    </row>
    <row r="151" spans="1:103">
      <c r="A151" s="9" t="s">
        <v>284</v>
      </c>
      <c r="B151" s="5" t="s">
        <v>1544</v>
      </c>
      <c r="C151" s="18" t="s">
        <v>881</v>
      </c>
      <c r="D151" s="38">
        <v>547</v>
      </c>
      <c r="E151" s="38">
        <v>430</v>
      </c>
      <c r="F151" s="38">
        <v>495</v>
      </c>
      <c r="G151" s="38">
        <v>281</v>
      </c>
      <c r="H151" s="38">
        <v>312</v>
      </c>
      <c r="I151" s="38">
        <v>307</v>
      </c>
      <c r="J151" s="38">
        <v>498</v>
      </c>
      <c r="K151" s="38">
        <v>516</v>
      </c>
      <c r="L151" s="38">
        <v>565</v>
      </c>
      <c r="M151" s="38">
        <v>1433</v>
      </c>
      <c r="N151" s="38">
        <v>1006</v>
      </c>
      <c r="O151" s="38">
        <v>757</v>
      </c>
      <c r="P151" s="38">
        <v>759</v>
      </c>
      <c r="Q151" s="38">
        <v>842</v>
      </c>
      <c r="R151" s="38">
        <v>887</v>
      </c>
      <c r="S151" s="38">
        <v>918</v>
      </c>
      <c r="T151" s="38">
        <v>970</v>
      </c>
      <c r="U151" s="38">
        <v>812</v>
      </c>
      <c r="V151" s="38">
        <v>1407</v>
      </c>
      <c r="W151" s="38">
        <v>853</v>
      </c>
      <c r="X151" s="53">
        <f>VLOOKUP(B:B,'[1]1. RW,EX,BOP,CP,SA'!$B:$CD,2,0)</f>
        <v>96</v>
      </c>
      <c r="Y151" s="38">
        <f>VLOOKUP(B:B,'[1]1. RW,EX,BOP,CP,SA'!$B:$CD,3,0)</f>
        <v>282</v>
      </c>
      <c r="Z151" s="38">
        <f>VLOOKUP(B:B,'[1]1. RW,EX,BOP,CP,SA'!$B:$CD,4,0)</f>
        <v>93</v>
      </c>
      <c r="AA151" s="38">
        <f>VLOOKUP(B:B,'[1]1. RW,EX,BOP,CP,SA'!$B:$CD,5,0)</f>
        <v>76</v>
      </c>
      <c r="AB151" s="38">
        <f>VLOOKUP(B:B,'[1]1. RW,EX,BOP,CP,SA'!$B:$CD,6,0)</f>
        <v>40</v>
      </c>
      <c r="AC151" s="38">
        <f>VLOOKUP(B:B,'[1]1. RW,EX,BOP,CP,SA'!$B:$CD,7,0)</f>
        <v>56</v>
      </c>
      <c r="AD151" s="38">
        <f>VLOOKUP(B:B,'[1]1. RW,EX,BOP,CP,SA'!$B:$CD,8,0)</f>
        <v>60</v>
      </c>
      <c r="AE151" s="38">
        <f>VLOOKUP(B:B,'[1]1. RW,EX,BOP,CP,SA'!$B:$CD,9,0)</f>
        <v>274</v>
      </c>
      <c r="AF151" s="38">
        <f>VLOOKUP(B:B,'[1]1. RW,EX,BOP,CP,SA'!$B:$CD,10,0)</f>
        <v>99</v>
      </c>
      <c r="AG151" s="38">
        <f>VLOOKUP(B:B,'[1]1. RW,EX,BOP,CP,SA'!$B:$CD,11,0)</f>
        <v>122</v>
      </c>
      <c r="AH151" s="38">
        <f>VLOOKUP(B:B,'[1]1. RW,EX,BOP,CP,SA'!$B:$CD,12,0)</f>
        <v>160</v>
      </c>
      <c r="AI151" s="38">
        <f>VLOOKUP(B:B,'[1]1. RW,EX,BOP,CP,SA'!$B:$CD,13,0)</f>
        <v>114</v>
      </c>
      <c r="AJ151" s="38">
        <f>VLOOKUP(B:B,'[1]1. RW,EX,BOP,CP,SA'!$B:$CD,14,0)</f>
        <v>50</v>
      </c>
      <c r="AK151" s="38">
        <f>VLOOKUP(B:B,'[1]1. RW,EX,BOP,CP,SA'!$B:$CD,15,0)</f>
        <v>80</v>
      </c>
      <c r="AL151" s="38">
        <f>VLOOKUP(B:B,'[1]1. RW,EX,BOP,CP,SA'!$B:$CD,16,0)</f>
        <v>95</v>
      </c>
      <c r="AM151" s="38">
        <f>VLOOKUP(B:B,'[1]1. RW,EX,BOP,CP,SA'!$B:$CD,17,0)</f>
        <v>56</v>
      </c>
      <c r="AN151" s="38">
        <f>VLOOKUP(B:B,'[1]1. RW,EX,BOP,CP,SA'!$B:$CD,18,0)</f>
        <v>83</v>
      </c>
      <c r="AO151" s="38">
        <f>VLOOKUP(B:B,'[1]1. RW,EX,BOP,CP,SA'!$B:$CD,19,0)</f>
        <v>72</v>
      </c>
      <c r="AP151" s="38">
        <f>VLOOKUP(B:B,'[1]1. RW,EX,BOP,CP,SA'!$B:$CD,20,0)</f>
        <v>78</v>
      </c>
      <c r="AQ151" s="38">
        <f>VLOOKUP(B:B,'[1]1. RW,EX,BOP,CP,SA'!$B:$CD,21,0)</f>
        <v>79</v>
      </c>
      <c r="AR151" s="38">
        <f>VLOOKUP(B:B,'[1]1. RW,EX,BOP,CP,SA'!$B:$CD,22,0)</f>
        <v>130</v>
      </c>
      <c r="AS151" s="38">
        <f>VLOOKUP(B:B,'[1]1. RW,EX,BOP,CP,SA'!$B:$CD,23,0)</f>
        <v>59</v>
      </c>
      <c r="AT151" s="38">
        <f>VLOOKUP(B:B,'[1]1. RW,EX,BOP,CP,SA'!$B:$CD,24,0)</f>
        <v>62</v>
      </c>
      <c r="AU151" s="38">
        <f>VLOOKUP(B:B,'[1]1. RW,EX,BOP,CP,SA'!$B:$CD,25,0)</f>
        <v>56</v>
      </c>
      <c r="AV151" s="38">
        <f>VLOOKUP(B:B,'[1]1. RW,EX,BOP,CP,SA'!$B:$CD,26,0)</f>
        <v>209</v>
      </c>
      <c r="AW151" s="38">
        <f>VLOOKUP(B:B,'[1]1. RW,EX,BOP,CP,SA'!$B:$CD,27,0)</f>
        <v>82</v>
      </c>
      <c r="AX151" s="38">
        <f>VLOOKUP(B:B,'[1]1. RW,EX,BOP,CP,SA'!$B:$CD,28,0)</f>
        <v>54</v>
      </c>
      <c r="AY151" s="38">
        <f>VLOOKUP(B:B,'[1]1. RW,EX,BOP,CP,SA'!$B:$CD,29,0)</f>
        <v>153</v>
      </c>
      <c r="AZ151" s="38">
        <f>VLOOKUP(B:B,'[1]1. RW,EX,BOP,CP,SA'!$B:$CD,30,0)</f>
        <v>94</v>
      </c>
      <c r="BA151" s="38">
        <f>VLOOKUP(B:B,'[1]1. RW,EX,BOP,CP,SA'!$B:$CD,31,0)</f>
        <v>168</v>
      </c>
      <c r="BB151" s="38">
        <f>VLOOKUP(B:B,'[1]1. RW,EX,BOP,CP,SA'!$B:$CD,32,0)</f>
        <v>118</v>
      </c>
      <c r="BC151" s="38">
        <f>VLOOKUP(B:B,'[1]1. RW,EX,BOP,CP,SA'!$B:$CD,33,0)</f>
        <v>136</v>
      </c>
      <c r="BD151" s="38">
        <f>VLOOKUP(B:B,'[1]1. RW,EX,BOP,CP,SA'!$B:$CD,34,0)</f>
        <v>109</v>
      </c>
      <c r="BE151" s="38">
        <f>VLOOKUP(B:B,'[1]1. RW,EX,BOP,CP,SA'!$B:$CD,35,0)</f>
        <v>186</v>
      </c>
      <c r="BF151" s="38">
        <f>VLOOKUP(B:B,'[1]1. RW,EX,BOP,CP,SA'!$B:$CD,36,0)</f>
        <v>114</v>
      </c>
      <c r="BG151" s="38">
        <f>VLOOKUP(B:B,'[1]1. RW,EX,BOP,CP,SA'!$B:$CD,37,0)</f>
        <v>156</v>
      </c>
      <c r="BH151" s="38">
        <f>VLOOKUP(B:B,'[1]1. RW,EX,BOP,CP,SA'!$B:$CD,38,0)</f>
        <v>122</v>
      </c>
      <c r="BI151" s="38">
        <f>VLOOKUP(B:B,'[1]1. RW,EX,BOP,CP,SA'!$B:$CD,39,0)</f>
        <v>963</v>
      </c>
      <c r="BJ151" s="38">
        <f>VLOOKUP(B:B,'[1]1. RW,EX,BOP,CP,SA'!$B:$CD,40,0)</f>
        <v>181</v>
      </c>
      <c r="BK151" s="38">
        <f>VLOOKUP(B:B,'[1]1. RW,EX,BOP,CP,SA'!$B:$CD,41,0)</f>
        <v>167</v>
      </c>
      <c r="BL151" s="38">
        <f>VLOOKUP(B:B,'[1]1. RW,EX,BOP,CP,SA'!$B:$CD,42,0)</f>
        <v>131</v>
      </c>
      <c r="BM151" s="38">
        <f>VLOOKUP(B:B,'[1]1. RW,EX,BOP,CP,SA'!$B:$CD,43,0)</f>
        <v>204</v>
      </c>
      <c r="BN151" s="38">
        <f>VLOOKUP(B:B,'[1]1. RW,EX,BOP,CP,SA'!$B:$CD,44,0)</f>
        <v>447</v>
      </c>
      <c r="BO151" s="38">
        <f>VLOOKUP(B:B,'[1]1. RW,EX,BOP,CP,SA'!$B:$CD,45,0)</f>
        <v>224</v>
      </c>
      <c r="BP151" s="38">
        <f>VLOOKUP(B:B,'[1]1. RW,EX,BOP,CP,SA'!$B:$CD,46,0)</f>
        <v>211</v>
      </c>
      <c r="BQ151" s="38">
        <f>VLOOKUP(B:B,'[1]1. RW,EX,BOP,CP,SA'!$B:$CD,47,0)</f>
        <v>212</v>
      </c>
      <c r="BR151" s="38">
        <f>VLOOKUP(B:B,'[1]1. RW,EX,BOP,CP,SA'!$B:$CD,48,0)</f>
        <v>184</v>
      </c>
      <c r="BS151" s="38">
        <f>VLOOKUP(B:B,'[1]1. RW,EX,BOP,CP,SA'!$B:$CD,49,0)</f>
        <v>150</v>
      </c>
      <c r="BT151" s="38">
        <f>VLOOKUP(B:B,'[1]1. RW,EX,BOP,CP,SA'!$B:$CD,50,0)</f>
        <v>142</v>
      </c>
      <c r="BU151" s="38">
        <f>VLOOKUP(B:B,'[1]1. RW,EX,BOP,CP,SA'!$B:$CD,51,0)</f>
        <v>250</v>
      </c>
      <c r="BV151" s="38">
        <f>VLOOKUP(B:B,'[1]1. RW,EX,BOP,CP,SA'!$B:$CD,52,0)</f>
        <v>191</v>
      </c>
      <c r="BW151" s="38">
        <f>VLOOKUP(B:B,'[1]1. RW,EX,BOP,CP,SA'!$B:$CD,53,0)</f>
        <v>176</v>
      </c>
      <c r="BX151" s="38">
        <f>VLOOKUP(B:B,'[1]1. RW,EX,BOP,CP,SA'!$B:$CD,54,0)</f>
        <v>169</v>
      </c>
      <c r="BY151" s="38">
        <f>VLOOKUP(B:B,'[1]1. RW,EX,BOP,CP,SA'!$B:$CD,55,0)</f>
        <v>234</v>
      </c>
      <c r="BZ151" s="38">
        <f>VLOOKUP(B:B,'[1]1. RW,EX,BOP,CP,SA'!$B:$CD,56,0)</f>
        <v>171</v>
      </c>
      <c r="CA151" s="38">
        <f>VLOOKUP(B:B,'[1]1. RW,EX,BOP,CP,SA'!$B:$CD,57,0)</f>
        <v>268</v>
      </c>
      <c r="CB151" s="38">
        <f>VLOOKUP(B:B,'[1]1. RW,EX,BOP,CP,SA'!$B:$CD,58,0)</f>
        <v>325</v>
      </c>
      <c r="CC151" s="38">
        <f>VLOOKUP(B:B,'[1]1. RW,EX,BOP,CP,SA'!$B:$CD,59,0)</f>
        <v>174</v>
      </c>
      <c r="CD151" s="38">
        <f>VLOOKUP(B:B,'[1]1. RW,EX,BOP,CP,SA'!$B:$CD,60,0)</f>
        <v>200</v>
      </c>
      <c r="CE151" s="38">
        <f>VLOOKUP(B:B,'[1]1. RW,EX,BOP,CP,SA'!$B:$CD,61,0)</f>
        <v>188</v>
      </c>
      <c r="CF151" s="38">
        <f>VLOOKUP(B:B,'[1]1. RW,EX,BOP,CP,SA'!$B:$CD,62,0)</f>
        <v>155</v>
      </c>
      <c r="CG151" s="38">
        <f>VLOOKUP(B:B,'[1]1. RW,EX,BOP,CP,SA'!$B:$CD,63,0)</f>
        <v>241</v>
      </c>
      <c r="CH151" s="38">
        <f>VLOOKUP(B:B,'[1]1. RW,EX,BOP,CP,SA'!$B:$CD,64,0)</f>
        <v>341</v>
      </c>
      <c r="CI151" s="38">
        <f>VLOOKUP(B:B,'[1]1. RW,EX,BOP,CP,SA'!$B:$CD,65,0)</f>
        <v>181</v>
      </c>
      <c r="CJ151" s="38">
        <f>VLOOKUP(B:B,'[1]1. RW,EX,BOP,CP,SA'!$B:$CD,66,0)</f>
        <v>146</v>
      </c>
      <c r="CK151" s="38">
        <f>VLOOKUP(B:B,'[1]1. RW,EX,BOP,CP,SA'!$B:$CD,67,0)</f>
        <v>240</v>
      </c>
      <c r="CL151" s="38">
        <f>VLOOKUP(B:B,'[1]1. RW,EX,BOP,CP,SA'!$B:$CD,68,0)</f>
        <v>301</v>
      </c>
      <c r="CM151" s="38">
        <f>VLOOKUP(B:B,'[1]1. RW,EX,BOP,CP,SA'!$B:$CD,69,0)</f>
        <v>283</v>
      </c>
      <c r="CN151" s="38">
        <f>VLOOKUP(B:B,'[1]1. RW,EX,BOP,CP,SA'!$B:$CD,70,0)</f>
        <v>136</v>
      </c>
      <c r="CO151" s="38">
        <f>VLOOKUP(B:B,'[1]1. RW,EX,BOP,CP,SA'!$B:$CD,71,0)</f>
        <v>260</v>
      </c>
      <c r="CP151" s="38">
        <f>VLOOKUP(B:B,'[1]1. RW,EX,BOP,CP,SA'!$B:$CD,72,0)</f>
        <v>192</v>
      </c>
      <c r="CQ151" s="38">
        <f>VLOOKUP(B:B,'[1]1. RW,EX,BOP,CP,SA'!$B:$CD,73,0)</f>
        <v>224</v>
      </c>
      <c r="CR151" s="38">
        <f>VLOOKUP(B:B,'[1]1. RW,EX,BOP,CP,SA'!$B:$CD,74,0)</f>
        <v>214</v>
      </c>
      <c r="CS151" s="38">
        <f>VLOOKUP(B:B,'[1]1. RW,EX,BOP,CP,SA'!$B:$CD,75,0)</f>
        <v>185</v>
      </c>
      <c r="CT151" s="38">
        <f>VLOOKUP(B:B,'[1]1. RW,EX,BOP,CP,SA'!$B:$CD,76,0)</f>
        <v>822</v>
      </c>
      <c r="CU151" s="38">
        <f>VLOOKUP(B:B,'[1]1. RW,EX,BOP,CP,SA'!$B:$CD,77,0)</f>
        <v>186</v>
      </c>
      <c r="CV151" s="52">
        <f>VLOOKUP(B:B,'[1]1. RW,EX,BOP,CP,SA'!$B:$CD,78,0)</f>
        <v>152</v>
      </c>
      <c r="CW151" s="52">
        <f>VLOOKUP(B:B,'[1]1. RW,EX,BOP,CP,SA'!$B:$CD,79,0)</f>
        <v>145</v>
      </c>
      <c r="CX151" s="52">
        <f>VLOOKUP(B:B,'[1]1. RW,EX,BOP,CP,SA'!$B:$CD,80,0)</f>
        <v>226</v>
      </c>
      <c r="CY151" s="52">
        <f>VLOOKUP(B:B,'[1]1. RW,EX,BOP,CP,SA'!$B:$CD,81,0)</f>
        <v>330</v>
      </c>
    </row>
    <row r="152" spans="1:103">
      <c r="A152" s="9" t="s">
        <v>286</v>
      </c>
      <c r="B152" s="5" t="s">
        <v>1545</v>
      </c>
      <c r="C152" s="18" t="s">
        <v>882</v>
      </c>
      <c r="D152" s="38">
        <v>6738</v>
      </c>
      <c r="E152" s="38">
        <v>6477</v>
      </c>
      <c r="F152" s="38">
        <v>7398</v>
      </c>
      <c r="G152" s="38">
        <v>7780</v>
      </c>
      <c r="H152" s="38">
        <v>6377</v>
      </c>
      <c r="I152" s="38">
        <v>6928</v>
      </c>
      <c r="J152" s="38">
        <v>6725</v>
      </c>
      <c r="K152" s="38">
        <v>6839</v>
      </c>
      <c r="L152" s="38">
        <v>7760</v>
      </c>
      <c r="M152" s="38">
        <v>8689</v>
      </c>
      <c r="N152" s="38">
        <v>10511</v>
      </c>
      <c r="O152" s="38">
        <v>11902</v>
      </c>
      <c r="P152" s="38">
        <v>13485</v>
      </c>
      <c r="Q152" s="38">
        <v>15131</v>
      </c>
      <c r="R152" s="38">
        <v>16587</v>
      </c>
      <c r="S152" s="38">
        <v>17730</v>
      </c>
      <c r="T152" s="38">
        <v>16380</v>
      </c>
      <c r="U152" s="38">
        <v>16614</v>
      </c>
      <c r="V152" s="38">
        <v>20633</v>
      </c>
      <c r="W152" s="38">
        <v>22484</v>
      </c>
      <c r="X152" s="53">
        <f>VLOOKUP(B:B,'[1]1. RW,EX,BOP,CP,SA'!$B:$CD,2,0)</f>
        <v>1526</v>
      </c>
      <c r="Y152" s="38">
        <f>VLOOKUP(B:B,'[1]1. RW,EX,BOP,CP,SA'!$B:$CD,3,0)</f>
        <v>1693</v>
      </c>
      <c r="Z152" s="38">
        <f>VLOOKUP(B:B,'[1]1. RW,EX,BOP,CP,SA'!$B:$CD,4,0)</f>
        <v>1742</v>
      </c>
      <c r="AA152" s="38">
        <f>VLOOKUP(B:B,'[1]1. RW,EX,BOP,CP,SA'!$B:$CD,5,0)</f>
        <v>1777</v>
      </c>
      <c r="AB152" s="38">
        <f>VLOOKUP(B:B,'[1]1. RW,EX,BOP,CP,SA'!$B:$CD,6,0)</f>
        <v>1588</v>
      </c>
      <c r="AC152" s="38">
        <f>VLOOKUP(B:B,'[1]1. RW,EX,BOP,CP,SA'!$B:$CD,7,0)</f>
        <v>1592</v>
      </c>
      <c r="AD152" s="38">
        <f>VLOOKUP(B:B,'[1]1. RW,EX,BOP,CP,SA'!$B:$CD,8,0)</f>
        <v>1802</v>
      </c>
      <c r="AE152" s="38">
        <f>VLOOKUP(B:B,'[1]1. RW,EX,BOP,CP,SA'!$B:$CD,9,0)</f>
        <v>1495</v>
      </c>
      <c r="AF152" s="38">
        <f>VLOOKUP(B:B,'[1]1. RW,EX,BOP,CP,SA'!$B:$CD,10,0)</f>
        <v>1877</v>
      </c>
      <c r="AG152" s="38">
        <f>VLOOKUP(B:B,'[1]1. RW,EX,BOP,CP,SA'!$B:$CD,11,0)</f>
        <v>1934</v>
      </c>
      <c r="AH152" s="38">
        <f>VLOOKUP(B:B,'[1]1. RW,EX,BOP,CP,SA'!$B:$CD,12,0)</f>
        <v>1650</v>
      </c>
      <c r="AI152" s="38">
        <f>VLOOKUP(B:B,'[1]1. RW,EX,BOP,CP,SA'!$B:$CD,13,0)</f>
        <v>1937</v>
      </c>
      <c r="AJ152" s="38">
        <f>VLOOKUP(B:B,'[1]1. RW,EX,BOP,CP,SA'!$B:$CD,14,0)</f>
        <v>1944</v>
      </c>
      <c r="AK152" s="38">
        <f>VLOOKUP(B:B,'[1]1. RW,EX,BOP,CP,SA'!$B:$CD,15,0)</f>
        <v>1878</v>
      </c>
      <c r="AL152" s="38">
        <f>VLOOKUP(B:B,'[1]1. RW,EX,BOP,CP,SA'!$B:$CD,16,0)</f>
        <v>2007</v>
      </c>
      <c r="AM152" s="38">
        <f>VLOOKUP(B:B,'[1]1. RW,EX,BOP,CP,SA'!$B:$CD,17,0)</f>
        <v>1951</v>
      </c>
      <c r="AN152" s="38">
        <f>VLOOKUP(B:B,'[1]1. RW,EX,BOP,CP,SA'!$B:$CD,18,0)</f>
        <v>1788</v>
      </c>
      <c r="AO152" s="38">
        <f>VLOOKUP(B:B,'[1]1. RW,EX,BOP,CP,SA'!$B:$CD,19,0)</f>
        <v>1713</v>
      </c>
      <c r="AP152" s="38">
        <f>VLOOKUP(B:B,'[1]1. RW,EX,BOP,CP,SA'!$B:$CD,20,0)</f>
        <v>1620</v>
      </c>
      <c r="AQ152" s="38">
        <f>VLOOKUP(B:B,'[1]1. RW,EX,BOP,CP,SA'!$B:$CD,21,0)</f>
        <v>1256</v>
      </c>
      <c r="AR152" s="38">
        <f>VLOOKUP(B:B,'[1]1. RW,EX,BOP,CP,SA'!$B:$CD,22,0)</f>
        <v>1639</v>
      </c>
      <c r="AS152" s="38">
        <f>VLOOKUP(B:B,'[1]1. RW,EX,BOP,CP,SA'!$B:$CD,23,0)</f>
        <v>1725</v>
      </c>
      <c r="AT152" s="38">
        <f>VLOOKUP(B:B,'[1]1. RW,EX,BOP,CP,SA'!$B:$CD,24,0)</f>
        <v>1763</v>
      </c>
      <c r="AU152" s="38">
        <f>VLOOKUP(B:B,'[1]1. RW,EX,BOP,CP,SA'!$B:$CD,25,0)</f>
        <v>1801</v>
      </c>
      <c r="AV152" s="38">
        <f>VLOOKUP(B:B,'[1]1. RW,EX,BOP,CP,SA'!$B:$CD,26,0)</f>
        <v>1606</v>
      </c>
      <c r="AW152" s="38">
        <f>VLOOKUP(B:B,'[1]1. RW,EX,BOP,CP,SA'!$B:$CD,27,0)</f>
        <v>1559</v>
      </c>
      <c r="AX152" s="38">
        <f>VLOOKUP(B:B,'[1]1. RW,EX,BOP,CP,SA'!$B:$CD,28,0)</f>
        <v>1792</v>
      </c>
      <c r="AY152" s="38">
        <f>VLOOKUP(B:B,'[1]1. RW,EX,BOP,CP,SA'!$B:$CD,29,0)</f>
        <v>1768</v>
      </c>
      <c r="AZ152" s="38">
        <f>VLOOKUP(B:B,'[1]1. RW,EX,BOP,CP,SA'!$B:$CD,30,0)</f>
        <v>1630</v>
      </c>
      <c r="BA152" s="38">
        <f>VLOOKUP(B:B,'[1]1. RW,EX,BOP,CP,SA'!$B:$CD,31,0)</f>
        <v>1704</v>
      </c>
      <c r="BB152" s="38">
        <f>VLOOKUP(B:B,'[1]1. RW,EX,BOP,CP,SA'!$B:$CD,32,0)</f>
        <v>1700</v>
      </c>
      <c r="BC152" s="38">
        <f>VLOOKUP(B:B,'[1]1. RW,EX,BOP,CP,SA'!$B:$CD,33,0)</f>
        <v>1805</v>
      </c>
      <c r="BD152" s="38">
        <f>VLOOKUP(B:B,'[1]1. RW,EX,BOP,CP,SA'!$B:$CD,34,0)</f>
        <v>1792</v>
      </c>
      <c r="BE152" s="38">
        <f>VLOOKUP(B:B,'[1]1. RW,EX,BOP,CP,SA'!$B:$CD,35,0)</f>
        <v>2008</v>
      </c>
      <c r="BF152" s="38">
        <f>VLOOKUP(B:B,'[1]1. RW,EX,BOP,CP,SA'!$B:$CD,36,0)</f>
        <v>1967</v>
      </c>
      <c r="BG152" s="38">
        <f>VLOOKUP(B:B,'[1]1. RW,EX,BOP,CP,SA'!$B:$CD,37,0)</f>
        <v>1993</v>
      </c>
      <c r="BH152" s="38">
        <f>VLOOKUP(B:B,'[1]1. RW,EX,BOP,CP,SA'!$B:$CD,38,0)</f>
        <v>2056</v>
      </c>
      <c r="BI152" s="38">
        <f>VLOOKUP(B:B,'[1]1. RW,EX,BOP,CP,SA'!$B:$CD,39,0)</f>
        <v>2204</v>
      </c>
      <c r="BJ152" s="38">
        <f>VLOOKUP(B:B,'[1]1. RW,EX,BOP,CP,SA'!$B:$CD,40,0)</f>
        <v>2223</v>
      </c>
      <c r="BK152" s="38">
        <f>VLOOKUP(B:B,'[1]1. RW,EX,BOP,CP,SA'!$B:$CD,41,0)</f>
        <v>2206</v>
      </c>
      <c r="BL152" s="38">
        <f>VLOOKUP(B:B,'[1]1. RW,EX,BOP,CP,SA'!$B:$CD,42,0)</f>
        <v>2707</v>
      </c>
      <c r="BM152" s="38">
        <f>VLOOKUP(B:B,'[1]1. RW,EX,BOP,CP,SA'!$B:$CD,43,0)</f>
        <v>2430</v>
      </c>
      <c r="BN152" s="38">
        <f>VLOOKUP(B:B,'[1]1. RW,EX,BOP,CP,SA'!$B:$CD,44,0)</f>
        <v>2564</v>
      </c>
      <c r="BO152" s="38">
        <f>VLOOKUP(B:B,'[1]1. RW,EX,BOP,CP,SA'!$B:$CD,45,0)</f>
        <v>2810</v>
      </c>
      <c r="BP152" s="38">
        <f>VLOOKUP(B:B,'[1]1. RW,EX,BOP,CP,SA'!$B:$CD,46,0)</f>
        <v>2828</v>
      </c>
      <c r="BQ152" s="38">
        <f>VLOOKUP(B:B,'[1]1. RW,EX,BOP,CP,SA'!$B:$CD,47,0)</f>
        <v>3091</v>
      </c>
      <c r="BR152" s="38">
        <f>VLOOKUP(B:B,'[1]1. RW,EX,BOP,CP,SA'!$B:$CD,48,0)</f>
        <v>2985</v>
      </c>
      <c r="BS152" s="38">
        <f>VLOOKUP(B:B,'[1]1. RW,EX,BOP,CP,SA'!$B:$CD,49,0)</f>
        <v>2998</v>
      </c>
      <c r="BT152" s="38">
        <f>VLOOKUP(B:B,'[1]1. RW,EX,BOP,CP,SA'!$B:$CD,50,0)</f>
        <v>3095</v>
      </c>
      <c r="BU152" s="38">
        <f>VLOOKUP(B:B,'[1]1. RW,EX,BOP,CP,SA'!$B:$CD,51,0)</f>
        <v>3149</v>
      </c>
      <c r="BV152" s="38">
        <f>VLOOKUP(B:B,'[1]1. RW,EX,BOP,CP,SA'!$B:$CD,52,0)</f>
        <v>3630</v>
      </c>
      <c r="BW152" s="38">
        <f>VLOOKUP(B:B,'[1]1. RW,EX,BOP,CP,SA'!$B:$CD,53,0)</f>
        <v>3611</v>
      </c>
      <c r="BX152" s="38">
        <f>VLOOKUP(B:B,'[1]1. RW,EX,BOP,CP,SA'!$B:$CD,54,0)</f>
        <v>3832</v>
      </c>
      <c r="BY152" s="38">
        <f>VLOOKUP(B:B,'[1]1. RW,EX,BOP,CP,SA'!$B:$CD,55,0)</f>
        <v>3468</v>
      </c>
      <c r="BZ152" s="38">
        <f>VLOOKUP(B:B,'[1]1. RW,EX,BOP,CP,SA'!$B:$CD,56,0)</f>
        <v>3838</v>
      </c>
      <c r="CA152" s="38">
        <f>VLOOKUP(B:B,'[1]1. RW,EX,BOP,CP,SA'!$B:$CD,57,0)</f>
        <v>3993</v>
      </c>
      <c r="CB152" s="38">
        <f>VLOOKUP(B:B,'[1]1. RW,EX,BOP,CP,SA'!$B:$CD,58,0)</f>
        <v>3979</v>
      </c>
      <c r="CC152" s="38">
        <f>VLOOKUP(B:B,'[1]1. RW,EX,BOP,CP,SA'!$B:$CD,59,0)</f>
        <v>4341</v>
      </c>
      <c r="CD152" s="38">
        <f>VLOOKUP(B:B,'[1]1. RW,EX,BOP,CP,SA'!$B:$CD,60,0)</f>
        <v>4161</v>
      </c>
      <c r="CE152" s="38">
        <f>VLOOKUP(B:B,'[1]1. RW,EX,BOP,CP,SA'!$B:$CD,61,0)</f>
        <v>4106</v>
      </c>
      <c r="CF152" s="38">
        <f>VLOOKUP(B:B,'[1]1. RW,EX,BOP,CP,SA'!$B:$CD,62,0)</f>
        <v>4423</v>
      </c>
      <c r="CG152" s="38">
        <f>VLOOKUP(B:B,'[1]1. RW,EX,BOP,CP,SA'!$B:$CD,63,0)</f>
        <v>4612</v>
      </c>
      <c r="CH152" s="38">
        <f>VLOOKUP(B:B,'[1]1. RW,EX,BOP,CP,SA'!$B:$CD,64,0)</f>
        <v>4154</v>
      </c>
      <c r="CI152" s="38">
        <f>VLOOKUP(B:B,'[1]1. RW,EX,BOP,CP,SA'!$B:$CD,65,0)</f>
        <v>4541</v>
      </c>
      <c r="CJ152" s="38">
        <f>VLOOKUP(B:B,'[1]1. RW,EX,BOP,CP,SA'!$B:$CD,66,0)</f>
        <v>4054</v>
      </c>
      <c r="CK152" s="38">
        <f>VLOOKUP(B:B,'[1]1. RW,EX,BOP,CP,SA'!$B:$CD,67,0)</f>
        <v>3771</v>
      </c>
      <c r="CL152" s="38">
        <f>VLOOKUP(B:B,'[1]1. RW,EX,BOP,CP,SA'!$B:$CD,68,0)</f>
        <v>4121</v>
      </c>
      <c r="CM152" s="38">
        <f>VLOOKUP(B:B,'[1]1. RW,EX,BOP,CP,SA'!$B:$CD,69,0)</f>
        <v>4434</v>
      </c>
      <c r="CN152" s="38">
        <f>VLOOKUP(B:B,'[1]1. RW,EX,BOP,CP,SA'!$B:$CD,70,0)</f>
        <v>4188</v>
      </c>
      <c r="CO152" s="38">
        <f>VLOOKUP(B:B,'[1]1. RW,EX,BOP,CP,SA'!$B:$CD,71,0)</f>
        <v>4357</v>
      </c>
      <c r="CP152" s="38">
        <f>VLOOKUP(B:B,'[1]1. RW,EX,BOP,CP,SA'!$B:$CD,72,0)</f>
        <v>3979</v>
      </c>
      <c r="CQ152" s="38">
        <f>VLOOKUP(B:B,'[1]1. RW,EX,BOP,CP,SA'!$B:$CD,73,0)</f>
        <v>4090</v>
      </c>
      <c r="CR152" s="38">
        <f>VLOOKUP(B:B,'[1]1. RW,EX,BOP,CP,SA'!$B:$CD,74,0)</f>
        <v>4657</v>
      </c>
      <c r="CS152" s="38">
        <f>VLOOKUP(B:B,'[1]1. RW,EX,BOP,CP,SA'!$B:$CD,75,0)</f>
        <v>5414</v>
      </c>
      <c r="CT152" s="38">
        <f>VLOOKUP(B:B,'[1]1. RW,EX,BOP,CP,SA'!$B:$CD,76,0)</f>
        <v>5013</v>
      </c>
      <c r="CU152" s="38">
        <f>VLOOKUP(B:B,'[1]1. RW,EX,BOP,CP,SA'!$B:$CD,77,0)</f>
        <v>5549</v>
      </c>
      <c r="CV152" s="52">
        <f>VLOOKUP(B:B,'[1]1. RW,EX,BOP,CP,SA'!$B:$CD,78,0)</f>
        <v>5811</v>
      </c>
      <c r="CW152" s="52">
        <f>VLOOKUP(B:B,'[1]1. RW,EX,BOP,CP,SA'!$B:$CD,79,0)</f>
        <v>5599</v>
      </c>
      <c r="CX152" s="52">
        <f>VLOOKUP(B:B,'[1]1. RW,EX,BOP,CP,SA'!$B:$CD,80,0)</f>
        <v>5488</v>
      </c>
      <c r="CY152" s="52">
        <f>VLOOKUP(B:B,'[1]1. RW,EX,BOP,CP,SA'!$B:$CD,81,0)</f>
        <v>5586</v>
      </c>
    </row>
    <row r="153" spans="1:103">
      <c r="A153" s="13" t="s">
        <v>288</v>
      </c>
      <c r="B153" s="5" t="s">
        <v>1546</v>
      </c>
      <c r="C153" s="18" t="s">
        <v>883</v>
      </c>
      <c r="D153" s="38">
        <v>3224</v>
      </c>
      <c r="E153" s="38">
        <v>3425</v>
      </c>
      <c r="F153" s="38">
        <v>3440</v>
      </c>
      <c r="G153" s="38">
        <v>4171</v>
      </c>
      <c r="H153" s="38">
        <v>3051</v>
      </c>
      <c r="I153" s="38">
        <v>3145</v>
      </c>
      <c r="J153" s="38">
        <v>3081</v>
      </c>
      <c r="K153" s="38">
        <v>3530</v>
      </c>
      <c r="L153" s="38">
        <v>4180</v>
      </c>
      <c r="M153" s="38">
        <v>4910</v>
      </c>
      <c r="N153" s="38">
        <v>5848</v>
      </c>
      <c r="O153" s="38">
        <v>7375</v>
      </c>
      <c r="P153" s="38">
        <v>8252</v>
      </c>
      <c r="Q153" s="38">
        <v>9056</v>
      </c>
      <c r="R153" s="38">
        <v>10032</v>
      </c>
      <c r="S153" s="38">
        <v>11351</v>
      </c>
      <c r="T153" s="38">
        <v>10379</v>
      </c>
      <c r="U153" s="38">
        <v>10164</v>
      </c>
      <c r="V153" s="38">
        <v>11668</v>
      </c>
      <c r="W153" s="38">
        <v>13429</v>
      </c>
      <c r="X153" s="53">
        <f>VLOOKUP(B:B,'[1]1. RW,EX,BOP,CP,SA'!$B:$CD,2,0)</f>
        <v>718</v>
      </c>
      <c r="Y153" s="38">
        <f>VLOOKUP(B:B,'[1]1. RW,EX,BOP,CP,SA'!$B:$CD,3,0)</f>
        <v>772</v>
      </c>
      <c r="Z153" s="38">
        <f>VLOOKUP(B:B,'[1]1. RW,EX,BOP,CP,SA'!$B:$CD,4,0)</f>
        <v>794</v>
      </c>
      <c r="AA153" s="38">
        <f>VLOOKUP(B:B,'[1]1. RW,EX,BOP,CP,SA'!$B:$CD,5,0)</f>
        <v>940</v>
      </c>
      <c r="AB153" s="38">
        <f>VLOOKUP(B:B,'[1]1. RW,EX,BOP,CP,SA'!$B:$CD,6,0)</f>
        <v>897</v>
      </c>
      <c r="AC153" s="38">
        <f>VLOOKUP(B:B,'[1]1. RW,EX,BOP,CP,SA'!$B:$CD,7,0)</f>
        <v>841</v>
      </c>
      <c r="AD153" s="38">
        <f>VLOOKUP(B:B,'[1]1. RW,EX,BOP,CP,SA'!$B:$CD,8,0)</f>
        <v>891</v>
      </c>
      <c r="AE153" s="38">
        <f>VLOOKUP(B:B,'[1]1. RW,EX,BOP,CP,SA'!$B:$CD,9,0)</f>
        <v>796</v>
      </c>
      <c r="AF153" s="38">
        <f>VLOOKUP(B:B,'[1]1. RW,EX,BOP,CP,SA'!$B:$CD,10,0)</f>
        <v>894</v>
      </c>
      <c r="AG153" s="38">
        <f>VLOOKUP(B:B,'[1]1. RW,EX,BOP,CP,SA'!$B:$CD,11,0)</f>
        <v>940</v>
      </c>
      <c r="AH153" s="38">
        <f>VLOOKUP(B:B,'[1]1. RW,EX,BOP,CP,SA'!$B:$CD,12,0)</f>
        <v>757</v>
      </c>
      <c r="AI153" s="38">
        <f>VLOOKUP(B:B,'[1]1. RW,EX,BOP,CP,SA'!$B:$CD,13,0)</f>
        <v>849</v>
      </c>
      <c r="AJ153" s="38">
        <f>VLOOKUP(B:B,'[1]1. RW,EX,BOP,CP,SA'!$B:$CD,14,0)</f>
        <v>918</v>
      </c>
      <c r="AK153" s="38">
        <f>VLOOKUP(B:B,'[1]1. RW,EX,BOP,CP,SA'!$B:$CD,15,0)</f>
        <v>976</v>
      </c>
      <c r="AL153" s="38">
        <f>VLOOKUP(B:B,'[1]1. RW,EX,BOP,CP,SA'!$B:$CD,16,0)</f>
        <v>1169</v>
      </c>
      <c r="AM153" s="38">
        <f>VLOOKUP(B:B,'[1]1. RW,EX,BOP,CP,SA'!$B:$CD,17,0)</f>
        <v>1108</v>
      </c>
      <c r="AN153" s="38">
        <f>VLOOKUP(B:B,'[1]1. RW,EX,BOP,CP,SA'!$B:$CD,18,0)</f>
        <v>860</v>
      </c>
      <c r="AO153" s="38">
        <f>VLOOKUP(B:B,'[1]1. RW,EX,BOP,CP,SA'!$B:$CD,19,0)</f>
        <v>810</v>
      </c>
      <c r="AP153" s="38">
        <f>VLOOKUP(B:B,'[1]1. RW,EX,BOP,CP,SA'!$B:$CD,20,0)</f>
        <v>761</v>
      </c>
      <c r="AQ153" s="38">
        <f>VLOOKUP(B:B,'[1]1. RW,EX,BOP,CP,SA'!$B:$CD,21,0)</f>
        <v>620</v>
      </c>
      <c r="AR153" s="38">
        <f>VLOOKUP(B:B,'[1]1. RW,EX,BOP,CP,SA'!$B:$CD,22,0)</f>
        <v>778</v>
      </c>
      <c r="AS153" s="38">
        <f>VLOOKUP(B:B,'[1]1. RW,EX,BOP,CP,SA'!$B:$CD,23,0)</f>
        <v>797</v>
      </c>
      <c r="AT153" s="38">
        <f>VLOOKUP(B:B,'[1]1. RW,EX,BOP,CP,SA'!$B:$CD,24,0)</f>
        <v>781</v>
      </c>
      <c r="AU153" s="38">
        <f>VLOOKUP(B:B,'[1]1. RW,EX,BOP,CP,SA'!$B:$CD,25,0)</f>
        <v>789</v>
      </c>
      <c r="AV153" s="38">
        <f>VLOOKUP(B:B,'[1]1. RW,EX,BOP,CP,SA'!$B:$CD,26,0)</f>
        <v>741</v>
      </c>
      <c r="AW153" s="38">
        <f>VLOOKUP(B:B,'[1]1. RW,EX,BOP,CP,SA'!$B:$CD,27,0)</f>
        <v>685</v>
      </c>
      <c r="AX153" s="38">
        <f>VLOOKUP(B:B,'[1]1. RW,EX,BOP,CP,SA'!$B:$CD,28,0)</f>
        <v>755</v>
      </c>
      <c r="AY153" s="38">
        <f>VLOOKUP(B:B,'[1]1. RW,EX,BOP,CP,SA'!$B:$CD,29,0)</f>
        <v>900</v>
      </c>
      <c r="AZ153" s="38">
        <f>VLOOKUP(B:B,'[1]1. RW,EX,BOP,CP,SA'!$B:$CD,30,0)</f>
        <v>815</v>
      </c>
      <c r="BA153" s="38">
        <f>VLOOKUP(B:B,'[1]1. RW,EX,BOP,CP,SA'!$B:$CD,31,0)</f>
        <v>879</v>
      </c>
      <c r="BB153" s="38">
        <f>VLOOKUP(B:B,'[1]1. RW,EX,BOP,CP,SA'!$B:$CD,32,0)</f>
        <v>902</v>
      </c>
      <c r="BC153" s="38">
        <f>VLOOKUP(B:B,'[1]1. RW,EX,BOP,CP,SA'!$B:$CD,33,0)</f>
        <v>934</v>
      </c>
      <c r="BD153" s="38">
        <f>VLOOKUP(B:B,'[1]1. RW,EX,BOP,CP,SA'!$B:$CD,34,0)</f>
        <v>941</v>
      </c>
      <c r="BE153" s="38">
        <f>VLOOKUP(B:B,'[1]1. RW,EX,BOP,CP,SA'!$B:$CD,35,0)</f>
        <v>1070</v>
      </c>
      <c r="BF153" s="38">
        <f>VLOOKUP(B:B,'[1]1. RW,EX,BOP,CP,SA'!$B:$CD,36,0)</f>
        <v>1076</v>
      </c>
      <c r="BG153" s="38">
        <f>VLOOKUP(B:B,'[1]1. RW,EX,BOP,CP,SA'!$B:$CD,37,0)</f>
        <v>1093</v>
      </c>
      <c r="BH153" s="38">
        <f>VLOOKUP(B:B,'[1]1. RW,EX,BOP,CP,SA'!$B:$CD,38,0)</f>
        <v>1173</v>
      </c>
      <c r="BI153" s="38">
        <f>VLOOKUP(B:B,'[1]1. RW,EX,BOP,CP,SA'!$B:$CD,39,0)</f>
        <v>1233</v>
      </c>
      <c r="BJ153" s="38">
        <f>VLOOKUP(B:B,'[1]1. RW,EX,BOP,CP,SA'!$B:$CD,40,0)</f>
        <v>1243</v>
      </c>
      <c r="BK153" s="38">
        <f>VLOOKUP(B:B,'[1]1. RW,EX,BOP,CP,SA'!$B:$CD,41,0)</f>
        <v>1261</v>
      </c>
      <c r="BL153" s="38">
        <f>VLOOKUP(B:B,'[1]1. RW,EX,BOP,CP,SA'!$B:$CD,42,0)</f>
        <v>1421</v>
      </c>
      <c r="BM153" s="38">
        <f>VLOOKUP(B:B,'[1]1. RW,EX,BOP,CP,SA'!$B:$CD,43,0)</f>
        <v>1349</v>
      </c>
      <c r="BN153" s="38">
        <f>VLOOKUP(B:B,'[1]1. RW,EX,BOP,CP,SA'!$B:$CD,44,0)</f>
        <v>1428</v>
      </c>
      <c r="BO153" s="38">
        <f>VLOOKUP(B:B,'[1]1. RW,EX,BOP,CP,SA'!$B:$CD,45,0)</f>
        <v>1650</v>
      </c>
      <c r="BP153" s="38">
        <f>VLOOKUP(B:B,'[1]1. RW,EX,BOP,CP,SA'!$B:$CD,46,0)</f>
        <v>1718</v>
      </c>
      <c r="BQ153" s="38">
        <f>VLOOKUP(B:B,'[1]1. RW,EX,BOP,CP,SA'!$B:$CD,47,0)</f>
        <v>1978</v>
      </c>
      <c r="BR153" s="38">
        <f>VLOOKUP(B:B,'[1]1. RW,EX,BOP,CP,SA'!$B:$CD,48,0)</f>
        <v>1836</v>
      </c>
      <c r="BS153" s="38">
        <f>VLOOKUP(B:B,'[1]1. RW,EX,BOP,CP,SA'!$B:$CD,49,0)</f>
        <v>1843</v>
      </c>
      <c r="BT153" s="38">
        <f>VLOOKUP(B:B,'[1]1. RW,EX,BOP,CP,SA'!$B:$CD,50,0)</f>
        <v>1829</v>
      </c>
      <c r="BU153" s="38">
        <f>VLOOKUP(B:B,'[1]1. RW,EX,BOP,CP,SA'!$B:$CD,51,0)</f>
        <v>1959</v>
      </c>
      <c r="BV153" s="38">
        <f>VLOOKUP(B:B,'[1]1. RW,EX,BOP,CP,SA'!$B:$CD,52,0)</f>
        <v>2265</v>
      </c>
      <c r="BW153" s="38">
        <f>VLOOKUP(B:B,'[1]1. RW,EX,BOP,CP,SA'!$B:$CD,53,0)</f>
        <v>2199</v>
      </c>
      <c r="BX153" s="38">
        <f>VLOOKUP(B:B,'[1]1. RW,EX,BOP,CP,SA'!$B:$CD,54,0)</f>
        <v>2353</v>
      </c>
      <c r="BY153" s="38">
        <f>VLOOKUP(B:B,'[1]1. RW,EX,BOP,CP,SA'!$B:$CD,55,0)</f>
        <v>2118</v>
      </c>
      <c r="BZ153" s="38">
        <f>VLOOKUP(B:B,'[1]1. RW,EX,BOP,CP,SA'!$B:$CD,56,0)</f>
        <v>2253</v>
      </c>
      <c r="CA153" s="38">
        <f>VLOOKUP(B:B,'[1]1. RW,EX,BOP,CP,SA'!$B:$CD,57,0)</f>
        <v>2332</v>
      </c>
      <c r="CB153" s="38">
        <f>VLOOKUP(B:B,'[1]1. RW,EX,BOP,CP,SA'!$B:$CD,58,0)</f>
        <v>2438</v>
      </c>
      <c r="CC153" s="38">
        <f>VLOOKUP(B:B,'[1]1. RW,EX,BOP,CP,SA'!$B:$CD,59,0)</f>
        <v>2469</v>
      </c>
      <c r="CD153" s="38">
        <f>VLOOKUP(B:B,'[1]1. RW,EX,BOP,CP,SA'!$B:$CD,60,0)</f>
        <v>2524</v>
      </c>
      <c r="CE153" s="38">
        <f>VLOOKUP(B:B,'[1]1. RW,EX,BOP,CP,SA'!$B:$CD,61,0)</f>
        <v>2601</v>
      </c>
      <c r="CF153" s="38">
        <f>VLOOKUP(B:B,'[1]1. RW,EX,BOP,CP,SA'!$B:$CD,62,0)</f>
        <v>2701</v>
      </c>
      <c r="CG153" s="38">
        <f>VLOOKUP(B:B,'[1]1. RW,EX,BOP,CP,SA'!$B:$CD,63,0)</f>
        <v>2951</v>
      </c>
      <c r="CH153" s="38">
        <f>VLOOKUP(B:B,'[1]1. RW,EX,BOP,CP,SA'!$B:$CD,64,0)</f>
        <v>2760</v>
      </c>
      <c r="CI153" s="38">
        <f>VLOOKUP(B:B,'[1]1. RW,EX,BOP,CP,SA'!$B:$CD,65,0)</f>
        <v>2939</v>
      </c>
      <c r="CJ153" s="38">
        <f>VLOOKUP(B:B,'[1]1. RW,EX,BOP,CP,SA'!$B:$CD,66,0)</f>
        <v>2683</v>
      </c>
      <c r="CK153" s="38">
        <f>VLOOKUP(B:B,'[1]1. RW,EX,BOP,CP,SA'!$B:$CD,67,0)</f>
        <v>2451</v>
      </c>
      <c r="CL153" s="38">
        <f>VLOOKUP(B:B,'[1]1. RW,EX,BOP,CP,SA'!$B:$CD,68,0)</f>
        <v>2445</v>
      </c>
      <c r="CM153" s="38">
        <f>VLOOKUP(B:B,'[1]1. RW,EX,BOP,CP,SA'!$B:$CD,69,0)</f>
        <v>2800</v>
      </c>
      <c r="CN153" s="38">
        <f>VLOOKUP(B:B,'[1]1. RW,EX,BOP,CP,SA'!$B:$CD,70,0)</f>
        <v>2584</v>
      </c>
      <c r="CO153" s="38">
        <f>VLOOKUP(B:B,'[1]1. RW,EX,BOP,CP,SA'!$B:$CD,71,0)</f>
        <v>2713</v>
      </c>
      <c r="CP153" s="38">
        <f>VLOOKUP(B:B,'[1]1. RW,EX,BOP,CP,SA'!$B:$CD,72,0)</f>
        <v>2495</v>
      </c>
      <c r="CQ153" s="38">
        <f>VLOOKUP(B:B,'[1]1. RW,EX,BOP,CP,SA'!$B:$CD,73,0)</f>
        <v>2372</v>
      </c>
      <c r="CR153" s="38">
        <f>VLOOKUP(B:B,'[1]1. RW,EX,BOP,CP,SA'!$B:$CD,74,0)</f>
        <v>2666</v>
      </c>
      <c r="CS153" s="38">
        <f>VLOOKUP(B:B,'[1]1. RW,EX,BOP,CP,SA'!$B:$CD,75,0)</f>
        <v>2686</v>
      </c>
      <c r="CT153" s="38">
        <f>VLOOKUP(B:B,'[1]1. RW,EX,BOP,CP,SA'!$B:$CD,76,0)</f>
        <v>3057</v>
      </c>
      <c r="CU153" s="38">
        <f>VLOOKUP(B:B,'[1]1. RW,EX,BOP,CP,SA'!$B:$CD,77,0)</f>
        <v>3259</v>
      </c>
      <c r="CV153" s="52">
        <f>VLOOKUP(B:B,'[1]1. RW,EX,BOP,CP,SA'!$B:$CD,78,0)</f>
        <v>3389</v>
      </c>
      <c r="CW153" s="52">
        <f>VLOOKUP(B:B,'[1]1. RW,EX,BOP,CP,SA'!$B:$CD,79,0)</f>
        <v>3433</v>
      </c>
      <c r="CX153" s="52">
        <f>VLOOKUP(B:B,'[1]1. RW,EX,BOP,CP,SA'!$B:$CD,80,0)</f>
        <v>3283</v>
      </c>
      <c r="CY153" s="52">
        <f>VLOOKUP(B:B,'[1]1. RW,EX,BOP,CP,SA'!$B:$CD,81,0)</f>
        <v>3324</v>
      </c>
    </row>
    <row r="154" spans="1:103">
      <c r="A154" s="13" t="s">
        <v>290</v>
      </c>
      <c r="B154" s="5" t="s">
        <v>1547</v>
      </c>
      <c r="C154" s="18" t="s">
        <v>884</v>
      </c>
      <c r="D154" s="38">
        <v>3480</v>
      </c>
      <c r="E154" s="38">
        <v>3000</v>
      </c>
      <c r="F154" s="38">
        <v>3903</v>
      </c>
      <c r="G154" s="38">
        <v>3574</v>
      </c>
      <c r="H154" s="38">
        <v>3301</v>
      </c>
      <c r="I154" s="38">
        <v>3732</v>
      </c>
      <c r="J154" s="38">
        <v>3595</v>
      </c>
      <c r="K154" s="38">
        <v>3250</v>
      </c>
      <c r="L154" s="38">
        <v>3486</v>
      </c>
      <c r="M154" s="38">
        <v>3619</v>
      </c>
      <c r="N154" s="38">
        <v>4451</v>
      </c>
      <c r="O154" s="38">
        <v>4350</v>
      </c>
      <c r="P154" s="38">
        <v>5019</v>
      </c>
      <c r="Q154" s="38">
        <v>5790</v>
      </c>
      <c r="R154" s="38">
        <v>6213</v>
      </c>
      <c r="S154" s="38">
        <v>5992</v>
      </c>
      <c r="T154" s="38">
        <v>5520</v>
      </c>
      <c r="U154" s="38">
        <v>5888</v>
      </c>
      <c r="V154" s="38">
        <v>8332</v>
      </c>
      <c r="W154" s="38">
        <v>8220</v>
      </c>
      <c r="X154" s="53">
        <f>VLOOKUP(B:B,'[1]1. RW,EX,BOP,CP,SA'!$B:$CD,2,0)</f>
        <v>799</v>
      </c>
      <c r="Y154" s="38">
        <f>VLOOKUP(B:B,'[1]1. RW,EX,BOP,CP,SA'!$B:$CD,3,0)</f>
        <v>914</v>
      </c>
      <c r="Z154" s="38">
        <f>VLOOKUP(B:B,'[1]1. RW,EX,BOP,CP,SA'!$B:$CD,4,0)</f>
        <v>942</v>
      </c>
      <c r="AA154" s="38">
        <f>VLOOKUP(B:B,'[1]1. RW,EX,BOP,CP,SA'!$B:$CD,5,0)</f>
        <v>825</v>
      </c>
      <c r="AB154" s="38">
        <f>VLOOKUP(B:B,'[1]1. RW,EX,BOP,CP,SA'!$B:$CD,6,0)</f>
        <v>678</v>
      </c>
      <c r="AC154" s="38">
        <f>VLOOKUP(B:B,'[1]1. RW,EX,BOP,CP,SA'!$B:$CD,7,0)</f>
        <v>737</v>
      </c>
      <c r="AD154" s="38">
        <f>VLOOKUP(B:B,'[1]1. RW,EX,BOP,CP,SA'!$B:$CD,8,0)</f>
        <v>898</v>
      </c>
      <c r="AE154" s="38">
        <f>VLOOKUP(B:B,'[1]1. RW,EX,BOP,CP,SA'!$B:$CD,9,0)</f>
        <v>687</v>
      </c>
      <c r="AF154" s="38">
        <f>VLOOKUP(B:B,'[1]1. RW,EX,BOP,CP,SA'!$B:$CD,10,0)</f>
        <v>970</v>
      </c>
      <c r="AG154" s="38">
        <f>VLOOKUP(B:B,'[1]1. RW,EX,BOP,CP,SA'!$B:$CD,11,0)</f>
        <v>980</v>
      </c>
      <c r="AH154" s="38">
        <f>VLOOKUP(B:B,'[1]1. RW,EX,BOP,CP,SA'!$B:$CD,12,0)</f>
        <v>878</v>
      </c>
      <c r="AI154" s="38">
        <f>VLOOKUP(B:B,'[1]1. RW,EX,BOP,CP,SA'!$B:$CD,13,0)</f>
        <v>1075</v>
      </c>
      <c r="AJ154" s="38">
        <f>VLOOKUP(B:B,'[1]1. RW,EX,BOP,CP,SA'!$B:$CD,14,0)</f>
        <v>1016</v>
      </c>
      <c r="AK154" s="38">
        <f>VLOOKUP(B:B,'[1]1. RW,EX,BOP,CP,SA'!$B:$CD,15,0)</f>
        <v>890</v>
      </c>
      <c r="AL154" s="38">
        <f>VLOOKUP(B:B,'[1]1. RW,EX,BOP,CP,SA'!$B:$CD,16,0)</f>
        <v>832</v>
      </c>
      <c r="AM154" s="38">
        <f>VLOOKUP(B:B,'[1]1. RW,EX,BOP,CP,SA'!$B:$CD,17,0)</f>
        <v>836</v>
      </c>
      <c r="AN154" s="38">
        <f>VLOOKUP(B:B,'[1]1. RW,EX,BOP,CP,SA'!$B:$CD,18,0)</f>
        <v>921</v>
      </c>
      <c r="AO154" s="38">
        <f>VLOOKUP(B:B,'[1]1. RW,EX,BOP,CP,SA'!$B:$CD,19,0)</f>
        <v>898</v>
      </c>
      <c r="AP154" s="38">
        <f>VLOOKUP(B:B,'[1]1. RW,EX,BOP,CP,SA'!$B:$CD,20,0)</f>
        <v>854</v>
      </c>
      <c r="AQ154" s="38">
        <f>VLOOKUP(B:B,'[1]1. RW,EX,BOP,CP,SA'!$B:$CD,21,0)</f>
        <v>628</v>
      </c>
      <c r="AR154" s="38">
        <f>VLOOKUP(B:B,'[1]1. RW,EX,BOP,CP,SA'!$B:$CD,22,0)</f>
        <v>847</v>
      </c>
      <c r="AS154" s="38">
        <f>VLOOKUP(B:B,'[1]1. RW,EX,BOP,CP,SA'!$B:$CD,23,0)</f>
        <v>914</v>
      </c>
      <c r="AT154" s="38">
        <f>VLOOKUP(B:B,'[1]1. RW,EX,BOP,CP,SA'!$B:$CD,24,0)</f>
        <v>971</v>
      </c>
      <c r="AU154" s="38">
        <f>VLOOKUP(B:B,'[1]1. RW,EX,BOP,CP,SA'!$B:$CD,25,0)</f>
        <v>1000</v>
      </c>
      <c r="AV154" s="38">
        <f>VLOOKUP(B:B,'[1]1. RW,EX,BOP,CP,SA'!$B:$CD,26,0)</f>
        <v>853</v>
      </c>
      <c r="AW154" s="38">
        <f>VLOOKUP(B:B,'[1]1. RW,EX,BOP,CP,SA'!$B:$CD,27,0)</f>
        <v>861</v>
      </c>
      <c r="AX154" s="38">
        <f>VLOOKUP(B:B,'[1]1. RW,EX,BOP,CP,SA'!$B:$CD,28,0)</f>
        <v>1023</v>
      </c>
      <c r="AY154" s="38">
        <f>VLOOKUP(B:B,'[1]1. RW,EX,BOP,CP,SA'!$B:$CD,29,0)</f>
        <v>858</v>
      </c>
      <c r="AZ154" s="38">
        <f>VLOOKUP(B:B,'[1]1. RW,EX,BOP,CP,SA'!$B:$CD,30,0)</f>
        <v>803</v>
      </c>
      <c r="BA154" s="38">
        <f>VLOOKUP(B:B,'[1]1. RW,EX,BOP,CP,SA'!$B:$CD,31,0)</f>
        <v>812</v>
      </c>
      <c r="BB154" s="38">
        <f>VLOOKUP(B:B,'[1]1. RW,EX,BOP,CP,SA'!$B:$CD,32,0)</f>
        <v>784</v>
      </c>
      <c r="BC154" s="38">
        <f>VLOOKUP(B:B,'[1]1. RW,EX,BOP,CP,SA'!$B:$CD,33,0)</f>
        <v>851</v>
      </c>
      <c r="BD154" s="38">
        <f>VLOOKUP(B:B,'[1]1. RW,EX,BOP,CP,SA'!$B:$CD,34,0)</f>
        <v>833</v>
      </c>
      <c r="BE154" s="38">
        <f>VLOOKUP(B:B,'[1]1. RW,EX,BOP,CP,SA'!$B:$CD,35,0)</f>
        <v>915</v>
      </c>
      <c r="BF154" s="38">
        <f>VLOOKUP(B:B,'[1]1. RW,EX,BOP,CP,SA'!$B:$CD,36,0)</f>
        <v>862</v>
      </c>
      <c r="BG154" s="38">
        <f>VLOOKUP(B:B,'[1]1. RW,EX,BOP,CP,SA'!$B:$CD,37,0)</f>
        <v>876</v>
      </c>
      <c r="BH154" s="38">
        <f>VLOOKUP(B:B,'[1]1. RW,EX,BOP,CP,SA'!$B:$CD,38,0)</f>
        <v>856</v>
      </c>
      <c r="BI154" s="38">
        <f>VLOOKUP(B:B,'[1]1. RW,EX,BOP,CP,SA'!$B:$CD,39,0)</f>
        <v>934</v>
      </c>
      <c r="BJ154" s="38">
        <f>VLOOKUP(B:B,'[1]1. RW,EX,BOP,CP,SA'!$B:$CD,40,0)</f>
        <v>931</v>
      </c>
      <c r="BK154" s="38">
        <f>VLOOKUP(B:B,'[1]1. RW,EX,BOP,CP,SA'!$B:$CD,41,0)</f>
        <v>898</v>
      </c>
      <c r="BL154" s="38">
        <f>VLOOKUP(B:B,'[1]1. RW,EX,BOP,CP,SA'!$B:$CD,42,0)</f>
        <v>1239</v>
      </c>
      <c r="BM154" s="38">
        <f>VLOOKUP(B:B,'[1]1. RW,EX,BOP,CP,SA'!$B:$CD,43,0)</f>
        <v>1022</v>
      </c>
      <c r="BN154" s="38">
        <f>VLOOKUP(B:B,'[1]1. RW,EX,BOP,CP,SA'!$B:$CD,44,0)</f>
        <v>1083</v>
      </c>
      <c r="BO154" s="38">
        <f>VLOOKUP(B:B,'[1]1. RW,EX,BOP,CP,SA'!$B:$CD,45,0)</f>
        <v>1107</v>
      </c>
      <c r="BP154" s="38">
        <f>VLOOKUP(B:B,'[1]1. RW,EX,BOP,CP,SA'!$B:$CD,46,0)</f>
        <v>1062</v>
      </c>
      <c r="BQ154" s="38">
        <f>VLOOKUP(B:B,'[1]1. RW,EX,BOP,CP,SA'!$B:$CD,47,0)</f>
        <v>1075</v>
      </c>
      <c r="BR154" s="38">
        <f>VLOOKUP(B:B,'[1]1. RW,EX,BOP,CP,SA'!$B:$CD,48,0)</f>
        <v>1108</v>
      </c>
      <c r="BS154" s="38">
        <f>VLOOKUP(B:B,'[1]1. RW,EX,BOP,CP,SA'!$B:$CD,49,0)</f>
        <v>1105</v>
      </c>
      <c r="BT154" s="38">
        <f>VLOOKUP(B:B,'[1]1. RW,EX,BOP,CP,SA'!$B:$CD,50,0)</f>
        <v>1217</v>
      </c>
      <c r="BU154" s="38">
        <f>VLOOKUP(B:B,'[1]1. RW,EX,BOP,CP,SA'!$B:$CD,51,0)</f>
        <v>1138</v>
      </c>
      <c r="BV154" s="38">
        <f>VLOOKUP(B:B,'[1]1. RW,EX,BOP,CP,SA'!$B:$CD,52,0)</f>
        <v>1312</v>
      </c>
      <c r="BW154" s="38">
        <f>VLOOKUP(B:B,'[1]1. RW,EX,BOP,CP,SA'!$B:$CD,53,0)</f>
        <v>1352</v>
      </c>
      <c r="BX154" s="38">
        <f>VLOOKUP(B:B,'[1]1. RW,EX,BOP,CP,SA'!$B:$CD,54,0)</f>
        <v>1401</v>
      </c>
      <c r="BY154" s="38">
        <f>VLOOKUP(B:B,'[1]1. RW,EX,BOP,CP,SA'!$B:$CD,55,0)</f>
        <v>1285</v>
      </c>
      <c r="BZ154" s="38">
        <f>VLOOKUP(B:B,'[1]1. RW,EX,BOP,CP,SA'!$B:$CD,56,0)</f>
        <v>1512</v>
      </c>
      <c r="CA154" s="38">
        <f>VLOOKUP(B:B,'[1]1. RW,EX,BOP,CP,SA'!$B:$CD,57,0)</f>
        <v>1592</v>
      </c>
      <c r="CB154" s="38">
        <f>VLOOKUP(B:B,'[1]1. RW,EX,BOP,CP,SA'!$B:$CD,58,0)</f>
        <v>1465</v>
      </c>
      <c r="CC154" s="38">
        <f>VLOOKUP(B:B,'[1]1. RW,EX,BOP,CP,SA'!$B:$CD,59,0)</f>
        <v>1792</v>
      </c>
      <c r="CD154" s="38">
        <f>VLOOKUP(B:B,'[1]1. RW,EX,BOP,CP,SA'!$B:$CD,60,0)</f>
        <v>1549</v>
      </c>
      <c r="CE154" s="38">
        <f>VLOOKUP(B:B,'[1]1. RW,EX,BOP,CP,SA'!$B:$CD,61,0)</f>
        <v>1407</v>
      </c>
      <c r="CF154" s="38">
        <f>VLOOKUP(B:B,'[1]1. RW,EX,BOP,CP,SA'!$B:$CD,62,0)</f>
        <v>1624</v>
      </c>
      <c r="CG154" s="38">
        <f>VLOOKUP(B:B,'[1]1. RW,EX,BOP,CP,SA'!$B:$CD,63,0)</f>
        <v>1570</v>
      </c>
      <c r="CH154" s="38">
        <f>VLOOKUP(B:B,'[1]1. RW,EX,BOP,CP,SA'!$B:$CD,64,0)</f>
        <v>1298</v>
      </c>
      <c r="CI154" s="38">
        <f>VLOOKUP(B:B,'[1]1. RW,EX,BOP,CP,SA'!$B:$CD,65,0)</f>
        <v>1500</v>
      </c>
      <c r="CJ154" s="38">
        <f>VLOOKUP(B:B,'[1]1. RW,EX,BOP,CP,SA'!$B:$CD,66,0)</f>
        <v>1265</v>
      </c>
      <c r="CK154" s="38">
        <f>VLOOKUP(B:B,'[1]1. RW,EX,BOP,CP,SA'!$B:$CD,67,0)</f>
        <v>1218</v>
      </c>
      <c r="CL154" s="38">
        <f>VLOOKUP(B:B,'[1]1. RW,EX,BOP,CP,SA'!$B:$CD,68,0)</f>
        <v>1561</v>
      </c>
      <c r="CM154" s="38">
        <f>VLOOKUP(B:B,'[1]1. RW,EX,BOP,CP,SA'!$B:$CD,69,0)</f>
        <v>1476</v>
      </c>
      <c r="CN154" s="38">
        <f>VLOOKUP(B:B,'[1]1. RW,EX,BOP,CP,SA'!$B:$CD,70,0)</f>
        <v>1470</v>
      </c>
      <c r="CO154" s="38">
        <f>VLOOKUP(B:B,'[1]1. RW,EX,BOP,CP,SA'!$B:$CD,71,0)</f>
        <v>1511</v>
      </c>
      <c r="CP154" s="38">
        <f>VLOOKUP(B:B,'[1]1. RW,EX,BOP,CP,SA'!$B:$CD,72,0)</f>
        <v>1347</v>
      </c>
      <c r="CQ154" s="38">
        <f>VLOOKUP(B:B,'[1]1. RW,EX,BOP,CP,SA'!$B:$CD,73,0)</f>
        <v>1560</v>
      </c>
      <c r="CR154" s="38">
        <f>VLOOKUP(B:B,'[1]1. RW,EX,BOP,CP,SA'!$B:$CD,74,0)</f>
        <v>1833</v>
      </c>
      <c r="CS154" s="38">
        <f>VLOOKUP(B:B,'[1]1. RW,EX,BOP,CP,SA'!$B:$CD,75,0)</f>
        <v>2571</v>
      </c>
      <c r="CT154" s="38">
        <f>VLOOKUP(B:B,'[1]1. RW,EX,BOP,CP,SA'!$B:$CD,76,0)</f>
        <v>1802</v>
      </c>
      <c r="CU154" s="38">
        <f>VLOOKUP(B:B,'[1]1. RW,EX,BOP,CP,SA'!$B:$CD,77,0)</f>
        <v>2126</v>
      </c>
      <c r="CV154" s="52">
        <f>VLOOKUP(B:B,'[1]1. RW,EX,BOP,CP,SA'!$B:$CD,78,0)</f>
        <v>2221</v>
      </c>
      <c r="CW154" s="52">
        <f>VLOOKUP(B:B,'[1]1. RW,EX,BOP,CP,SA'!$B:$CD,79,0)</f>
        <v>1905</v>
      </c>
      <c r="CX154" s="52">
        <f>VLOOKUP(B:B,'[1]1. RW,EX,BOP,CP,SA'!$B:$CD,80,0)</f>
        <v>2019</v>
      </c>
      <c r="CY154" s="52">
        <f>VLOOKUP(B:B,'[1]1. RW,EX,BOP,CP,SA'!$B:$CD,81,0)</f>
        <v>2075</v>
      </c>
    </row>
    <row r="155" spans="1:103">
      <c r="A155" s="13" t="s">
        <v>292</v>
      </c>
      <c r="B155" s="5" t="s">
        <v>1548</v>
      </c>
      <c r="C155" s="18" t="s">
        <v>885</v>
      </c>
      <c r="D155" s="38">
        <v>34</v>
      </c>
      <c r="E155" s="38">
        <v>52</v>
      </c>
      <c r="F155" s="38">
        <v>55</v>
      </c>
      <c r="G155" s="38">
        <v>35</v>
      </c>
      <c r="H155" s="38">
        <v>25</v>
      </c>
      <c r="I155" s="38">
        <v>51</v>
      </c>
      <c r="J155" s="38">
        <v>49</v>
      </c>
      <c r="K155" s="38">
        <v>59</v>
      </c>
      <c r="L155" s="38">
        <v>94</v>
      </c>
      <c r="M155" s="38">
        <v>160</v>
      </c>
      <c r="N155" s="38">
        <v>212</v>
      </c>
      <c r="O155" s="38">
        <v>177</v>
      </c>
      <c r="P155" s="38">
        <v>214</v>
      </c>
      <c r="Q155" s="38">
        <v>285</v>
      </c>
      <c r="R155" s="38">
        <v>342</v>
      </c>
      <c r="S155" s="38">
        <v>387</v>
      </c>
      <c r="T155" s="38">
        <v>481</v>
      </c>
      <c r="U155" s="38">
        <v>562</v>
      </c>
      <c r="V155" s="38">
        <v>633</v>
      </c>
      <c r="W155" s="38">
        <v>835</v>
      </c>
      <c r="X155" s="53">
        <f>VLOOKUP(B:B,'[1]1. RW,EX,BOP,CP,SA'!$B:$CD,2,0)</f>
        <v>9</v>
      </c>
      <c r="Y155" s="38">
        <f>VLOOKUP(B:B,'[1]1. RW,EX,BOP,CP,SA'!$B:$CD,3,0)</f>
        <v>7</v>
      </c>
      <c r="Z155" s="38">
        <f>VLOOKUP(B:B,'[1]1. RW,EX,BOP,CP,SA'!$B:$CD,4,0)</f>
        <v>6</v>
      </c>
      <c r="AA155" s="38">
        <f>VLOOKUP(B:B,'[1]1. RW,EX,BOP,CP,SA'!$B:$CD,5,0)</f>
        <v>12</v>
      </c>
      <c r="AB155" s="38">
        <f>VLOOKUP(B:B,'[1]1. RW,EX,BOP,CP,SA'!$B:$CD,6,0)</f>
        <v>13</v>
      </c>
      <c r="AC155" s="38">
        <f>VLOOKUP(B:B,'[1]1. RW,EX,BOP,CP,SA'!$B:$CD,7,0)</f>
        <v>14</v>
      </c>
      <c r="AD155" s="38">
        <f>VLOOKUP(B:B,'[1]1. RW,EX,BOP,CP,SA'!$B:$CD,8,0)</f>
        <v>12</v>
      </c>
      <c r="AE155" s="38">
        <f>VLOOKUP(B:B,'[1]1. RW,EX,BOP,CP,SA'!$B:$CD,9,0)</f>
        <v>13</v>
      </c>
      <c r="AF155" s="38">
        <f>VLOOKUP(B:B,'[1]1. RW,EX,BOP,CP,SA'!$B:$CD,10,0)</f>
        <v>13</v>
      </c>
      <c r="AG155" s="38">
        <f>VLOOKUP(B:B,'[1]1. RW,EX,BOP,CP,SA'!$B:$CD,11,0)</f>
        <v>14</v>
      </c>
      <c r="AH155" s="38">
        <f>VLOOKUP(B:B,'[1]1. RW,EX,BOP,CP,SA'!$B:$CD,12,0)</f>
        <v>16</v>
      </c>
      <c r="AI155" s="38">
        <f>VLOOKUP(B:B,'[1]1. RW,EX,BOP,CP,SA'!$B:$CD,13,0)</f>
        <v>12</v>
      </c>
      <c r="AJ155" s="38">
        <f>VLOOKUP(B:B,'[1]1. RW,EX,BOP,CP,SA'!$B:$CD,14,0)</f>
        <v>10</v>
      </c>
      <c r="AK155" s="38">
        <f>VLOOKUP(B:B,'[1]1. RW,EX,BOP,CP,SA'!$B:$CD,15,0)</f>
        <v>12</v>
      </c>
      <c r="AL155" s="38">
        <f>VLOOKUP(B:B,'[1]1. RW,EX,BOP,CP,SA'!$B:$CD,16,0)</f>
        <v>6</v>
      </c>
      <c r="AM155" s="38">
        <f>VLOOKUP(B:B,'[1]1. RW,EX,BOP,CP,SA'!$B:$CD,17,0)</f>
        <v>7</v>
      </c>
      <c r="AN155" s="38">
        <f>VLOOKUP(B:B,'[1]1. RW,EX,BOP,CP,SA'!$B:$CD,18,0)</f>
        <v>7</v>
      </c>
      <c r="AO155" s="38">
        <f>VLOOKUP(B:B,'[1]1. RW,EX,BOP,CP,SA'!$B:$CD,19,0)</f>
        <v>5</v>
      </c>
      <c r="AP155" s="38">
        <f>VLOOKUP(B:B,'[1]1. RW,EX,BOP,CP,SA'!$B:$CD,20,0)</f>
        <v>6</v>
      </c>
      <c r="AQ155" s="38">
        <f>VLOOKUP(B:B,'[1]1. RW,EX,BOP,CP,SA'!$B:$CD,21,0)</f>
        <v>7</v>
      </c>
      <c r="AR155" s="38">
        <f>VLOOKUP(B:B,'[1]1. RW,EX,BOP,CP,SA'!$B:$CD,22,0)</f>
        <v>14</v>
      </c>
      <c r="AS155" s="38">
        <f>VLOOKUP(B:B,'[1]1. RW,EX,BOP,CP,SA'!$B:$CD,23,0)</f>
        <v>14</v>
      </c>
      <c r="AT155" s="38">
        <f>VLOOKUP(B:B,'[1]1. RW,EX,BOP,CP,SA'!$B:$CD,24,0)</f>
        <v>11</v>
      </c>
      <c r="AU155" s="38">
        <f>VLOOKUP(B:B,'[1]1. RW,EX,BOP,CP,SA'!$B:$CD,25,0)</f>
        <v>12</v>
      </c>
      <c r="AV155" s="38">
        <f>VLOOKUP(B:B,'[1]1. RW,EX,BOP,CP,SA'!$B:$CD,26,0)</f>
        <v>12</v>
      </c>
      <c r="AW155" s="38">
        <f>VLOOKUP(B:B,'[1]1. RW,EX,BOP,CP,SA'!$B:$CD,27,0)</f>
        <v>13</v>
      </c>
      <c r="AX155" s="38">
        <f>VLOOKUP(B:B,'[1]1. RW,EX,BOP,CP,SA'!$B:$CD,28,0)</f>
        <v>14</v>
      </c>
      <c r="AY155" s="38">
        <f>VLOOKUP(B:B,'[1]1. RW,EX,BOP,CP,SA'!$B:$CD,29,0)</f>
        <v>10</v>
      </c>
      <c r="AZ155" s="38">
        <f>VLOOKUP(B:B,'[1]1. RW,EX,BOP,CP,SA'!$B:$CD,30,0)</f>
        <v>12</v>
      </c>
      <c r="BA155" s="38">
        <f>VLOOKUP(B:B,'[1]1. RW,EX,BOP,CP,SA'!$B:$CD,31,0)</f>
        <v>14</v>
      </c>
      <c r="BB155" s="38">
        <f>VLOOKUP(B:B,'[1]1. RW,EX,BOP,CP,SA'!$B:$CD,32,0)</f>
        <v>13</v>
      </c>
      <c r="BC155" s="38">
        <f>VLOOKUP(B:B,'[1]1. RW,EX,BOP,CP,SA'!$B:$CD,33,0)</f>
        <v>20</v>
      </c>
      <c r="BD155" s="38">
        <f>VLOOKUP(B:B,'[1]1. RW,EX,BOP,CP,SA'!$B:$CD,34,0)</f>
        <v>18</v>
      </c>
      <c r="BE155" s="38">
        <f>VLOOKUP(B:B,'[1]1. RW,EX,BOP,CP,SA'!$B:$CD,35,0)</f>
        <v>23</v>
      </c>
      <c r="BF155" s="38">
        <f>VLOOKUP(B:B,'[1]1. RW,EX,BOP,CP,SA'!$B:$CD,36,0)</f>
        <v>28</v>
      </c>
      <c r="BG155" s="38">
        <f>VLOOKUP(B:B,'[1]1. RW,EX,BOP,CP,SA'!$B:$CD,37,0)</f>
        <v>25</v>
      </c>
      <c r="BH155" s="38">
        <f>VLOOKUP(B:B,'[1]1. RW,EX,BOP,CP,SA'!$B:$CD,38,0)</f>
        <v>27</v>
      </c>
      <c r="BI155" s="38">
        <f>VLOOKUP(B:B,'[1]1. RW,EX,BOP,CP,SA'!$B:$CD,39,0)</f>
        <v>37</v>
      </c>
      <c r="BJ155" s="38">
        <f>VLOOKUP(B:B,'[1]1. RW,EX,BOP,CP,SA'!$B:$CD,40,0)</f>
        <v>49</v>
      </c>
      <c r="BK155" s="38">
        <f>VLOOKUP(B:B,'[1]1. RW,EX,BOP,CP,SA'!$B:$CD,41,0)</f>
        <v>47</v>
      </c>
      <c r="BL155" s="38">
        <f>VLOOKUP(B:B,'[1]1. RW,EX,BOP,CP,SA'!$B:$CD,42,0)</f>
        <v>46</v>
      </c>
      <c r="BM155" s="38">
        <f>VLOOKUP(B:B,'[1]1. RW,EX,BOP,CP,SA'!$B:$CD,43,0)</f>
        <v>59</v>
      </c>
      <c r="BN155" s="38">
        <f>VLOOKUP(B:B,'[1]1. RW,EX,BOP,CP,SA'!$B:$CD,44,0)</f>
        <v>54</v>
      </c>
      <c r="BO155" s="38">
        <f>VLOOKUP(B:B,'[1]1. RW,EX,BOP,CP,SA'!$B:$CD,45,0)</f>
        <v>53</v>
      </c>
      <c r="BP155" s="38">
        <f>VLOOKUP(B:B,'[1]1. RW,EX,BOP,CP,SA'!$B:$CD,46,0)</f>
        <v>48</v>
      </c>
      <c r="BQ155" s="38">
        <f>VLOOKUP(B:B,'[1]1. RW,EX,BOP,CP,SA'!$B:$CD,47,0)</f>
        <v>38</v>
      </c>
      <c r="BR155" s="38">
        <f>VLOOKUP(B:B,'[1]1. RW,EX,BOP,CP,SA'!$B:$CD,48,0)</f>
        <v>41</v>
      </c>
      <c r="BS155" s="38">
        <f>VLOOKUP(B:B,'[1]1. RW,EX,BOP,CP,SA'!$B:$CD,49,0)</f>
        <v>50</v>
      </c>
      <c r="BT155" s="38">
        <f>VLOOKUP(B:B,'[1]1. RW,EX,BOP,CP,SA'!$B:$CD,50,0)</f>
        <v>49</v>
      </c>
      <c r="BU155" s="38">
        <f>VLOOKUP(B:B,'[1]1. RW,EX,BOP,CP,SA'!$B:$CD,51,0)</f>
        <v>52</v>
      </c>
      <c r="BV155" s="38">
        <f>VLOOKUP(B:B,'[1]1. RW,EX,BOP,CP,SA'!$B:$CD,52,0)</f>
        <v>53</v>
      </c>
      <c r="BW155" s="38">
        <f>VLOOKUP(B:B,'[1]1. RW,EX,BOP,CP,SA'!$B:$CD,53,0)</f>
        <v>60</v>
      </c>
      <c r="BX155" s="38">
        <f>VLOOKUP(B:B,'[1]1. RW,EX,BOP,CP,SA'!$B:$CD,54,0)</f>
        <v>78</v>
      </c>
      <c r="BY155" s="38">
        <f>VLOOKUP(B:B,'[1]1. RW,EX,BOP,CP,SA'!$B:$CD,55,0)</f>
        <v>65</v>
      </c>
      <c r="BZ155" s="38">
        <f>VLOOKUP(B:B,'[1]1. RW,EX,BOP,CP,SA'!$B:$CD,56,0)</f>
        <v>73</v>
      </c>
      <c r="CA155" s="38">
        <f>VLOOKUP(B:B,'[1]1. RW,EX,BOP,CP,SA'!$B:$CD,57,0)</f>
        <v>69</v>
      </c>
      <c r="CB155" s="38">
        <f>VLOOKUP(B:B,'[1]1. RW,EX,BOP,CP,SA'!$B:$CD,58,0)</f>
        <v>76</v>
      </c>
      <c r="CC155" s="38">
        <f>VLOOKUP(B:B,'[1]1. RW,EX,BOP,CP,SA'!$B:$CD,59,0)</f>
        <v>79</v>
      </c>
      <c r="CD155" s="38">
        <f>VLOOKUP(B:B,'[1]1. RW,EX,BOP,CP,SA'!$B:$CD,60,0)</f>
        <v>89</v>
      </c>
      <c r="CE155" s="38">
        <f>VLOOKUP(B:B,'[1]1. RW,EX,BOP,CP,SA'!$B:$CD,61,0)</f>
        <v>98</v>
      </c>
      <c r="CF155" s="38">
        <f>VLOOKUP(B:B,'[1]1. RW,EX,BOP,CP,SA'!$B:$CD,62,0)</f>
        <v>98</v>
      </c>
      <c r="CG155" s="38">
        <f>VLOOKUP(B:B,'[1]1. RW,EX,BOP,CP,SA'!$B:$CD,63,0)</f>
        <v>92</v>
      </c>
      <c r="CH155" s="38">
        <f>VLOOKUP(B:B,'[1]1. RW,EX,BOP,CP,SA'!$B:$CD,64,0)</f>
        <v>95</v>
      </c>
      <c r="CI155" s="38">
        <f>VLOOKUP(B:B,'[1]1. RW,EX,BOP,CP,SA'!$B:$CD,65,0)</f>
        <v>102</v>
      </c>
      <c r="CJ155" s="38">
        <f>VLOOKUP(B:B,'[1]1. RW,EX,BOP,CP,SA'!$B:$CD,66,0)</f>
        <v>106</v>
      </c>
      <c r="CK155" s="38">
        <f>VLOOKUP(B:B,'[1]1. RW,EX,BOP,CP,SA'!$B:$CD,67,0)</f>
        <v>103</v>
      </c>
      <c r="CL155" s="38">
        <f>VLOOKUP(B:B,'[1]1. RW,EX,BOP,CP,SA'!$B:$CD,68,0)</f>
        <v>114</v>
      </c>
      <c r="CM155" s="38">
        <f>VLOOKUP(B:B,'[1]1. RW,EX,BOP,CP,SA'!$B:$CD,69,0)</f>
        <v>158</v>
      </c>
      <c r="CN155" s="38">
        <f>VLOOKUP(B:B,'[1]1. RW,EX,BOP,CP,SA'!$B:$CD,70,0)</f>
        <v>133</v>
      </c>
      <c r="CO155" s="38">
        <f>VLOOKUP(B:B,'[1]1. RW,EX,BOP,CP,SA'!$B:$CD,71,0)</f>
        <v>133</v>
      </c>
      <c r="CP155" s="38">
        <f>VLOOKUP(B:B,'[1]1. RW,EX,BOP,CP,SA'!$B:$CD,72,0)</f>
        <v>138</v>
      </c>
      <c r="CQ155" s="38">
        <f>VLOOKUP(B:B,'[1]1. RW,EX,BOP,CP,SA'!$B:$CD,73,0)</f>
        <v>158</v>
      </c>
      <c r="CR155" s="38">
        <f>VLOOKUP(B:B,'[1]1. RW,EX,BOP,CP,SA'!$B:$CD,74,0)</f>
        <v>158</v>
      </c>
      <c r="CS155" s="38">
        <f>VLOOKUP(B:B,'[1]1. RW,EX,BOP,CP,SA'!$B:$CD,75,0)</f>
        <v>156</v>
      </c>
      <c r="CT155" s="38">
        <f>VLOOKUP(B:B,'[1]1. RW,EX,BOP,CP,SA'!$B:$CD,76,0)</f>
        <v>154</v>
      </c>
      <c r="CU155" s="38">
        <f>VLOOKUP(B:B,'[1]1. RW,EX,BOP,CP,SA'!$B:$CD,77,0)</f>
        <v>165</v>
      </c>
      <c r="CV155" s="52">
        <f>VLOOKUP(B:B,'[1]1. RW,EX,BOP,CP,SA'!$B:$CD,78,0)</f>
        <v>201</v>
      </c>
      <c r="CW155" s="52">
        <f>VLOOKUP(B:B,'[1]1. RW,EX,BOP,CP,SA'!$B:$CD,79,0)</f>
        <v>260</v>
      </c>
      <c r="CX155" s="52">
        <f>VLOOKUP(B:B,'[1]1. RW,EX,BOP,CP,SA'!$B:$CD,80,0)</f>
        <v>187</v>
      </c>
      <c r="CY155" s="52">
        <f>VLOOKUP(B:B,'[1]1. RW,EX,BOP,CP,SA'!$B:$CD,81,0)</f>
        <v>187</v>
      </c>
    </row>
    <row r="156" spans="1:103">
      <c r="A156" s="15" t="s">
        <v>294</v>
      </c>
      <c r="B156" s="5" t="s">
        <v>1549</v>
      </c>
      <c r="D156" s="38">
        <v>312</v>
      </c>
      <c r="E156" s="38">
        <v>170</v>
      </c>
      <c r="F156" s="38">
        <v>175</v>
      </c>
      <c r="G156" s="38">
        <v>195</v>
      </c>
      <c r="H156" s="38">
        <v>170</v>
      </c>
      <c r="I156" s="38">
        <v>235</v>
      </c>
      <c r="J156" s="38">
        <v>221</v>
      </c>
      <c r="K156" s="38">
        <v>194</v>
      </c>
      <c r="L156" s="38">
        <v>245</v>
      </c>
      <c r="M156" s="38">
        <v>219</v>
      </c>
      <c r="N156" s="38">
        <v>279</v>
      </c>
      <c r="O156" s="38">
        <v>382</v>
      </c>
      <c r="P156" s="38">
        <v>404</v>
      </c>
      <c r="Q156" s="38">
        <v>530</v>
      </c>
      <c r="R156" s="38">
        <v>360</v>
      </c>
      <c r="S156" s="38">
        <v>351</v>
      </c>
      <c r="T156" s="38">
        <v>334</v>
      </c>
      <c r="U156" s="38">
        <v>328</v>
      </c>
      <c r="V156" s="38">
        <v>330</v>
      </c>
      <c r="W156" s="38">
        <v>350</v>
      </c>
      <c r="X156" s="53">
        <f>VLOOKUP(B:B,'[1]1. RW,EX,BOP,CP,SA'!$B:$CD,2,0)</f>
        <v>58</v>
      </c>
      <c r="Y156" s="38">
        <f>VLOOKUP(B:B,'[1]1. RW,EX,BOP,CP,SA'!$B:$CD,3,0)</f>
        <v>65</v>
      </c>
      <c r="Z156" s="38">
        <f>VLOOKUP(B:B,'[1]1. RW,EX,BOP,CP,SA'!$B:$CD,4,0)</f>
        <v>125</v>
      </c>
      <c r="AA156" s="38">
        <f>VLOOKUP(B:B,'[1]1. RW,EX,BOP,CP,SA'!$B:$CD,5,0)</f>
        <v>64</v>
      </c>
      <c r="AB156" s="38">
        <f>VLOOKUP(B:B,'[1]1. RW,EX,BOP,CP,SA'!$B:$CD,6,0)</f>
        <v>53</v>
      </c>
      <c r="AC156" s="38">
        <f>VLOOKUP(B:B,'[1]1. RW,EX,BOP,CP,SA'!$B:$CD,7,0)</f>
        <v>51</v>
      </c>
      <c r="AD156" s="38">
        <f>VLOOKUP(B:B,'[1]1. RW,EX,BOP,CP,SA'!$B:$CD,8,0)</f>
        <v>35</v>
      </c>
      <c r="AE156" s="38">
        <f>VLOOKUP(B:B,'[1]1. RW,EX,BOP,CP,SA'!$B:$CD,9,0)</f>
        <v>31</v>
      </c>
      <c r="AF156" s="38">
        <f>VLOOKUP(B:B,'[1]1. RW,EX,BOP,CP,SA'!$B:$CD,10,0)</f>
        <v>31</v>
      </c>
      <c r="AG156" s="38">
        <f>VLOOKUP(B:B,'[1]1. RW,EX,BOP,CP,SA'!$B:$CD,11,0)</f>
        <v>39</v>
      </c>
      <c r="AH156" s="38">
        <f>VLOOKUP(B:B,'[1]1. RW,EX,BOP,CP,SA'!$B:$CD,12,0)</f>
        <v>32</v>
      </c>
      <c r="AI156" s="38">
        <f>VLOOKUP(B:B,'[1]1. RW,EX,BOP,CP,SA'!$B:$CD,13,0)</f>
        <v>73</v>
      </c>
      <c r="AJ156" s="38">
        <f>VLOOKUP(B:B,'[1]1. RW,EX,BOP,CP,SA'!$B:$CD,14,0)</f>
        <v>46</v>
      </c>
      <c r="AK156" s="38">
        <f>VLOOKUP(B:B,'[1]1. RW,EX,BOP,CP,SA'!$B:$CD,15,0)</f>
        <v>50</v>
      </c>
      <c r="AL156" s="38">
        <f>VLOOKUP(B:B,'[1]1. RW,EX,BOP,CP,SA'!$B:$CD,16,0)</f>
        <v>51</v>
      </c>
      <c r="AM156" s="38">
        <f>VLOOKUP(B:B,'[1]1. RW,EX,BOP,CP,SA'!$B:$CD,17,0)</f>
        <v>48</v>
      </c>
      <c r="AN156" s="38">
        <f>VLOOKUP(B:B,'[1]1. RW,EX,BOP,CP,SA'!$B:$CD,18,0)</f>
        <v>41</v>
      </c>
      <c r="AO156" s="38">
        <f>VLOOKUP(B:B,'[1]1. RW,EX,BOP,CP,SA'!$B:$CD,19,0)</f>
        <v>36</v>
      </c>
      <c r="AP156" s="38">
        <f>VLOOKUP(B:B,'[1]1. RW,EX,BOP,CP,SA'!$B:$CD,20,0)</f>
        <v>47</v>
      </c>
      <c r="AQ156" s="38">
        <f>VLOOKUP(B:B,'[1]1. RW,EX,BOP,CP,SA'!$B:$CD,21,0)</f>
        <v>46</v>
      </c>
      <c r="AR156" s="38">
        <f>VLOOKUP(B:B,'[1]1. RW,EX,BOP,CP,SA'!$B:$CD,22,0)</f>
        <v>65</v>
      </c>
      <c r="AS156" s="38">
        <f>VLOOKUP(B:B,'[1]1. RW,EX,BOP,CP,SA'!$B:$CD,23,0)</f>
        <v>54</v>
      </c>
      <c r="AT156" s="38">
        <f>VLOOKUP(B:B,'[1]1. RW,EX,BOP,CP,SA'!$B:$CD,24,0)</f>
        <v>50</v>
      </c>
      <c r="AU156" s="38">
        <f>VLOOKUP(B:B,'[1]1. RW,EX,BOP,CP,SA'!$B:$CD,25,0)</f>
        <v>66</v>
      </c>
      <c r="AV156" s="38">
        <f>VLOOKUP(B:B,'[1]1. RW,EX,BOP,CP,SA'!$B:$CD,26,0)</f>
        <v>43</v>
      </c>
      <c r="AW156" s="38">
        <f>VLOOKUP(B:B,'[1]1. RW,EX,BOP,CP,SA'!$B:$CD,27,0)</f>
        <v>47</v>
      </c>
      <c r="AX156" s="38">
        <f>VLOOKUP(B:B,'[1]1. RW,EX,BOP,CP,SA'!$B:$CD,28,0)</f>
        <v>58</v>
      </c>
      <c r="AY156" s="38">
        <f>VLOOKUP(B:B,'[1]1. RW,EX,BOP,CP,SA'!$B:$CD,29,0)</f>
        <v>73</v>
      </c>
      <c r="AZ156" s="38">
        <f>VLOOKUP(B:B,'[1]1. RW,EX,BOP,CP,SA'!$B:$CD,30,0)</f>
        <v>39</v>
      </c>
      <c r="BA156" s="38">
        <f>VLOOKUP(B:B,'[1]1. RW,EX,BOP,CP,SA'!$B:$CD,31,0)</f>
        <v>43</v>
      </c>
      <c r="BB156" s="38">
        <f>VLOOKUP(B:B,'[1]1. RW,EX,BOP,CP,SA'!$B:$CD,32,0)</f>
        <v>61</v>
      </c>
      <c r="BC156" s="38">
        <f>VLOOKUP(B:B,'[1]1. RW,EX,BOP,CP,SA'!$B:$CD,33,0)</f>
        <v>51</v>
      </c>
      <c r="BD156" s="38">
        <f>VLOOKUP(B:B,'[1]1. RW,EX,BOP,CP,SA'!$B:$CD,34,0)</f>
        <v>63</v>
      </c>
      <c r="BE156" s="38">
        <f>VLOOKUP(B:B,'[1]1. RW,EX,BOP,CP,SA'!$B:$CD,35,0)</f>
        <v>64</v>
      </c>
      <c r="BF156" s="38">
        <f>VLOOKUP(B:B,'[1]1. RW,EX,BOP,CP,SA'!$B:$CD,36,0)</f>
        <v>56</v>
      </c>
      <c r="BG156" s="38">
        <f>VLOOKUP(B:B,'[1]1. RW,EX,BOP,CP,SA'!$B:$CD,37,0)</f>
        <v>62</v>
      </c>
      <c r="BH156" s="38">
        <f>VLOOKUP(B:B,'[1]1. RW,EX,BOP,CP,SA'!$B:$CD,38,0)</f>
        <v>66</v>
      </c>
      <c r="BI156" s="38">
        <f>VLOOKUP(B:B,'[1]1. RW,EX,BOP,CP,SA'!$B:$CD,39,0)</f>
        <v>52</v>
      </c>
      <c r="BJ156" s="38">
        <f>VLOOKUP(B:B,'[1]1. RW,EX,BOP,CP,SA'!$B:$CD,40,0)</f>
        <v>50</v>
      </c>
      <c r="BK156" s="38">
        <f>VLOOKUP(B:B,'[1]1. RW,EX,BOP,CP,SA'!$B:$CD,41,0)</f>
        <v>51</v>
      </c>
      <c r="BL156" s="38">
        <f>VLOOKUP(B:B,'[1]1. RW,EX,BOP,CP,SA'!$B:$CD,42,0)</f>
        <v>54</v>
      </c>
      <c r="BM156" s="38">
        <f>VLOOKUP(B:B,'[1]1. RW,EX,BOP,CP,SA'!$B:$CD,43,0)</f>
        <v>83</v>
      </c>
      <c r="BN156" s="38">
        <f>VLOOKUP(B:B,'[1]1. RW,EX,BOP,CP,SA'!$B:$CD,44,0)</f>
        <v>64</v>
      </c>
      <c r="BO156" s="38">
        <f>VLOOKUP(B:B,'[1]1. RW,EX,BOP,CP,SA'!$B:$CD,45,0)</f>
        <v>78</v>
      </c>
      <c r="BP156" s="38">
        <f>VLOOKUP(B:B,'[1]1. RW,EX,BOP,CP,SA'!$B:$CD,46,0)</f>
        <v>112</v>
      </c>
      <c r="BQ156" s="38">
        <f>VLOOKUP(B:B,'[1]1. RW,EX,BOP,CP,SA'!$B:$CD,47,0)</f>
        <v>87</v>
      </c>
      <c r="BR156" s="38">
        <f>VLOOKUP(B:B,'[1]1. RW,EX,BOP,CP,SA'!$B:$CD,48,0)</f>
        <v>79</v>
      </c>
      <c r="BS156" s="38">
        <f>VLOOKUP(B:B,'[1]1. RW,EX,BOP,CP,SA'!$B:$CD,49,0)</f>
        <v>104</v>
      </c>
      <c r="BT156" s="38">
        <f>VLOOKUP(B:B,'[1]1. RW,EX,BOP,CP,SA'!$B:$CD,50,0)</f>
        <v>87</v>
      </c>
      <c r="BU156" s="38">
        <f>VLOOKUP(B:B,'[1]1. RW,EX,BOP,CP,SA'!$B:$CD,51,0)</f>
        <v>85</v>
      </c>
      <c r="BV156" s="38">
        <f>VLOOKUP(B:B,'[1]1. RW,EX,BOP,CP,SA'!$B:$CD,52,0)</f>
        <v>107</v>
      </c>
      <c r="BW156" s="38">
        <f>VLOOKUP(B:B,'[1]1. RW,EX,BOP,CP,SA'!$B:$CD,53,0)</f>
        <v>125</v>
      </c>
      <c r="BX156" s="38">
        <f>VLOOKUP(B:B,'[1]1. RW,EX,BOP,CP,SA'!$B:$CD,54,0)</f>
        <v>194</v>
      </c>
      <c r="BY156" s="38">
        <f>VLOOKUP(B:B,'[1]1. RW,EX,BOP,CP,SA'!$B:$CD,55,0)</f>
        <v>132</v>
      </c>
      <c r="BZ156" s="38">
        <f>VLOOKUP(B:B,'[1]1. RW,EX,BOP,CP,SA'!$B:$CD,56,0)</f>
        <v>108</v>
      </c>
      <c r="CA156" s="38">
        <f>VLOOKUP(B:B,'[1]1. RW,EX,BOP,CP,SA'!$B:$CD,57,0)</f>
        <v>96</v>
      </c>
      <c r="CB156" s="38">
        <f>VLOOKUP(B:B,'[1]1. RW,EX,BOP,CP,SA'!$B:$CD,58,0)</f>
        <v>79</v>
      </c>
      <c r="CC156" s="38">
        <f>VLOOKUP(B:B,'[1]1. RW,EX,BOP,CP,SA'!$B:$CD,59,0)</f>
        <v>89</v>
      </c>
      <c r="CD156" s="38">
        <f>VLOOKUP(B:B,'[1]1. RW,EX,BOP,CP,SA'!$B:$CD,60,0)</f>
        <v>95</v>
      </c>
      <c r="CE156" s="38">
        <f>VLOOKUP(B:B,'[1]1. RW,EX,BOP,CP,SA'!$B:$CD,61,0)</f>
        <v>97</v>
      </c>
      <c r="CF156" s="38">
        <f>VLOOKUP(B:B,'[1]1. RW,EX,BOP,CP,SA'!$B:$CD,62,0)</f>
        <v>92</v>
      </c>
      <c r="CG156" s="38">
        <f>VLOOKUP(B:B,'[1]1. RW,EX,BOP,CP,SA'!$B:$CD,63,0)</f>
        <v>96</v>
      </c>
      <c r="CH156" s="38">
        <f>VLOOKUP(B:B,'[1]1. RW,EX,BOP,CP,SA'!$B:$CD,64,0)</f>
        <v>86</v>
      </c>
      <c r="CI156" s="38">
        <f>VLOOKUP(B:B,'[1]1. RW,EX,BOP,CP,SA'!$B:$CD,65,0)</f>
        <v>77</v>
      </c>
      <c r="CJ156" s="38">
        <f>VLOOKUP(B:B,'[1]1. RW,EX,BOP,CP,SA'!$B:$CD,66,0)</f>
        <v>91</v>
      </c>
      <c r="CK156" s="38">
        <f>VLOOKUP(B:B,'[1]1. RW,EX,BOP,CP,SA'!$B:$CD,67,0)</f>
        <v>80</v>
      </c>
      <c r="CL156" s="38">
        <f>VLOOKUP(B:B,'[1]1. RW,EX,BOP,CP,SA'!$B:$CD,68,0)</f>
        <v>80</v>
      </c>
      <c r="CM156" s="38">
        <f>VLOOKUP(B:B,'[1]1. RW,EX,BOP,CP,SA'!$B:$CD,69,0)</f>
        <v>83</v>
      </c>
      <c r="CN156" s="38">
        <f>VLOOKUP(B:B,'[1]1. RW,EX,BOP,CP,SA'!$B:$CD,70,0)</f>
        <v>88</v>
      </c>
      <c r="CO156" s="38">
        <f>VLOOKUP(B:B,'[1]1. RW,EX,BOP,CP,SA'!$B:$CD,71,0)</f>
        <v>82</v>
      </c>
      <c r="CP156" s="38">
        <f>VLOOKUP(B:B,'[1]1. RW,EX,BOP,CP,SA'!$B:$CD,72,0)</f>
        <v>83</v>
      </c>
      <c r="CQ156" s="38">
        <f>VLOOKUP(B:B,'[1]1. RW,EX,BOP,CP,SA'!$B:$CD,73,0)</f>
        <v>75</v>
      </c>
      <c r="CR156" s="38">
        <f>VLOOKUP(B:B,'[1]1. RW,EX,BOP,CP,SA'!$B:$CD,74,0)</f>
        <v>71</v>
      </c>
      <c r="CS156" s="38">
        <f>VLOOKUP(B:B,'[1]1. RW,EX,BOP,CP,SA'!$B:$CD,75,0)</f>
        <v>74</v>
      </c>
      <c r="CT156" s="38">
        <f>VLOOKUP(B:B,'[1]1. RW,EX,BOP,CP,SA'!$B:$CD,76,0)</f>
        <v>88</v>
      </c>
      <c r="CU156" s="38">
        <f>VLOOKUP(B:B,'[1]1. RW,EX,BOP,CP,SA'!$B:$CD,77,0)</f>
        <v>97</v>
      </c>
      <c r="CV156" s="52">
        <f>VLOOKUP(B:B,'[1]1. RW,EX,BOP,CP,SA'!$B:$CD,78,0)</f>
        <v>90</v>
      </c>
      <c r="CW156" s="52">
        <f>VLOOKUP(B:B,'[1]1. RW,EX,BOP,CP,SA'!$B:$CD,79,0)</f>
        <v>96</v>
      </c>
      <c r="CX156" s="52">
        <f>VLOOKUP(B:B,'[1]1. RW,EX,BOP,CP,SA'!$B:$CD,80,0)</f>
        <v>79</v>
      </c>
      <c r="CY156" s="52">
        <f>VLOOKUP(B:B,'[1]1. RW,EX,BOP,CP,SA'!$B:$CD,81,0)</f>
        <v>85</v>
      </c>
    </row>
    <row r="157" spans="1:103">
      <c r="A157" s="13" t="s">
        <v>295</v>
      </c>
      <c r="B157" s="5" t="s">
        <v>1550</v>
      </c>
      <c r="C157" s="18" t="s">
        <v>886</v>
      </c>
      <c r="D157" s="38">
        <v>45</v>
      </c>
      <c r="E157" s="38">
        <v>41</v>
      </c>
      <c r="F157" s="38">
        <v>29</v>
      </c>
      <c r="G157" s="38">
        <v>66</v>
      </c>
      <c r="H157" s="38">
        <v>33</v>
      </c>
      <c r="I157" s="38">
        <v>69</v>
      </c>
      <c r="J157" s="38">
        <v>52</v>
      </c>
      <c r="K157" s="38">
        <v>34</v>
      </c>
      <c r="L157" s="38">
        <v>64</v>
      </c>
      <c r="M157" s="38">
        <v>68</v>
      </c>
      <c r="N157" s="38">
        <v>73</v>
      </c>
      <c r="O157" s="38">
        <v>94</v>
      </c>
      <c r="P157" s="38">
        <v>72</v>
      </c>
      <c r="Q157" s="38">
        <v>79</v>
      </c>
      <c r="R157" s="38">
        <v>82</v>
      </c>
      <c r="S157" s="38">
        <v>64</v>
      </c>
      <c r="T157" s="38">
        <v>72</v>
      </c>
      <c r="U157" s="38">
        <v>80</v>
      </c>
      <c r="V157" s="38">
        <v>105</v>
      </c>
      <c r="W157" s="38">
        <v>124</v>
      </c>
      <c r="X157" s="53">
        <f>VLOOKUP(B:B,'[1]1. RW,EX,BOP,CP,SA'!$B:$CD,2,0)</f>
        <v>12</v>
      </c>
      <c r="Y157" s="38">
        <f>VLOOKUP(B:B,'[1]1. RW,EX,BOP,CP,SA'!$B:$CD,3,0)</f>
        <v>11</v>
      </c>
      <c r="Z157" s="38">
        <f>VLOOKUP(B:B,'[1]1. RW,EX,BOP,CP,SA'!$B:$CD,4,0)</f>
        <v>12</v>
      </c>
      <c r="AA157" s="38">
        <f>VLOOKUP(B:B,'[1]1. RW,EX,BOP,CP,SA'!$B:$CD,5,0)</f>
        <v>10</v>
      </c>
      <c r="AB157" s="38">
        <f>VLOOKUP(B:B,'[1]1. RW,EX,BOP,CP,SA'!$B:$CD,6,0)</f>
        <v>10</v>
      </c>
      <c r="AC157" s="38">
        <f>VLOOKUP(B:B,'[1]1. RW,EX,BOP,CP,SA'!$B:$CD,7,0)</f>
        <v>11</v>
      </c>
      <c r="AD157" s="38">
        <f>VLOOKUP(B:B,'[1]1. RW,EX,BOP,CP,SA'!$B:$CD,8,0)</f>
        <v>12</v>
      </c>
      <c r="AE157" s="38">
        <f>VLOOKUP(B:B,'[1]1. RW,EX,BOP,CP,SA'!$B:$CD,9,0)</f>
        <v>8</v>
      </c>
      <c r="AF157" s="38">
        <f>VLOOKUP(B:B,'[1]1. RW,EX,BOP,CP,SA'!$B:$CD,10,0)</f>
        <v>9</v>
      </c>
      <c r="AG157" s="38">
        <f>VLOOKUP(B:B,'[1]1. RW,EX,BOP,CP,SA'!$B:$CD,11,0)</f>
        <v>7</v>
      </c>
      <c r="AH157" s="38">
        <f>VLOOKUP(B:B,'[1]1. RW,EX,BOP,CP,SA'!$B:$CD,12,0)</f>
        <v>6</v>
      </c>
      <c r="AI157" s="38">
        <f>VLOOKUP(B:B,'[1]1. RW,EX,BOP,CP,SA'!$B:$CD,13,0)</f>
        <v>7</v>
      </c>
      <c r="AJ157" s="38">
        <f>VLOOKUP(B:B,'[1]1. RW,EX,BOP,CP,SA'!$B:$CD,14,0)</f>
        <v>12</v>
      </c>
      <c r="AK157" s="38">
        <f>VLOOKUP(B:B,'[1]1. RW,EX,BOP,CP,SA'!$B:$CD,15,0)</f>
        <v>22</v>
      </c>
      <c r="AL157" s="38">
        <f>VLOOKUP(B:B,'[1]1. RW,EX,BOP,CP,SA'!$B:$CD,16,0)</f>
        <v>20</v>
      </c>
      <c r="AM157" s="38">
        <f>VLOOKUP(B:B,'[1]1. RW,EX,BOP,CP,SA'!$B:$CD,17,0)</f>
        <v>12</v>
      </c>
      <c r="AN157" s="38">
        <f>VLOOKUP(B:B,'[1]1. RW,EX,BOP,CP,SA'!$B:$CD,18,0)</f>
        <v>7</v>
      </c>
      <c r="AO157" s="38">
        <f>VLOOKUP(B:B,'[1]1. RW,EX,BOP,CP,SA'!$B:$CD,19,0)</f>
        <v>9</v>
      </c>
      <c r="AP157" s="38">
        <f>VLOOKUP(B:B,'[1]1. RW,EX,BOP,CP,SA'!$B:$CD,20,0)</f>
        <v>8</v>
      </c>
      <c r="AQ157" s="38">
        <f>VLOOKUP(B:B,'[1]1. RW,EX,BOP,CP,SA'!$B:$CD,21,0)</f>
        <v>9</v>
      </c>
      <c r="AR157" s="38">
        <f>VLOOKUP(B:B,'[1]1. RW,EX,BOP,CP,SA'!$B:$CD,22,0)</f>
        <v>12</v>
      </c>
      <c r="AS157" s="38">
        <f>VLOOKUP(B:B,'[1]1. RW,EX,BOP,CP,SA'!$B:$CD,23,0)</f>
        <v>14</v>
      </c>
      <c r="AT157" s="38">
        <f>VLOOKUP(B:B,'[1]1. RW,EX,BOP,CP,SA'!$B:$CD,24,0)</f>
        <v>14</v>
      </c>
      <c r="AU157" s="38">
        <f>VLOOKUP(B:B,'[1]1. RW,EX,BOP,CP,SA'!$B:$CD,25,0)</f>
        <v>29</v>
      </c>
      <c r="AV157" s="38">
        <f>VLOOKUP(B:B,'[1]1. RW,EX,BOP,CP,SA'!$B:$CD,26,0)</f>
        <v>16</v>
      </c>
      <c r="AW157" s="38">
        <f>VLOOKUP(B:B,'[1]1. RW,EX,BOP,CP,SA'!$B:$CD,27,0)</f>
        <v>13</v>
      </c>
      <c r="AX157" s="38">
        <f>VLOOKUP(B:B,'[1]1. RW,EX,BOP,CP,SA'!$B:$CD,28,0)</f>
        <v>12</v>
      </c>
      <c r="AY157" s="38">
        <f>VLOOKUP(B:B,'[1]1. RW,EX,BOP,CP,SA'!$B:$CD,29,0)</f>
        <v>11</v>
      </c>
      <c r="AZ157" s="38">
        <f>VLOOKUP(B:B,'[1]1. RW,EX,BOP,CP,SA'!$B:$CD,30,0)</f>
        <v>7</v>
      </c>
      <c r="BA157" s="38">
        <f>VLOOKUP(B:B,'[1]1. RW,EX,BOP,CP,SA'!$B:$CD,31,0)</f>
        <v>7</v>
      </c>
      <c r="BB157" s="38">
        <f>VLOOKUP(B:B,'[1]1. RW,EX,BOP,CP,SA'!$B:$CD,32,0)</f>
        <v>10</v>
      </c>
      <c r="BC157" s="38">
        <f>VLOOKUP(B:B,'[1]1. RW,EX,BOP,CP,SA'!$B:$CD,33,0)</f>
        <v>10</v>
      </c>
      <c r="BD157" s="38">
        <f>VLOOKUP(B:B,'[1]1. RW,EX,BOP,CP,SA'!$B:$CD,34,0)</f>
        <v>11</v>
      </c>
      <c r="BE157" s="38">
        <f>VLOOKUP(B:B,'[1]1. RW,EX,BOP,CP,SA'!$B:$CD,35,0)</f>
        <v>17</v>
      </c>
      <c r="BF157" s="38">
        <f>VLOOKUP(B:B,'[1]1. RW,EX,BOP,CP,SA'!$B:$CD,36,0)</f>
        <v>16</v>
      </c>
      <c r="BG157" s="38">
        <f>VLOOKUP(B:B,'[1]1. RW,EX,BOP,CP,SA'!$B:$CD,37,0)</f>
        <v>20</v>
      </c>
      <c r="BH157" s="38">
        <f>VLOOKUP(B:B,'[1]1. RW,EX,BOP,CP,SA'!$B:$CD,38,0)</f>
        <v>18</v>
      </c>
      <c r="BI157" s="38">
        <f>VLOOKUP(B:B,'[1]1. RW,EX,BOP,CP,SA'!$B:$CD,39,0)</f>
        <v>17</v>
      </c>
      <c r="BJ157" s="38">
        <f>VLOOKUP(B:B,'[1]1. RW,EX,BOP,CP,SA'!$B:$CD,40,0)</f>
        <v>17</v>
      </c>
      <c r="BK157" s="38">
        <f>VLOOKUP(B:B,'[1]1. RW,EX,BOP,CP,SA'!$B:$CD,41,0)</f>
        <v>16</v>
      </c>
      <c r="BL157" s="38">
        <f>VLOOKUP(B:B,'[1]1. RW,EX,BOP,CP,SA'!$B:$CD,42,0)</f>
        <v>14</v>
      </c>
      <c r="BM157" s="38">
        <f>VLOOKUP(B:B,'[1]1. RW,EX,BOP,CP,SA'!$B:$CD,43,0)</f>
        <v>18</v>
      </c>
      <c r="BN157" s="38">
        <f>VLOOKUP(B:B,'[1]1. RW,EX,BOP,CP,SA'!$B:$CD,44,0)</f>
        <v>17</v>
      </c>
      <c r="BO157" s="38">
        <f>VLOOKUP(B:B,'[1]1. RW,EX,BOP,CP,SA'!$B:$CD,45,0)</f>
        <v>24</v>
      </c>
      <c r="BP157" s="38">
        <f>VLOOKUP(B:B,'[1]1. RW,EX,BOP,CP,SA'!$B:$CD,46,0)</f>
        <v>32</v>
      </c>
      <c r="BQ157" s="38">
        <f>VLOOKUP(B:B,'[1]1. RW,EX,BOP,CP,SA'!$B:$CD,47,0)</f>
        <v>20</v>
      </c>
      <c r="BR157" s="38">
        <f>VLOOKUP(B:B,'[1]1. RW,EX,BOP,CP,SA'!$B:$CD,48,0)</f>
        <v>21</v>
      </c>
      <c r="BS157" s="38">
        <f>VLOOKUP(B:B,'[1]1. RW,EX,BOP,CP,SA'!$B:$CD,49,0)</f>
        <v>21</v>
      </c>
      <c r="BT157" s="38">
        <f>VLOOKUP(B:B,'[1]1. RW,EX,BOP,CP,SA'!$B:$CD,50,0)</f>
        <v>14</v>
      </c>
      <c r="BU157" s="38">
        <f>VLOOKUP(B:B,'[1]1. RW,EX,BOP,CP,SA'!$B:$CD,51,0)</f>
        <v>17</v>
      </c>
      <c r="BV157" s="38">
        <f>VLOOKUP(B:B,'[1]1. RW,EX,BOP,CP,SA'!$B:$CD,52,0)</f>
        <v>23</v>
      </c>
      <c r="BW157" s="38">
        <f>VLOOKUP(B:B,'[1]1. RW,EX,BOP,CP,SA'!$B:$CD,53,0)</f>
        <v>18</v>
      </c>
      <c r="BX157" s="38">
        <f>VLOOKUP(B:B,'[1]1. RW,EX,BOP,CP,SA'!$B:$CD,54,0)</f>
        <v>15</v>
      </c>
      <c r="BY157" s="38">
        <f>VLOOKUP(B:B,'[1]1. RW,EX,BOP,CP,SA'!$B:$CD,55,0)</f>
        <v>20</v>
      </c>
      <c r="BZ157" s="38">
        <f>VLOOKUP(B:B,'[1]1. RW,EX,BOP,CP,SA'!$B:$CD,56,0)</f>
        <v>20</v>
      </c>
      <c r="CA157" s="38">
        <f>VLOOKUP(B:B,'[1]1. RW,EX,BOP,CP,SA'!$B:$CD,57,0)</f>
        <v>24</v>
      </c>
      <c r="CB157" s="38">
        <f>VLOOKUP(B:B,'[1]1. RW,EX,BOP,CP,SA'!$B:$CD,58,0)</f>
        <v>20</v>
      </c>
      <c r="CC157" s="38">
        <f>VLOOKUP(B:B,'[1]1. RW,EX,BOP,CP,SA'!$B:$CD,59,0)</f>
        <v>22</v>
      </c>
      <c r="CD157" s="38">
        <f>VLOOKUP(B:B,'[1]1. RW,EX,BOP,CP,SA'!$B:$CD,60,0)</f>
        <v>18</v>
      </c>
      <c r="CE157" s="38">
        <f>VLOOKUP(B:B,'[1]1. RW,EX,BOP,CP,SA'!$B:$CD,61,0)</f>
        <v>22</v>
      </c>
      <c r="CF157" s="38">
        <f>VLOOKUP(B:B,'[1]1. RW,EX,BOP,CP,SA'!$B:$CD,62,0)</f>
        <v>16</v>
      </c>
      <c r="CG157" s="38">
        <f>VLOOKUP(B:B,'[1]1. RW,EX,BOP,CP,SA'!$B:$CD,63,0)</f>
        <v>18</v>
      </c>
      <c r="CH157" s="38">
        <f>VLOOKUP(B:B,'[1]1. RW,EX,BOP,CP,SA'!$B:$CD,64,0)</f>
        <v>15</v>
      </c>
      <c r="CI157" s="38">
        <f>VLOOKUP(B:B,'[1]1. RW,EX,BOP,CP,SA'!$B:$CD,65,0)</f>
        <v>15</v>
      </c>
      <c r="CJ157" s="38">
        <f>VLOOKUP(B:B,'[1]1. RW,EX,BOP,CP,SA'!$B:$CD,66,0)</f>
        <v>17</v>
      </c>
      <c r="CK157" s="38">
        <f>VLOOKUP(B:B,'[1]1. RW,EX,BOP,CP,SA'!$B:$CD,67,0)</f>
        <v>18</v>
      </c>
      <c r="CL157" s="38">
        <f>VLOOKUP(B:B,'[1]1. RW,EX,BOP,CP,SA'!$B:$CD,68,0)</f>
        <v>18</v>
      </c>
      <c r="CM157" s="38">
        <f>VLOOKUP(B:B,'[1]1. RW,EX,BOP,CP,SA'!$B:$CD,69,0)</f>
        <v>19</v>
      </c>
      <c r="CN157" s="38">
        <f>VLOOKUP(B:B,'[1]1. RW,EX,BOP,CP,SA'!$B:$CD,70,0)</f>
        <v>21</v>
      </c>
      <c r="CO157" s="38">
        <f>VLOOKUP(B:B,'[1]1. RW,EX,BOP,CP,SA'!$B:$CD,71,0)</f>
        <v>19</v>
      </c>
      <c r="CP157" s="38">
        <f>VLOOKUP(B:B,'[1]1. RW,EX,BOP,CP,SA'!$B:$CD,72,0)</f>
        <v>20</v>
      </c>
      <c r="CQ157" s="38">
        <f>VLOOKUP(B:B,'[1]1. RW,EX,BOP,CP,SA'!$B:$CD,73,0)</f>
        <v>20</v>
      </c>
      <c r="CR157" s="38">
        <f>VLOOKUP(B:B,'[1]1. RW,EX,BOP,CP,SA'!$B:$CD,74,0)</f>
        <v>22</v>
      </c>
      <c r="CS157" s="38">
        <f>VLOOKUP(B:B,'[1]1. RW,EX,BOP,CP,SA'!$B:$CD,75,0)</f>
        <v>22</v>
      </c>
      <c r="CT157" s="38">
        <f>VLOOKUP(B:B,'[1]1. RW,EX,BOP,CP,SA'!$B:$CD,76,0)</f>
        <v>24</v>
      </c>
      <c r="CU157" s="38">
        <f>VLOOKUP(B:B,'[1]1. RW,EX,BOP,CP,SA'!$B:$CD,77,0)</f>
        <v>37</v>
      </c>
      <c r="CV157" s="52">
        <f>VLOOKUP(B:B,'[1]1. RW,EX,BOP,CP,SA'!$B:$CD,78,0)</f>
        <v>30</v>
      </c>
      <c r="CW157" s="52">
        <f>VLOOKUP(B:B,'[1]1. RW,EX,BOP,CP,SA'!$B:$CD,79,0)</f>
        <v>34</v>
      </c>
      <c r="CX157" s="52">
        <f>VLOOKUP(B:B,'[1]1. RW,EX,BOP,CP,SA'!$B:$CD,80,0)</f>
        <v>29</v>
      </c>
      <c r="CY157" s="52">
        <f>VLOOKUP(B:B,'[1]1. RW,EX,BOP,CP,SA'!$B:$CD,81,0)</f>
        <v>31</v>
      </c>
    </row>
    <row r="158" spans="1:103">
      <c r="A158" s="13" t="s">
        <v>297</v>
      </c>
      <c r="B158" s="5" t="s">
        <v>1551</v>
      </c>
      <c r="C158" s="18" t="s">
        <v>887</v>
      </c>
      <c r="D158" s="38">
        <v>207</v>
      </c>
      <c r="E158" s="38">
        <v>61</v>
      </c>
      <c r="F158" s="38">
        <v>75</v>
      </c>
      <c r="G158" s="38">
        <v>47</v>
      </c>
      <c r="H158" s="38">
        <v>66</v>
      </c>
      <c r="I158" s="38">
        <v>56</v>
      </c>
      <c r="J158" s="38">
        <v>55</v>
      </c>
      <c r="K158" s="38">
        <v>32</v>
      </c>
      <c r="L158" s="38">
        <v>39</v>
      </c>
      <c r="M158" s="38">
        <v>52</v>
      </c>
      <c r="N158" s="38">
        <v>86</v>
      </c>
      <c r="O158" s="38">
        <v>183</v>
      </c>
      <c r="P158" s="38">
        <v>200</v>
      </c>
      <c r="Q158" s="38">
        <v>279</v>
      </c>
      <c r="R158" s="38">
        <v>88</v>
      </c>
      <c r="S158" s="38">
        <v>58</v>
      </c>
      <c r="T158" s="38">
        <v>51</v>
      </c>
      <c r="U158" s="38">
        <v>68</v>
      </c>
      <c r="V158" s="38">
        <v>35</v>
      </c>
      <c r="W158" s="38">
        <v>57</v>
      </c>
      <c r="X158" s="53">
        <f>VLOOKUP(B:B,'[1]1. RW,EX,BOP,CP,SA'!$B:$CD,2,0)</f>
        <v>30</v>
      </c>
      <c r="Y158" s="38">
        <f>VLOOKUP(B:B,'[1]1. RW,EX,BOP,CP,SA'!$B:$CD,3,0)</f>
        <v>40</v>
      </c>
      <c r="Z158" s="38">
        <f>VLOOKUP(B:B,'[1]1. RW,EX,BOP,CP,SA'!$B:$CD,4,0)</f>
        <v>97</v>
      </c>
      <c r="AA158" s="38">
        <f>VLOOKUP(B:B,'[1]1. RW,EX,BOP,CP,SA'!$B:$CD,5,0)</f>
        <v>40</v>
      </c>
      <c r="AB158" s="38">
        <f>VLOOKUP(B:B,'[1]1. RW,EX,BOP,CP,SA'!$B:$CD,6,0)</f>
        <v>24</v>
      </c>
      <c r="AC158" s="38">
        <f>VLOOKUP(B:B,'[1]1. RW,EX,BOP,CP,SA'!$B:$CD,7,0)</f>
        <v>26</v>
      </c>
      <c r="AD158" s="38">
        <f>VLOOKUP(B:B,'[1]1. RW,EX,BOP,CP,SA'!$B:$CD,8,0)</f>
        <v>6</v>
      </c>
      <c r="AE158" s="38">
        <f>VLOOKUP(B:B,'[1]1. RW,EX,BOP,CP,SA'!$B:$CD,9,0)</f>
        <v>5</v>
      </c>
      <c r="AF158" s="38">
        <f>VLOOKUP(B:B,'[1]1. RW,EX,BOP,CP,SA'!$B:$CD,10,0)</f>
        <v>9</v>
      </c>
      <c r="AG158" s="38">
        <f>VLOOKUP(B:B,'[1]1. RW,EX,BOP,CP,SA'!$B:$CD,11,0)</f>
        <v>12</v>
      </c>
      <c r="AH158" s="38">
        <f>VLOOKUP(B:B,'[1]1. RW,EX,BOP,CP,SA'!$B:$CD,12,0)</f>
        <v>7</v>
      </c>
      <c r="AI158" s="38">
        <f>VLOOKUP(B:B,'[1]1. RW,EX,BOP,CP,SA'!$B:$CD,13,0)</f>
        <v>47</v>
      </c>
      <c r="AJ158" s="38">
        <f>VLOOKUP(B:B,'[1]1. RW,EX,BOP,CP,SA'!$B:$CD,14,0)</f>
        <v>16</v>
      </c>
      <c r="AK158" s="38">
        <f>VLOOKUP(B:B,'[1]1. RW,EX,BOP,CP,SA'!$B:$CD,15,0)</f>
        <v>7</v>
      </c>
      <c r="AL158" s="38">
        <f>VLOOKUP(B:B,'[1]1. RW,EX,BOP,CP,SA'!$B:$CD,16,0)</f>
        <v>10</v>
      </c>
      <c r="AM158" s="38">
        <f>VLOOKUP(B:B,'[1]1. RW,EX,BOP,CP,SA'!$B:$CD,17,0)</f>
        <v>14</v>
      </c>
      <c r="AN158" s="38">
        <f>VLOOKUP(B:B,'[1]1. RW,EX,BOP,CP,SA'!$B:$CD,18,0)</f>
        <v>17</v>
      </c>
      <c r="AO158" s="38">
        <f>VLOOKUP(B:B,'[1]1. RW,EX,BOP,CP,SA'!$B:$CD,19,0)</f>
        <v>8</v>
      </c>
      <c r="AP158" s="38">
        <f>VLOOKUP(B:B,'[1]1. RW,EX,BOP,CP,SA'!$B:$CD,20,0)</f>
        <v>24</v>
      </c>
      <c r="AQ158" s="38">
        <f>VLOOKUP(B:B,'[1]1. RW,EX,BOP,CP,SA'!$B:$CD,21,0)</f>
        <v>17</v>
      </c>
      <c r="AR158" s="38">
        <f>VLOOKUP(B:B,'[1]1. RW,EX,BOP,CP,SA'!$B:$CD,22,0)</f>
        <v>25</v>
      </c>
      <c r="AS158" s="38">
        <f>VLOOKUP(B:B,'[1]1. RW,EX,BOP,CP,SA'!$B:$CD,23,0)</f>
        <v>13</v>
      </c>
      <c r="AT158" s="38">
        <f>VLOOKUP(B:B,'[1]1. RW,EX,BOP,CP,SA'!$B:$CD,24,0)</f>
        <v>9</v>
      </c>
      <c r="AU158" s="38">
        <f>VLOOKUP(B:B,'[1]1. RW,EX,BOP,CP,SA'!$B:$CD,25,0)</f>
        <v>9</v>
      </c>
      <c r="AV158" s="38">
        <f>VLOOKUP(B:B,'[1]1. RW,EX,BOP,CP,SA'!$B:$CD,26,0)</f>
        <v>7</v>
      </c>
      <c r="AW158" s="38">
        <f>VLOOKUP(B:B,'[1]1. RW,EX,BOP,CP,SA'!$B:$CD,27,0)</f>
        <v>9</v>
      </c>
      <c r="AX158" s="38">
        <f>VLOOKUP(B:B,'[1]1. RW,EX,BOP,CP,SA'!$B:$CD,28,0)</f>
        <v>10</v>
      </c>
      <c r="AY158" s="38">
        <f>VLOOKUP(B:B,'[1]1. RW,EX,BOP,CP,SA'!$B:$CD,29,0)</f>
        <v>29</v>
      </c>
      <c r="AZ158" s="38">
        <f>VLOOKUP(B:B,'[1]1. RW,EX,BOP,CP,SA'!$B:$CD,30,0)</f>
        <v>2</v>
      </c>
      <c r="BA158" s="38">
        <f>VLOOKUP(B:B,'[1]1. RW,EX,BOP,CP,SA'!$B:$CD,31,0)</f>
        <v>6</v>
      </c>
      <c r="BB158" s="38">
        <f>VLOOKUP(B:B,'[1]1. RW,EX,BOP,CP,SA'!$B:$CD,32,0)</f>
        <v>16</v>
      </c>
      <c r="BC158" s="38">
        <f>VLOOKUP(B:B,'[1]1. RW,EX,BOP,CP,SA'!$B:$CD,33,0)</f>
        <v>8</v>
      </c>
      <c r="BD158" s="38">
        <f>VLOOKUP(B:B,'[1]1. RW,EX,BOP,CP,SA'!$B:$CD,34,0)</f>
        <v>12</v>
      </c>
      <c r="BE158" s="38">
        <f>VLOOKUP(B:B,'[1]1. RW,EX,BOP,CP,SA'!$B:$CD,35,0)</f>
        <v>10</v>
      </c>
      <c r="BF158" s="38">
        <f>VLOOKUP(B:B,'[1]1. RW,EX,BOP,CP,SA'!$B:$CD,36,0)</f>
        <v>7</v>
      </c>
      <c r="BG158" s="38">
        <f>VLOOKUP(B:B,'[1]1. RW,EX,BOP,CP,SA'!$B:$CD,37,0)</f>
        <v>10</v>
      </c>
      <c r="BH158" s="38">
        <f>VLOOKUP(B:B,'[1]1. RW,EX,BOP,CP,SA'!$B:$CD,38,0)</f>
        <v>21</v>
      </c>
      <c r="BI158" s="38">
        <f>VLOOKUP(B:B,'[1]1. RW,EX,BOP,CP,SA'!$B:$CD,39,0)</f>
        <v>11</v>
      </c>
      <c r="BJ158" s="38">
        <f>VLOOKUP(B:B,'[1]1. RW,EX,BOP,CP,SA'!$B:$CD,40,0)</f>
        <v>9</v>
      </c>
      <c r="BK158" s="38">
        <f>VLOOKUP(B:B,'[1]1. RW,EX,BOP,CP,SA'!$B:$CD,41,0)</f>
        <v>11</v>
      </c>
      <c r="BL158" s="38">
        <f>VLOOKUP(B:B,'[1]1. RW,EX,BOP,CP,SA'!$B:$CD,42,0)</f>
        <v>12</v>
      </c>
      <c r="BM158" s="38">
        <f>VLOOKUP(B:B,'[1]1. RW,EX,BOP,CP,SA'!$B:$CD,43,0)</f>
        <v>35</v>
      </c>
      <c r="BN158" s="38">
        <f>VLOOKUP(B:B,'[1]1. RW,EX,BOP,CP,SA'!$B:$CD,44,0)</f>
        <v>16</v>
      </c>
      <c r="BO158" s="38">
        <f>VLOOKUP(B:B,'[1]1. RW,EX,BOP,CP,SA'!$B:$CD,45,0)</f>
        <v>23</v>
      </c>
      <c r="BP158" s="38">
        <f>VLOOKUP(B:B,'[1]1. RW,EX,BOP,CP,SA'!$B:$CD,46,0)</f>
        <v>53</v>
      </c>
      <c r="BQ158" s="38">
        <f>VLOOKUP(B:B,'[1]1. RW,EX,BOP,CP,SA'!$B:$CD,47,0)</f>
        <v>43</v>
      </c>
      <c r="BR158" s="38">
        <f>VLOOKUP(B:B,'[1]1. RW,EX,BOP,CP,SA'!$B:$CD,48,0)</f>
        <v>34</v>
      </c>
      <c r="BS158" s="38">
        <f>VLOOKUP(B:B,'[1]1. RW,EX,BOP,CP,SA'!$B:$CD,49,0)</f>
        <v>53</v>
      </c>
      <c r="BT158" s="38">
        <f>VLOOKUP(B:B,'[1]1. RW,EX,BOP,CP,SA'!$B:$CD,50,0)</f>
        <v>40</v>
      </c>
      <c r="BU158" s="38">
        <f>VLOOKUP(B:B,'[1]1. RW,EX,BOP,CP,SA'!$B:$CD,51,0)</f>
        <v>32</v>
      </c>
      <c r="BV158" s="38">
        <f>VLOOKUP(B:B,'[1]1. RW,EX,BOP,CP,SA'!$B:$CD,52,0)</f>
        <v>52</v>
      </c>
      <c r="BW158" s="38">
        <f>VLOOKUP(B:B,'[1]1. RW,EX,BOP,CP,SA'!$B:$CD,53,0)</f>
        <v>76</v>
      </c>
      <c r="BX158" s="38">
        <f>VLOOKUP(B:B,'[1]1. RW,EX,BOP,CP,SA'!$B:$CD,54,0)</f>
        <v>132</v>
      </c>
      <c r="BY158" s="38">
        <f>VLOOKUP(B:B,'[1]1. RW,EX,BOP,CP,SA'!$B:$CD,55,0)</f>
        <v>69</v>
      </c>
      <c r="BZ158" s="38">
        <f>VLOOKUP(B:B,'[1]1. RW,EX,BOP,CP,SA'!$B:$CD,56,0)</f>
        <v>49</v>
      </c>
      <c r="CA158" s="38">
        <f>VLOOKUP(B:B,'[1]1. RW,EX,BOP,CP,SA'!$B:$CD,57,0)</f>
        <v>29</v>
      </c>
      <c r="CB158" s="38">
        <f>VLOOKUP(B:B,'[1]1. RW,EX,BOP,CP,SA'!$B:$CD,58,0)</f>
        <v>15</v>
      </c>
      <c r="CC158" s="38">
        <f>VLOOKUP(B:B,'[1]1. RW,EX,BOP,CP,SA'!$B:$CD,59,0)</f>
        <v>17</v>
      </c>
      <c r="CD158" s="38">
        <f>VLOOKUP(B:B,'[1]1. RW,EX,BOP,CP,SA'!$B:$CD,60,0)</f>
        <v>24</v>
      </c>
      <c r="CE158" s="38">
        <f>VLOOKUP(B:B,'[1]1. RW,EX,BOP,CP,SA'!$B:$CD,61,0)</f>
        <v>32</v>
      </c>
      <c r="CF158" s="38">
        <f>VLOOKUP(B:B,'[1]1. RW,EX,BOP,CP,SA'!$B:$CD,62,0)</f>
        <v>20</v>
      </c>
      <c r="CG158" s="38">
        <f>VLOOKUP(B:B,'[1]1. RW,EX,BOP,CP,SA'!$B:$CD,63,0)</f>
        <v>17</v>
      </c>
      <c r="CH158" s="38">
        <f>VLOOKUP(B:B,'[1]1. RW,EX,BOP,CP,SA'!$B:$CD,64,0)</f>
        <v>13</v>
      </c>
      <c r="CI158" s="38">
        <f>VLOOKUP(B:B,'[1]1. RW,EX,BOP,CP,SA'!$B:$CD,65,0)</f>
        <v>8</v>
      </c>
      <c r="CJ158" s="38">
        <f>VLOOKUP(B:B,'[1]1. RW,EX,BOP,CP,SA'!$B:$CD,66,0)</f>
        <v>20</v>
      </c>
      <c r="CK158" s="38">
        <f>VLOOKUP(B:B,'[1]1. RW,EX,BOP,CP,SA'!$B:$CD,67,0)</f>
        <v>11</v>
      </c>
      <c r="CL158" s="38">
        <f>VLOOKUP(B:B,'[1]1. RW,EX,BOP,CP,SA'!$B:$CD,68,0)</f>
        <v>8</v>
      </c>
      <c r="CM158" s="38">
        <f>VLOOKUP(B:B,'[1]1. RW,EX,BOP,CP,SA'!$B:$CD,69,0)</f>
        <v>12</v>
      </c>
      <c r="CN158" s="38">
        <f>VLOOKUP(B:B,'[1]1. RW,EX,BOP,CP,SA'!$B:$CD,70,0)</f>
        <v>16</v>
      </c>
      <c r="CO158" s="38">
        <f>VLOOKUP(B:B,'[1]1. RW,EX,BOP,CP,SA'!$B:$CD,71,0)</f>
        <v>18</v>
      </c>
      <c r="CP158" s="38">
        <f>VLOOKUP(B:B,'[1]1. RW,EX,BOP,CP,SA'!$B:$CD,72,0)</f>
        <v>17</v>
      </c>
      <c r="CQ158" s="38">
        <f>VLOOKUP(B:B,'[1]1. RW,EX,BOP,CP,SA'!$B:$CD,73,0)</f>
        <v>17</v>
      </c>
      <c r="CR158" s="38">
        <f>VLOOKUP(B:B,'[1]1. RW,EX,BOP,CP,SA'!$B:$CD,74,0)</f>
        <v>8</v>
      </c>
      <c r="CS158" s="38">
        <f>VLOOKUP(B:B,'[1]1. RW,EX,BOP,CP,SA'!$B:$CD,75,0)</f>
        <v>9</v>
      </c>
      <c r="CT158" s="38">
        <f>VLOOKUP(B:B,'[1]1. RW,EX,BOP,CP,SA'!$B:$CD,76,0)</f>
        <v>7</v>
      </c>
      <c r="CU158" s="38">
        <f>VLOOKUP(B:B,'[1]1. RW,EX,BOP,CP,SA'!$B:$CD,77,0)</f>
        <v>11</v>
      </c>
      <c r="CV158" s="52">
        <f>VLOOKUP(B:B,'[1]1. RW,EX,BOP,CP,SA'!$B:$CD,78,0)</f>
        <v>15</v>
      </c>
      <c r="CW158" s="52">
        <f>VLOOKUP(B:B,'[1]1. RW,EX,BOP,CP,SA'!$B:$CD,79,0)</f>
        <v>16</v>
      </c>
      <c r="CX158" s="52">
        <f>VLOOKUP(B:B,'[1]1. RW,EX,BOP,CP,SA'!$B:$CD,80,0)</f>
        <v>14</v>
      </c>
      <c r="CY158" s="52">
        <f>VLOOKUP(B:B,'[1]1. RW,EX,BOP,CP,SA'!$B:$CD,81,0)</f>
        <v>12</v>
      </c>
    </row>
    <row r="159" spans="1:103">
      <c r="A159" s="13" t="s">
        <v>299</v>
      </c>
      <c r="B159" s="5" t="s">
        <v>1552</v>
      </c>
      <c r="C159" s="18" t="s">
        <v>888</v>
      </c>
      <c r="D159" s="38">
        <v>60</v>
      </c>
      <c r="E159" s="38">
        <v>68</v>
      </c>
      <c r="F159" s="38">
        <v>71</v>
      </c>
      <c r="G159" s="38">
        <v>82</v>
      </c>
      <c r="H159" s="38">
        <v>71</v>
      </c>
      <c r="I159" s="38">
        <v>110</v>
      </c>
      <c r="J159" s="38">
        <v>114</v>
      </c>
      <c r="K159" s="38">
        <v>128</v>
      </c>
      <c r="L159" s="38">
        <v>142</v>
      </c>
      <c r="M159" s="38">
        <v>99</v>
      </c>
      <c r="N159" s="38">
        <v>120</v>
      </c>
      <c r="O159" s="38">
        <v>105</v>
      </c>
      <c r="P159" s="38">
        <v>132</v>
      </c>
      <c r="Q159" s="38">
        <v>172</v>
      </c>
      <c r="R159" s="38">
        <v>190</v>
      </c>
      <c r="S159" s="38">
        <v>229</v>
      </c>
      <c r="T159" s="38">
        <v>211</v>
      </c>
      <c r="U159" s="38">
        <v>180</v>
      </c>
      <c r="V159" s="38">
        <v>190</v>
      </c>
      <c r="W159" s="38">
        <v>169</v>
      </c>
      <c r="X159" s="53">
        <f>VLOOKUP(B:B,'[1]1. RW,EX,BOP,CP,SA'!$B:$CD,2,0)</f>
        <v>16</v>
      </c>
      <c r="Y159" s="38">
        <f>VLOOKUP(B:B,'[1]1. RW,EX,BOP,CP,SA'!$B:$CD,3,0)</f>
        <v>14</v>
      </c>
      <c r="Z159" s="38">
        <f>VLOOKUP(B:B,'[1]1. RW,EX,BOP,CP,SA'!$B:$CD,4,0)</f>
        <v>16</v>
      </c>
      <c r="AA159" s="38">
        <f>VLOOKUP(B:B,'[1]1. RW,EX,BOP,CP,SA'!$B:$CD,5,0)</f>
        <v>14</v>
      </c>
      <c r="AB159" s="38">
        <f>VLOOKUP(B:B,'[1]1. RW,EX,BOP,CP,SA'!$B:$CD,6,0)</f>
        <v>19</v>
      </c>
      <c r="AC159" s="38">
        <f>VLOOKUP(B:B,'[1]1. RW,EX,BOP,CP,SA'!$B:$CD,7,0)</f>
        <v>14</v>
      </c>
      <c r="AD159" s="38">
        <f>VLOOKUP(B:B,'[1]1. RW,EX,BOP,CP,SA'!$B:$CD,8,0)</f>
        <v>17</v>
      </c>
      <c r="AE159" s="38">
        <f>VLOOKUP(B:B,'[1]1. RW,EX,BOP,CP,SA'!$B:$CD,9,0)</f>
        <v>18</v>
      </c>
      <c r="AF159" s="38">
        <f>VLOOKUP(B:B,'[1]1. RW,EX,BOP,CP,SA'!$B:$CD,10,0)</f>
        <v>13</v>
      </c>
      <c r="AG159" s="38">
        <f>VLOOKUP(B:B,'[1]1. RW,EX,BOP,CP,SA'!$B:$CD,11,0)</f>
        <v>21</v>
      </c>
      <c r="AH159" s="38">
        <f>VLOOKUP(B:B,'[1]1. RW,EX,BOP,CP,SA'!$B:$CD,12,0)</f>
        <v>19</v>
      </c>
      <c r="AI159" s="38">
        <f>VLOOKUP(B:B,'[1]1. RW,EX,BOP,CP,SA'!$B:$CD,13,0)</f>
        <v>18</v>
      </c>
      <c r="AJ159" s="38">
        <f>VLOOKUP(B:B,'[1]1. RW,EX,BOP,CP,SA'!$B:$CD,14,0)</f>
        <v>18</v>
      </c>
      <c r="AK159" s="38">
        <f>VLOOKUP(B:B,'[1]1. RW,EX,BOP,CP,SA'!$B:$CD,15,0)</f>
        <v>22</v>
      </c>
      <c r="AL159" s="38">
        <f>VLOOKUP(B:B,'[1]1. RW,EX,BOP,CP,SA'!$B:$CD,16,0)</f>
        <v>20</v>
      </c>
      <c r="AM159" s="38">
        <f>VLOOKUP(B:B,'[1]1. RW,EX,BOP,CP,SA'!$B:$CD,17,0)</f>
        <v>22</v>
      </c>
      <c r="AN159" s="38">
        <f>VLOOKUP(B:B,'[1]1. RW,EX,BOP,CP,SA'!$B:$CD,18,0)</f>
        <v>17</v>
      </c>
      <c r="AO159" s="38">
        <f>VLOOKUP(B:B,'[1]1. RW,EX,BOP,CP,SA'!$B:$CD,19,0)</f>
        <v>19</v>
      </c>
      <c r="AP159" s="38">
        <f>VLOOKUP(B:B,'[1]1. RW,EX,BOP,CP,SA'!$B:$CD,20,0)</f>
        <v>15</v>
      </c>
      <c r="AQ159" s="38">
        <f>VLOOKUP(B:B,'[1]1. RW,EX,BOP,CP,SA'!$B:$CD,21,0)</f>
        <v>20</v>
      </c>
      <c r="AR159" s="38">
        <f>VLOOKUP(B:B,'[1]1. RW,EX,BOP,CP,SA'!$B:$CD,22,0)</f>
        <v>28</v>
      </c>
      <c r="AS159" s="38">
        <f>VLOOKUP(B:B,'[1]1. RW,EX,BOP,CP,SA'!$B:$CD,23,0)</f>
        <v>27</v>
      </c>
      <c r="AT159" s="38">
        <f>VLOOKUP(B:B,'[1]1. RW,EX,BOP,CP,SA'!$B:$CD,24,0)</f>
        <v>27</v>
      </c>
      <c r="AU159" s="38">
        <f>VLOOKUP(B:B,'[1]1. RW,EX,BOP,CP,SA'!$B:$CD,25,0)</f>
        <v>28</v>
      </c>
      <c r="AV159" s="38">
        <f>VLOOKUP(B:B,'[1]1. RW,EX,BOP,CP,SA'!$B:$CD,26,0)</f>
        <v>20</v>
      </c>
      <c r="AW159" s="38">
        <f>VLOOKUP(B:B,'[1]1. RW,EX,BOP,CP,SA'!$B:$CD,27,0)</f>
        <v>25</v>
      </c>
      <c r="AX159" s="38">
        <f>VLOOKUP(B:B,'[1]1. RW,EX,BOP,CP,SA'!$B:$CD,28,0)</f>
        <v>36</v>
      </c>
      <c r="AY159" s="38">
        <f>VLOOKUP(B:B,'[1]1. RW,EX,BOP,CP,SA'!$B:$CD,29,0)</f>
        <v>33</v>
      </c>
      <c r="AZ159" s="38">
        <f>VLOOKUP(B:B,'[1]1. RW,EX,BOP,CP,SA'!$B:$CD,30,0)</f>
        <v>30</v>
      </c>
      <c r="BA159" s="38">
        <f>VLOOKUP(B:B,'[1]1. RW,EX,BOP,CP,SA'!$B:$CD,31,0)</f>
        <v>30</v>
      </c>
      <c r="BB159" s="38">
        <f>VLOOKUP(B:B,'[1]1. RW,EX,BOP,CP,SA'!$B:$CD,32,0)</f>
        <v>35</v>
      </c>
      <c r="BC159" s="38">
        <f>VLOOKUP(B:B,'[1]1. RW,EX,BOP,CP,SA'!$B:$CD,33,0)</f>
        <v>33</v>
      </c>
      <c r="BD159" s="38">
        <f>VLOOKUP(B:B,'[1]1. RW,EX,BOP,CP,SA'!$B:$CD,34,0)</f>
        <v>40</v>
      </c>
      <c r="BE159" s="38">
        <f>VLOOKUP(B:B,'[1]1. RW,EX,BOP,CP,SA'!$B:$CD,35,0)</f>
        <v>37</v>
      </c>
      <c r="BF159" s="38">
        <f>VLOOKUP(B:B,'[1]1. RW,EX,BOP,CP,SA'!$B:$CD,36,0)</f>
        <v>33</v>
      </c>
      <c r="BG159" s="38">
        <f>VLOOKUP(B:B,'[1]1. RW,EX,BOP,CP,SA'!$B:$CD,37,0)</f>
        <v>32</v>
      </c>
      <c r="BH159" s="38">
        <f>VLOOKUP(B:B,'[1]1. RW,EX,BOP,CP,SA'!$B:$CD,38,0)</f>
        <v>27</v>
      </c>
      <c r="BI159" s="38">
        <f>VLOOKUP(B:B,'[1]1. RW,EX,BOP,CP,SA'!$B:$CD,39,0)</f>
        <v>23</v>
      </c>
      <c r="BJ159" s="38">
        <f>VLOOKUP(B:B,'[1]1. RW,EX,BOP,CP,SA'!$B:$CD,40,0)</f>
        <v>25</v>
      </c>
      <c r="BK159" s="38">
        <f>VLOOKUP(B:B,'[1]1. RW,EX,BOP,CP,SA'!$B:$CD,41,0)</f>
        <v>24</v>
      </c>
      <c r="BL159" s="38">
        <f>VLOOKUP(B:B,'[1]1. RW,EX,BOP,CP,SA'!$B:$CD,42,0)</f>
        <v>28</v>
      </c>
      <c r="BM159" s="38">
        <f>VLOOKUP(B:B,'[1]1. RW,EX,BOP,CP,SA'!$B:$CD,43,0)</f>
        <v>30</v>
      </c>
      <c r="BN159" s="38">
        <f>VLOOKUP(B:B,'[1]1. RW,EX,BOP,CP,SA'!$B:$CD,44,0)</f>
        <v>31</v>
      </c>
      <c r="BO159" s="38">
        <f>VLOOKUP(B:B,'[1]1. RW,EX,BOP,CP,SA'!$B:$CD,45,0)</f>
        <v>31</v>
      </c>
      <c r="BP159" s="38">
        <f>VLOOKUP(B:B,'[1]1. RW,EX,BOP,CP,SA'!$B:$CD,46,0)</f>
        <v>27</v>
      </c>
      <c r="BQ159" s="38">
        <f>VLOOKUP(B:B,'[1]1. RW,EX,BOP,CP,SA'!$B:$CD,47,0)</f>
        <v>24</v>
      </c>
      <c r="BR159" s="38">
        <f>VLOOKUP(B:B,'[1]1. RW,EX,BOP,CP,SA'!$B:$CD,48,0)</f>
        <v>24</v>
      </c>
      <c r="BS159" s="38">
        <f>VLOOKUP(B:B,'[1]1. RW,EX,BOP,CP,SA'!$B:$CD,49,0)</f>
        <v>30</v>
      </c>
      <c r="BT159" s="38">
        <f>VLOOKUP(B:B,'[1]1. RW,EX,BOP,CP,SA'!$B:$CD,50,0)</f>
        <v>33</v>
      </c>
      <c r="BU159" s="38">
        <f>VLOOKUP(B:B,'[1]1. RW,EX,BOP,CP,SA'!$B:$CD,51,0)</f>
        <v>36</v>
      </c>
      <c r="BV159" s="38">
        <f>VLOOKUP(B:B,'[1]1. RW,EX,BOP,CP,SA'!$B:$CD,52,0)</f>
        <v>31</v>
      </c>
      <c r="BW159" s="38">
        <f>VLOOKUP(B:B,'[1]1. RW,EX,BOP,CP,SA'!$B:$CD,53,0)</f>
        <v>32</v>
      </c>
      <c r="BX159" s="38">
        <f>VLOOKUP(B:B,'[1]1. RW,EX,BOP,CP,SA'!$B:$CD,54,0)</f>
        <v>48</v>
      </c>
      <c r="BY159" s="38">
        <f>VLOOKUP(B:B,'[1]1. RW,EX,BOP,CP,SA'!$B:$CD,55,0)</f>
        <v>42</v>
      </c>
      <c r="BZ159" s="38">
        <f>VLOOKUP(B:B,'[1]1. RW,EX,BOP,CP,SA'!$B:$CD,56,0)</f>
        <v>39</v>
      </c>
      <c r="CA159" s="38">
        <f>VLOOKUP(B:B,'[1]1. RW,EX,BOP,CP,SA'!$B:$CD,57,0)</f>
        <v>43</v>
      </c>
      <c r="CB159" s="38">
        <f>VLOOKUP(B:B,'[1]1. RW,EX,BOP,CP,SA'!$B:$CD,58,0)</f>
        <v>44</v>
      </c>
      <c r="CC159" s="38">
        <f>VLOOKUP(B:B,'[1]1. RW,EX,BOP,CP,SA'!$B:$CD,59,0)</f>
        <v>50</v>
      </c>
      <c r="CD159" s="38">
        <f>VLOOKUP(B:B,'[1]1. RW,EX,BOP,CP,SA'!$B:$CD,60,0)</f>
        <v>53</v>
      </c>
      <c r="CE159" s="38">
        <f>VLOOKUP(B:B,'[1]1. RW,EX,BOP,CP,SA'!$B:$CD,61,0)</f>
        <v>43</v>
      </c>
      <c r="CF159" s="38">
        <f>VLOOKUP(B:B,'[1]1. RW,EX,BOP,CP,SA'!$B:$CD,62,0)</f>
        <v>56</v>
      </c>
      <c r="CG159" s="38">
        <f>VLOOKUP(B:B,'[1]1. RW,EX,BOP,CP,SA'!$B:$CD,63,0)</f>
        <v>61</v>
      </c>
      <c r="CH159" s="38">
        <f>VLOOKUP(B:B,'[1]1. RW,EX,BOP,CP,SA'!$B:$CD,64,0)</f>
        <v>58</v>
      </c>
      <c r="CI159" s="38">
        <f>VLOOKUP(B:B,'[1]1. RW,EX,BOP,CP,SA'!$B:$CD,65,0)</f>
        <v>54</v>
      </c>
      <c r="CJ159" s="38">
        <f>VLOOKUP(B:B,'[1]1. RW,EX,BOP,CP,SA'!$B:$CD,66,0)</f>
        <v>54</v>
      </c>
      <c r="CK159" s="38">
        <f>VLOOKUP(B:B,'[1]1. RW,EX,BOP,CP,SA'!$B:$CD,67,0)</f>
        <v>51</v>
      </c>
      <c r="CL159" s="38">
        <f>VLOOKUP(B:B,'[1]1. RW,EX,BOP,CP,SA'!$B:$CD,68,0)</f>
        <v>54</v>
      </c>
      <c r="CM159" s="38">
        <f>VLOOKUP(B:B,'[1]1. RW,EX,BOP,CP,SA'!$B:$CD,69,0)</f>
        <v>52</v>
      </c>
      <c r="CN159" s="38">
        <f>VLOOKUP(B:B,'[1]1. RW,EX,BOP,CP,SA'!$B:$CD,70,0)</f>
        <v>51</v>
      </c>
      <c r="CO159" s="38">
        <f>VLOOKUP(B:B,'[1]1. RW,EX,BOP,CP,SA'!$B:$CD,71,0)</f>
        <v>45</v>
      </c>
      <c r="CP159" s="38">
        <f>VLOOKUP(B:B,'[1]1. RW,EX,BOP,CP,SA'!$B:$CD,72,0)</f>
        <v>46</v>
      </c>
      <c r="CQ159" s="38">
        <f>VLOOKUP(B:B,'[1]1. RW,EX,BOP,CP,SA'!$B:$CD,73,0)</f>
        <v>38</v>
      </c>
      <c r="CR159" s="38">
        <f>VLOOKUP(B:B,'[1]1. RW,EX,BOP,CP,SA'!$B:$CD,74,0)</f>
        <v>41</v>
      </c>
      <c r="CS159" s="38">
        <f>VLOOKUP(B:B,'[1]1. RW,EX,BOP,CP,SA'!$B:$CD,75,0)</f>
        <v>43</v>
      </c>
      <c r="CT159" s="38">
        <f>VLOOKUP(B:B,'[1]1. RW,EX,BOP,CP,SA'!$B:$CD,76,0)</f>
        <v>57</v>
      </c>
      <c r="CU159" s="38">
        <f>VLOOKUP(B:B,'[1]1. RW,EX,BOP,CP,SA'!$B:$CD,77,0)</f>
        <v>49</v>
      </c>
      <c r="CV159" s="52">
        <f>VLOOKUP(B:B,'[1]1. RW,EX,BOP,CP,SA'!$B:$CD,78,0)</f>
        <v>45</v>
      </c>
      <c r="CW159" s="52">
        <f>VLOOKUP(B:B,'[1]1. RW,EX,BOP,CP,SA'!$B:$CD,79,0)</f>
        <v>46</v>
      </c>
      <c r="CX159" s="52">
        <f>VLOOKUP(B:B,'[1]1. RW,EX,BOP,CP,SA'!$B:$CD,80,0)</f>
        <v>36</v>
      </c>
      <c r="CY159" s="52">
        <f>VLOOKUP(B:B,'[1]1. RW,EX,BOP,CP,SA'!$B:$CD,81,0)</f>
        <v>42</v>
      </c>
    </row>
    <row r="160" spans="1:103">
      <c r="A160" s="1" t="s">
        <v>301</v>
      </c>
      <c r="B160" s="5" t="s">
        <v>1553</v>
      </c>
      <c r="C160" s="18" t="s">
        <v>889</v>
      </c>
      <c r="D160" s="38">
        <v>307</v>
      </c>
      <c r="E160" s="38">
        <v>324</v>
      </c>
      <c r="F160" s="38">
        <v>312</v>
      </c>
      <c r="G160" s="38">
        <v>301</v>
      </c>
      <c r="H160" s="38">
        <v>266</v>
      </c>
      <c r="I160" s="38">
        <v>245</v>
      </c>
      <c r="J160" s="38">
        <v>241</v>
      </c>
      <c r="K160" s="38">
        <v>223</v>
      </c>
      <c r="L160" s="38">
        <v>243</v>
      </c>
      <c r="M160" s="38">
        <v>248</v>
      </c>
      <c r="N160" s="38">
        <v>279</v>
      </c>
      <c r="O160" s="38">
        <v>236</v>
      </c>
      <c r="P160" s="38">
        <v>273</v>
      </c>
      <c r="Q160" s="38">
        <v>328</v>
      </c>
      <c r="R160" s="38">
        <v>321</v>
      </c>
      <c r="S160" s="38">
        <v>339</v>
      </c>
      <c r="T160" s="38">
        <v>381</v>
      </c>
      <c r="U160" s="38">
        <v>369</v>
      </c>
      <c r="V160" s="38">
        <v>427</v>
      </c>
      <c r="W160" s="38">
        <v>466</v>
      </c>
      <c r="X160" s="53">
        <f>VLOOKUP(B:B,'[1]1. RW,EX,BOP,CP,SA'!$B:$CD,2,0)</f>
        <v>81</v>
      </c>
      <c r="Y160" s="38">
        <f>VLOOKUP(B:B,'[1]1. RW,EX,BOP,CP,SA'!$B:$CD,3,0)</f>
        <v>79</v>
      </c>
      <c r="Z160" s="38">
        <f>VLOOKUP(B:B,'[1]1. RW,EX,BOP,CP,SA'!$B:$CD,4,0)</f>
        <v>73</v>
      </c>
      <c r="AA160" s="38">
        <f>VLOOKUP(B:B,'[1]1. RW,EX,BOP,CP,SA'!$B:$CD,5,0)</f>
        <v>74</v>
      </c>
      <c r="AB160" s="38">
        <f>VLOOKUP(B:B,'[1]1. RW,EX,BOP,CP,SA'!$B:$CD,6,0)</f>
        <v>79</v>
      </c>
      <c r="AC160" s="38">
        <f>VLOOKUP(B:B,'[1]1. RW,EX,BOP,CP,SA'!$B:$CD,7,0)</f>
        <v>79</v>
      </c>
      <c r="AD160" s="38">
        <f>VLOOKUP(B:B,'[1]1. RW,EX,BOP,CP,SA'!$B:$CD,8,0)</f>
        <v>82</v>
      </c>
      <c r="AE160" s="38">
        <f>VLOOKUP(B:B,'[1]1. RW,EX,BOP,CP,SA'!$B:$CD,9,0)</f>
        <v>84</v>
      </c>
      <c r="AF160" s="38">
        <f>VLOOKUP(B:B,'[1]1. RW,EX,BOP,CP,SA'!$B:$CD,10,0)</f>
        <v>77</v>
      </c>
      <c r="AG160" s="38">
        <f>VLOOKUP(B:B,'[1]1. RW,EX,BOP,CP,SA'!$B:$CD,11,0)</f>
        <v>74</v>
      </c>
      <c r="AH160" s="38">
        <f>VLOOKUP(B:B,'[1]1. RW,EX,BOP,CP,SA'!$B:$CD,12,0)</f>
        <v>79</v>
      </c>
      <c r="AI160" s="38">
        <f>VLOOKUP(B:B,'[1]1. RW,EX,BOP,CP,SA'!$B:$CD,13,0)</f>
        <v>82</v>
      </c>
      <c r="AJ160" s="38">
        <f>VLOOKUP(B:B,'[1]1. RW,EX,BOP,CP,SA'!$B:$CD,14,0)</f>
        <v>77</v>
      </c>
      <c r="AK160" s="38">
        <f>VLOOKUP(B:B,'[1]1. RW,EX,BOP,CP,SA'!$B:$CD,15,0)</f>
        <v>80</v>
      </c>
      <c r="AL160" s="38">
        <f>VLOOKUP(B:B,'[1]1. RW,EX,BOP,CP,SA'!$B:$CD,16,0)</f>
        <v>74</v>
      </c>
      <c r="AM160" s="38">
        <f>VLOOKUP(B:B,'[1]1. RW,EX,BOP,CP,SA'!$B:$CD,17,0)</f>
        <v>70</v>
      </c>
      <c r="AN160" s="38">
        <f>VLOOKUP(B:B,'[1]1. RW,EX,BOP,CP,SA'!$B:$CD,18,0)</f>
        <v>69</v>
      </c>
      <c r="AO160" s="38">
        <f>VLOOKUP(B:B,'[1]1. RW,EX,BOP,CP,SA'!$B:$CD,19,0)</f>
        <v>68</v>
      </c>
      <c r="AP160" s="38">
        <f>VLOOKUP(B:B,'[1]1. RW,EX,BOP,CP,SA'!$B:$CD,20,0)</f>
        <v>69</v>
      </c>
      <c r="AQ160" s="38">
        <f>VLOOKUP(B:B,'[1]1. RW,EX,BOP,CP,SA'!$B:$CD,21,0)</f>
        <v>60</v>
      </c>
      <c r="AR160" s="38">
        <f>VLOOKUP(B:B,'[1]1. RW,EX,BOP,CP,SA'!$B:$CD,22,0)</f>
        <v>66</v>
      </c>
      <c r="AS160" s="38">
        <f>VLOOKUP(B:B,'[1]1. RW,EX,BOP,CP,SA'!$B:$CD,23,0)</f>
        <v>60</v>
      </c>
      <c r="AT160" s="38">
        <f>VLOOKUP(B:B,'[1]1. RW,EX,BOP,CP,SA'!$B:$CD,24,0)</f>
        <v>54</v>
      </c>
      <c r="AU160" s="38">
        <f>VLOOKUP(B:B,'[1]1. RW,EX,BOP,CP,SA'!$B:$CD,25,0)</f>
        <v>65</v>
      </c>
      <c r="AV160" s="38">
        <f>VLOOKUP(B:B,'[1]1. RW,EX,BOP,CP,SA'!$B:$CD,26,0)</f>
        <v>57</v>
      </c>
      <c r="AW160" s="38">
        <f>VLOOKUP(B:B,'[1]1. RW,EX,BOP,CP,SA'!$B:$CD,27,0)</f>
        <v>63</v>
      </c>
      <c r="AX160" s="38">
        <f>VLOOKUP(B:B,'[1]1. RW,EX,BOP,CP,SA'!$B:$CD,28,0)</f>
        <v>63</v>
      </c>
      <c r="AY160" s="38">
        <f>VLOOKUP(B:B,'[1]1. RW,EX,BOP,CP,SA'!$B:$CD,29,0)</f>
        <v>58</v>
      </c>
      <c r="AZ160" s="38">
        <f>VLOOKUP(B:B,'[1]1. RW,EX,BOP,CP,SA'!$B:$CD,30,0)</f>
        <v>56</v>
      </c>
      <c r="BA160" s="38">
        <f>VLOOKUP(B:B,'[1]1. RW,EX,BOP,CP,SA'!$B:$CD,31,0)</f>
        <v>54</v>
      </c>
      <c r="BB160" s="38">
        <f>VLOOKUP(B:B,'[1]1. RW,EX,BOP,CP,SA'!$B:$CD,32,0)</f>
        <v>56</v>
      </c>
      <c r="BC160" s="38">
        <f>VLOOKUP(B:B,'[1]1. RW,EX,BOP,CP,SA'!$B:$CD,33,0)</f>
        <v>57</v>
      </c>
      <c r="BD160" s="38">
        <f>VLOOKUP(B:B,'[1]1. RW,EX,BOP,CP,SA'!$B:$CD,34,0)</f>
        <v>62</v>
      </c>
      <c r="BE160" s="38">
        <f>VLOOKUP(B:B,'[1]1. RW,EX,BOP,CP,SA'!$B:$CD,35,0)</f>
        <v>60</v>
      </c>
      <c r="BF160" s="38">
        <f>VLOOKUP(B:B,'[1]1. RW,EX,BOP,CP,SA'!$B:$CD,36,0)</f>
        <v>62</v>
      </c>
      <c r="BG160" s="38">
        <f>VLOOKUP(B:B,'[1]1. RW,EX,BOP,CP,SA'!$B:$CD,37,0)</f>
        <v>59</v>
      </c>
      <c r="BH160" s="38">
        <f>VLOOKUP(B:B,'[1]1. RW,EX,BOP,CP,SA'!$B:$CD,38,0)</f>
        <v>59</v>
      </c>
      <c r="BI160" s="38">
        <f>VLOOKUP(B:B,'[1]1. RW,EX,BOP,CP,SA'!$B:$CD,39,0)</f>
        <v>60</v>
      </c>
      <c r="BJ160" s="38">
        <f>VLOOKUP(B:B,'[1]1. RW,EX,BOP,CP,SA'!$B:$CD,40,0)</f>
        <v>63</v>
      </c>
      <c r="BK160" s="38">
        <f>VLOOKUP(B:B,'[1]1. RW,EX,BOP,CP,SA'!$B:$CD,41,0)</f>
        <v>66</v>
      </c>
      <c r="BL160" s="38">
        <f>VLOOKUP(B:B,'[1]1. RW,EX,BOP,CP,SA'!$B:$CD,42,0)</f>
        <v>69</v>
      </c>
      <c r="BM160" s="38">
        <f>VLOOKUP(B:B,'[1]1. RW,EX,BOP,CP,SA'!$B:$CD,43,0)</f>
        <v>74</v>
      </c>
      <c r="BN160" s="38">
        <f>VLOOKUP(B:B,'[1]1. RW,EX,BOP,CP,SA'!$B:$CD,44,0)</f>
        <v>69</v>
      </c>
      <c r="BO160" s="38">
        <f>VLOOKUP(B:B,'[1]1. RW,EX,BOP,CP,SA'!$B:$CD,45,0)</f>
        <v>67</v>
      </c>
      <c r="BP160" s="38">
        <f>VLOOKUP(B:B,'[1]1. RW,EX,BOP,CP,SA'!$B:$CD,46,0)</f>
        <v>60</v>
      </c>
      <c r="BQ160" s="38">
        <f>VLOOKUP(B:B,'[1]1. RW,EX,BOP,CP,SA'!$B:$CD,47,0)</f>
        <v>59</v>
      </c>
      <c r="BR160" s="38">
        <f>VLOOKUP(B:B,'[1]1. RW,EX,BOP,CP,SA'!$B:$CD,48,0)</f>
        <v>52</v>
      </c>
      <c r="BS160" s="38">
        <f>VLOOKUP(B:B,'[1]1. RW,EX,BOP,CP,SA'!$B:$CD,49,0)</f>
        <v>65</v>
      </c>
      <c r="BT160" s="38">
        <f>VLOOKUP(B:B,'[1]1. RW,EX,BOP,CP,SA'!$B:$CD,50,0)</f>
        <v>65</v>
      </c>
      <c r="BU160" s="38">
        <f>VLOOKUP(B:B,'[1]1. RW,EX,BOP,CP,SA'!$B:$CD,51,0)</f>
        <v>69</v>
      </c>
      <c r="BV160" s="38">
        <f>VLOOKUP(B:B,'[1]1. RW,EX,BOP,CP,SA'!$B:$CD,52,0)</f>
        <v>68</v>
      </c>
      <c r="BW160" s="38">
        <f>VLOOKUP(B:B,'[1]1. RW,EX,BOP,CP,SA'!$B:$CD,53,0)</f>
        <v>71</v>
      </c>
      <c r="BX160" s="38">
        <f>VLOOKUP(B:B,'[1]1. RW,EX,BOP,CP,SA'!$B:$CD,54,0)</f>
        <v>78</v>
      </c>
      <c r="BY160" s="38">
        <f>VLOOKUP(B:B,'[1]1. RW,EX,BOP,CP,SA'!$B:$CD,55,0)</f>
        <v>84</v>
      </c>
      <c r="BZ160" s="38">
        <f>VLOOKUP(B:B,'[1]1. RW,EX,BOP,CP,SA'!$B:$CD,56,0)</f>
        <v>85</v>
      </c>
      <c r="CA160" s="38">
        <f>VLOOKUP(B:B,'[1]1. RW,EX,BOP,CP,SA'!$B:$CD,57,0)</f>
        <v>81</v>
      </c>
      <c r="CB160" s="38">
        <f>VLOOKUP(B:B,'[1]1. RW,EX,BOP,CP,SA'!$B:$CD,58,0)</f>
        <v>83</v>
      </c>
      <c r="CC160" s="38">
        <f>VLOOKUP(B:B,'[1]1. RW,EX,BOP,CP,SA'!$B:$CD,59,0)</f>
        <v>75</v>
      </c>
      <c r="CD160" s="38">
        <f>VLOOKUP(B:B,'[1]1. RW,EX,BOP,CP,SA'!$B:$CD,60,0)</f>
        <v>80</v>
      </c>
      <c r="CE160" s="38">
        <f>VLOOKUP(B:B,'[1]1. RW,EX,BOP,CP,SA'!$B:$CD,61,0)</f>
        <v>83</v>
      </c>
      <c r="CF160" s="38">
        <f>VLOOKUP(B:B,'[1]1. RW,EX,BOP,CP,SA'!$B:$CD,62,0)</f>
        <v>80</v>
      </c>
      <c r="CG160" s="38">
        <f>VLOOKUP(B:B,'[1]1. RW,EX,BOP,CP,SA'!$B:$CD,63,0)</f>
        <v>84</v>
      </c>
      <c r="CH160" s="38">
        <f>VLOOKUP(B:B,'[1]1. RW,EX,BOP,CP,SA'!$B:$CD,64,0)</f>
        <v>87</v>
      </c>
      <c r="CI160" s="38">
        <f>VLOOKUP(B:B,'[1]1. RW,EX,BOP,CP,SA'!$B:$CD,65,0)</f>
        <v>88</v>
      </c>
      <c r="CJ160" s="38">
        <f>VLOOKUP(B:B,'[1]1. RW,EX,BOP,CP,SA'!$B:$CD,66,0)</f>
        <v>91</v>
      </c>
      <c r="CK160" s="38">
        <f>VLOOKUP(B:B,'[1]1. RW,EX,BOP,CP,SA'!$B:$CD,67,0)</f>
        <v>94</v>
      </c>
      <c r="CL160" s="38">
        <f>VLOOKUP(B:B,'[1]1. RW,EX,BOP,CP,SA'!$B:$CD,68,0)</f>
        <v>97</v>
      </c>
      <c r="CM160" s="38">
        <f>VLOOKUP(B:B,'[1]1. RW,EX,BOP,CP,SA'!$B:$CD,69,0)</f>
        <v>99</v>
      </c>
      <c r="CN160" s="38">
        <f>VLOOKUP(B:B,'[1]1. RW,EX,BOP,CP,SA'!$B:$CD,70,0)</f>
        <v>90</v>
      </c>
      <c r="CO160" s="38">
        <f>VLOOKUP(B:B,'[1]1. RW,EX,BOP,CP,SA'!$B:$CD,71,0)</f>
        <v>92</v>
      </c>
      <c r="CP160" s="38">
        <f>VLOOKUP(B:B,'[1]1. RW,EX,BOP,CP,SA'!$B:$CD,72,0)</f>
        <v>92</v>
      </c>
      <c r="CQ160" s="38">
        <f>VLOOKUP(B:B,'[1]1. RW,EX,BOP,CP,SA'!$B:$CD,73,0)</f>
        <v>95</v>
      </c>
      <c r="CR160" s="38">
        <f>VLOOKUP(B:B,'[1]1. RW,EX,BOP,CP,SA'!$B:$CD,74,0)</f>
        <v>106</v>
      </c>
      <c r="CS160" s="38">
        <f>VLOOKUP(B:B,'[1]1. RW,EX,BOP,CP,SA'!$B:$CD,75,0)</f>
        <v>107</v>
      </c>
      <c r="CT160" s="38">
        <f>VLOOKUP(B:B,'[1]1. RW,EX,BOP,CP,SA'!$B:$CD,76,0)</f>
        <v>102</v>
      </c>
      <c r="CU160" s="38">
        <f>VLOOKUP(B:B,'[1]1. RW,EX,BOP,CP,SA'!$B:$CD,77,0)</f>
        <v>112</v>
      </c>
      <c r="CV160" s="52">
        <f>VLOOKUP(B:B,'[1]1. RW,EX,BOP,CP,SA'!$B:$CD,78,0)</f>
        <v>117</v>
      </c>
      <c r="CW160" s="52">
        <f>VLOOKUP(B:B,'[1]1. RW,EX,BOP,CP,SA'!$B:$CD,79,0)</f>
        <v>117</v>
      </c>
      <c r="CX160" s="52">
        <f>VLOOKUP(B:B,'[1]1. RW,EX,BOP,CP,SA'!$B:$CD,80,0)</f>
        <v>115</v>
      </c>
      <c r="CY160" s="52">
        <f>VLOOKUP(B:B,'[1]1. RW,EX,BOP,CP,SA'!$B:$CD,81,0)</f>
        <v>117</v>
      </c>
    </row>
    <row r="161" spans="1:103">
      <c r="A161" s="1" t="s">
        <v>303</v>
      </c>
      <c r="B161" s="5" t="s">
        <v>1554</v>
      </c>
      <c r="C161" s="18" t="s">
        <v>890</v>
      </c>
      <c r="D161" s="38">
        <v>2291</v>
      </c>
      <c r="E161" s="38">
        <v>1985</v>
      </c>
      <c r="F161" s="38">
        <v>2020</v>
      </c>
      <c r="G161" s="38">
        <v>2452</v>
      </c>
      <c r="H161" s="38">
        <v>2528</v>
      </c>
      <c r="I161" s="38">
        <v>2771</v>
      </c>
      <c r="J161" s="38">
        <v>2729</v>
      </c>
      <c r="K161" s="38">
        <v>3375</v>
      </c>
      <c r="L161" s="38">
        <v>3854</v>
      </c>
      <c r="M161" s="38">
        <v>3809</v>
      </c>
      <c r="N161" s="38">
        <v>4454</v>
      </c>
      <c r="O161" s="38">
        <v>4165</v>
      </c>
      <c r="P161" s="38">
        <v>5215</v>
      </c>
      <c r="Q161" s="38">
        <v>5950</v>
      </c>
      <c r="R161" s="38">
        <v>5983</v>
      </c>
      <c r="S161" s="38">
        <v>5364</v>
      </c>
      <c r="T161" s="38">
        <v>5279</v>
      </c>
      <c r="U161" s="38">
        <v>6340</v>
      </c>
      <c r="V161" s="38">
        <v>5496</v>
      </c>
      <c r="W161" s="38">
        <v>6223</v>
      </c>
      <c r="X161" s="53">
        <f>VLOOKUP(B:B,'[1]1. RW,EX,BOP,CP,SA'!$B:$CD,2,0)</f>
        <v>583</v>
      </c>
      <c r="Y161" s="38">
        <f>VLOOKUP(B:B,'[1]1. RW,EX,BOP,CP,SA'!$B:$CD,3,0)</f>
        <v>618</v>
      </c>
      <c r="Z161" s="38">
        <f>VLOOKUP(B:B,'[1]1. RW,EX,BOP,CP,SA'!$B:$CD,4,0)</f>
        <v>583</v>
      </c>
      <c r="AA161" s="38">
        <f>VLOOKUP(B:B,'[1]1. RW,EX,BOP,CP,SA'!$B:$CD,5,0)</f>
        <v>507</v>
      </c>
      <c r="AB161" s="38">
        <f>VLOOKUP(B:B,'[1]1. RW,EX,BOP,CP,SA'!$B:$CD,6,0)</f>
        <v>467</v>
      </c>
      <c r="AC161" s="38">
        <f>VLOOKUP(B:B,'[1]1. RW,EX,BOP,CP,SA'!$B:$CD,7,0)</f>
        <v>551</v>
      </c>
      <c r="AD161" s="38">
        <f>VLOOKUP(B:B,'[1]1. RW,EX,BOP,CP,SA'!$B:$CD,8,0)</f>
        <v>499</v>
      </c>
      <c r="AE161" s="38">
        <f>VLOOKUP(B:B,'[1]1. RW,EX,BOP,CP,SA'!$B:$CD,9,0)</f>
        <v>468</v>
      </c>
      <c r="AF161" s="38">
        <f>VLOOKUP(B:B,'[1]1. RW,EX,BOP,CP,SA'!$B:$CD,10,0)</f>
        <v>457</v>
      </c>
      <c r="AG161" s="38">
        <f>VLOOKUP(B:B,'[1]1. RW,EX,BOP,CP,SA'!$B:$CD,11,0)</f>
        <v>475</v>
      </c>
      <c r="AH161" s="38">
        <f>VLOOKUP(B:B,'[1]1. RW,EX,BOP,CP,SA'!$B:$CD,12,0)</f>
        <v>503</v>
      </c>
      <c r="AI161" s="38">
        <f>VLOOKUP(B:B,'[1]1. RW,EX,BOP,CP,SA'!$B:$CD,13,0)</f>
        <v>585</v>
      </c>
      <c r="AJ161" s="38">
        <f>VLOOKUP(B:B,'[1]1. RW,EX,BOP,CP,SA'!$B:$CD,14,0)</f>
        <v>632</v>
      </c>
      <c r="AK161" s="38">
        <f>VLOOKUP(B:B,'[1]1. RW,EX,BOP,CP,SA'!$B:$CD,15,0)</f>
        <v>583</v>
      </c>
      <c r="AL161" s="38">
        <f>VLOOKUP(B:B,'[1]1. RW,EX,BOP,CP,SA'!$B:$CD,16,0)</f>
        <v>614</v>
      </c>
      <c r="AM161" s="38">
        <f>VLOOKUP(B:B,'[1]1. RW,EX,BOP,CP,SA'!$B:$CD,17,0)</f>
        <v>623</v>
      </c>
      <c r="AN161" s="38">
        <f>VLOOKUP(B:B,'[1]1. RW,EX,BOP,CP,SA'!$B:$CD,18,0)</f>
        <v>592</v>
      </c>
      <c r="AO161" s="38">
        <f>VLOOKUP(B:B,'[1]1. RW,EX,BOP,CP,SA'!$B:$CD,19,0)</f>
        <v>644</v>
      </c>
      <c r="AP161" s="38">
        <f>VLOOKUP(B:B,'[1]1. RW,EX,BOP,CP,SA'!$B:$CD,20,0)</f>
        <v>716</v>
      </c>
      <c r="AQ161" s="38">
        <f>VLOOKUP(B:B,'[1]1. RW,EX,BOP,CP,SA'!$B:$CD,21,0)</f>
        <v>576</v>
      </c>
      <c r="AR161" s="38">
        <f>VLOOKUP(B:B,'[1]1. RW,EX,BOP,CP,SA'!$B:$CD,22,0)</f>
        <v>669</v>
      </c>
      <c r="AS161" s="38">
        <f>VLOOKUP(B:B,'[1]1. RW,EX,BOP,CP,SA'!$B:$CD,23,0)</f>
        <v>683</v>
      </c>
      <c r="AT161" s="38">
        <f>VLOOKUP(B:B,'[1]1. RW,EX,BOP,CP,SA'!$B:$CD,24,0)</f>
        <v>696</v>
      </c>
      <c r="AU161" s="38">
        <f>VLOOKUP(B:B,'[1]1. RW,EX,BOP,CP,SA'!$B:$CD,25,0)</f>
        <v>723</v>
      </c>
      <c r="AV161" s="38">
        <f>VLOOKUP(B:B,'[1]1. RW,EX,BOP,CP,SA'!$B:$CD,26,0)</f>
        <v>643</v>
      </c>
      <c r="AW161" s="38">
        <f>VLOOKUP(B:B,'[1]1. RW,EX,BOP,CP,SA'!$B:$CD,27,0)</f>
        <v>640</v>
      </c>
      <c r="AX161" s="38">
        <f>VLOOKUP(B:B,'[1]1. RW,EX,BOP,CP,SA'!$B:$CD,28,0)</f>
        <v>736</v>
      </c>
      <c r="AY161" s="38">
        <f>VLOOKUP(B:B,'[1]1. RW,EX,BOP,CP,SA'!$B:$CD,29,0)</f>
        <v>710</v>
      </c>
      <c r="AZ161" s="38">
        <f>VLOOKUP(B:B,'[1]1. RW,EX,BOP,CP,SA'!$B:$CD,30,0)</f>
        <v>699</v>
      </c>
      <c r="BA161" s="38">
        <f>VLOOKUP(B:B,'[1]1. RW,EX,BOP,CP,SA'!$B:$CD,31,0)</f>
        <v>957</v>
      </c>
      <c r="BB161" s="38">
        <f>VLOOKUP(B:B,'[1]1. RW,EX,BOP,CP,SA'!$B:$CD,32,0)</f>
        <v>781</v>
      </c>
      <c r="BC161" s="38">
        <f>VLOOKUP(B:B,'[1]1. RW,EX,BOP,CP,SA'!$B:$CD,33,0)</f>
        <v>938</v>
      </c>
      <c r="BD161" s="38">
        <f>VLOOKUP(B:B,'[1]1. RW,EX,BOP,CP,SA'!$B:$CD,34,0)</f>
        <v>925</v>
      </c>
      <c r="BE161" s="38">
        <f>VLOOKUP(B:B,'[1]1. RW,EX,BOP,CP,SA'!$B:$CD,35,0)</f>
        <v>979</v>
      </c>
      <c r="BF161" s="38">
        <f>VLOOKUP(B:B,'[1]1. RW,EX,BOP,CP,SA'!$B:$CD,36,0)</f>
        <v>873</v>
      </c>
      <c r="BG161" s="38">
        <f>VLOOKUP(B:B,'[1]1. RW,EX,BOP,CP,SA'!$B:$CD,37,0)</f>
        <v>1077</v>
      </c>
      <c r="BH161" s="38">
        <f>VLOOKUP(B:B,'[1]1. RW,EX,BOP,CP,SA'!$B:$CD,38,0)</f>
        <v>985</v>
      </c>
      <c r="BI161" s="38">
        <f>VLOOKUP(B:B,'[1]1. RW,EX,BOP,CP,SA'!$B:$CD,39,0)</f>
        <v>931</v>
      </c>
      <c r="BJ161" s="38">
        <f>VLOOKUP(B:B,'[1]1. RW,EX,BOP,CP,SA'!$B:$CD,40,0)</f>
        <v>958</v>
      </c>
      <c r="BK161" s="38">
        <f>VLOOKUP(B:B,'[1]1. RW,EX,BOP,CP,SA'!$B:$CD,41,0)</f>
        <v>935</v>
      </c>
      <c r="BL161" s="38">
        <f>VLOOKUP(B:B,'[1]1. RW,EX,BOP,CP,SA'!$B:$CD,42,0)</f>
        <v>1036</v>
      </c>
      <c r="BM161" s="38">
        <f>VLOOKUP(B:B,'[1]1. RW,EX,BOP,CP,SA'!$B:$CD,43,0)</f>
        <v>1173</v>
      </c>
      <c r="BN161" s="38">
        <f>VLOOKUP(B:B,'[1]1. RW,EX,BOP,CP,SA'!$B:$CD,44,0)</f>
        <v>1156</v>
      </c>
      <c r="BO161" s="38">
        <f>VLOOKUP(B:B,'[1]1. RW,EX,BOP,CP,SA'!$B:$CD,45,0)</f>
        <v>1089</v>
      </c>
      <c r="BP161" s="38">
        <f>VLOOKUP(B:B,'[1]1. RW,EX,BOP,CP,SA'!$B:$CD,46,0)</f>
        <v>991</v>
      </c>
      <c r="BQ161" s="38">
        <f>VLOOKUP(B:B,'[1]1. RW,EX,BOP,CP,SA'!$B:$CD,47,0)</f>
        <v>952</v>
      </c>
      <c r="BR161" s="38">
        <f>VLOOKUP(B:B,'[1]1. RW,EX,BOP,CP,SA'!$B:$CD,48,0)</f>
        <v>1073</v>
      </c>
      <c r="BS161" s="38">
        <f>VLOOKUP(B:B,'[1]1. RW,EX,BOP,CP,SA'!$B:$CD,49,0)</f>
        <v>1149</v>
      </c>
      <c r="BT161" s="38">
        <f>VLOOKUP(B:B,'[1]1. RW,EX,BOP,CP,SA'!$B:$CD,50,0)</f>
        <v>1275</v>
      </c>
      <c r="BU161" s="38">
        <f>VLOOKUP(B:B,'[1]1. RW,EX,BOP,CP,SA'!$B:$CD,51,0)</f>
        <v>1346</v>
      </c>
      <c r="BV161" s="38">
        <f>VLOOKUP(B:B,'[1]1. RW,EX,BOP,CP,SA'!$B:$CD,52,0)</f>
        <v>1342</v>
      </c>
      <c r="BW161" s="38">
        <f>VLOOKUP(B:B,'[1]1. RW,EX,BOP,CP,SA'!$B:$CD,53,0)</f>
        <v>1252</v>
      </c>
      <c r="BX161" s="38">
        <f>VLOOKUP(B:B,'[1]1. RW,EX,BOP,CP,SA'!$B:$CD,54,0)</f>
        <v>1562</v>
      </c>
      <c r="BY161" s="38">
        <f>VLOOKUP(B:B,'[1]1. RW,EX,BOP,CP,SA'!$B:$CD,55,0)</f>
        <v>1434</v>
      </c>
      <c r="BZ161" s="38">
        <f>VLOOKUP(B:B,'[1]1. RW,EX,BOP,CP,SA'!$B:$CD,56,0)</f>
        <v>1411</v>
      </c>
      <c r="CA161" s="38">
        <f>VLOOKUP(B:B,'[1]1. RW,EX,BOP,CP,SA'!$B:$CD,57,0)</f>
        <v>1543</v>
      </c>
      <c r="CB161" s="38">
        <f>VLOOKUP(B:B,'[1]1. RW,EX,BOP,CP,SA'!$B:$CD,58,0)</f>
        <v>1392</v>
      </c>
      <c r="CC161" s="38">
        <f>VLOOKUP(B:B,'[1]1. RW,EX,BOP,CP,SA'!$B:$CD,59,0)</f>
        <v>1420</v>
      </c>
      <c r="CD161" s="38">
        <f>VLOOKUP(B:B,'[1]1. RW,EX,BOP,CP,SA'!$B:$CD,60,0)</f>
        <v>1542</v>
      </c>
      <c r="CE161" s="38">
        <f>VLOOKUP(B:B,'[1]1. RW,EX,BOP,CP,SA'!$B:$CD,61,0)</f>
        <v>1629</v>
      </c>
      <c r="CF161" s="38">
        <f>VLOOKUP(B:B,'[1]1. RW,EX,BOP,CP,SA'!$B:$CD,62,0)</f>
        <v>1124</v>
      </c>
      <c r="CG161" s="38">
        <f>VLOOKUP(B:B,'[1]1. RW,EX,BOP,CP,SA'!$B:$CD,63,0)</f>
        <v>1430</v>
      </c>
      <c r="CH161" s="38">
        <f>VLOOKUP(B:B,'[1]1. RW,EX,BOP,CP,SA'!$B:$CD,64,0)</f>
        <v>1414</v>
      </c>
      <c r="CI161" s="38">
        <f>VLOOKUP(B:B,'[1]1. RW,EX,BOP,CP,SA'!$B:$CD,65,0)</f>
        <v>1396</v>
      </c>
      <c r="CJ161" s="38">
        <f>VLOOKUP(B:B,'[1]1. RW,EX,BOP,CP,SA'!$B:$CD,66,0)</f>
        <v>1261</v>
      </c>
      <c r="CK161" s="38">
        <f>VLOOKUP(B:B,'[1]1. RW,EX,BOP,CP,SA'!$B:$CD,67,0)</f>
        <v>1404</v>
      </c>
      <c r="CL161" s="38">
        <f>VLOOKUP(B:B,'[1]1. RW,EX,BOP,CP,SA'!$B:$CD,68,0)</f>
        <v>1223</v>
      </c>
      <c r="CM161" s="38">
        <f>VLOOKUP(B:B,'[1]1. RW,EX,BOP,CP,SA'!$B:$CD,69,0)</f>
        <v>1391</v>
      </c>
      <c r="CN161" s="38">
        <f>VLOOKUP(B:B,'[1]1. RW,EX,BOP,CP,SA'!$B:$CD,70,0)</f>
        <v>1936</v>
      </c>
      <c r="CO161" s="38">
        <f>VLOOKUP(B:B,'[1]1. RW,EX,BOP,CP,SA'!$B:$CD,71,0)</f>
        <v>1425</v>
      </c>
      <c r="CP161" s="38">
        <f>VLOOKUP(B:B,'[1]1. RW,EX,BOP,CP,SA'!$B:$CD,72,0)</f>
        <v>1541</v>
      </c>
      <c r="CQ161" s="38">
        <f>VLOOKUP(B:B,'[1]1. RW,EX,BOP,CP,SA'!$B:$CD,73,0)</f>
        <v>1438</v>
      </c>
      <c r="CR161" s="38">
        <f>VLOOKUP(B:B,'[1]1. RW,EX,BOP,CP,SA'!$B:$CD,74,0)</f>
        <v>1417</v>
      </c>
      <c r="CS161" s="38">
        <f>VLOOKUP(B:B,'[1]1. RW,EX,BOP,CP,SA'!$B:$CD,75,0)</f>
        <v>1388</v>
      </c>
      <c r="CT161" s="38">
        <f>VLOOKUP(B:B,'[1]1. RW,EX,BOP,CP,SA'!$B:$CD,76,0)</f>
        <v>1246</v>
      </c>
      <c r="CU161" s="38">
        <f>VLOOKUP(B:B,'[1]1. RW,EX,BOP,CP,SA'!$B:$CD,77,0)</f>
        <v>1445</v>
      </c>
      <c r="CV161" s="52">
        <f>VLOOKUP(B:B,'[1]1. RW,EX,BOP,CP,SA'!$B:$CD,78,0)</f>
        <v>1548</v>
      </c>
      <c r="CW161" s="52">
        <f>VLOOKUP(B:B,'[1]1. RW,EX,BOP,CP,SA'!$B:$CD,79,0)</f>
        <v>1497</v>
      </c>
      <c r="CX161" s="52">
        <f>VLOOKUP(B:B,'[1]1. RW,EX,BOP,CP,SA'!$B:$CD,80,0)</f>
        <v>1610</v>
      </c>
      <c r="CY161" s="52">
        <f>VLOOKUP(B:B,'[1]1. RW,EX,BOP,CP,SA'!$B:$CD,81,0)</f>
        <v>1568</v>
      </c>
    </row>
    <row r="162" spans="1:103">
      <c r="A162" s="9" t="s">
        <v>305</v>
      </c>
      <c r="B162" s="5" t="s">
        <v>1555</v>
      </c>
      <c r="C162" s="18" t="s">
        <v>891</v>
      </c>
      <c r="D162" s="38">
        <v>1302</v>
      </c>
      <c r="E162" s="38">
        <v>958</v>
      </c>
      <c r="F162" s="38">
        <v>939</v>
      </c>
      <c r="G162" s="38">
        <v>1312</v>
      </c>
      <c r="H162" s="38">
        <v>1388</v>
      </c>
      <c r="I162" s="38">
        <v>1503</v>
      </c>
      <c r="J162" s="38">
        <v>1409</v>
      </c>
      <c r="K162" s="38">
        <v>1839</v>
      </c>
      <c r="L162" s="38">
        <v>2069</v>
      </c>
      <c r="M162" s="38">
        <v>2217</v>
      </c>
      <c r="N162" s="38">
        <v>2791</v>
      </c>
      <c r="O162" s="38">
        <v>2580</v>
      </c>
      <c r="P162" s="38">
        <v>3556</v>
      </c>
      <c r="Q162" s="38">
        <v>4282</v>
      </c>
      <c r="R162" s="38">
        <v>4287</v>
      </c>
      <c r="S162" s="38">
        <v>3552</v>
      </c>
      <c r="T162" s="38">
        <v>3478</v>
      </c>
      <c r="U162" s="38">
        <v>4504</v>
      </c>
      <c r="V162" s="38">
        <v>3475</v>
      </c>
      <c r="W162" s="38">
        <v>3823</v>
      </c>
      <c r="X162" s="53">
        <f>VLOOKUP(B:B,'[1]1. RW,EX,BOP,CP,SA'!$B:$CD,2,0)</f>
        <v>322</v>
      </c>
      <c r="Y162" s="38">
        <f>VLOOKUP(B:B,'[1]1. RW,EX,BOP,CP,SA'!$B:$CD,3,0)</f>
        <v>374</v>
      </c>
      <c r="Z162" s="38">
        <f>VLOOKUP(B:B,'[1]1. RW,EX,BOP,CP,SA'!$B:$CD,4,0)</f>
        <v>334</v>
      </c>
      <c r="AA162" s="38">
        <f>VLOOKUP(B:B,'[1]1. RW,EX,BOP,CP,SA'!$B:$CD,5,0)</f>
        <v>272</v>
      </c>
      <c r="AB162" s="38">
        <f>VLOOKUP(B:B,'[1]1. RW,EX,BOP,CP,SA'!$B:$CD,6,0)</f>
        <v>185</v>
      </c>
      <c r="AC162" s="38">
        <f>VLOOKUP(B:B,'[1]1. RW,EX,BOP,CP,SA'!$B:$CD,7,0)</f>
        <v>316</v>
      </c>
      <c r="AD162" s="38">
        <f>VLOOKUP(B:B,'[1]1. RW,EX,BOP,CP,SA'!$B:$CD,8,0)</f>
        <v>243</v>
      </c>
      <c r="AE162" s="38">
        <f>VLOOKUP(B:B,'[1]1. RW,EX,BOP,CP,SA'!$B:$CD,9,0)</f>
        <v>214</v>
      </c>
      <c r="AF162" s="38">
        <f>VLOOKUP(B:B,'[1]1. RW,EX,BOP,CP,SA'!$B:$CD,10,0)</f>
        <v>207</v>
      </c>
      <c r="AG162" s="38">
        <f>VLOOKUP(B:B,'[1]1. RW,EX,BOP,CP,SA'!$B:$CD,11,0)</f>
        <v>213</v>
      </c>
      <c r="AH162" s="38">
        <f>VLOOKUP(B:B,'[1]1. RW,EX,BOP,CP,SA'!$B:$CD,12,0)</f>
        <v>228</v>
      </c>
      <c r="AI162" s="38">
        <f>VLOOKUP(B:B,'[1]1. RW,EX,BOP,CP,SA'!$B:$CD,13,0)</f>
        <v>291</v>
      </c>
      <c r="AJ162" s="38">
        <f>VLOOKUP(B:B,'[1]1. RW,EX,BOP,CP,SA'!$B:$CD,14,0)</f>
        <v>343</v>
      </c>
      <c r="AK162" s="38">
        <f>VLOOKUP(B:B,'[1]1. RW,EX,BOP,CP,SA'!$B:$CD,15,0)</f>
        <v>303</v>
      </c>
      <c r="AL162" s="38">
        <f>VLOOKUP(B:B,'[1]1. RW,EX,BOP,CP,SA'!$B:$CD,16,0)</f>
        <v>343</v>
      </c>
      <c r="AM162" s="38">
        <f>VLOOKUP(B:B,'[1]1. RW,EX,BOP,CP,SA'!$B:$CD,17,0)</f>
        <v>323</v>
      </c>
      <c r="AN162" s="38">
        <f>VLOOKUP(B:B,'[1]1. RW,EX,BOP,CP,SA'!$B:$CD,18,0)</f>
        <v>315</v>
      </c>
      <c r="AO162" s="38">
        <f>VLOOKUP(B:B,'[1]1. RW,EX,BOP,CP,SA'!$B:$CD,19,0)</f>
        <v>353</v>
      </c>
      <c r="AP162" s="38">
        <f>VLOOKUP(B:B,'[1]1. RW,EX,BOP,CP,SA'!$B:$CD,20,0)</f>
        <v>428</v>
      </c>
      <c r="AQ162" s="38">
        <f>VLOOKUP(B:B,'[1]1. RW,EX,BOP,CP,SA'!$B:$CD,21,0)</f>
        <v>292</v>
      </c>
      <c r="AR162" s="38">
        <f>VLOOKUP(B:B,'[1]1. RW,EX,BOP,CP,SA'!$B:$CD,22,0)</f>
        <v>388</v>
      </c>
      <c r="AS162" s="38">
        <f>VLOOKUP(B:B,'[1]1. RW,EX,BOP,CP,SA'!$B:$CD,23,0)</f>
        <v>362</v>
      </c>
      <c r="AT162" s="38">
        <f>VLOOKUP(B:B,'[1]1. RW,EX,BOP,CP,SA'!$B:$CD,24,0)</f>
        <v>358</v>
      </c>
      <c r="AU162" s="38">
        <f>VLOOKUP(B:B,'[1]1. RW,EX,BOP,CP,SA'!$B:$CD,25,0)</f>
        <v>395</v>
      </c>
      <c r="AV162" s="38">
        <f>VLOOKUP(B:B,'[1]1. RW,EX,BOP,CP,SA'!$B:$CD,26,0)</f>
        <v>343</v>
      </c>
      <c r="AW162" s="38">
        <f>VLOOKUP(B:B,'[1]1. RW,EX,BOP,CP,SA'!$B:$CD,27,0)</f>
        <v>330</v>
      </c>
      <c r="AX162" s="38">
        <f>VLOOKUP(B:B,'[1]1. RW,EX,BOP,CP,SA'!$B:$CD,28,0)</f>
        <v>383</v>
      </c>
      <c r="AY162" s="38">
        <f>VLOOKUP(B:B,'[1]1. RW,EX,BOP,CP,SA'!$B:$CD,29,0)</f>
        <v>353</v>
      </c>
      <c r="AZ162" s="38">
        <f>VLOOKUP(B:B,'[1]1. RW,EX,BOP,CP,SA'!$B:$CD,30,0)</f>
        <v>379</v>
      </c>
      <c r="BA162" s="38">
        <f>VLOOKUP(B:B,'[1]1. RW,EX,BOP,CP,SA'!$B:$CD,31,0)</f>
        <v>571</v>
      </c>
      <c r="BB162" s="38">
        <f>VLOOKUP(B:B,'[1]1. RW,EX,BOP,CP,SA'!$B:$CD,32,0)</f>
        <v>379</v>
      </c>
      <c r="BC162" s="38">
        <f>VLOOKUP(B:B,'[1]1. RW,EX,BOP,CP,SA'!$B:$CD,33,0)</f>
        <v>510</v>
      </c>
      <c r="BD162" s="38">
        <f>VLOOKUP(B:B,'[1]1. RW,EX,BOP,CP,SA'!$B:$CD,34,0)</f>
        <v>465</v>
      </c>
      <c r="BE162" s="38">
        <f>VLOOKUP(B:B,'[1]1. RW,EX,BOP,CP,SA'!$B:$CD,35,0)</f>
        <v>530</v>
      </c>
      <c r="BF162" s="38">
        <f>VLOOKUP(B:B,'[1]1. RW,EX,BOP,CP,SA'!$B:$CD,36,0)</f>
        <v>447</v>
      </c>
      <c r="BG162" s="38">
        <f>VLOOKUP(B:B,'[1]1. RW,EX,BOP,CP,SA'!$B:$CD,37,0)</f>
        <v>627</v>
      </c>
      <c r="BH162" s="38">
        <f>VLOOKUP(B:B,'[1]1. RW,EX,BOP,CP,SA'!$B:$CD,38,0)</f>
        <v>597</v>
      </c>
      <c r="BI162" s="38">
        <f>VLOOKUP(B:B,'[1]1. RW,EX,BOP,CP,SA'!$B:$CD,39,0)</f>
        <v>535</v>
      </c>
      <c r="BJ162" s="38">
        <f>VLOOKUP(B:B,'[1]1. RW,EX,BOP,CP,SA'!$B:$CD,40,0)</f>
        <v>563</v>
      </c>
      <c r="BK162" s="38">
        <f>VLOOKUP(B:B,'[1]1. RW,EX,BOP,CP,SA'!$B:$CD,41,0)</f>
        <v>522</v>
      </c>
      <c r="BL162" s="38">
        <f>VLOOKUP(B:B,'[1]1. RW,EX,BOP,CP,SA'!$B:$CD,42,0)</f>
        <v>636</v>
      </c>
      <c r="BM162" s="38">
        <f>VLOOKUP(B:B,'[1]1. RW,EX,BOP,CP,SA'!$B:$CD,43,0)</f>
        <v>719</v>
      </c>
      <c r="BN162" s="38">
        <f>VLOOKUP(B:B,'[1]1. RW,EX,BOP,CP,SA'!$B:$CD,44,0)</f>
        <v>752</v>
      </c>
      <c r="BO162" s="38">
        <f>VLOOKUP(B:B,'[1]1. RW,EX,BOP,CP,SA'!$B:$CD,45,0)</f>
        <v>684</v>
      </c>
      <c r="BP162" s="38">
        <f>VLOOKUP(B:B,'[1]1. RW,EX,BOP,CP,SA'!$B:$CD,46,0)</f>
        <v>597</v>
      </c>
      <c r="BQ162" s="38">
        <f>VLOOKUP(B:B,'[1]1. RW,EX,BOP,CP,SA'!$B:$CD,47,0)</f>
        <v>523</v>
      </c>
      <c r="BR162" s="38">
        <f>VLOOKUP(B:B,'[1]1. RW,EX,BOP,CP,SA'!$B:$CD,48,0)</f>
        <v>711</v>
      </c>
      <c r="BS162" s="38">
        <f>VLOOKUP(B:B,'[1]1. RW,EX,BOP,CP,SA'!$B:$CD,49,0)</f>
        <v>749</v>
      </c>
      <c r="BT162" s="38">
        <f>VLOOKUP(B:B,'[1]1. RW,EX,BOP,CP,SA'!$B:$CD,50,0)</f>
        <v>863</v>
      </c>
      <c r="BU162" s="38">
        <f>VLOOKUP(B:B,'[1]1. RW,EX,BOP,CP,SA'!$B:$CD,51,0)</f>
        <v>953</v>
      </c>
      <c r="BV162" s="38">
        <f>VLOOKUP(B:B,'[1]1. RW,EX,BOP,CP,SA'!$B:$CD,52,0)</f>
        <v>912</v>
      </c>
      <c r="BW162" s="38">
        <f>VLOOKUP(B:B,'[1]1. RW,EX,BOP,CP,SA'!$B:$CD,53,0)</f>
        <v>828</v>
      </c>
      <c r="BX162" s="38">
        <f>VLOOKUP(B:B,'[1]1. RW,EX,BOP,CP,SA'!$B:$CD,54,0)</f>
        <v>1119</v>
      </c>
      <c r="BY162" s="38">
        <f>VLOOKUP(B:B,'[1]1. RW,EX,BOP,CP,SA'!$B:$CD,55,0)</f>
        <v>1041</v>
      </c>
      <c r="BZ162" s="38">
        <f>VLOOKUP(B:B,'[1]1. RW,EX,BOP,CP,SA'!$B:$CD,56,0)</f>
        <v>1003</v>
      </c>
      <c r="CA162" s="38">
        <f>VLOOKUP(B:B,'[1]1. RW,EX,BOP,CP,SA'!$B:$CD,57,0)</f>
        <v>1119</v>
      </c>
      <c r="CB162" s="38">
        <f>VLOOKUP(B:B,'[1]1. RW,EX,BOP,CP,SA'!$B:$CD,58,0)</f>
        <v>998</v>
      </c>
      <c r="CC162" s="38">
        <f>VLOOKUP(B:B,'[1]1. RW,EX,BOP,CP,SA'!$B:$CD,59,0)</f>
        <v>1004</v>
      </c>
      <c r="CD162" s="38">
        <f>VLOOKUP(B:B,'[1]1. RW,EX,BOP,CP,SA'!$B:$CD,60,0)</f>
        <v>1103</v>
      </c>
      <c r="CE162" s="38">
        <f>VLOOKUP(B:B,'[1]1. RW,EX,BOP,CP,SA'!$B:$CD,61,0)</f>
        <v>1182</v>
      </c>
      <c r="CF162" s="38">
        <f>VLOOKUP(B:B,'[1]1. RW,EX,BOP,CP,SA'!$B:$CD,62,0)</f>
        <v>684</v>
      </c>
      <c r="CG162" s="38">
        <f>VLOOKUP(B:B,'[1]1. RW,EX,BOP,CP,SA'!$B:$CD,63,0)</f>
        <v>966</v>
      </c>
      <c r="CH162" s="38">
        <f>VLOOKUP(B:B,'[1]1. RW,EX,BOP,CP,SA'!$B:$CD,64,0)</f>
        <v>967</v>
      </c>
      <c r="CI162" s="38">
        <f>VLOOKUP(B:B,'[1]1. RW,EX,BOP,CP,SA'!$B:$CD,65,0)</f>
        <v>935</v>
      </c>
      <c r="CJ162" s="38">
        <f>VLOOKUP(B:B,'[1]1. RW,EX,BOP,CP,SA'!$B:$CD,66,0)</f>
        <v>831</v>
      </c>
      <c r="CK162" s="38">
        <f>VLOOKUP(B:B,'[1]1. RW,EX,BOP,CP,SA'!$B:$CD,67,0)</f>
        <v>941</v>
      </c>
      <c r="CL162" s="38">
        <f>VLOOKUP(B:B,'[1]1. RW,EX,BOP,CP,SA'!$B:$CD,68,0)</f>
        <v>791</v>
      </c>
      <c r="CM162" s="38">
        <f>VLOOKUP(B:B,'[1]1. RW,EX,BOP,CP,SA'!$B:$CD,69,0)</f>
        <v>915</v>
      </c>
      <c r="CN162" s="38">
        <f>VLOOKUP(B:B,'[1]1. RW,EX,BOP,CP,SA'!$B:$CD,70,0)</f>
        <v>1491</v>
      </c>
      <c r="CO162" s="38">
        <f>VLOOKUP(B:B,'[1]1. RW,EX,BOP,CP,SA'!$B:$CD,71,0)</f>
        <v>954</v>
      </c>
      <c r="CP162" s="38">
        <f>VLOOKUP(B:B,'[1]1. RW,EX,BOP,CP,SA'!$B:$CD,72,0)</f>
        <v>1097</v>
      </c>
      <c r="CQ162" s="38">
        <f>VLOOKUP(B:B,'[1]1. RW,EX,BOP,CP,SA'!$B:$CD,73,0)</f>
        <v>962</v>
      </c>
      <c r="CR162" s="38">
        <f>VLOOKUP(B:B,'[1]1. RW,EX,BOP,CP,SA'!$B:$CD,74,0)</f>
        <v>950</v>
      </c>
      <c r="CS162" s="38">
        <f>VLOOKUP(B:B,'[1]1. RW,EX,BOP,CP,SA'!$B:$CD,75,0)</f>
        <v>880</v>
      </c>
      <c r="CT162" s="38">
        <f>VLOOKUP(B:B,'[1]1. RW,EX,BOP,CP,SA'!$B:$CD,76,0)</f>
        <v>754</v>
      </c>
      <c r="CU162" s="38">
        <f>VLOOKUP(B:B,'[1]1. RW,EX,BOP,CP,SA'!$B:$CD,77,0)</f>
        <v>891</v>
      </c>
      <c r="CV162" s="52">
        <f>VLOOKUP(B:B,'[1]1. RW,EX,BOP,CP,SA'!$B:$CD,78,0)</f>
        <v>982</v>
      </c>
      <c r="CW162" s="52">
        <f>VLOOKUP(B:B,'[1]1. RW,EX,BOP,CP,SA'!$B:$CD,79,0)</f>
        <v>891</v>
      </c>
      <c r="CX162" s="52">
        <f>VLOOKUP(B:B,'[1]1. RW,EX,BOP,CP,SA'!$B:$CD,80,0)</f>
        <v>1006</v>
      </c>
      <c r="CY162" s="52">
        <f>VLOOKUP(B:B,'[1]1. RW,EX,BOP,CP,SA'!$B:$CD,81,0)</f>
        <v>944</v>
      </c>
    </row>
    <row r="163" spans="1:103">
      <c r="A163" s="9" t="s">
        <v>307</v>
      </c>
      <c r="B163" s="5" t="s">
        <v>1556</v>
      </c>
      <c r="C163" s="18" t="s">
        <v>892</v>
      </c>
      <c r="D163" s="38">
        <v>32</v>
      </c>
      <c r="E163" s="38">
        <v>31</v>
      </c>
      <c r="F163" s="38">
        <v>29</v>
      </c>
      <c r="G163" s="38">
        <v>28</v>
      </c>
      <c r="H163" s="38">
        <v>27</v>
      </c>
      <c r="I163" s="38">
        <v>29</v>
      </c>
      <c r="J163" s="38">
        <v>25</v>
      </c>
      <c r="K163" s="38">
        <v>22</v>
      </c>
      <c r="L163" s="38">
        <v>22</v>
      </c>
      <c r="M163" s="38">
        <v>19</v>
      </c>
      <c r="N163" s="38">
        <v>24</v>
      </c>
      <c r="O163" s="38">
        <v>23</v>
      </c>
      <c r="P163" s="38">
        <v>26</v>
      </c>
      <c r="Q163" s="38">
        <v>26</v>
      </c>
      <c r="R163" s="38">
        <v>26</v>
      </c>
      <c r="S163" s="38">
        <v>26</v>
      </c>
      <c r="T163" s="38">
        <v>26</v>
      </c>
      <c r="U163" s="38">
        <v>31</v>
      </c>
      <c r="V163" s="38">
        <v>34</v>
      </c>
      <c r="W163" s="38">
        <v>38</v>
      </c>
      <c r="X163" s="53">
        <f>VLOOKUP(B:B,'[1]1. RW,EX,BOP,CP,SA'!$B:$CD,2,0)</f>
        <v>7</v>
      </c>
      <c r="Y163" s="38">
        <f>VLOOKUP(B:B,'[1]1. RW,EX,BOP,CP,SA'!$B:$CD,3,0)</f>
        <v>9</v>
      </c>
      <c r="Z163" s="38">
        <f>VLOOKUP(B:B,'[1]1. RW,EX,BOP,CP,SA'!$B:$CD,4,0)</f>
        <v>8</v>
      </c>
      <c r="AA163" s="38">
        <f>VLOOKUP(B:B,'[1]1. RW,EX,BOP,CP,SA'!$B:$CD,5,0)</f>
        <v>8</v>
      </c>
      <c r="AB163" s="38">
        <f>VLOOKUP(B:B,'[1]1. RW,EX,BOP,CP,SA'!$B:$CD,6,0)</f>
        <v>7</v>
      </c>
      <c r="AC163" s="38">
        <f>VLOOKUP(B:B,'[1]1. RW,EX,BOP,CP,SA'!$B:$CD,7,0)</f>
        <v>7</v>
      </c>
      <c r="AD163" s="38">
        <f>VLOOKUP(B:B,'[1]1. RW,EX,BOP,CP,SA'!$B:$CD,8,0)</f>
        <v>8</v>
      </c>
      <c r="AE163" s="38">
        <f>VLOOKUP(B:B,'[1]1. RW,EX,BOP,CP,SA'!$B:$CD,9,0)</f>
        <v>9</v>
      </c>
      <c r="AF163" s="38">
        <f>VLOOKUP(B:B,'[1]1. RW,EX,BOP,CP,SA'!$B:$CD,10,0)</f>
        <v>6</v>
      </c>
      <c r="AG163" s="38">
        <f>VLOOKUP(B:B,'[1]1. RW,EX,BOP,CP,SA'!$B:$CD,11,0)</f>
        <v>8</v>
      </c>
      <c r="AH163" s="38">
        <f>VLOOKUP(B:B,'[1]1. RW,EX,BOP,CP,SA'!$B:$CD,12,0)</f>
        <v>7</v>
      </c>
      <c r="AI163" s="38">
        <f>VLOOKUP(B:B,'[1]1. RW,EX,BOP,CP,SA'!$B:$CD,13,0)</f>
        <v>8</v>
      </c>
      <c r="AJ163" s="38">
        <f>VLOOKUP(B:B,'[1]1. RW,EX,BOP,CP,SA'!$B:$CD,14,0)</f>
        <v>6</v>
      </c>
      <c r="AK163" s="38">
        <f>VLOOKUP(B:B,'[1]1. RW,EX,BOP,CP,SA'!$B:$CD,15,0)</f>
        <v>7</v>
      </c>
      <c r="AL163" s="38">
        <f>VLOOKUP(B:B,'[1]1. RW,EX,BOP,CP,SA'!$B:$CD,16,0)</f>
        <v>7</v>
      </c>
      <c r="AM163" s="38">
        <f>VLOOKUP(B:B,'[1]1. RW,EX,BOP,CP,SA'!$B:$CD,17,0)</f>
        <v>8</v>
      </c>
      <c r="AN163" s="38">
        <f>VLOOKUP(B:B,'[1]1. RW,EX,BOP,CP,SA'!$B:$CD,18,0)</f>
        <v>7</v>
      </c>
      <c r="AO163" s="38">
        <f>VLOOKUP(B:B,'[1]1. RW,EX,BOP,CP,SA'!$B:$CD,19,0)</f>
        <v>6</v>
      </c>
      <c r="AP163" s="38">
        <f>VLOOKUP(B:B,'[1]1. RW,EX,BOP,CP,SA'!$B:$CD,20,0)</f>
        <v>7</v>
      </c>
      <c r="AQ163" s="38">
        <f>VLOOKUP(B:B,'[1]1. RW,EX,BOP,CP,SA'!$B:$CD,21,0)</f>
        <v>7</v>
      </c>
      <c r="AR163" s="38">
        <f>VLOOKUP(B:B,'[1]1. RW,EX,BOP,CP,SA'!$B:$CD,22,0)</f>
        <v>5</v>
      </c>
      <c r="AS163" s="38">
        <f>VLOOKUP(B:B,'[1]1. RW,EX,BOP,CP,SA'!$B:$CD,23,0)</f>
        <v>7</v>
      </c>
      <c r="AT163" s="38">
        <f>VLOOKUP(B:B,'[1]1. RW,EX,BOP,CP,SA'!$B:$CD,24,0)</f>
        <v>10</v>
      </c>
      <c r="AU163" s="38">
        <f>VLOOKUP(B:B,'[1]1. RW,EX,BOP,CP,SA'!$B:$CD,25,0)</f>
        <v>7</v>
      </c>
      <c r="AV163" s="38">
        <f>VLOOKUP(B:B,'[1]1. RW,EX,BOP,CP,SA'!$B:$CD,26,0)</f>
        <v>4</v>
      </c>
      <c r="AW163" s="38">
        <f>VLOOKUP(B:B,'[1]1. RW,EX,BOP,CP,SA'!$B:$CD,27,0)</f>
        <v>6</v>
      </c>
      <c r="AX163" s="38">
        <f>VLOOKUP(B:B,'[1]1. RW,EX,BOP,CP,SA'!$B:$CD,28,0)</f>
        <v>7</v>
      </c>
      <c r="AY163" s="38">
        <f>VLOOKUP(B:B,'[1]1. RW,EX,BOP,CP,SA'!$B:$CD,29,0)</f>
        <v>8</v>
      </c>
      <c r="AZ163" s="38">
        <f>VLOOKUP(B:B,'[1]1. RW,EX,BOP,CP,SA'!$B:$CD,30,0)</f>
        <v>5</v>
      </c>
      <c r="BA163" s="38">
        <f>VLOOKUP(B:B,'[1]1. RW,EX,BOP,CP,SA'!$B:$CD,31,0)</f>
        <v>6</v>
      </c>
      <c r="BB163" s="38">
        <f>VLOOKUP(B:B,'[1]1. RW,EX,BOP,CP,SA'!$B:$CD,32,0)</f>
        <v>5</v>
      </c>
      <c r="BC163" s="38">
        <f>VLOOKUP(B:B,'[1]1. RW,EX,BOP,CP,SA'!$B:$CD,33,0)</f>
        <v>6</v>
      </c>
      <c r="BD163" s="38">
        <f>VLOOKUP(B:B,'[1]1. RW,EX,BOP,CP,SA'!$B:$CD,34,0)</f>
        <v>6</v>
      </c>
      <c r="BE163" s="38">
        <f>VLOOKUP(B:B,'[1]1. RW,EX,BOP,CP,SA'!$B:$CD,35,0)</f>
        <v>4</v>
      </c>
      <c r="BF163" s="38">
        <f>VLOOKUP(B:B,'[1]1. RW,EX,BOP,CP,SA'!$B:$CD,36,0)</f>
        <v>7</v>
      </c>
      <c r="BG163" s="38">
        <f>VLOOKUP(B:B,'[1]1. RW,EX,BOP,CP,SA'!$B:$CD,37,0)</f>
        <v>5</v>
      </c>
      <c r="BH163" s="38">
        <f>VLOOKUP(B:B,'[1]1. RW,EX,BOP,CP,SA'!$B:$CD,38,0)</f>
        <v>6</v>
      </c>
      <c r="BI163" s="38">
        <f>VLOOKUP(B:B,'[1]1. RW,EX,BOP,CP,SA'!$B:$CD,39,0)</f>
        <v>5</v>
      </c>
      <c r="BJ163" s="38">
        <f>VLOOKUP(B:B,'[1]1. RW,EX,BOP,CP,SA'!$B:$CD,40,0)</f>
        <v>4</v>
      </c>
      <c r="BK163" s="38">
        <f>VLOOKUP(B:B,'[1]1. RW,EX,BOP,CP,SA'!$B:$CD,41,0)</f>
        <v>4</v>
      </c>
      <c r="BL163" s="38">
        <f>VLOOKUP(B:B,'[1]1. RW,EX,BOP,CP,SA'!$B:$CD,42,0)</f>
        <v>6</v>
      </c>
      <c r="BM163" s="38">
        <f>VLOOKUP(B:B,'[1]1. RW,EX,BOP,CP,SA'!$B:$CD,43,0)</f>
        <v>7</v>
      </c>
      <c r="BN163" s="38">
        <f>VLOOKUP(B:B,'[1]1. RW,EX,BOP,CP,SA'!$B:$CD,44,0)</f>
        <v>5</v>
      </c>
      <c r="BO163" s="38">
        <f>VLOOKUP(B:B,'[1]1. RW,EX,BOP,CP,SA'!$B:$CD,45,0)</f>
        <v>6</v>
      </c>
      <c r="BP163" s="38">
        <f>VLOOKUP(B:B,'[1]1. RW,EX,BOP,CP,SA'!$B:$CD,46,0)</f>
        <v>5</v>
      </c>
      <c r="BQ163" s="38">
        <f>VLOOKUP(B:B,'[1]1. RW,EX,BOP,CP,SA'!$B:$CD,47,0)</f>
        <v>5</v>
      </c>
      <c r="BR163" s="38">
        <f>VLOOKUP(B:B,'[1]1. RW,EX,BOP,CP,SA'!$B:$CD,48,0)</f>
        <v>5</v>
      </c>
      <c r="BS163" s="38">
        <f>VLOOKUP(B:B,'[1]1. RW,EX,BOP,CP,SA'!$B:$CD,49,0)</f>
        <v>8</v>
      </c>
      <c r="BT163" s="38">
        <f>VLOOKUP(B:B,'[1]1. RW,EX,BOP,CP,SA'!$B:$CD,50,0)</f>
        <v>5</v>
      </c>
      <c r="BU163" s="38">
        <f>VLOOKUP(B:B,'[1]1. RW,EX,BOP,CP,SA'!$B:$CD,51,0)</f>
        <v>6</v>
      </c>
      <c r="BV163" s="38">
        <f>VLOOKUP(B:B,'[1]1. RW,EX,BOP,CP,SA'!$B:$CD,52,0)</f>
        <v>8</v>
      </c>
      <c r="BW163" s="38">
        <f>VLOOKUP(B:B,'[1]1. RW,EX,BOP,CP,SA'!$B:$CD,53,0)</f>
        <v>7</v>
      </c>
      <c r="BX163" s="38">
        <f>VLOOKUP(B:B,'[1]1. RW,EX,BOP,CP,SA'!$B:$CD,54,0)</f>
        <v>6</v>
      </c>
      <c r="BY163" s="38">
        <f>VLOOKUP(B:B,'[1]1. RW,EX,BOP,CP,SA'!$B:$CD,55,0)</f>
        <v>6</v>
      </c>
      <c r="BZ163" s="38">
        <f>VLOOKUP(B:B,'[1]1. RW,EX,BOP,CP,SA'!$B:$CD,56,0)</f>
        <v>7</v>
      </c>
      <c r="CA163" s="38">
        <f>VLOOKUP(B:B,'[1]1. RW,EX,BOP,CP,SA'!$B:$CD,57,0)</f>
        <v>7</v>
      </c>
      <c r="CB163" s="38">
        <f>VLOOKUP(B:B,'[1]1. RW,EX,BOP,CP,SA'!$B:$CD,58,0)</f>
        <v>6</v>
      </c>
      <c r="CC163" s="38">
        <f>VLOOKUP(B:B,'[1]1. RW,EX,BOP,CP,SA'!$B:$CD,59,0)</f>
        <v>7</v>
      </c>
      <c r="CD163" s="38">
        <f>VLOOKUP(B:B,'[1]1. RW,EX,BOP,CP,SA'!$B:$CD,60,0)</f>
        <v>7</v>
      </c>
      <c r="CE163" s="38">
        <f>VLOOKUP(B:B,'[1]1. RW,EX,BOP,CP,SA'!$B:$CD,61,0)</f>
        <v>6</v>
      </c>
      <c r="CF163" s="38">
        <f>VLOOKUP(B:B,'[1]1. RW,EX,BOP,CP,SA'!$B:$CD,62,0)</f>
        <v>5</v>
      </c>
      <c r="CG163" s="38">
        <f>VLOOKUP(B:B,'[1]1. RW,EX,BOP,CP,SA'!$B:$CD,63,0)</f>
        <v>7</v>
      </c>
      <c r="CH163" s="38">
        <f>VLOOKUP(B:B,'[1]1. RW,EX,BOP,CP,SA'!$B:$CD,64,0)</f>
        <v>7</v>
      </c>
      <c r="CI163" s="38">
        <f>VLOOKUP(B:B,'[1]1. RW,EX,BOP,CP,SA'!$B:$CD,65,0)</f>
        <v>7</v>
      </c>
      <c r="CJ163" s="38">
        <f>VLOOKUP(B:B,'[1]1. RW,EX,BOP,CP,SA'!$B:$CD,66,0)</f>
        <v>7</v>
      </c>
      <c r="CK163" s="38">
        <f>VLOOKUP(B:B,'[1]1. RW,EX,BOP,CP,SA'!$B:$CD,67,0)</f>
        <v>7</v>
      </c>
      <c r="CL163" s="38">
        <f>VLOOKUP(B:B,'[1]1. RW,EX,BOP,CP,SA'!$B:$CD,68,0)</f>
        <v>5</v>
      </c>
      <c r="CM163" s="38">
        <f>VLOOKUP(B:B,'[1]1. RW,EX,BOP,CP,SA'!$B:$CD,69,0)</f>
        <v>7</v>
      </c>
      <c r="CN163" s="38">
        <f>VLOOKUP(B:B,'[1]1. RW,EX,BOP,CP,SA'!$B:$CD,70,0)</f>
        <v>6</v>
      </c>
      <c r="CO163" s="38">
        <f>VLOOKUP(B:B,'[1]1. RW,EX,BOP,CP,SA'!$B:$CD,71,0)</f>
        <v>9</v>
      </c>
      <c r="CP163" s="38">
        <f>VLOOKUP(B:B,'[1]1. RW,EX,BOP,CP,SA'!$B:$CD,72,0)</f>
        <v>7</v>
      </c>
      <c r="CQ163" s="38">
        <f>VLOOKUP(B:B,'[1]1. RW,EX,BOP,CP,SA'!$B:$CD,73,0)</f>
        <v>9</v>
      </c>
      <c r="CR163" s="38">
        <f>VLOOKUP(B:B,'[1]1. RW,EX,BOP,CP,SA'!$B:$CD,74,0)</f>
        <v>6</v>
      </c>
      <c r="CS163" s="38">
        <f>VLOOKUP(B:B,'[1]1. RW,EX,BOP,CP,SA'!$B:$CD,75,0)</f>
        <v>8</v>
      </c>
      <c r="CT163" s="38">
        <f>VLOOKUP(B:B,'[1]1. RW,EX,BOP,CP,SA'!$B:$CD,76,0)</f>
        <v>10</v>
      </c>
      <c r="CU163" s="38">
        <f>VLOOKUP(B:B,'[1]1. RW,EX,BOP,CP,SA'!$B:$CD,77,0)</f>
        <v>10</v>
      </c>
      <c r="CV163" s="52">
        <f>VLOOKUP(B:B,'[1]1. RW,EX,BOP,CP,SA'!$B:$CD,78,0)</f>
        <v>7</v>
      </c>
      <c r="CW163" s="52">
        <f>VLOOKUP(B:B,'[1]1. RW,EX,BOP,CP,SA'!$B:$CD,79,0)</f>
        <v>9</v>
      </c>
      <c r="CX163" s="52">
        <f>VLOOKUP(B:B,'[1]1. RW,EX,BOP,CP,SA'!$B:$CD,80,0)</f>
        <v>10</v>
      </c>
      <c r="CY163" s="52">
        <f>VLOOKUP(B:B,'[1]1. RW,EX,BOP,CP,SA'!$B:$CD,81,0)</f>
        <v>12</v>
      </c>
    </row>
    <row r="164" spans="1:103">
      <c r="A164" s="9" t="s">
        <v>309</v>
      </c>
      <c r="B164" s="5" t="s">
        <v>1557</v>
      </c>
      <c r="C164" s="18" t="s">
        <v>893</v>
      </c>
      <c r="D164" s="38">
        <v>53</v>
      </c>
      <c r="E164" s="38">
        <v>48</v>
      </c>
      <c r="F164" s="38">
        <v>50</v>
      </c>
      <c r="G164" s="38">
        <v>50</v>
      </c>
      <c r="H164" s="38">
        <v>49</v>
      </c>
      <c r="I164" s="38">
        <v>46</v>
      </c>
      <c r="J164" s="38">
        <v>43</v>
      </c>
      <c r="K164" s="38">
        <v>45</v>
      </c>
      <c r="L164" s="38">
        <v>54</v>
      </c>
      <c r="M164" s="38">
        <v>56</v>
      </c>
      <c r="N164" s="38">
        <v>60</v>
      </c>
      <c r="O164" s="38">
        <v>67</v>
      </c>
      <c r="P164" s="38">
        <v>69</v>
      </c>
      <c r="Q164" s="38">
        <v>74</v>
      </c>
      <c r="R164" s="38">
        <v>77</v>
      </c>
      <c r="S164" s="38">
        <v>87</v>
      </c>
      <c r="T164" s="38">
        <v>91</v>
      </c>
      <c r="U164" s="38">
        <v>86</v>
      </c>
      <c r="V164" s="38">
        <v>102</v>
      </c>
      <c r="W164" s="38">
        <v>113</v>
      </c>
      <c r="X164" s="53">
        <f>VLOOKUP(B:B,'[1]1. RW,EX,BOP,CP,SA'!$B:$CD,2,0)</f>
        <v>13</v>
      </c>
      <c r="Y164" s="38">
        <f>VLOOKUP(B:B,'[1]1. RW,EX,BOP,CP,SA'!$B:$CD,3,0)</f>
        <v>12</v>
      </c>
      <c r="Z164" s="38">
        <f>VLOOKUP(B:B,'[1]1. RW,EX,BOP,CP,SA'!$B:$CD,4,0)</f>
        <v>14</v>
      </c>
      <c r="AA164" s="38">
        <f>VLOOKUP(B:B,'[1]1. RW,EX,BOP,CP,SA'!$B:$CD,5,0)</f>
        <v>14</v>
      </c>
      <c r="AB164" s="38">
        <f>VLOOKUP(B:B,'[1]1. RW,EX,BOP,CP,SA'!$B:$CD,6,0)</f>
        <v>13</v>
      </c>
      <c r="AC164" s="38">
        <f>VLOOKUP(B:B,'[1]1. RW,EX,BOP,CP,SA'!$B:$CD,7,0)</f>
        <v>12</v>
      </c>
      <c r="AD164" s="38">
        <f>VLOOKUP(B:B,'[1]1. RW,EX,BOP,CP,SA'!$B:$CD,8,0)</f>
        <v>12</v>
      </c>
      <c r="AE164" s="38">
        <f>VLOOKUP(B:B,'[1]1. RW,EX,BOP,CP,SA'!$B:$CD,9,0)</f>
        <v>11</v>
      </c>
      <c r="AF164" s="38">
        <f>VLOOKUP(B:B,'[1]1. RW,EX,BOP,CP,SA'!$B:$CD,10,0)</f>
        <v>12</v>
      </c>
      <c r="AG164" s="38">
        <f>VLOOKUP(B:B,'[1]1. RW,EX,BOP,CP,SA'!$B:$CD,11,0)</f>
        <v>12</v>
      </c>
      <c r="AH164" s="38">
        <f>VLOOKUP(B:B,'[1]1. RW,EX,BOP,CP,SA'!$B:$CD,12,0)</f>
        <v>13</v>
      </c>
      <c r="AI164" s="38">
        <f>VLOOKUP(B:B,'[1]1. RW,EX,BOP,CP,SA'!$B:$CD,13,0)</f>
        <v>13</v>
      </c>
      <c r="AJ164" s="38">
        <f>VLOOKUP(B:B,'[1]1. RW,EX,BOP,CP,SA'!$B:$CD,14,0)</f>
        <v>13</v>
      </c>
      <c r="AK164" s="38">
        <f>VLOOKUP(B:B,'[1]1. RW,EX,BOP,CP,SA'!$B:$CD,15,0)</f>
        <v>12</v>
      </c>
      <c r="AL164" s="38">
        <f>VLOOKUP(B:B,'[1]1. RW,EX,BOP,CP,SA'!$B:$CD,16,0)</f>
        <v>11</v>
      </c>
      <c r="AM164" s="38">
        <f>VLOOKUP(B:B,'[1]1. RW,EX,BOP,CP,SA'!$B:$CD,17,0)</f>
        <v>14</v>
      </c>
      <c r="AN164" s="38">
        <f>VLOOKUP(B:B,'[1]1. RW,EX,BOP,CP,SA'!$B:$CD,18,0)</f>
        <v>14</v>
      </c>
      <c r="AO164" s="38">
        <f>VLOOKUP(B:B,'[1]1. RW,EX,BOP,CP,SA'!$B:$CD,19,0)</f>
        <v>11</v>
      </c>
      <c r="AP164" s="38">
        <f>VLOOKUP(B:B,'[1]1. RW,EX,BOP,CP,SA'!$B:$CD,20,0)</f>
        <v>12</v>
      </c>
      <c r="AQ164" s="38">
        <f>VLOOKUP(B:B,'[1]1. RW,EX,BOP,CP,SA'!$B:$CD,21,0)</f>
        <v>12</v>
      </c>
      <c r="AR164" s="38">
        <f>VLOOKUP(B:B,'[1]1. RW,EX,BOP,CP,SA'!$B:$CD,22,0)</f>
        <v>11</v>
      </c>
      <c r="AS164" s="38">
        <f>VLOOKUP(B:B,'[1]1. RW,EX,BOP,CP,SA'!$B:$CD,23,0)</f>
        <v>11</v>
      </c>
      <c r="AT164" s="38">
        <f>VLOOKUP(B:B,'[1]1. RW,EX,BOP,CP,SA'!$B:$CD,24,0)</f>
        <v>12</v>
      </c>
      <c r="AU164" s="38">
        <f>VLOOKUP(B:B,'[1]1. RW,EX,BOP,CP,SA'!$B:$CD,25,0)</f>
        <v>12</v>
      </c>
      <c r="AV164" s="38">
        <f>VLOOKUP(B:B,'[1]1. RW,EX,BOP,CP,SA'!$B:$CD,26,0)</f>
        <v>12</v>
      </c>
      <c r="AW164" s="38">
        <f>VLOOKUP(B:B,'[1]1. RW,EX,BOP,CP,SA'!$B:$CD,27,0)</f>
        <v>10</v>
      </c>
      <c r="AX164" s="38">
        <f>VLOOKUP(B:B,'[1]1. RW,EX,BOP,CP,SA'!$B:$CD,28,0)</f>
        <v>11</v>
      </c>
      <c r="AY164" s="38">
        <f>VLOOKUP(B:B,'[1]1. RW,EX,BOP,CP,SA'!$B:$CD,29,0)</f>
        <v>10</v>
      </c>
      <c r="AZ164" s="38">
        <f>VLOOKUP(B:B,'[1]1. RW,EX,BOP,CP,SA'!$B:$CD,30,0)</f>
        <v>11</v>
      </c>
      <c r="BA164" s="38">
        <f>VLOOKUP(B:B,'[1]1. RW,EX,BOP,CP,SA'!$B:$CD,31,0)</f>
        <v>11</v>
      </c>
      <c r="BB164" s="38">
        <f>VLOOKUP(B:B,'[1]1. RW,EX,BOP,CP,SA'!$B:$CD,32,0)</f>
        <v>11</v>
      </c>
      <c r="BC164" s="38">
        <f>VLOOKUP(B:B,'[1]1. RW,EX,BOP,CP,SA'!$B:$CD,33,0)</f>
        <v>12</v>
      </c>
      <c r="BD164" s="38">
        <f>VLOOKUP(B:B,'[1]1. RW,EX,BOP,CP,SA'!$B:$CD,34,0)</f>
        <v>13</v>
      </c>
      <c r="BE164" s="38">
        <f>VLOOKUP(B:B,'[1]1. RW,EX,BOP,CP,SA'!$B:$CD,35,0)</f>
        <v>13</v>
      </c>
      <c r="BF164" s="38">
        <f>VLOOKUP(B:B,'[1]1. RW,EX,BOP,CP,SA'!$B:$CD,36,0)</f>
        <v>14</v>
      </c>
      <c r="BG164" s="38">
        <f>VLOOKUP(B:B,'[1]1. RW,EX,BOP,CP,SA'!$B:$CD,37,0)</f>
        <v>14</v>
      </c>
      <c r="BH164" s="38">
        <f>VLOOKUP(B:B,'[1]1. RW,EX,BOP,CP,SA'!$B:$CD,38,0)</f>
        <v>15</v>
      </c>
      <c r="BI164" s="38">
        <f>VLOOKUP(B:B,'[1]1. RW,EX,BOP,CP,SA'!$B:$CD,39,0)</f>
        <v>15</v>
      </c>
      <c r="BJ164" s="38">
        <f>VLOOKUP(B:B,'[1]1. RW,EX,BOP,CP,SA'!$B:$CD,40,0)</f>
        <v>13</v>
      </c>
      <c r="BK164" s="38">
        <f>VLOOKUP(B:B,'[1]1. RW,EX,BOP,CP,SA'!$B:$CD,41,0)</f>
        <v>13</v>
      </c>
      <c r="BL164" s="38">
        <f>VLOOKUP(B:B,'[1]1. RW,EX,BOP,CP,SA'!$B:$CD,42,0)</f>
        <v>14</v>
      </c>
      <c r="BM164" s="38">
        <f>VLOOKUP(B:B,'[1]1. RW,EX,BOP,CP,SA'!$B:$CD,43,0)</f>
        <v>16</v>
      </c>
      <c r="BN164" s="38">
        <f>VLOOKUP(B:B,'[1]1. RW,EX,BOP,CP,SA'!$B:$CD,44,0)</f>
        <v>13</v>
      </c>
      <c r="BO164" s="38">
        <f>VLOOKUP(B:B,'[1]1. RW,EX,BOP,CP,SA'!$B:$CD,45,0)</f>
        <v>17</v>
      </c>
      <c r="BP164" s="38">
        <f>VLOOKUP(B:B,'[1]1. RW,EX,BOP,CP,SA'!$B:$CD,46,0)</f>
        <v>15</v>
      </c>
      <c r="BQ164" s="38">
        <f>VLOOKUP(B:B,'[1]1. RW,EX,BOP,CP,SA'!$B:$CD,47,0)</f>
        <v>18</v>
      </c>
      <c r="BR164" s="38">
        <f>VLOOKUP(B:B,'[1]1. RW,EX,BOP,CP,SA'!$B:$CD,48,0)</f>
        <v>16</v>
      </c>
      <c r="BS164" s="38">
        <f>VLOOKUP(B:B,'[1]1. RW,EX,BOP,CP,SA'!$B:$CD,49,0)</f>
        <v>18</v>
      </c>
      <c r="BT164" s="38">
        <f>VLOOKUP(B:B,'[1]1. RW,EX,BOP,CP,SA'!$B:$CD,50,0)</f>
        <v>14</v>
      </c>
      <c r="BU164" s="38">
        <f>VLOOKUP(B:B,'[1]1. RW,EX,BOP,CP,SA'!$B:$CD,51,0)</f>
        <v>17</v>
      </c>
      <c r="BV164" s="38">
        <f>VLOOKUP(B:B,'[1]1. RW,EX,BOP,CP,SA'!$B:$CD,52,0)</f>
        <v>19</v>
      </c>
      <c r="BW164" s="38">
        <f>VLOOKUP(B:B,'[1]1. RW,EX,BOP,CP,SA'!$B:$CD,53,0)</f>
        <v>19</v>
      </c>
      <c r="BX164" s="38">
        <f>VLOOKUP(B:B,'[1]1. RW,EX,BOP,CP,SA'!$B:$CD,54,0)</f>
        <v>19</v>
      </c>
      <c r="BY164" s="38">
        <f>VLOOKUP(B:B,'[1]1. RW,EX,BOP,CP,SA'!$B:$CD,55,0)</f>
        <v>17</v>
      </c>
      <c r="BZ164" s="38">
        <f>VLOOKUP(B:B,'[1]1. RW,EX,BOP,CP,SA'!$B:$CD,56,0)</f>
        <v>19</v>
      </c>
      <c r="CA164" s="38">
        <f>VLOOKUP(B:B,'[1]1. RW,EX,BOP,CP,SA'!$B:$CD,57,0)</f>
        <v>19</v>
      </c>
      <c r="CB164" s="38">
        <f>VLOOKUP(B:B,'[1]1. RW,EX,BOP,CP,SA'!$B:$CD,58,0)</f>
        <v>22</v>
      </c>
      <c r="CC164" s="38">
        <f>VLOOKUP(B:B,'[1]1. RW,EX,BOP,CP,SA'!$B:$CD,59,0)</f>
        <v>17</v>
      </c>
      <c r="CD164" s="38">
        <f>VLOOKUP(B:B,'[1]1. RW,EX,BOP,CP,SA'!$B:$CD,60,0)</f>
        <v>20</v>
      </c>
      <c r="CE164" s="38">
        <f>VLOOKUP(B:B,'[1]1. RW,EX,BOP,CP,SA'!$B:$CD,61,0)</f>
        <v>18</v>
      </c>
      <c r="CF164" s="38">
        <f>VLOOKUP(B:B,'[1]1. RW,EX,BOP,CP,SA'!$B:$CD,62,0)</f>
        <v>22</v>
      </c>
      <c r="CG164" s="38">
        <f>VLOOKUP(B:B,'[1]1. RW,EX,BOP,CP,SA'!$B:$CD,63,0)</f>
        <v>21</v>
      </c>
      <c r="CH164" s="38">
        <f>VLOOKUP(B:B,'[1]1. RW,EX,BOP,CP,SA'!$B:$CD,64,0)</f>
        <v>22</v>
      </c>
      <c r="CI164" s="38">
        <f>VLOOKUP(B:B,'[1]1. RW,EX,BOP,CP,SA'!$B:$CD,65,0)</f>
        <v>22</v>
      </c>
      <c r="CJ164" s="38">
        <f>VLOOKUP(B:B,'[1]1. RW,EX,BOP,CP,SA'!$B:$CD,66,0)</f>
        <v>22</v>
      </c>
      <c r="CK164" s="38">
        <f>VLOOKUP(B:B,'[1]1. RW,EX,BOP,CP,SA'!$B:$CD,67,0)</f>
        <v>24</v>
      </c>
      <c r="CL164" s="38">
        <f>VLOOKUP(B:B,'[1]1. RW,EX,BOP,CP,SA'!$B:$CD,68,0)</f>
        <v>21</v>
      </c>
      <c r="CM164" s="38">
        <f>VLOOKUP(B:B,'[1]1. RW,EX,BOP,CP,SA'!$B:$CD,69,0)</f>
        <v>24</v>
      </c>
      <c r="CN164" s="38">
        <f>VLOOKUP(B:B,'[1]1. RW,EX,BOP,CP,SA'!$B:$CD,70,0)</f>
        <v>21</v>
      </c>
      <c r="CO164" s="38">
        <f>VLOOKUP(B:B,'[1]1. RW,EX,BOP,CP,SA'!$B:$CD,71,0)</f>
        <v>22</v>
      </c>
      <c r="CP164" s="38">
        <f>VLOOKUP(B:B,'[1]1. RW,EX,BOP,CP,SA'!$B:$CD,72,0)</f>
        <v>22</v>
      </c>
      <c r="CQ164" s="38">
        <f>VLOOKUP(B:B,'[1]1. RW,EX,BOP,CP,SA'!$B:$CD,73,0)</f>
        <v>21</v>
      </c>
      <c r="CR164" s="38">
        <f>VLOOKUP(B:B,'[1]1. RW,EX,BOP,CP,SA'!$B:$CD,74,0)</f>
        <v>26</v>
      </c>
      <c r="CS164" s="38">
        <f>VLOOKUP(B:B,'[1]1. RW,EX,BOP,CP,SA'!$B:$CD,75,0)</f>
        <v>25</v>
      </c>
      <c r="CT164" s="38">
        <f>VLOOKUP(B:B,'[1]1. RW,EX,BOP,CP,SA'!$B:$CD,76,0)</f>
        <v>25</v>
      </c>
      <c r="CU164" s="38">
        <f>VLOOKUP(B:B,'[1]1. RW,EX,BOP,CP,SA'!$B:$CD,77,0)</f>
        <v>26</v>
      </c>
      <c r="CV164" s="52">
        <f>VLOOKUP(B:B,'[1]1. RW,EX,BOP,CP,SA'!$B:$CD,78,0)</f>
        <v>25</v>
      </c>
      <c r="CW164" s="52">
        <f>VLOOKUP(B:B,'[1]1. RW,EX,BOP,CP,SA'!$B:$CD,79,0)</f>
        <v>25</v>
      </c>
      <c r="CX164" s="52">
        <f>VLOOKUP(B:B,'[1]1. RW,EX,BOP,CP,SA'!$B:$CD,80,0)</f>
        <v>31</v>
      </c>
      <c r="CY164" s="52">
        <f>VLOOKUP(B:B,'[1]1. RW,EX,BOP,CP,SA'!$B:$CD,81,0)</f>
        <v>32</v>
      </c>
    </row>
    <row r="165" spans="1:103">
      <c r="A165" s="9" t="s">
        <v>311</v>
      </c>
      <c r="B165" s="5" t="s">
        <v>1558</v>
      </c>
      <c r="C165" s="18" t="s">
        <v>894</v>
      </c>
      <c r="D165" s="38">
        <v>101</v>
      </c>
      <c r="E165" s="38">
        <v>88</v>
      </c>
      <c r="F165" s="38">
        <v>95</v>
      </c>
      <c r="G165" s="38">
        <v>86</v>
      </c>
      <c r="H165" s="38">
        <v>85</v>
      </c>
      <c r="I165" s="38">
        <v>91</v>
      </c>
      <c r="J165" s="38">
        <v>77</v>
      </c>
      <c r="K165" s="38">
        <v>70</v>
      </c>
      <c r="L165" s="38">
        <v>73</v>
      </c>
      <c r="M165" s="38">
        <v>75</v>
      </c>
      <c r="N165" s="38">
        <v>72</v>
      </c>
      <c r="O165" s="38">
        <v>56</v>
      </c>
      <c r="P165" s="38">
        <v>62</v>
      </c>
      <c r="Q165" s="38">
        <v>48</v>
      </c>
      <c r="R165" s="38">
        <v>86</v>
      </c>
      <c r="S165" s="38">
        <v>123</v>
      </c>
      <c r="T165" s="38">
        <v>113</v>
      </c>
      <c r="U165" s="38">
        <v>111</v>
      </c>
      <c r="V165" s="38">
        <v>124</v>
      </c>
      <c r="W165" s="38">
        <v>150</v>
      </c>
      <c r="X165" s="53">
        <f>VLOOKUP(B:B,'[1]1. RW,EX,BOP,CP,SA'!$B:$CD,2,0)</f>
        <v>27</v>
      </c>
      <c r="Y165" s="38">
        <f>VLOOKUP(B:B,'[1]1. RW,EX,BOP,CP,SA'!$B:$CD,3,0)</f>
        <v>24</v>
      </c>
      <c r="Z165" s="38">
        <f>VLOOKUP(B:B,'[1]1. RW,EX,BOP,CP,SA'!$B:$CD,4,0)</f>
        <v>22</v>
      </c>
      <c r="AA165" s="38">
        <f>VLOOKUP(B:B,'[1]1. RW,EX,BOP,CP,SA'!$B:$CD,5,0)</f>
        <v>28</v>
      </c>
      <c r="AB165" s="38">
        <f>VLOOKUP(B:B,'[1]1. RW,EX,BOP,CP,SA'!$B:$CD,6,0)</f>
        <v>24</v>
      </c>
      <c r="AC165" s="38">
        <f>VLOOKUP(B:B,'[1]1. RW,EX,BOP,CP,SA'!$B:$CD,7,0)</f>
        <v>20</v>
      </c>
      <c r="AD165" s="38">
        <f>VLOOKUP(B:B,'[1]1. RW,EX,BOP,CP,SA'!$B:$CD,8,0)</f>
        <v>22</v>
      </c>
      <c r="AE165" s="38">
        <f>VLOOKUP(B:B,'[1]1. RW,EX,BOP,CP,SA'!$B:$CD,9,0)</f>
        <v>22</v>
      </c>
      <c r="AF165" s="38">
        <f>VLOOKUP(B:B,'[1]1. RW,EX,BOP,CP,SA'!$B:$CD,10,0)</f>
        <v>22</v>
      </c>
      <c r="AG165" s="38">
        <f>VLOOKUP(B:B,'[1]1. RW,EX,BOP,CP,SA'!$B:$CD,11,0)</f>
        <v>25</v>
      </c>
      <c r="AH165" s="38">
        <f>VLOOKUP(B:B,'[1]1. RW,EX,BOP,CP,SA'!$B:$CD,12,0)</f>
        <v>25</v>
      </c>
      <c r="AI165" s="38">
        <f>VLOOKUP(B:B,'[1]1. RW,EX,BOP,CP,SA'!$B:$CD,13,0)</f>
        <v>23</v>
      </c>
      <c r="AJ165" s="38">
        <f>VLOOKUP(B:B,'[1]1. RW,EX,BOP,CP,SA'!$B:$CD,14,0)</f>
        <v>22</v>
      </c>
      <c r="AK165" s="38">
        <f>VLOOKUP(B:B,'[1]1. RW,EX,BOP,CP,SA'!$B:$CD,15,0)</f>
        <v>22</v>
      </c>
      <c r="AL165" s="38">
        <f>VLOOKUP(B:B,'[1]1. RW,EX,BOP,CP,SA'!$B:$CD,16,0)</f>
        <v>21</v>
      </c>
      <c r="AM165" s="38">
        <f>VLOOKUP(B:B,'[1]1. RW,EX,BOP,CP,SA'!$B:$CD,17,0)</f>
        <v>21</v>
      </c>
      <c r="AN165" s="38">
        <f>VLOOKUP(B:B,'[1]1. RW,EX,BOP,CP,SA'!$B:$CD,18,0)</f>
        <v>21</v>
      </c>
      <c r="AO165" s="38">
        <f>VLOOKUP(B:B,'[1]1. RW,EX,BOP,CP,SA'!$B:$CD,19,0)</f>
        <v>21</v>
      </c>
      <c r="AP165" s="38">
        <f>VLOOKUP(B:B,'[1]1. RW,EX,BOP,CP,SA'!$B:$CD,20,0)</f>
        <v>21</v>
      </c>
      <c r="AQ165" s="38">
        <f>VLOOKUP(B:B,'[1]1. RW,EX,BOP,CP,SA'!$B:$CD,21,0)</f>
        <v>22</v>
      </c>
      <c r="AR165" s="38">
        <f>VLOOKUP(B:B,'[1]1. RW,EX,BOP,CP,SA'!$B:$CD,22,0)</f>
        <v>30</v>
      </c>
      <c r="AS165" s="38">
        <f>VLOOKUP(B:B,'[1]1. RW,EX,BOP,CP,SA'!$B:$CD,23,0)</f>
        <v>22</v>
      </c>
      <c r="AT165" s="38">
        <f>VLOOKUP(B:B,'[1]1. RW,EX,BOP,CP,SA'!$B:$CD,24,0)</f>
        <v>16</v>
      </c>
      <c r="AU165" s="38">
        <f>VLOOKUP(B:B,'[1]1. RW,EX,BOP,CP,SA'!$B:$CD,25,0)</f>
        <v>23</v>
      </c>
      <c r="AV165" s="38">
        <f>VLOOKUP(B:B,'[1]1. RW,EX,BOP,CP,SA'!$B:$CD,26,0)</f>
        <v>19</v>
      </c>
      <c r="AW165" s="38">
        <f>VLOOKUP(B:B,'[1]1. RW,EX,BOP,CP,SA'!$B:$CD,27,0)</f>
        <v>20</v>
      </c>
      <c r="AX165" s="38">
        <f>VLOOKUP(B:B,'[1]1. RW,EX,BOP,CP,SA'!$B:$CD,28,0)</f>
        <v>19</v>
      </c>
      <c r="AY165" s="38">
        <f>VLOOKUP(B:B,'[1]1. RW,EX,BOP,CP,SA'!$B:$CD,29,0)</f>
        <v>19</v>
      </c>
      <c r="AZ165" s="38">
        <f>VLOOKUP(B:B,'[1]1. RW,EX,BOP,CP,SA'!$B:$CD,30,0)</f>
        <v>17</v>
      </c>
      <c r="BA165" s="38">
        <f>VLOOKUP(B:B,'[1]1. RW,EX,BOP,CP,SA'!$B:$CD,31,0)</f>
        <v>17</v>
      </c>
      <c r="BB165" s="38">
        <f>VLOOKUP(B:B,'[1]1. RW,EX,BOP,CP,SA'!$B:$CD,32,0)</f>
        <v>18</v>
      </c>
      <c r="BC165" s="38">
        <f>VLOOKUP(B:B,'[1]1. RW,EX,BOP,CP,SA'!$B:$CD,33,0)</f>
        <v>18</v>
      </c>
      <c r="BD165" s="38">
        <f>VLOOKUP(B:B,'[1]1. RW,EX,BOP,CP,SA'!$B:$CD,34,0)</f>
        <v>20</v>
      </c>
      <c r="BE165" s="38">
        <f>VLOOKUP(B:B,'[1]1. RW,EX,BOP,CP,SA'!$B:$CD,35,0)</f>
        <v>19</v>
      </c>
      <c r="BF165" s="38">
        <f>VLOOKUP(B:B,'[1]1. RW,EX,BOP,CP,SA'!$B:$CD,36,0)</f>
        <v>17</v>
      </c>
      <c r="BG165" s="38">
        <f>VLOOKUP(B:B,'[1]1. RW,EX,BOP,CP,SA'!$B:$CD,37,0)</f>
        <v>17</v>
      </c>
      <c r="BH165" s="38">
        <f>VLOOKUP(B:B,'[1]1. RW,EX,BOP,CP,SA'!$B:$CD,38,0)</f>
        <v>17</v>
      </c>
      <c r="BI165" s="38">
        <f>VLOOKUP(B:B,'[1]1. RW,EX,BOP,CP,SA'!$B:$CD,39,0)</f>
        <v>18</v>
      </c>
      <c r="BJ165" s="38">
        <f>VLOOKUP(B:B,'[1]1. RW,EX,BOP,CP,SA'!$B:$CD,40,0)</f>
        <v>19</v>
      </c>
      <c r="BK165" s="38">
        <f>VLOOKUP(B:B,'[1]1. RW,EX,BOP,CP,SA'!$B:$CD,41,0)</f>
        <v>21</v>
      </c>
      <c r="BL165" s="38">
        <f>VLOOKUP(B:B,'[1]1. RW,EX,BOP,CP,SA'!$B:$CD,42,0)</f>
        <v>19</v>
      </c>
      <c r="BM165" s="38">
        <f>VLOOKUP(B:B,'[1]1. RW,EX,BOP,CP,SA'!$B:$CD,43,0)</f>
        <v>19</v>
      </c>
      <c r="BN165" s="38">
        <f>VLOOKUP(B:B,'[1]1. RW,EX,BOP,CP,SA'!$B:$CD,44,0)</f>
        <v>18</v>
      </c>
      <c r="BO165" s="38">
        <f>VLOOKUP(B:B,'[1]1. RW,EX,BOP,CP,SA'!$B:$CD,45,0)</f>
        <v>16</v>
      </c>
      <c r="BP165" s="38">
        <f>VLOOKUP(B:B,'[1]1. RW,EX,BOP,CP,SA'!$B:$CD,46,0)</f>
        <v>13</v>
      </c>
      <c r="BQ165" s="38">
        <f>VLOOKUP(B:B,'[1]1. RW,EX,BOP,CP,SA'!$B:$CD,47,0)</f>
        <v>14</v>
      </c>
      <c r="BR165" s="38">
        <f>VLOOKUP(B:B,'[1]1. RW,EX,BOP,CP,SA'!$B:$CD,48,0)</f>
        <v>16</v>
      </c>
      <c r="BS165" s="38">
        <f>VLOOKUP(B:B,'[1]1. RW,EX,BOP,CP,SA'!$B:$CD,49,0)</f>
        <v>13</v>
      </c>
      <c r="BT165" s="38">
        <f>VLOOKUP(B:B,'[1]1. RW,EX,BOP,CP,SA'!$B:$CD,50,0)</f>
        <v>21</v>
      </c>
      <c r="BU165" s="38">
        <f>VLOOKUP(B:B,'[1]1. RW,EX,BOP,CP,SA'!$B:$CD,51,0)</f>
        <v>12</v>
      </c>
      <c r="BV165" s="38">
        <f>VLOOKUP(B:B,'[1]1. RW,EX,BOP,CP,SA'!$B:$CD,52,0)</f>
        <v>13</v>
      </c>
      <c r="BW165" s="38">
        <f>VLOOKUP(B:B,'[1]1. RW,EX,BOP,CP,SA'!$B:$CD,53,0)</f>
        <v>16</v>
      </c>
      <c r="BX165" s="38">
        <f>VLOOKUP(B:B,'[1]1. RW,EX,BOP,CP,SA'!$B:$CD,54,0)</f>
        <v>12</v>
      </c>
      <c r="BY165" s="38">
        <f>VLOOKUP(B:B,'[1]1. RW,EX,BOP,CP,SA'!$B:$CD,55,0)</f>
        <v>10</v>
      </c>
      <c r="BZ165" s="38">
        <f>VLOOKUP(B:B,'[1]1. RW,EX,BOP,CP,SA'!$B:$CD,56,0)</f>
        <v>11</v>
      </c>
      <c r="CA165" s="38">
        <f>VLOOKUP(B:B,'[1]1. RW,EX,BOP,CP,SA'!$B:$CD,57,0)</f>
        <v>15</v>
      </c>
      <c r="CB165" s="38">
        <f>VLOOKUP(B:B,'[1]1. RW,EX,BOP,CP,SA'!$B:$CD,58,0)</f>
        <v>19</v>
      </c>
      <c r="CC165" s="38">
        <f>VLOOKUP(B:B,'[1]1. RW,EX,BOP,CP,SA'!$B:$CD,59,0)</f>
        <v>26</v>
      </c>
      <c r="CD165" s="38">
        <f>VLOOKUP(B:B,'[1]1. RW,EX,BOP,CP,SA'!$B:$CD,60,0)</f>
        <v>19</v>
      </c>
      <c r="CE165" s="38">
        <f>VLOOKUP(B:B,'[1]1. RW,EX,BOP,CP,SA'!$B:$CD,61,0)</f>
        <v>22</v>
      </c>
      <c r="CF165" s="38">
        <f>VLOOKUP(B:B,'[1]1. RW,EX,BOP,CP,SA'!$B:$CD,62,0)</f>
        <v>32</v>
      </c>
      <c r="CG165" s="38">
        <f>VLOOKUP(B:B,'[1]1. RW,EX,BOP,CP,SA'!$B:$CD,63,0)</f>
        <v>34</v>
      </c>
      <c r="CH165" s="38">
        <f>VLOOKUP(B:B,'[1]1. RW,EX,BOP,CP,SA'!$B:$CD,64,0)</f>
        <v>32</v>
      </c>
      <c r="CI165" s="38">
        <f>VLOOKUP(B:B,'[1]1. RW,EX,BOP,CP,SA'!$B:$CD,65,0)</f>
        <v>25</v>
      </c>
      <c r="CJ165" s="38">
        <f>VLOOKUP(B:B,'[1]1. RW,EX,BOP,CP,SA'!$B:$CD,66,0)</f>
        <v>26</v>
      </c>
      <c r="CK165" s="38">
        <f>VLOOKUP(B:B,'[1]1. RW,EX,BOP,CP,SA'!$B:$CD,67,0)</f>
        <v>30</v>
      </c>
      <c r="CL165" s="38">
        <f>VLOOKUP(B:B,'[1]1. RW,EX,BOP,CP,SA'!$B:$CD,68,0)</f>
        <v>30</v>
      </c>
      <c r="CM165" s="38">
        <f>VLOOKUP(B:B,'[1]1. RW,EX,BOP,CP,SA'!$B:$CD,69,0)</f>
        <v>27</v>
      </c>
      <c r="CN165" s="38">
        <f>VLOOKUP(B:B,'[1]1. RW,EX,BOP,CP,SA'!$B:$CD,70,0)</f>
        <v>26</v>
      </c>
      <c r="CO165" s="38">
        <f>VLOOKUP(B:B,'[1]1. RW,EX,BOP,CP,SA'!$B:$CD,71,0)</f>
        <v>25</v>
      </c>
      <c r="CP165" s="38">
        <f>VLOOKUP(B:B,'[1]1. RW,EX,BOP,CP,SA'!$B:$CD,72,0)</f>
        <v>29</v>
      </c>
      <c r="CQ165" s="38">
        <f>VLOOKUP(B:B,'[1]1. RW,EX,BOP,CP,SA'!$B:$CD,73,0)</f>
        <v>31</v>
      </c>
      <c r="CR165" s="38">
        <f>VLOOKUP(B:B,'[1]1. RW,EX,BOP,CP,SA'!$B:$CD,74,0)</f>
        <v>27</v>
      </c>
      <c r="CS165" s="38">
        <f>VLOOKUP(B:B,'[1]1. RW,EX,BOP,CP,SA'!$B:$CD,75,0)</f>
        <v>30</v>
      </c>
      <c r="CT165" s="38">
        <f>VLOOKUP(B:B,'[1]1. RW,EX,BOP,CP,SA'!$B:$CD,76,0)</f>
        <v>29</v>
      </c>
      <c r="CU165" s="38">
        <f>VLOOKUP(B:B,'[1]1. RW,EX,BOP,CP,SA'!$B:$CD,77,0)</f>
        <v>38</v>
      </c>
      <c r="CV165" s="52">
        <f>VLOOKUP(B:B,'[1]1. RW,EX,BOP,CP,SA'!$B:$CD,78,0)</f>
        <v>39</v>
      </c>
      <c r="CW165" s="52">
        <f>VLOOKUP(B:B,'[1]1. RW,EX,BOP,CP,SA'!$B:$CD,79,0)</f>
        <v>36</v>
      </c>
      <c r="CX165" s="52">
        <f>VLOOKUP(B:B,'[1]1. RW,EX,BOP,CP,SA'!$B:$CD,80,0)</f>
        <v>38</v>
      </c>
      <c r="CY165" s="52">
        <f>VLOOKUP(B:B,'[1]1. RW,EX,BOP,CP,SA'!$B:$CD,81,0)</f>
        <v>37</v>
      </c>
    </row>
    <row r="166" spans="1:103">
      <c r="A166" s="9" t="s">
        <v>313</v>
      </c>
      <c r="B166" s="5" t="s">
        <v>1559</v>
      </c>
      <c r="C166" s="18" t="s">
        <v>895</v>
      </c>
      <c r="D166" s="38">
        <v>584</v>
      </c>
      <c r="E166" s="38">
        <v>632</v>
      </c>
      <c r="F166" s="38">
        <v>679</v>
      </c>
      <c r="G166" s="38">
        <v>747</v>
      </c>
      <c r="H166" s="38">
        <v>759</v>
      </c>
      <c r="I166" s="38">
        <v>849</v>
      </c>
      <c r="J166" s="38">
        <v>955</v>
      </c>
      <c r="K166" s="38">
        <v>1196</v>
      </c>
      <c r="L166" s="38">
        <v>1433</v>
      </c>
      <c r="M166" s="38">
        <v>1266</v>
      </c>
      <c r="N166" s="38">
        <v>1327</v>
      </c>
      <c r="O166" s="38">
        <v>1257</v>
      </c>
      <c r="P166" s="38">
        <v>1299</v>
      </c>
      <c r="Q166" s="38">
        <v>1278</v>
      </c>
      <c r="R166" s="38">
        <v>1245</v>
      </c>
      <c r="S166" s="38">
        <v>1233</v>
      </c>
      <c r="T166" s="38">
        <v>1236</v>
      </c>
      <c r="U166" s="38">
        <v>1290</v>
      </c>
      <c r="V166" s="38">
        <v>1413</v>
      </c>
      <c r="W166" s="38">
        <v>1600</v>
      </c>
      <c r="X166" s="53">
        <f>VLOOKUP(B:B,'[1]1. RW,EX,BOP,CP,SA'!$B:$CD,2,0)</f>
        <v>157</v>
      </c>
      <c r="Y166" s="38">
        <f>VLOOKUP(B:B,'[1]1. RW,EX,BOP,CP,SA'!$B:$CD,3,0)</f>
        <v>139</v>
      </c>
      <c r="Z166" s="38">
        <f>VLOOKUP(B:B,'[1]1. RW,EX,BOP,CP,SA'!$B:$CD,4,0)</f>
        <v>153</v>
      </c>
      <c r="AA166" s="38">
        <f>VLOOKUP(B:B,'[1]1. RW,EX,BOP,CP,SA'!$B:$CD,5,0)</f>
        <v>135</v>
      </c>
      <c r="AB166" s="38">
        <f>VLOOKUP(B:B,'[1]1. RW,EX,BOP,CP,SA'!$B:$CD,6,0)</f>
        <v>187</v>
      </c>
      <c r="AC166" s="38">
        <f>VLOOKUP(B:B,'[1]1. RW,EX,BOP,CP,SA'!$B:$CD,7,0)</f>
        <v>143</v>
      </c>
      <c r="AD166" s="38">
        <f>VLOOKUP(B:B,'[1]1. RW,EX,BOP,CP,SA'!$B:$CD,8,0)</f>
        <v>154</v>
      </c>
      <c r="AE166" s="38">
        <f>VLOOKUP(B:B,'[1]1. RW,EX,BOP,CP,SA'!$B:$CD,9,0)</f>
        <v>148</v>
      </c>
      <c r="AF166" s="38">
        <f>VLOOKUP(B:B,'[1]1. RW,EX,BOP,CP,SA'!$B:$CD,10,0)</f>
        <v>150</v>
      </c>
      <c r="AG166" s="38">
        <f>VLOOKUP(B:B,'[1]1. RW,EX,BOP,CP,SA'!$B:$CD,11,0)</f>
        <v>160</v>
      </c>
      <c r="AH166" s="38">
        <f>VLOOKUP(B:B,'[1]1. RW,EX,BOP,CP,SA'!$B:$CD,12,0)</f>
        <v>177</v>
      </c>
      <c r="AI166" s="38">
        <f>VLOOKUP(B:B,'[1]1. RW,EX,BOP,CP,SA'!$B:$CD,13,0)</f>
        <v>192</v>
      </c>
      <c r="AJ166" s="38">
        <f>VLOOKUP(B:B,'[1]1. RW,EX,BOP,CP,SA'!$B:$CD,14,0)</f>
        <v>186</v>
      </c>
      <c r="AK166" s="38">
        <f>VLOOKUP(B:B,'[1]1. RW,EX,BOP,CP,SA'!$B:$CD,15,0)</f>
        <v>181</v>
      </c>
      <c r="AL166" s="38">
        <f>VLOOKUP(B:B,'[1]1. RW,EX,BOP,CP,SA'!$B:$CD,16,0)</f>
        <v>182</v>
      </c>
      <c r="AM166" s="38">
        <f>VLOOKUP(B:B,'[1]1. RW,EX,BOP,CP,SA'!$B:$CD,17,0)</f>
        <v>198</v>
      </c>
      <c r="AN166" s="38">
        <f>VLOOKUP(B:B,'[1]1. RW,EX,BOP,CP,SA'!$B:$CD,18,0)</f>
        <v>180</v>
      </c>
      <c r="AO166" s="38">
        <f>VLOOKUP(B:B,'[1]1. RW,EX,BOP,CP,SA'!$B:$CD,19,0)</f>
        <v>196</v>
      </c>
      <c r="AP166" s="38">
        <f>VLOOKUP(B:B,'[1]1. RW,EX,BOP,CP,SA'!$B:$CD,20,0)</f>
        <v>193</v>
      </c>
      <c r="AQ166" s="38">
        <f>VLOOKUP(B:B,'[1]1. RW,EX,BOP,CP,SA'!$B:$CD,21,0)</f>
        <v>190</v>
      </c>
      <c r="AR166" s="38">
        <f>VLOOKUP(B:B,'[1]1. RW,EX,BOP,CP,SA'!$B:$CD,22,0)</f>
        <v>175</v>
      </c>
      <c r="AS166" s="38">
        <f>VLOOKUP(B:B,'[1]1. RW,EX,BOP,CP,SA'!$B:$CD,23,0)</f>
        <v>213</v>
      </c>
      <c r="AT166" s="38">
        <f>VLOOKUP(B:B,'[1]1. RW,EX,BOP,CP,SA'!$B:$CD,24,0)</f>
        <v>234</v>
      </c>
      <c r="AU166" s="38">
        <f>VLOOKUP(B:B,'[1]1. RW,EX,BOP,CP,SA'!$B:$CD,25,0)</f>
        <v>227</v>
      </c>
      <c r="AV166" s="38">
        <f>VLOOKUP(B:B,'[1]1. RW,EX,BOP,CP,SA'!$B:$CD,26,0)</f>
        <v>211</v>
      </c>
      <c r="AW166" s="38">
        <f>VLOOKUP(B:B,'[1]1. RW,EX,BOP,CP,SA'!$B:$CD,27,0)</f>
        <v>218</v>
      </c>
      <c r="AX166" s="38">
        <f>VLOOKUP(B:B,'[1]1. RW,EX,BOP,CP,SA'!$B:$CD,28,0)</f>
        <v>259</v>
      </c>
      <c r="AY166" s="38">
        <f>VLOOKUP(B:B,'[1]1. RW,EX,BOP,CP,SA'!$B:$CD,29,0)</f>
        <v>267</v>
      </c>
      <c r="AZ166" s="38">
        <f>VLOOKUP(B:B,'[1]1. RW,EX,BOP,CP,SA'!$B:$CD,30,0)</f>
        <v>237</v>
      </c>
      <c r="BA166" s="38">
        <f>VLOOKUP(B:B,'[1]1. RW,EX,BOP,CP,SA'!$B:$CD,31,0)</f>
        <v>310</v>
      </c>
      <c r="BB166" s="38">
        <f>VLOOKUP(B:B,'[1]1. RW,EX,BOP,CP,SA'!$B:$CD,32,0)</f>
        <v>312</v>
      </c>
      <c r="BC166" s="38">
        <f>VLOOKUP(B:B,'[1]1. RW,EX,BOP,CP,SA'!$B:$CD,33,0)</f>
        <v>337</v>
      </c>
      <c r="BD166" s="38">
        <f>VLOOKUP(B:B,'[1]1. RW,EX,BOP,CP,SA'!$B:$CD,34,0)</f>
        <v>370</v>
      </c>
      <c r="BE166" s="38">
        <f>VLOOKUP(B:B,'[1]1. RW,EX,BOP,CP,SA'!$B:$CD,35,0)</f>
        <v>363</v>
      </c>
      <c r="BF166" s="38">
        <f>VLOOKUP(B:B,'[1]1. RW,EX,BOP,CP,SA'!$B:$CD,36,0)</f>
        <v>339</v>
      </c>
      <c r="BG166" s="38">
        <f>VLOOKUP(B:B,'[1]1. RW,EX,BOP,CP,SA'!$B:$CD,37,0)</f>
        <v>361</v>
      </c>
      <c r="BH166" s="38">
        <f>VLOOKUP(B:B,'[1]1. RW,EX,BOP,CP,SA'!$B:$CD,38,0)</f>
        <v>305</v>
      </c>
      <c r="BI166" s="38">
        <f>VLOOKUP(B:B,'[1]1. RW,EX,BOP,CP,SA'!$B:$CD,39,0)</f>
        <v>315</v>
      </c>
      <c r="BJ166" s="38">
        <f>VLOOKUP(B:B,'[1]1. RW,EX,BOP,CP,SA'!$B:$CD,40,0)</f>
        <v>315</v>
      </c>
      <c r="BK166" s="38">
        <f>VLOOKUP(B:B,'[1]1. RW,EX,BOP,CP,SA'!$B:$CD,41,0)</f>
        <v>331</v>
      </c>
      <c r="BL166" s="38">
        <f>VLOOKUP(B:B,'[1]1. RW,EX,BOP,CP,SA'!$B:$CD,42,0)</f>
        <v>318</v>
      </c>
      <c r="BM166" s="38">
        <f>VLOOKUP(B:B,'[1]1. RW,EX,BOP,CP,SA'!$B:$CD,43,0)</f>
        <v>367</v>
      </c>
      <c r="BN166" s="38">
        <f>VLOOKUP(B:B,'[1]1. RW,EX,BOP,CP,SA'!$B:$CD,44,0)</f>
        <v>322</v>
      </c>
      <c r="BO166" s="38">
        <f>VLOOKUP(B:B,'[1]1. RW,EX,BOP,CP,SA'!$B:$CD,45,0)</f>
        <v>320</v>
      </c>
      <c r="BP166" s="38">
        <f>VLOOKUP(B:B,'[1]1. RW,EX,BOP,CP,SA'!$B:$CD,46,0)</f>
        <v>312</v>
      </c>
      <c r="BQ166" s="38">
        <f>VLOOKUP(B:B,'[1]1. RW,EX,BOP,CP,SA'!$B:$CD,47,0)</f>
        <v>345</v>
      </c>
      <c r="BR166" s="38">
        <f>VLOOKUP(B:B,'[1]1. RW,EX,BOP,CP,SA'!$B:$CD,48,0)</f>
        <v>284</v>
      </c>
      <c r="BS166" s="38">
        <f>VLOOKUP(B:B,'[1]1. RW,EX,BOP,CP,SA'!$B:$CD,49,0)</f>
        <v>316</v>
      </c>
      <c r="BT166" s="38">
        <f>VLOOKUP(B:B,'[1]1. RW,EX,BOP,CP,SA'!$B:$CD,50,0)</f>
        <v>325</v>
      </c>
      <c r="BU166" s="38">
        <f>VLOOKUP(B:B,'[1]1. RW,EX,BOP,CP,SA'!$B:$CD,51,0)</f>
        <v>308</v>
      </c>
      <c r="BV166" s="38">
        <f>VLOOKUP(B:B,'[1]1. RW,EX,BOP,CP,SA'!$B:$CD,52,0)</f>
        <v>336</v>
      </c>
      <c r="BW166" s="38">
        <f>VLOOKUP(B:B,'[1]1. RW,EX,BOP,CP,SA'!$B:$CD,53,0)</f>
        <v>330</v>
      </c>
      <c r="BX166" s="38">
        <f>VLOOKUP(B:B,'[1]1. RW,EX,BOP,CP,SA'!$B:$CD,54,0)</f>
        <v>348</v>
      </c>
      <c r="BY166" s="38">
        <f>VLOOKUP(B:B,'[1]1. RW,EX,BOP,CP,SA'!$B:$CD,55,0)</f>
        <v>301</v>
      </c>
      <c r="BZ166" s="38">
        <f>VLOOKUP(B:B,'[1]1. RW,EX,BOP,CP,SA'!$B:$CD,56,0)</f>
        <v>312</v>
      </c>
      <c r="CA166" s="38">
        <f>VLOOKUP(B:B,'[1]1. RW,EX,BOP,CP,SA'!$B:$CD,57,0)</f>
        <v>317</v>
      </c>
      <c r="CB166" s="38">
        <f>VLOOKUP(B:B,'[1]1. RW,EX,BOP,CP,SA'!$B:$CD,58,0)</f>
        <v>292</v>
      </c>
      <c r="CC166" s="38">
        <f>VLOOKUP(B:B,'[1]1. RW,EX,BOP,CP,SA'!$B:$CD,59,0)</f>
        <v>298</v>
      </c>
      <c r="CD166" s="38">
        <f>VLOOKUP(B:B,'[1]1. RW,EX,BOP,CP,SA'!$B:$CD,60,0)</f>
        <v>326</v>
      </c>
      <c r="CE166" s="38">
        <f>VLOOKUP(B:B,'[1]1. RW,EX,BOP,CP,SA'!$B:$CD,61,0)</f>
        <v>329</v>
      </c>
      <c r="CF166" s="38">
        <f>VLOOKUP(B:B,'[1]1. RW,EX,BOP,CP,SA'!$B:$CD,62,0)</f>
        <v>297</v>
      </c>
      <c r="CG166" s="38">
        <f>VLOOKUP(B:B,'[1]1. RW,EX,BOP,CP,SA'!$B:$CD,63,0)</f>
        <v>320</v>
      </c>
      <c r="CH166" s="38">
        <f>VLOOKUP(B:B,'[1]1. RW,EX,BOP,CP,SA'!$B:$CD,64,0)</f>
        <v>300</v>
      </c>
      <c r="CI166" s="38">
        <f>VLOOKUP(B:B,'[1]1. RW,EX,BOP,CP,SA'!$B:$CD,65,0)</f>
        <v>316</v>
      </c>
      <c r="CJ166" s="38">
        <f>VLOOKUP(B:B,'[1]1. RW,EX,BOP,CP,SA'!$B:$CD,66,0)</f>
        <v>290</v>
      </c>
      <c r="CK166" s="38">
        <f>VLOOKUP(B:B,'[1]1. RW,EX,BOP,CP,SA'!$B:$CD,67,0)</f>
        <v>320</v>
      </c>
      <c r="CL166" s="38">
        <f>VLOOKUP(B:B,'[1]1. RW,EX,BOP,CP,SA'!$B:$CD,68,0)</f>
        <v>295</v>
      </c>
      <c r="CM166" s="38">
        <f>VLOOKUP(B:B,'[1]1. RW,EX,BOP,CP,SA'!$B:$CD,69,0)</f>
        <v>331</v>
      </c>
      <c r="CN166" s="38">
        <f>VLOOKUP(B:B,'[1]1. RW,EX,BOP,CP,SA'!$B:$CD,70,0)</f>
        <v>306</v>
      </c>
      <c r="CO166" s="38">
        <f>VLOOKUP(B:B,'[1]1. RW,EX,BOP,CP,SA'!$B:$CD,71,0)</f>
        <v>341</v>
      </c>
      <c r="CP166" s="38">
        <f>VLOOKUP(B:B,'[1]1. RW,EX,BOP,CP,SA'!$B:$CD,72,0)</f>
        <v>308</v>
      </c>
      <c r="CQ166" s="38">
        <f>VLOOKUP(B:B,'[1]1. RW,EX,BOP,CP,SA'!$B:$CD,73,0)</f>
        <v>335</v>
      </c>
      <c r="CR166" s="38">
        <f>VLOOKUP(B:B,'[1]1. RW,EX,BOP,CP,SA'!$B:$CD,74,0)</f>
        <v>320</v>
      </c>
      <c r="CS166" s="38">
        <f>VLOOKUP(B:B,'[1]1. RW,EX,BOP,CP,SA'!$B:$CD,75,0)</f>
        <v>349</v>
      </c>
      <c r="CT166" s="38">
        <f>VLOOKUP(B:B,'[1]1. RW,EX,BOP,CP,SA'!$B:$CD,76,0)</f>
        <v>349</v>
      </c>
      <c r="CU166" s="38">
        <f>VLOOKUP(B:B,'[1]1. RW,EX,BOP,CP,SA'!$B:$CD,77,0)</f>
        <v>395</v>
      </c>
      <c r="CV166" s="52">
        <f>VLOOKUP(B:B,'[1]1. RW,EX,BOP,CP,SA'!$B:$CD,78,0)</f>
        <v>391</v>
      </c>
      <c r="CW166" s="52">
        <f>VLOOKUP(B:B,'[1]1. RW,EX,BOP,CP,SA'!$B:$CD,79,0)</f>
        <v>403</v>
      </c>
      <c r="CX166" s="52">
        <f>VLOOKUP(B:B,'[1]1. RW,EX,BOP,CP,SA'!$B:$CD,80,0)</f>
        <v>375</v>
      </c>
      <c r="CY166" s="52">
        <f>VLOOKUP(B:B,'[1]1. RW,EX,BOP,CP,SA'!$B:$CD,81,0)</f>
        <v>431</v>
      </c>
    </row>
    <row r="167" spans="1:103">
      <c r="A167" s="9" t="s">
        <v>315</v>
      </c>
      <c r="B167" s="5" t="s">
        <v>1560</v>
      </c>
      <c r="C167" s="18" t="s">
        <v>896</v>
      </c>
      <c r="D167" s="38">
        <v>219</v>
      </c>
      <c r="E167" s="38">
        <v>228</v>
      </c>
      <c r="F167" s="38">
        <v>228</v>
      </c>
      <c r="G167" s="38">
        <v>229</v>
      </c>
      <c r="H167" s="38">
        <v>220</v>
      </c>
      <c r="I167" s="38">
        <v>253</v>
      </c>
      <c r="J167" s="38">
        <v>220</v>
      </c>
      <c r="K167" s="38">
        <v>203</v>
      </c>
      <c r="L167" s="38">
        <v>203</v>
      </c>
      <c r="M167" s="38">
        <v>176</v>
      </c>
      <c r="N167" s="38">
        <v>180</v>
      </c>
      <c r="O167" s="38">
        <v>182</v>
      </c>
      <c r="P167" s="38">
        <v>203</v>
      </c>
      <c r="Q167" s="38">
        <v>242</v>
      </c>
      <c r="R167" s="38">
        <v>262</v>
      </c>
      <c r="S167" s="38">
        <v>343</v>
      </c>
      <c r="T167" s="38">
        <v>335</v>
      </c>
      <c r="U167" s="38">
        <v>318</v>
      </c>
      <c r="V167" s="38">
        <v>348</v>
      </c>
      <c r="W167" s="38">
        <v>499</v>
      </c>
      <c r="X167" s="53">
        <f>VLOOKUP(B:B,'[1]1. RW,EX,BOP,CP,SA'!$B:$CD,2,0)</f>
        <v>57</v>
      </c>
      <c r="Y167" s="38">
        <f>VLOOKUP(B:B,'[1]1. RW,EX,BOP,CP,SA'!$B:$CD,3,0)</f>
        <v>59</v>
      </c>
      <c r="Z167" s="38">
        <f>VLOOKUP(B:B,'[1]1. RW,EX,BOP,CP,SA'!$B:$CD,4,0)</f>
        <v>53</v>
      </c>
      <c r="AA167" s="38">
        <f>VLOOKUP(B:B,'[1]1. RW,EX,BOP,CP,SA'!$B:$CD,5,0)</f>
        <v>50</v>
      </c>
      <c r="AB167" s="38">
        <f>VLOOKUP(B:B,'[1]1. RW,EX,BOP,CP,SA'!$B:$CD,6,0)</f>
        <v>52</v>
      </c>
      <c r="AC167" s="38">
        <f>VLOOKUP(B:B,'[1]1. RW,EX,BOP,CP,SA'!$B:$CD,7,0)</f>
        <v>52</v>
      </c>
      <c r="AD167" s="38">
        <f>VLOOKUP(B:B,'[1]1. RW,EX,BOP,CP,SA'!$B:$CD,8,0)</f>
        <v>60</v>
      </c>
      <c r="AE167" s="38">
        <f>VLOOKUP(B:B,'[1]1. RW,EX,BOP,CP,SA'!$B:$CD,9,0)</f>
        <v>64</v>
      </c>
      <c r="AF167" s="38">
        <f>VLOOKUP(B:B,'[1]1. RW,EX,BOP,CP,SA'!$B:$CD,10,0)</f>
        <v>60</v>
      </c>
      <c r="AG167" s="38">
        <f>VLOOKUP(B:B,'[1]1. RW,EX,BOP,CP,SA'!$B:$CD,11,0)</f>
        <v>58</v>
      </c>
      <c r="AH167" s="38">
        <f>VLOOKUP(B:B,'[1]1. RW,EX,BOP,CP,SA'!$B:$CD,12,0)</f>
        <v>53</v>
      </c>
      <c r="AI167" s="38">
        <f>VLOOKUP(B:B,'[1]1. RW,EX,BOP,CP,SA'!$B:$CD,13,0)</f>
        <v>57</v>
      </c>
      <c r="AJ167" s="38">
        <f>VLOOKUP(B:B,'[1]1. RW,EX,BOP,CP,SA'!$B:$CD,14,0)</f>
        <v>61</v>
      </c>
      <c r="AK167" s="38">
        <f>VLOOKUP(B:B,'[1]1. RW,EX,BOP,CP,SA'!$B:$CD,15,0)</f>
        <v>58</v>
      </c>
      <c r="AL167" s="38">
        <f>VLOOKUP(B:B,'[1]1. RW,EX,BOP,CP,SA'!$B:$CD,16,0)</f>
        <v>51</v>
      </c>
      <c r="AM167" s="38">
        <f>VLOOKUP(B:B,'[1]1. RW,EX,BOP,CP,SA'!$B:$CD,17,0)</f>
        <v>59</v>
      </c>
      <c r="AN167" s="38">
        <f>VLOOKUP(B:B,'[1]1. RW,EX,BOP,CP,SA'!$B:$CD,18,0)</f>
        <v>55</v>
      </c>
      <c r="AO167" s="38">
        <f>VLOOKUP(B:B,'[1]1. RW,EX,BOP,CP,SA'!$B:$CD,19,0)</f>
        <v>56</v>
      </c>
      <c r="AP167" s="38">
        <f>VLOOKUP(B:B,'[1]1. RW,EX,BOP,CP,SA'!$B:$CD,20,0)</f>
        <v>56</v>
      </c>
      <c r="AQ167" s="38">
        <f>VLOOKUP(B:B,'[1]1. RW,EX,BOP,CP,SA'!$B:$CD,21,0)</f>
        <v>53</v>
      </c>
      <c r="AR167" s="38">
        <f>VLOOKUP(B:B,'[1]1. RW,EX,BOP,CP,SA'!$B:$CD,22,0)</f>
        <v>60</v>
      </c>
      <c r="AS167" s="38">
        <f>VLOOKUP(B:B,'[1]1. RW,EX,BOP,CP,SA'!$B:$CD,23,0)</f>
        <v>68</v>
      </c>
      <c r="AT167" s="38">
        <f>VLOOKUP(B:B,'[1]1. RW,EX,BOP,CP,SA'!$B:$CD,24,0)</f>
        <v>66</v>
      </c>
      <c r="AU167" s="38">
        <f>VLOOKUP(B:B,'[1]1. RW,EX,BOP,CP,SA'!$B:$CD,25,0)</f>
        <v>59</v>
      </c>
      <c r="AV167" s="38">
        <f>VLOOKUP(B:B,'[1]1. RW,EX,BOP,CP,SA'!$B:$CD,26,0)</f>
        <v>54</v>
      </c>
      <c r="AW167" s="38">
        <f>VLOOKUP(B:B,'[1]1. RW,EX,BOP,CP,SA'!$B:$CD,27,0)</f>
        <v>56</v>
      </c>
      <c r="AX167" s="38">
        <f>VLOOKUP(B:B,'[1]1. RW,EX,BOP,CP,SA'!$B:$CD,28,0)</f>
        <v>58</v>
      </c>
      <c r="AY167" s="38">
        <f>VLOOKUP(B:B,'[1]1. RW,EX,BOP,CP,SA'!$B:$CD,29,0)</f>
        <v>52</v>
      </c>
      <c r="AZ167" s="38">
        <f>VLOOKUP(B:B,'[1]1. RW,EX,BOP,CP,SA'!$B:$CD,30,0)</f>
        <v>50</v>
      </c>
      <c r="BA167" s="38">
        <f>VLOOKUP(B:B,'[1]1. RW,EX,BOP,CP,SA'!$B:$CD,31,0)</f>
        <v>42</v>
      </c>
      <c r="BB167" s="38">
        <f>VLOOKUP(B:B,'[1]1. RW,EX,BOP,CP,SA'!$B:$CD,32,0)</f>
        <v>56</v>
      </c>
      <c r="BC167" s="38">
        <f>VLOOKUP(B:B,'[1]1. RW,EX,BOP,CP,SA'!$B:$CD,33,0)</f>
        <v>55</v>
      </c>
      <c r="BD167" s="38">
        <f>VLOOKUP(B:B,'[1]1. RW,EX,BOP,CP,SA'!$B:$CD,34,0)</f>
        <v>51</v>
      </c>
      <c r="BE167" s="38">
        <f>VLOOKUP(B:B,'[1]1. RW,EX,BOP,CP,SA'!$B:$CD,35,0)</f>
        <v>50</v>
      </c>
      <c r="BF167" s="38">
        <f>VLOOKUP(B:B,'[1]1. RW,EX,BOP,CP,SA'!$B:$CD,36,0)</f>
        <v>49</v>
      </c>
      <c r="BG167" s="38">
        <f>VLOOKUP(B:B,'[1]1. RW,EX,BOP,CP,SA'!$B:$CD,37,0)</f>
        <v>53</v>
      </c>
      <c r="BH167" s="38">
        <f>VLOOKUP(B:B,'[1]1. RW,EX,BOP,CP,SA'!$B:$CD,38,0)</f>
        <v>45</v>
      </c>
      <c r="BI167" s="38">
        <f>VLOOKUP(B:B,'[1]1. RW,EX,BOP,CP,SA'!$B:$CD,39,0)</f>
        <v>43</v>
      </c>
      <c r="BJ167" s="38">
        <f>VLOOKUP(B:B,'[1]1. RW,EX,BOP,CP,SA'!$B:$CD,40,0)</f>
        <v>44</v>
      </c>
      <c r="BK167" s="38">
        <f>VLOOKUP(B:B,'[1]1. RW,EX,BOP,CP,SA'!$B:$CD,41,0)</f>
        <v>44</v>
      </c>
      <c r="BL167" s="38">
        <f>VLOOKUP(B:B,'[1]1. RW,EX,BOP,CP,SA'!$B:$CD,42,0)</f>
        <v>43</v>
      </c>
      <c r="BM167" s="38">
        <f>VLOOKUP(B:B,'[1]1. RW,EX,BOP,CP,SA'!$B:$CD,43,0)</f>
        <v>45</v>
      </c>
      <c r="BN167" s="38">
        <f>VLOOKUP(B:B,'[1]1. RW,EX,BOP,CP,SA'!$B:$CD,44,0)</f>
        <v>45</v>
      </c>
      <c r="BO167" s="38">
        <f>VLOOKUP(B:B,'[1]1. RW,EX,BOP,CP,SA'!$B:$CD,45,0)</f>
        <v>47</v>
      </c>
      <c r="BP167" s="38">
        <f>VLOOKUP(B:B,'[1]1. RW,EX,BOP,CP,SA'!$B:$CD,46,0)</f>
        <v>50</v>
      </c>
      <c r="BQ167" s="38">
        <f>VLOOKUP(B:B,'[1]1. RW,EX,BOP,CP,SA'!$B:$CD,47,0)</f>
        <v>46</v>
      </c>
      <c r="BR167" s="38">
        <f>VLOOKUP(B:B,'[1]1. RW,EX,BOP,CP,SA'!$B:$CD,48,0)</f>
        <v>41</v>
      </c>
      <c r="BS167" s="38">
        <f>VLOOKUP(B:B,'[1]1. RW,EX,BOP,CP,SA'!$B:$CD,49,0)</f>
        <v>45</v>
      </c>
      <c r="BT167" s="38">
        <f>VLOOKUP(B:B,'[1]1. RW,EX,BOP,CP,SA'!$B:$CD,50,0)</f>
        <v>47</v>
      </c>
      <c r="BU167" s="38">
        <f>VLOOKUP(B:B,'[1]1. RW,EX,BOP,CP,SA'!$B:$CD,51,0)</f>
        <v>50</v>
      </c>
      <c r="BV167" s="38">
        <f>VLOOKUP(B:B,'[1]1. RW,EX,BOP,CP,SA'!$B:$CD,52,0)</f>
        <v>54</v>
      </c>
      <c r="BW167" s="38">
        <f>VLOOKUP(B:B,'[1]1. RW,EX,BOP,CP,SA'!$B:$CD,53,0)</f>
        <v>52</v>
      </c>
      <c r="BX167" s="38">
        <f>VLOOKUP(B:B,'[1]1. RW,EX,BOP,CP,SA'!$B:$CD,54,0)</f>
        <v>58</v>
      </c>
      <c r="BY167" s="38">
        <f>VLOOKUP(B:B,'[1]1. RW,EX,BOP,CP,SA'!$B:$CD,55,0)</f>
        <v>59</v>
      </c>
      <c r="BZ167" s="38">
        <f>VLOOKUP(B:B,'[1]1. RW,EX,BOP,CP,SA'!$B:$CD,56,0)</f>
        <v>59</v>
      </c>
      <c r="CA167" s="38">
        <f>VLOOKUP(B:B,'[1]1. RW,EX,BOP,CP,SA'!$B:$CD,57,0)</f>
        <v>66</v>
      </c>
      <c r="CB167" s="38">
        <f>VLOOKUP(B:B,'[1]1. RW,EX,BOP,CP,SA'!$B:$CD,58,0)</f>
        <v>55</v>
      </c>
      <c r="CC167" s="38">
        <f>VLOOKUP(B:B,'[1]1. RW,EX,BOP,CP,SA'!$B:$CD,59,0)</f>
        <v>68</v>
      </c>
      <c r="CD167" s="38">
        <f>VLOOKUP(B:B,'[1]1. RW,EX,BOP,CP,SA'!$B:$CD,60,0)</f>
        <v>67</v>
      </c>
      <c r="CE167" s="38">
        <f>VLOOKUP(B:B,'[1]1. RW,EX,BOP,CP,SA'!$B:$CD,61,0)</f>
        <v>72</v>
      </c>
      <c r="CF167" s="38">
        <f>VLOOKUP(B:B,'[1]1. RW,EX,BOP,CP,SA'!$B:$CD,62,0)</f>
        <v>84</v>
      </c>
      <c r="CG167" s="38">
        <f>VLOOKUP(B:B,'[1]1. RW,EX,BOP,CP,SA'!$B:$CD,63,0)</f>
        <v>82</v>
      </c>
      <c r="CH167" s="38">
        <f>VLOOKUP(B:B,'[1]1. RW,EX,BOP,CP,SA'!$B:$CD,64,0)</f>
        <v>87</v>
      </c>
      <c r="CI167" s="38">
        <f>VLOOKUP(B:B,'[1]1. RW,EX,BOP,CP,SA'!$B:$CD,65,0)</f>
        <v>90</v>
      </c>
      <c r="CJ167" s="38">
        <f>VLOOKUP(B:B,'[1]1. RW,EX,BOP,CP,SA'!$B:$CD,66,0)</f>
        <v>85</v>
      </c>
      <c r="CK167" s="38">
        <f>VLOOKUP(B:B,'[1]1. RW,EX,BOP,CP,SA'!$B:$CD,67,0)</f>
        <v>82</v>
      </c>
      <c r="CL167" s="38">
        <f>VLOOKUP(B:B,'[1]1. RW,EX,BOP,CP,SA'!$B:$CD,68,0)</f>
        <v>81</v>
      </c>
      <c r="CM167" s="38">
        <f>VLOOKUP(B:B,'[1]1. RW,EX,BOP,CP,SA'!$B:$CD,69,0)</f>
        <v>87</v>
      </c>
      <c r="CN167" s="38">
        <f>VLOOKUP(B:B,'[1]1. RW,EX,BOP,CP,SA'!$B:$CD,70,0)</f>
        <v>86</v>
      </c>
      <c r="CO167" s="38">
        <f>VLOOKUP(B:B,'[1]1. RW,EX,BOP,CP,SA'!$B:$CD,71,0)</f>
        <v>74</v>
      </c>
      <c r="CP167" s="38">
        <f>VLOOKUP(B:B,'[1]1. RW,EX,BOP,CP,SA'!$B:$CD,72,0)</f>
        <v>78</v>
      </c>
      <c r="CQ167" s="38">
        <f>VLOOKUP(B:B,'[1]1. RW,EX,BOP,CP,SA'!$B:$CD,73,0)</f>
        <v>80</v>
      </c>
      <c r="CR167" s="38">
        <f>VLOOKUP(B:B,'[1]1. RW,EX,BOP,CP,SA'!$B:$CD,74,0)</f>
        <v>89</v>
      </c>
      <c r="CS167" s="38">
        <f>VLOOKUP(B:B,'[1]1. RW,EX,BOP,CP,SA'!$B:$CD,75,0)</f>
        <v>95</v>
      </c>
      <c r="CT167" s="38">
        <f>VLOOKUP(B:B,'[1]1. RW,EX,BOP,CP,SA'!$B:$CD,76,0)</f>
        <v>79</v>
      </c>
      <c r="CU167" s="38">
        <f>VLOOKUP(B:B,'[1]1. RW,EX,BOP,CP,SA'!$B:$CD,77,0)</f>
        <v>85</v>
      </c>
      <c r="CV167" s="52">
        <f>VLOOKUP(B:B,'[1]1. RW,EX,BOP,CP,SA'!$B:$CD,78,0)</f>
        <v>104</v>
      </c>
      <c r="CW167" s="52">
        <f>VLOOKUP(B:B,'[1]1. RW,EX,BOP,CP,SA'!$B:$CD,79,0)</f>
        <v>133</v>
      </c>
      <c r="CX167" s="52">
        <f>VLOOKUP(B:B,'[1]1. RW,EX,BOP,CP,SA'!$B:$CD,80,0)</f>
        <v>150</v>
      </c>
      <c r="CY167" s="52">
        <f>VLOOKUP(B:B,'[1]1. RW,EX,BOP,CP,SA'!$B:$CD,81,0)</f>
        <v>112</v>
      </c>
    </row>
    <row r="168" spans="1:103">
      <c r="A168" s="7" t="s">
        <v>317</v>
      </c>
      <c r="B168" s="5" t="s">
        <v>1561</v>
      </c>
      <c r="C168" s="18" t="s">
        <v>897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53">
        <f>VLOOKUP(B:B,'[1]1. RW,EX,BOP,CP,SA'!$B:$CD,2,0)</f>
        <v>0</v>
      </c>
      <c r="Y168" s="38">
        <f>VLOOKUP(B:B,'[1]1. RW,EX,BOP,CP,SA'!$B:$CD,3,0)</f>
        <v>0</v>
      </c>
      <c r="Z168" s="38">
        <f>VLOOKUP(B:B,'[1]1. RW,EX,BOP,CP,SA'!$B:$CD,4,0)</f>
        <v>0</v>
      </c>
      <c r="AA168" s="38">
        <f>VLOOKUP(B:B,'[1]1. RW,EX,BOP,CP,SA'!$B:$CD,5,0)</f>
        <v>0</v>
      </c>
      <c r="AB168" s="38">
        <f>VLOOKUP(B:B,'[1]1. RW,EX,BOP,CP,SA'!$B:$CD,6,0)</f>
        <v>0</v>
      </c>
      <c r="AC168" s="38">
        <f>VLOOKUP(B:B,'[1]1. RW,EX,BOP,CP,SA'!$B:$CD,7,0)</f>
        <v>0</v>
      </c>
      <c r="AD168" s="38">
        <f>VLOOKUP(B:B,'[1]1. RW,EX,BOP,CP,SA'!$B:$CD,8,0)</f>
        <v>0</v>
      </c>
      <c r="AE168" s="38">
        <f>VLOOKUP(B:B,'[1]1. RW,EX,BOP,CP,SA'!$B:$CD,9,0)</f>
        <v>0</v>
      </c>
      <c r="AF168" s="38">
        <f>VLOOKUP(B:B,'[1]1. RW,EX,BOP,CP,SA'!$B:$CD,10,0)</f>
        <v>0</v>
      </c>
      <c r="AG168" s="38">
        <f>VLOOKUP(B:B,'[1]1. RW,EX,BOP,CP,SA'!$B:$CD,11,0)</f>
        <v>0</v>
      </c>
      <c r="AH168" s="38">
        <f>VLOOKUP(B:B,'[1]1. RW,EX,BOP,CP,SA'!$B:$CD,12,0)</f>
        <v>0</v>
      </c>
      <c r="AI168" s="38">
        <f>VLOOKUP(B:B,'[1]1. RW,EX,BOP,CP,SA'!$B:$CD,13,0)</f>
        <v>0</v>
      </c>
      <c r="AJ168" s="38">
        <f>VLOOKUP(B:B,'[1]1. RW,EX,BOP,CP,SA'!$B:$CD,14,0)</f>
        <v>0</v>
      </c>
      <c r="AK168" s="38">
        <f>VLOOKUP(B:B,'[1]1. RW,EX,BOP,CP,SA'!$B:$CD,15,0)</f>
        <v>0</v>
      </c>
      <c r="AL168" s="38">
        <f>VLOOKUP(B:B,'[1]1. RW,EX,BOP,CP,SA'!$B:$CD,16,0)</f>
        <v>0</v>
      </c>
      <c r="AM168" s="38">
        <f>VLOOKUP(B:B,'[1]1. RW,EX,BOP,CP,SA'!$B:$CD,17,0)</f>
        <v>0</v>
      </c>
      <c r="AN168" s="38">
        <f>VLOOKUP(B:B,'[1]1. RW,EX,BOP,CP,SA'!$B:$CD,18,0)</f>
        <v>0</v>
      </c>
      <c r="AO168" s="38">
        <f>VLOOKUP(B:B,'[1]1. RW,EX,BOP,CP,SA'!$B:$CD,19,0)</f>
        <v>0</v>
      </c>
      <c r="AP168" s="38">
        <f>VLOOKUP(B:B,'[1]1. RW,EX,BOP,CP,SA'!$B:$CD,20,0)</f>
        <v>0</v>
      </c>
      <c r="AQ168" s="38">
        <f>VLOOKUP(B:B,'[1]1. RW,EX,BOP,CP,SA'!$B:$CD,21,0)</f>
        <v>0</v>
      </c>
      <c r="AR168" s="38">
        <f>VLOOKUP(B:B,'[1]1. RW,EX,BOP,CP,SA'!$B:$CD,22,0)</f>
        <v>0</v>
      </c>
      <c r="AS168" s="38">
        <f>VLOOKUP(B:B,'[1]1. RW,EX,BOP,CP,SA'!$B:$CD,23,0)</f>
        <v>0</v>
      </c>
      <c r="AT168" s="38">
        <f>VLOOKUP(B:B,'[1]1. RW,EX,BOP,CP,SA'!$B:$CD,24,0)</f>
        <v>0</v>
      </c>
      <c r="AU168" s="38">
        <f>VLOOKUP(B:B,'[1]1. RW,EX,BOP,CP,SA'!$B:$CD,25,0)</f>
        <v>0</v>
      </c>
      <c r="AV168" s="38">
        <f>VLOOKUP(B:B,'[1]1. RW,EX,BOP,CP,SA'!$B:$CD,26,0)</f>
        <v>0</v>
      </c>
      <c r="AW168" s="38">
        <f>VLOOKUP(B:B,'[1]1. RW,EX,BOP,CP,SA'!$B:$CD,27,0)</f>
        <v>0</v>
      </c>
      <c r="AX168" s="38">
        <f>VLOOKUP(B:B,'[1]1. RW,EX,BOP,CP,SA'!$B:$CD,28,0)</f>
        <v>0</v>
      </c>
      <c r="AY168" s="38">
        <f>VLOOKUP(B:B,'[1]1. RW,EX,BOP,CP,SA'!$B:$CD,29,0)</f>
        <v>0</v>
      </c>
      <c r="AZ168" s="38">
        <f>VLOOKUP(B:B,'[1]1. RW,EX,BOP,CP,SA'!$B:$CD,30,0)</f>
        <v>0</v>
      </c>
      <c r="BA168" s="38">
        <f>VLOOKUP(B:B,'[1]1. RW,EX,BOP,CP,SA'!$B:$CD,31,0)</f>
        <v>0</v>
      </c>
      <c r="BB168" s="38">
        <f>VLOOKUP(B:B,'[1]1. RW,EX,BOP,CP,SA'!$B:$CD,32,0)</f>
        <v>0</v>
      </c>
      <c r="BC168" s="38">
        <f>VLOOKUP(B:B,'[1]1. RW,EX,BOP,CP,SA'!$B:$CD,33,0)</f>
        <v>0</v>
      </c>
      <c r="BD168" s="38">
        <f>VLOOKUP(B:B,'[1]1. RW,EX,BOP,CP,SA'!$B:$CD,34,0)</f>
        <v>0</v>
      </c>
      <c r="BE168" s="38">
        <f>VLOOKUP(B:B,'[1]1. RW,EX,BOP,CP,SA'!$B:$CD,35,0)</f>
        <v>0</v>
      </c>
      <c r="BF168" s="38">
        <f>VLOOKUP(B:B,'[1]1. RW,EX,BOP,CP,SA'!$B:$CD,36,0)</f>
        <v>0</v>
      </c>
      <c r="BG168" s="38">
        <f>VLOOKUP(B:B,'[1]1. RW,EX,BOP,CP,SA'!$B:$CD,37,0)</f>
        <v>0</v>
      </c>
      <c r="BH168" s="38">
        <f>VLOOKUP(B:B,'[1]1. RW,EX,BOP,CP,SA'!$B:$CD,38,0)</f>
        <v>0</v>
      </c>
      <c r="BI168" s="38">
        <f>VLOOKUP(B:B,'[1]1. RW,EX,BOP,CP,SA'!$B:$CD,39,0)</f>
        <v>0</v>
      </c>
      <c r="BJ168" s="38">
        <f>VLOOKUP(B:B,'[1]1. RW,EX,BOP,CP,SA'!$B:$CD,40,0)</f>
        <v>0</v>
      </c>
      <c r="BK168" s="38">
        <f>VLOOKUP(B:B,'[1]1. RW,EX,BOP,CP,SA'!$B:$CD,41,0)</f>
        <v>0</v>
      </c>
      <c r="BL168" s="38">
        <f>VLOOKUP(B:B,'[1]1. RW,EX,BOP,CP,SA'!$B:$CD,42,0)</f>
        <v>0</v>
      </c>
      <c r="BM168" s="38">
        <f>VLOOKUP(B:B,'[1]1. RW,EX,BOP,CP,SA'!$B:$CD,43,0)</f>
        <v>0</v>
      </c>
      <c r="BN168" s="38">
        <f>VLOOKUP(B:B,'[1]1. RW,EX,BOP,CP,SA'!$B:$CD,44,0)</f>
        <v>0</v>
      </c>
      <c r="BO168" s="38">
        <f>VLOOKUP(B:B,'[1]1. RW,EX,BOP,CP,SA'!$B:$CD,45,0)</f>
        <v>0</v>
      </c>
      <c r="BP168" s="38">
        <f>VLOOKUP(B:B,'[1]1. RW,EX,BOP,CP,SA'!$B:$CD,46,0)</f>
        <v>0</v>
      </c>
      <c r="BQ168" s="38">
        <f>VLOOKUP(B:B,'[1]1. RW,EX,BOP,CP,SA'!$B:$CD,47,0)</f>
        <v>0</v>
      </c>
      <c r="BR168" s="38">
        <f>VLOOKUP(B:B,'[1]1. RW,EX,BOP,CP,SA'!$B:$CD,48,0)</f>
        <v>0</v>
      </c>
      <c r="BS168" s="38">
        <f>VLOOKUP(B:B,'[1]1. RW,EX,BOP,CP,SA'!$B:$CD,49,0)</f>
        <v>0</v>
      </c>
      <c r="BT168" s="38">
        <f>VLOOKUP(B:B,'[1]1. RW,EX,BOP,CP,SA'!$B:$CD,50,0)</f>
        <v>0</v>
      </c>
      <c r="BU168" s="38">
        <f>VLOOKUP(B:B,'[1]1. RW,EX,BOP,CP,SA'!$B:$CD,51,0)</f>
        <v>0</v>
      </c>
      <c r="BV168" s="38">
        <f>VLOOKUP(B:B,'[1]1. RW,EX,BOP,CP,SA'!$B:$CD,52,0)</f>
        <v>0</v>
      </c>
      <c r="BW168" s="38">
        <f>VLOOKUP(B:B,'[1]1. RW,EX,BOP,CP,SA'!$B:$CD,53,0)</f>
        <v>0</v>
      </c>
      <c r="BX168" s="38">
        <f>VLOOKUP(B:B,'[1]1. RW,EX,BOP,CP,SA'!$B:$CD,54,0)</f>
        <v>0</v>
      </c>
      <c r="BY168" s="38">
        <f>VLOOKUP(B:B,'[1]1. RW,EX,BOP,CP,SA'!$B:$CD,55,0)</f>
        <v>0</v>
      </c>
      <c r="BZ168" s="38">
        <f>VLOOKUP(B:B,'[1]1. RW,EX,BOP,CP,SA'!$B:$CD,56,0)</f>
        <v>0</v>
      </c>
      <c r="CA168" s="38">
        <f>VLOOKUP(B:B,'[1]1. RW,EX,BOP,CP,SA'!$B:$CD,57,0)</f>
        <v>0</v>
      </c>
      <c r="CB168" s="38">
        <f>VLOOKUP(B:B,'[1]1. RW,EX,BOP,CP,SA'!$B:$CD,58,0)</f>
        <v>0</v>
      </c>
      <c r="CC168" s="38">
        <f>VLOOKUP(B:B,'[1]1. RW,EX,BOP,CP,SA'!$B:$CD,59,0)</f>
        <v>0</v>
      </c>
      <c r="CD168" s="38">
        <f>VLOOKUP(B:B,'[1]1. RW,EX,BOP,CP,SA'!$B:$CD,60,0)</f>
        <v>0</v>
      </c>
      <c r="CE168" s="38">
        <f>VLOOKUP(B:B,'[1]1. RW,EX,BOP,CP,SA'!$B:$CD,61,0)</f>
        <v>0</v>
      </c>
      <c r="CF168" s="38">
        <f>VLOOKUP(B:B,'[1]1. RW,EX,BOP,CP,SA'!$B:$CD,62,0)</f>
        <v>0</v>
      </c>
      <c r="CG168" s="38">
        <f>VLOOKUP(B:B,'[1]1. RW,EX,BOP,CP,SA'!$B:$CD,63,0)</f>
        <v>0</v>
      </c>
      <c r="CH168" s="38">
        <f>VLOOKUP(B:B,'[1]1. RW,EX,BOP,CP,SA'!$B:$CD,64,0)</f>
        <v>0</v>
      </c>
      <c r="CI168" s="38">
        <f>VLOOKUP(B:B,'[1]1. RW,EX,BOP,CP,SA'!$B:$CD,65,0)</f>
        <v>0</v>
      </c>
      <c r="CJ168" s="38">
        <f>VLOOKUP(B:B,'[1]1. RW,EX,BOP,CP,SA'!$B:$CD,66,0)</f>
        <v>0</v>
      </c>
      <c r="CK168" s="38">
        <f>VLOOKUP(B:B,'[1]1. RW,EX,BOP,CP,SA'!$B:$CD,67,0)</f>
        <v>0</v>
      </c>
      <c r="CL168" s="38">
        <f>VLOOKUP(B:B,'[1]1. RW,EX,BOP,CP,SA'!$B:$CD,68,0)</f>
        <v>0</v>
      </c>
      <c r="CM168" s="38">
        <f>VLOOKUP(B:B,'[1]1. RW,EX,BOP,CP,SA'!$B:$CD,69,0)</f>
        <v>0</v>
      </c>
      <c r="CN168" s="38">
        <f>VLOOKUP(B:B,'[1]1. RW,EX,BOP,CP,SA'!$B:$CD,70,0)</f>
        <v>0</v>
      </c>
      <c r="CO168" s="38">
        <f>VLOOKUP(B:B,'[1]1. RW,EX,BOP,CP,SA'!$B:$CD,71,0)</f>
        <v>0</v>
      </c>
      <c r="CP168" s="38">
        <f>VLOOKUP(B:B,'[1]1. RW,EX,BOP,CP,SA'!$B:$CD,72,0)</f>
        <v>0</v>
      </c>
      <c r="CQ168" s="38">
        <f>VLOOKUP(B:B,'[1]1. RW,EX,BOP,CP,SA'!$B:$CD,73,0)</f>
        <v>0</v>
      </c>
      <c r="CR168" s="38">
        <f>VLOOKUP(B:B,'[1]1. RW,EX,BOP,CP,SA'!$B:$CD,74,0)</f>
        <v>0</v>
      </c>
      <c r="CS168" s="38">
        <f>VLOOKUP(B:B,'[1]1. RW,EX,BOP,CP,SA'!$B:$CD,75,0)</f>
        <v>0</v>
      </c>
      <c r="CT168" s="38">
        <f>VLOOKUP(B:B,'[1]1. RW,EX,BOP,CP,SA'!$B:$CD,76,0)</f>
        <v>0</v>
      </c>
      <c r="CU168" s="38">
        <f>VLOOKUP(B:B,'[1]1. RW,EX,BOP,CP,SA'!$B:$CD,77,0)</f>
        <v>0</v>
      </c>
      <c r="CV168" s="52">
        <f>VLOOKUP(B:B,'[1]1. RW,EX,BOP,CP,SA'!$B:$CD,78,0)</f>
        <v>0</v>
      </c>
      <c r="CW168" s="52">
        <f>VLOOKUP(B:B,'[1]1. RW,EX,BOP,CP,SA'!$B:$CD,79,0)</f>
        <v>0</v>
      </c>
      <c r="CX168" s="52">
        <f>VLOOKUP(B:B,'[1]1. RW,EX,BOP,CP,SA'!$B:$CD,80,0)</f>
        <v>0</v>
      </c>
      <c r="CY168" s="52">
        <f>VLOOKUP(B:B,'[1]1. RW,EX,BOP,CP,SA'!$B:$CD,81,0)</f>
        <v>0</v>
      </c>
    </row>
    <row r="169" spans="1:103">
      <c r="A169" s="1" t="s">
        <v>319</v>
      </c>
      <c r="B169" s="5" t="s">
        <v>1562</v>
      </c>
      <c r="C169" s="18" t="s">
        <v>898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53">
        <f>VLOOKUP(B:B,'[1]1. RW,EX,BOP,CP,SA'!$B:$CD,2,0)</f>
        <v>0</v>
      </c>
      <c r="Y169" s="38">
        <f>VLOOKUP(B:B,'[1]1. RW,EX,BOP,CP,SA'!$B:$CD,3,0)</f>
        <v>0</v>
      </c>
      <c r="Z169" s="38">
        <f>VLOOKUP(B:B,'[1]1. RW,EX,BOP,CP,SA'!$B:$CD,4,0)</f>
        <v>0</v>
      </c>
      <c r="AA169" s="38">
        <f>VLOOKUP(B:B,'[1]1. RW,EX,BOP,CP,SA'!$B:$CD,5,0)</f>
        <v>0</v>
      </c>
      <c r="AB169" s="38">
        <f>VLOOKUP(B:B,'[1]1. RW,EX,BOP,CP,SA'!$B:$CD,6,0)</f>
        <v>0</v>
      </c>
      <c r="AC169" s="38">
        <f>VLOOKUP(B:B,'[1]1. RW,EX,BOP,CP,SA'!$B:$CD,7,0)</f>
        <v>0</v>
      </c>
      <c r="AD169" s="38">
        <f>VLOOKUP(B:B,'[1]1. RW,EX,BOP,CP,SA'!$B:$CD,8,0)</f>
        <v>0</v>
      </c>
      <c r="AE169" s="38">
        <f>VLOOKUP(B:B,'[1]1. RW,EX,BOP,CP,SA'!$B:$CD,9,0)</f>
        <v>0</v>
      </c>
      <c r="AF169" s="38">
        <f>VLOOKUP(B:B,'[1]1. RW,EX,BOP,CP,SA'!$B:$CD,10,0)</f>
        <v>0</v>
      </c>
      <c r="AG169" s="38">
        <f>VLOOKUP(B:B,'[1]1. RW,EX,BOP,CP,SA'!$B:$CD,11,0)</f>
        <v>0</v>
      </c>
      <c r="AH169" s="38">
        <f>VLOOKUP(B:B,'[1]1. RW,EX,BOP,CP,SA'!$B:$CD,12,0)</f>
        <v>0</v>
      </c>
      <c r="AI169" s="38">
        <f>VLOOKUP(B:B,'[1]1. RW,EX,BOP,CP,SA'!$B:$CD,13,0)</f>
        <v>0</v>
      </c>
      <c r="AJ169" s="38">
        <f>VLOOKUP(B:B,'[1]1. RW,EX,BOP,CP,SA'!$B:$CD,14,0)</f>
        <v>0</v>
      </c>
      <c r="AK169" s="38">
        <f>VLOOKUP(B:B,'[1]1. RW,EX,BOP,CP,SA'!$B:$CD,15,0)</f>
        <v>0</v>
      </c>
      <c r="AL169" s="38">
        <f>VLOOKUP(B:B,'[1]1. RW,EX,BOP,CP,SA'!$B:$CD,16,0)</f>
        <v>0</v>
      </c>
      <c r="AM169" s="38">
        <f>VLOOKUP(B:B,'[1]1. RW,EX,BOP,CP,SA'!$B:$CD,17,0)</f>
        <v>0</v>
      </c>
      <c r="AN169" s="38">
        <f>VLOOKUP(B:B,'[1]1. RW,EX,BOP,CP,SA'!$B:$CD,18,0)</f>
        <v>0</v>
      </c>
      <c r="AO169" s="38">
        <f>VLOOKUP(B:B,'[1]1. RW,EX,BOP,CP,SA'!$B:$CD,19,0)</f>
        <v>0</v>
      </c>
      <c r="AP169" s="38">
        <f>VLOOKUP(B:B,'[1]1. RW,EX,BOP,CP,SA'!$B:$CD,20,0)</f>
        <v>0</v>
      </c>
      <c r="AQ169" s="38">
        <f>VLOOKUP(B:B,'[1]1. RW,EX,BOP,CP,SA'!$B:$CD,21,0)</f>
        <v>0</v>
      </c>
      <c r="AR169" s="38">
        <f>VLOOKUP(B:B,'[1]1. RW,EX,BOP,CP,SA'!$B:$CD,22,0)</f>
        <v>0</v>
      </c>
      <c r="AS169" s="38">
        <f>VLOOKUP(B:B,'[1]1. RW,EX,BOP,CP,SA'!$B:$CD,23,0)</f>
        <v>0</v>
      </c>
      <c r="AT169" s="38">
        <f>VLOOKUP(B:B,'[1]1. RW,EX,BOP,CP,SA'!$B:$CD,24,0)</f>
        <v>0</v>
      </c>
      <c r="AU169" s="38">
        <f>VLOOKUP(B:B,'[1]1. RW,EX,BOP,CP,SA'!$B:$CD,25,0)</f>
        <v>0</v>
      </c>
      <c r="AV169" s="38">
        <f>VLOOKUP(B:B,'[1]1. RW,EX,BOP,CP,SA'!$B:$CD,26,0)</f>
        <v>0</v>
      </c>
      <c r="AW169" s="38">
        <f>VLOOKUP(B:B,'[1]1. RW,EX,BOP,CP,SA'!$B:$CD,27,0)</f>
        <v>0</v>
      </c>
      <c r="AX169" s="38">
        <f>VLOOKUP(B:B,'[1]1. RW,EX,BOP,CP,SA'!$B:$CD,28,0)</f>
        <v>0</v>
      </c>
      <c r="AY169" s="38">
        <f>VLOOKUP(B:B,'[1]1. RW,EX,BOP,CP,SA'!$B:$CD,29,0)</f>
        <v>0</v>
      </c>
      <c r="AZ169" s="38">
        <f>VLOOKUP(B:B,'[1]1. RW,EX,BOP,CP,SA'!$B:$CD,30,0)</f>
        <v>0</v>
      </c>
      <c r="BA169" s="38">
        <f>VLOOKUP(B:B,'[1]1. RW,EX,BOP,CP,SA'!$B:$CD,31,0)</f>
        <v>0</v>
      </c>
      <c r="BB169" s="38">
        <f>VLOOKUP(B:B,'[1]1. RW,EX,BOP,CP,SA'!$B:$CD,32,0)</f>
        <v>0</v>
      </c>
      <c r="BC169" s="38">
        <f>VLOOKUP(B:B,'[1]1. RW,EX,BOP,CP,SA'!$B:$CD,33,0)</f>
        <v>0</v>
      </c>
      <c r="BD169" s="38">
        <f>VLOOKUP(B:B,'[1]1. RW,EX,BOP,CP,SA'!$B:$CD,34,0)</f>
        <v>0</v>
      </c>
      <c r="BE169" s="38">
        <f>VLOOKUP(B:B,'[1]1. RW,EX,BOP,CP,SA'!$B:$CD,35,0)</f>
        <v>0</v>
      </c>
      <c r="BF169" s="38">
        <f>VLOOKUP(B:B,'[1]1. RW,EX,BOP,CP,SA'!$B:$CD,36,0)</f>
        <v>0</v>
      </c>
      <c r="BG169" s="38">
        <f>VLOOKUP(B:B,'[1]1. RW,EX,BOP,CP,SA'!$B:$CD,37,0)</f>
        <v>0</v>
      </c>
      <c r="BH169" s="38">
        <f>VLOOKUP(B:B,'[1]1. RW,EX,BOP,CP,SA'!$B:$CD,38,0)</f>
        <v>0</v>
      </c>
      <c r="BI169" s="38">
        <f>VLOOKUP(B:B,'[1]1. RW,EX,BOP,CP,SA'!$B:$CD,39,0)</f>
        <v>0</v>
      </c>
      <c r="BJ169" s="38">
        <f>VLOOKUP(B:B,'[1]1. RW,EX,BOP,CP,SA'!$B:$CD,40,0)</f>
        <v>0</v>
      </c>
      <c r="BK169" s="38">
        <f>VLOOKUP(B:B,'[1]1. RW,EX,BOP,CP,SA'!$B:$CD,41,0)</f>
        <v>0</v>
      </c>
      <c r="BL169" s="38">
        <f>VLOOKUP(B:B,'[1]1. RW,EX,BOP,CP,SA'!$B:$CD,42,0)</f>
        <v>0</v>
      </c>
      <c r="BM169" s="38">
        <f>VLOOKUP(B:B,'[1]1. RW,EX,BOP,CP,SA'!$B:$CD,43,0)</f>
        <v>0</v>
      </c>
      <c r="BN169" s="38">
        <f>VLOOKUP(B:B,'[1]1. RW,EX,BOP,CP,SA'!$B:$CD,44,0)</f>
        <v>0</v>
      </c>
      <c r="BO169" s="38">
        <f>VLOOKUP(B:B,'[1]1. RW,EX,BOP,CP,SA'!$B:$CD,45,0)</f>
        <v>0</v>
      </c>
      <c r="BP169" s="38">
        <f>VLOOKUP(B:B,'[1]1. RW,EX,BOP,CP,SA'!$B:$CD,46,0)</f>
        <v>0</v>
      </c>
      <c r="BQ169" s="38">
        <f>VLOOKUP(B:B,'[1]1. RW,EX,BOP,CP,SA'!$B:$CD,47,0)</f>
        <v>0</v>
      </c>
      <c r="BR169" s="38">
        <f>VLOOKUP(B:B,'[1]1. RW,EX,BOP,CP,SA'!$B:$CD,48,0)</f>
        <v>0</v>
      </c>
      <c r="BS169" s="38">
        <f>VLOOKUP(B:B,'[1]1. RW,EX,BOP,CP,SA'!$B:$CD,49,0)</f>
        <v>0</v>
      </c>
      <c r="BT169" s="38">
        <f>VLOOKUP(B:B,'[1]1. RW,EX,BOP,CP,SA'!$B:$CD,50,0)</f>
        <v>0</v>
      </c>
      <c r="BU169" s="38">
        <f>VLOOKUP(B:B,'[1]1. RW,EX,BOP,CP,SA'!$B:$CD,51,0)</f>
        <v>0</v>
      </c>
      <c r="BV169" s="38">
        <f>VLOOKUP(B:B,'[1]1. RW,EX,BOP,CP,SA'!$B:$CD,52,0)</f>
        <v>0</v>
      </c>
      <c r="BW169" s="38">
        <f>VLOOKUP(B:B,'[1]1. RW,EX,BOP,CP,SA'!$B:$CD,53,0)</f>
        <v>0</v>
      </c>
      <c r="BX169" s="38">
        <f>VLOOKUP(B:B,'[1]1. RW,EX,BOP,CP,SA'!$B:$CD,54,0)</f>
        <v>0</v>
      </c>
      <c r="BY169" s="38">
        <f>VLOOKUP(B:B,'[1]1. RW,EX,BOP,CP,SA'!$B:$CD,55,0)</f>
        <v>0</v>
      </c>
      <c r="BZ169" s="38">
        <f>VLOOKUP(B:B,'[1]1. RW,EX,BOP,CP,SA'!$B:$CD,56,0)</f>
        <v>0</v>
      </c>
      <c r="CA169" s="38">
        <f>VLOOKUP(B:B,'[1]1. RW,EX,BOP,CP,SA'!$B:$CD,57,0)</f>
        <v>0</v>
      </c>
      <c r="CB169" s="38">
        <f>VLOOKUP(B:B,'[1]1. RW,EX,BOP,CP,SA'!$B:$CD,58,0)</f>
        <v>0</v>
      </c>
      <c r="CC169" s="38">
        <f>VLOOKUP(B:B,'[1]1. RW,EX,BOP,CP,SA'!$B:$CD,59,0)</f>
        <v>0</v>
      </c>
      <c r="CD169" s="38">
        <f>VLOOKUP(B:B,'[1]1. RW,EX,BOP,CP,SA'!$B:$CD,60,0)</f>
        <v>0</v>
      </c>
      <c r="CE169" s="38">
        <f>VLOOKUP(B:B,'[1]1. RW,EX,BOP,CP,SA'!$B:$CD,61,0)</f>
        <v>0</v>
      </c>
      <c r="CF169" s="38">
        <f>VLOOKUP(B:B,'[1]1. RW,EX,BOP,CP,SA'!$B:$CD,62,0)</f>
        <v>0</v>
      </c>
      <c r="CG169" s="38">
        <f>VLOOKUP(B:B,'[1]1. RW,EX,BOP,CP,SA'!$B:$CD,63,0)</f>
        <v>0</v>
      </c>
      <c r="CH169" s="38">
        <f>VLOOKUP(B:B,'[1]1. RW,EX,BOP,CP,SA'!$B:$CD,64,0)</f>
        <v>0</v>
      </c>
      <c r="CI169" s="38">
        <f>VLOOKUP(B:B,'[1]1. RW,EX,BOP,CP,SA'!$B:$CD,65,0)</f>
        <v>0</v>
      </c>
      <c r="CJ169" s="38">
        <f>VLOOKUP(B:B,'[1]1. RW,EX,BOP,CP,SA'!$B:$CD,66,0)</f>
        <v>0</v>
      </c>
      <c r="CK169" s="38">
        <f>VLOOKUP(B:B,'[1]1. RW,EX,BOP,CP,SA'!$B:$CD,67,0)</f>
        <v>0</v>
      </c>
      <c r="CL169" s="38">
        <f>VLOOKUP(B:B,'[1]1. RW,EX,BOP,CP,SA'!$B:$CD,68,0)</f>
        <v>0</v>
      </c>
      <c r="CM169" s="38">
        <f>VLOOKUP(B:B,'[1]1. RW,EX,BOP,CP,SA'!$B:$CD,69,0)</f>
        <v>0</v>
      </c>
      <c r="CN169" s="38">
        <f>VLOOKUP(B:B,'[1]1. RW,EX,BOP,CP,SA'!$B:$CD,70,0)</f>
        <v>0</v>
      </c>
      <c r="CO169" s="38">
        <f>VLOOKUP(B:B,'[1]1. RW,EX,BOP,CP,SA'!$B:$CD,71,0)</f>
        <v>0</v>
      </c>
      <c r="CP169" s="38">
        <f>VLOOKUP(B:B,'[1]1. RW,EX,BOP,CP,SA'!$B:$CD,72,0)</f>
        <v>0</v>
      </c>
      <c r="CQ169" s="38">
        <f>VLOOKUP(B:B,'[1]1. RW,EX,BOP,CP,SA'!$B:$CD,73,0)</f>
        <v>0</v>
      </c>
      <c r="CR169" s="38">
        <f>VLOOKUP(B:B,'[1]1. RW,EX,BOP,CP,SA'!$B:$CD,74,0)</f>
        <v>0</v>
      </c>
      <c r="CS169" s="38">
        <f>VLOOKUP(B:B,'[1]1. RW,EX,BOP,CP,SA'!$B:$CD,75,0)</f>
        <v>0</v>
      </c>
      <c r="CT169" s="38">
        <f>VLOOKUP(B:B,'[1]1. RW,EX,BOP,CP,SA'!$B:$CD,76,0)</f>
        <v>0</v>
      </c>
      <c r="CU169" s="38">
        <f>VLOOKUP(B:B,'[1]1. RW,EX,BOP,CP,SA'!$B:$CD,77,0)</f>
        <v>0</v>
      </c>
      <c r="CV169" s="52">
        <f>VLOOKUP(B:B,'[1]1. RW,EX,BOP,CP,SA'!$B:$CD,78,0)</f>
        <v>0</v>
      </c>
      <c r="CW169" s="52">
        <f>VLOOKUP(B:B,'[1]1. RW,EX,BOP,CP,SA'!$B:$CD,79,0)</f>
        <v>0</v>
      </c>
      <c r="CX169" s="52">
        <f>VLOOKUP(B:B,'[1]1. RW,EX,BOP,CP,SA'!$B:$CD,80,0)</f>
        <v>0</v>
      </c>
      <c r="CY169" s="52">
        <f>VLOOKUP(B:B,'[1]1. RW,EX,BOP,CP,SA'!$B:$CD,81,0)</f>
        <v>0</v>
      </c>
    </row>
    <row r="170" spans="1:103">
      <c r="A170" s="9" t="s">
        <v>321</v>
      </c>
      <c r="B170" s="5" t="s">
        <v>1563</v>
      </c>
      <c r="C170" s="18" t="s">
        <v>899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53">
        <f>VLOOKUP(B:B,'[1]1. RW,EX,BOP,CP,SA'!$B:$CD,2,0)</f>
        <v>0</v>
      </c>
      <c r="Y170" s="38">
        <f>VLOOKUP(B:B,'[1]1. RW,EX,BOP,CP,SA'!$B:$CD,3,0)</f>
        <v>0</v>
      </c>
      <c r="Z170" s="38">
        <f>VLOOKUP(B:B,'[1]1. RW,EX,BOP,CP,SA'!$B:$CD,4,0)</f>
        <v>0</v>
      </c>
      <c r="AA170" s="38">
        <f>VLOOKUP(B:B,'[1]1. RW,EX,BOP,CP,SA'!$B:$CD,5,0)</f>
        <v>0</v>
      </c>
      <c r="AB170" s="38">
        <f>VLOOKUP(B:B,'[1]1. RW,EX,BOP,CP,SA'!$B:$CD,6,0)</f>
        <v>0</v>
      </c>
      <c r="AC170" s="38">
        <f>VLOOKUP(B:B,'[1]1. RW,EX,BOP,CP,SA'!$B:$CD,7,0)</f>
        <v>0</v>
      </c>
      <c r="AD170" s="38">
        <f>VLOOKUP(B:B,'[1]1. RW,EX,BOP,CP,SA'!$B:$CD,8,0)</f>
        <v>0</v>
      </c>
      <c r="AE170" s="38">
        <f>VLOOKUP(B:B,'[1]1. RW,EX,BOP,CP,SA'!$B:$CD,9,0)</f>
        <v>0</v>
      </c>
      <c r="AF170" s="38">
        <f>VLOOKUP(B:B,'[1]1. RW,EX,BOP,CP,SA'!$B:$CD,10,0)</f>
        <v>0</v>
      </c>
      <c r="AG170" s="38">
        <f>VLOOKUP(B:B,'[1]1. RW,EX,BOP,CP,SA'!$B:$CD,11,0)</f>
        <v>0</v>
      </c>
      <c r="AH170" s="38">
        <f>VLOOKUP(B:B,'[1]1. RW,EX,BOP,CP,SA'!$B:$CD,12,0)</f>
        <v>0</v>
      </c>
      <c r="AI170" s="38">
        <f>VLOOKUP(B:B,'[1]1. RW,EX,BOP,CP,SA'!$B:$CD,13,0)</f>
        <v>0</v>
      </c>
      <c r="AJ170" s="38">
        <f>VLOOKUP(B:B,'[1]1. RW,EX,BOP,CP,SA'!$B:$CD,14,0)</f>
        <v>0</v>
      </c>
      <c r="AK170" s="38">
        <f>VLOOKUP(B:B,'[1]1. RW,EX,BOP,CP,SA'!$B:$CD,15,0)</f>
        <v>0</v>
      </c>
      <c r="AL170" s="38">
        <f>VLOOKUP(B:B,'[1]1. RW,EX,BOP,CP,SA'!$B:$CD,16,0)</f>
        <v>0</v>
      </c>
      <c r="AM170" s="38">
        <f>VLOOKUP(B:B,'[1]1. RW,EX,BOP,CP,SA'!$B:$CD,17,0)</f>
        <v>0</v>
      </c>
      <c r="AN170" s="38">
        <f>VLOOKUP(B:B,'[1]1. RW,EX,BOP,CP,SA'!$B:$CD,18,0)</f>
        <v>0</v>
      </c>
      <c r="AO170" s="38">
        <f>VLOOKUP(B:B,'[1]1. RW,EX,BOP,CP,SA'!$B:$CD,19,0)</f>
        <v>0</v>
      </c>
      <c r="AP170" s="38">
        <f>VLOOKUP(B:B,'[1]1. RW,EX,BOP,CP,SA'!$B:$CD,20,0)</f>
        <v>0</v>
      </c>
      <c r="AQ170" s="38">
        <f>VLOOKUP(B:B,'[1]1. RW,EX,BOP,CP,SA'!$B:$CD,21,0)</f>
        <v>0</v>
      </c>
      <c r="AR170" s="38">
        <f>VLOOKUP(B:B,'[1]1. RW,EX,BOP,CP,SA'!$B:$CD,22,0)</f>
        <v>0</v>
      </c>
      <c r="AS170" s="38">
        <f>VLOOKUP(B:B,'[1]1. RW,EX,BOP,CP,SA'!$B:$CD,23,0)</f>
        <v>0</v>
      </c>
      <c r="AT170" s="38">
        <f>VLOOKUP(B:B,'[1]1. RW,EX,BOP,CP,SA'!$B:$CD,24,0)</f>
        <v>0</v>
      </c>
      <c r="AU170" s="38">
        <f>VLOOKUP(B:B,'[1]1. RW,EX,BOP,CP,SA'!$B:$CD,25,0)</f>
        <v>0</v>
      </c>
      <c r="AV170" s="38">
        <f>VLOOKUP(B:B,'[1]1. RW,EX,BOP,CP,SA'!$B:$CD,26,0)</f>
        <v>0</v>
      </c>
      <c r="AW170" s="38">
        <f>VLOOKUP(B:B,'[1]1. RW,EX,BOP,CP,SA'!$B:$CD,27,0)</f>
        <v>0</v>
      </c>
      <c r="AX170" s="38">
        <f>VLOOKUP(B:B,'[1]1. RW,EX,BOP,CP,SA'!$B:$CD,28,0)</f>
        <v>0</v>
      </c>
      <c r="AY170" s="38">
        <f>VLOOKUP(B:B,'[1]1. RW,EX,BOP,CP,SA'!$B:$CD,29,0)</f>
        <v>0</v>
      </c>
      <c r="AZ170" s="38">
        <f>VLOOKUP(B:B,'[1]1. RW,EX,BOP,CP,SA'!$B:$CD,30,0)</f>
        <v>0</v>
      </c>
      <c r="BA170" s="38">
        <f>VLOOKUP(B:B,'[1]1. RW,EX,BOP,CP,SA'!$B:$CD,31,0)</f>
        <v>0</v>
      </c>
      <c r="BB170" s="38">
        <f>VLOOKUP(B:B,'[1]1. RW,EX,BOP,CP,SA'!$B:$CD,32,0)</f>
        <v>0</v>
      </c>
      <c r="BC170" s="38">
        <f>VLOOKUP(B:B,'[1]1. RW,EX,BOP,CP,SA'!$B:$CD,33,0)</f>
        <v>0</v>
      </c>
      <c r="BD170" s="38">
        <f>VLOOKUP(B:B,'[1]1. RW,EX,BOP,CP,SA'!$B:$CD,34,0)</f>
        <v>0</v>
      </c>
      <c r="BE170" s="38">
        <f>VLOOKUP(B:B,'[1]1. RW,EX,BOP,CP,SA'!$B:$CD,35,0)</f>
        <v>0</v>
      </c>
      <c r="BF170" s="38">
        <f>VLOOKUP(B:B,'[1]1. RW,EX,BOP,CP,SA'!$B:$CD,36,0)</f>
        <v>0</v>
      </c>
      <c r="BG170" s="38">
        <f>VLOOKUP(B:B,'[1]1. RW,EX,BOP,CP,SA'!$B:$CD,37,0)</f>
        <v>0</v>
      </c>
      <c r="BH170" s="38">
        <f>VLOOKUP(B:B,'[1]1. RW,EX,BOP,CP,SA'!$B:$CD,38,0)</f>
        <v>0</v>
      </c>
      <c r="BI170" s="38">
        <f>VLOOKUP(B:B,'[1]1. RW,EX,BOP,CP,SA'!$B:$CD,39,0)</f>
        <v>0</v>
      </c>
      <c r="BJ170" s="38">
        <f>VLOOKUP(B:B,'[1]1. RW,EX,BOP,CP,SA'!$B:$CD,40,0)</f>
        <v>0</v>
      </c>
      <c r="BK170" s="38">
        <f>VLOOKUP(B:B,'[1]1. RW,EX,BOP,CP,SA'!$B:$CD,41,0)</f>
        <v>0</v>
      </c>
      <c r="BL170" s="38">
        <f>VLOOKUP(B:B,'[1]1. RW,EX,BOP,CP,SA'!$B:$CD,42,0)</f>
        <v>0</v>
      </c>
      <c r="BM170" s="38">
        <f>VLOOKUP(B:B,'[1]1. RW,EX,BOP,CP,SA'!$B:$CD,43,0)</f>
        <v>0</v>
      </c>
      <c r="BN170" s="38">
        <f>VLOOKUP(B:B,'[1]1. RW,EX,BOP,CP,SA'!$B:$CD,44,0)</f>
        <v>0</v>
      </c>
      <c r="BO170" s="38">
        <f>VLOOKUP(B:B,'[1]1. RW,EX,BOP,CP,SA'!$B:$CD,45,0)</f>
        <v>0</v>
      </c>
      <c r="BP170" s="38">
        <f>VLOOKUP(B:B,'[1]1. RW,EX,BOP,CP,SA'!$B:$CD,46,0)</f>
        <v>0</v>
      </c>
      <c r="BQ170" s="38">
        <f>VLOOKUP(B:B,'[1]1. RW,EX,BOP,CP,SA'!$B:$CD,47,0)</f>
        <v>0</v>
      </c>
      <c r="BR170" s="38">
        <f>VLOOKUP(B:B,'[1]1. RW,EX,BOP,CP,SA'!$B:$CD,48,0)</f>
        <v>0</v>
      </c>
      <c r="BS170" s="38">
        <f>VLOOKUP(B:B,'[1]1. RW,EX,BOP,CP,SA'!$B:$CD,49,0)</f>
        <v>0</v>
      </c>
      <c r="BT170" s="38">
        <f>VLOOKUP(B:B,'[1]1. RW,EX,BOP,CP,SA'!$B:$CD,50,0)</f>
        <v>0</v>
      </c>
      <c r="BU170" s="38">
        <f>VLOOKUP(B:B,'[1]1. RW,EX,BOP,CP,SA'!$B:$CD,51,0)</f>
        <v>0</v>
      </c>
      <c r="BV170" s="38">
        <f>VLOOKUP(B:B,'[1]1. RW,EX,BOP,CP,SA'!$B:$CD,52,0)</f>
        <v>0</v>
      </c>
      <c r="BW170" s="38">
        <f>VLOOKUP(B:B,'[1]1. RW,EX,BOP,CP,SA'!$B:$CD,53,0)</f>
        <v>0</v>
      </c>
      <c r="BX170" s="38">
        <f>VLOOKUP(B:B,'[1]1. RW,EX,BOP,CP,SA'!$B:$CD,54,0)</f>
        <v>0</v>
      </c>
      <c r="BY170" s="38">
        <f>VLOOKUP(B:B,'[1]1. RW,EX,BOP,CP,SA'!$B:$CD,55,0)</f>
        <v>0</v>
      </c>
      <c r="BZ170" s="38">
        <f>VLOOKUP(B:B,'[1]1. RW,EX,BOP,CP,SA'!$B:$CD,56,0)</f>
        <v>0</v>
      </c>
      <c r="CA170" s="38">
        <f>VLOOKUP(B:B,'[1]1. RW,EX,BOP,CP,SA'!$B:$CD,57,0)</f>
        <v>0</v>
      </c>
      <c r="CB170" s="38">
        <f>VLOOKUP(B:B,'[1]1. RW,EX,BOP,CP,SA'!$B:$CD,58,0)</f>
        <v>0</v>
      </c>
      <c r="CC170" s="38">
        <f>VLOOKUP(B:B,'[1]1. RW,EX,BOP,CP,SA'!$B:$CD,59,0)</f>
        <v>0</v>
      </c>
      <c r="CD170" s="38">
        <f>VLOOKUP(B:B,'[1]1. RW,EX,BOP,CP,SA'!$B:$CD,60,0)</f>
        <v>0</v>
      </c>
      <c r="CE170" s="38">
        <f>VLOOKUP(B:B,'[1]1. RW,EX,BOP,CP,SA'!$B:$CD,61,0)</f>
        <v>0</v>
      </c>
      <c r="CF170" s="38">
        <f>VLOOKUP(B:B,'[1]1. RW,EX,BOP,CP,SA'!$B:$CD,62,0)</f>
        <v>0</v>
      </c>
      <c r="CG170" s="38">
        <f>VLOOKUP(B:B,'[1]1. RW,EX,BOP,CP,SA'!$B:$CD,63,0)</f>
        <v>0</v>
      </c>
      <c r="CH170" s="38">
        <f>VLOOKUP(B:B,'[1]1. RW,EX,BOP,CP,SA'!$B:$CD,64,0)</f>
        <v>0</v>
      </c>
      <c r="CI170" s="38">
        <f>VLOOKUP(B:B,'[1]1. RW,EX,BOP,CP,SA'!$B:$CD,65,0)</f>
        <v>0</v>
      </c>
      <c r="CJ170" s="38">
        <f>VLOOKUP(B:B,'[1]1. RW,EX,BOP,CP,SA'!$B:$CD,66,0)</f>
        <v>0</v>
      </c>
      <c r="CK170" s="38">
        <f>VLOOKUP(B:B,'[1]1. RW,EX,BOP,CP,SA'!$B:$CD,67,0)</f>
        <v>0</v>
      </c>
      <c r="CL170" s="38">
        <f>VLOOKUP(B:B,'[1]1. RW,EX,BOP,CP,SA'!$B:$CD,68,0)</f>
        <v>0</v>
      </c>
      <c r="CM170" s="38">
        <f>VLOOKUP(B:B,'[1]1. RW,EX,BOP,CP,SA'!$B:$CD,69,0)</f>
        <v>0</v>
      </c>
      <c r="CN170" s="38">
        <f>VLOOKUP(B:B,'[1]1. RW,EX,BOP,CP,SA'!$B:$CD,70,0)</f>
        <v>0</v>
      </c>
      <c r="CO170" s="38">
        <f>VLOOKUP(B:B,'[1]1. RW,EX,BOP,CP,SA'!$B:$CD,71,0)</f>
        <v>0</v>
      </c>
      <c r="CP170" s="38">
        <f>VLOOKUP(B:B,'[1]1. RW,EX,BOP,CP,SA'!$B:$CD,72,0)</f>
        <v>0</v>
      </c>
      <c r="CQ170" s="38">
        <f>VLOOKUP(B:B,'[1]1. RW,EX,BOP,CP,SA'!$B:$CD,73,0)</f>
        <v>0</v>
      </c>
      <c r="CR170" s="38">
        <f>VLOOKUP(B:B,'[1]1. RW,EX,BOP,CP,SA'!$B:$CD,74,0)</f>
        <v>0</v>
      </c>
      <c r="CS170" s="38">
        <f>VLOOKUP(B:B,'[1]1. RW,EX,BOP,CP,SA'!$B:$CD,75,0)</f>
        <v>0</v>
      </c>
      <c r="CT170" s="38">
        <f>VLOOKUP(B:B,'[1]1. RW,EX,BOP,CP,SA'!$B:$CD,76,0)</f>
        <v>0</v>
      </c>
      <c r="CU170" s="38">
        <f>VLOOKUP(B:B,'[1]1. RW,EX,BOP,CP,SA'!$B:$CD,77,0)</f>
        <v>0</v>
      </c>
      <c r="CV170" s="52">
        <f>VLOOKUP(B:B,'[1]1. RW,EX,BOP,CP,SA'!$B:$CD,78,0)</f>
        <v>0</v>
      </c>
      <c r="CW170" s="52">
        <f>VLOOKUP(B:B,'[1]1. RW,EX,BOP,CP,SA'!$B:$CD,79,0)</f>
        <v>0</v>
      </c>
      <c r="CX170" s="52">
        <f>VLOOKUP(B:B,'[1]1. RW,EX,BOP,CP,SA'!$B:$CD,80,0)</f>
        <v>0</v>
      </c>
      <c r="CY170" s="52">
        <f>VLOOKUP(B:B,'[1]1. RW,EX,BOP,CP,SA'!$B:$CD,81,0)</f>
        <v>0</v>
      </c>
    </row>
    <row r="171" spans="1:103">
      <c r="A171" s="9" t="s">
        <v>323</v>
      </c>
      <c r="B171" s="5" t="s">
        <v>1564</v>
      </c>
      <c r="C171" s="18" t="s">
        <v>900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53">
        <f>VLOOKUP(B:B,'[1]1. RW,EX,BOP,CP,SA'!$B:$CD,2,0)</f>
        <v>0</v>
      </c>
      <c r="Y171" s="38">
        <f>VLOOKUP(B:B,'[1]1. RW,EX,BOP,CP,SA'!$B:$CD,3,0)</f>
        <v>0</v>
      </c>
      <c r="Z171" s="38">
        <f>VLOOKUP(B:B,'[1]1. RW,EX,BOP,CP,SA'!$B:$CD,4,0)</f>
        <v>0</v>
      </c>
      <c r="AA171" s="38">
        <f>VLOOKUP(B:B,'[1]1. RW,EX,BOP,CP,SA'!$B:$CD,5,0)</f>
        <v>0</v>
      </c>
      <c r="AB171" s="38">
        <f>VLOOKUP(B:B,'[1]1. RW,EX,BOP,CP,SA'!$B:$CD,6,0)</f>
        <v>0</v>
      </c>
      <c r="AC171" s="38">
        <f>VLOOKUP(B:B,'[1]1. RW,EX,BOP,CP,SA'!$B:$CD,7,0)</f>
        <v>0</v>
      </c>
      <c r="AD171" s="38">
        <f>VLOOKUP(B:B,'[1]1. RW,EX,BOP,CP,SA'!$B:$CD,8,0)</f>
        <v>0</v>
      </c>
      <c r="AE171" s="38">
        <f>VLOOKUP(B:B,'[1]1. RW,EX,BOP,CP,SA'!$B:$CD,9,0)</f>
        <v>0</v>
      </c>
      <c r="AF171" s="38">
        <f>VLOOKUP(B:B,'[1]1. RW,EX,BOP,CP,SA'!$B:$CD,10,0)</f>
        <v>0</v>
      </c>
      <c r="AG171" s="38">
        <f>VLOOKUP(B:B,'[1]1. RW,EX,BOP,CP,SA'!$B:$CD,11,0)</f>
        <v>0</v>
      </c>
      <c r="AH171" s="38">
        <f>VLOOKUP(B:B,'[1]1. RW,EX,BOP,CP,SA'!$B:$CD,12,0)</f>
        <v>0</v>
      </c>
      <c r="AI171" s="38">
        <f>VLOOKUP(B:B,'[1]1. RW,EX,BOP,CP,SA'!$B:$CD,13,0)</f>
        <v>0</v>
      </c>
      <c r="AJ171" s="38">
        <f>VLOOKUP(B:B,'[1]1. RW,EX,BOP,CP,SA'!$B:$CD,14,0)</f>
        <v>0</v>
      </c>
      <c r="AK171" s="38">
        <f>VLOOKUP(B:B,'[1]1. RW,EX,BOP,CP,SA'!$B:$CD,15,0)</f>
        <v>0</v>
      </c>
      <c r="AL171" s="38">
        <f>VLOOKUP(B:B,'[1]1. RW,EX,BOP,CP,SA'!$B:$CD,16,0)</f>
        <v>0</v>
      </c>
      <c r="AM171" s="38">
        <f>VLOOKUP(B:B,'[1]1. RW,EX,BOP,CP,SA'!$B:$CD,17,0)</f>
        <v>0</v>
      </c>
      <c r="AN171" s="38">
        <f>VLOOKUP(B:B,'[1]1. RW,EX,BOP,CP,SA'!$B:$CD,18,0)</f>
        <v>0</v>
      </c>
      <c r="AO171" s="38">
        <f>VLOOKUP(B:B,'[1]1. RW,EX,BOP,CP,SA'!$B:$CD,19,0)</f>
        <v>0</v>
      </c>
      <c r="AP171" s="38">
        <f>VLOOKUP(B:B,'[1]1. RW,EX,BOP,CP,SA'!$B:$CD,20,0)</f>
        <v>0</v>
      </c>
      <c r="AQ171" s="38">
        <f>VLOOKUP(B:B,'[1]1. RW,EX,BOP,CP,SA'!$B:$CD,21,0)</f>
        <v>0</v>
      </c>
      <c r="AR171" s="38">
        <f>VLOOKUP(B:B,'[1]1. RW,EX,BOP,CP,SA'!$B:$CD,22,0)</f>
        <v>0</v>
      </c>
      <c r="AS171" s="38">
        <f>VLOOKUP(B:B,'[1]1. RW,EX,BOP,CP,SA'!$B:$CD,23,0)</f>
        <v>0</v>
      </c>
      <c r="AT171" s="38">
        <f>VLOOKUP(B:B,'[1]1. RW,EX,BOP,CP,SA'!$B:$CD,24,0)</f>
        <v>0</v>
      </c>
      <c r="AU171" s="38">
        <f>VLOOKUP(B:B,'[1]1. RW,EX,BOP,CP,SA'!$B:$CD,25,0)</f>
        <v>0</v>
      </c>
      <c r="AV171" s="38">
        <f>VLOOKUP(B:B,'[1]1. RW,EX,BOP,CP,SA'!$B:$CD,26,0)</f>
        <v>0</v>
      </c>
      <c r="AW171" s="38">
        <f>VLOOKUP(B:B,'[1]1. RW,EX,BOP,CP,SA'!$B:$CD,27,0)</f>
        <v>0</v>
      </c>
      <c r="AX171" s="38">
        <f>VLOOKUP(B:B,'[1]1. RW,EX,BOP,CP,SA'!$B:$CD,28,0)</f>
        <v>0</v>
      </c>
      <c r="AY171" s="38">
        <f>VLOOKUP(B:B,'[1]1. RW,EX,BOP,CP,SA'!$B:$CD,29,0)</f>
        <v>0</v>
      </c>
      <c r="AZ171" s="38">
        <f>VLOOKUP(B:B,'[1]1. RW,EX,BOP,CP,SA'!$B:$CD,30,0)</f>
        <v>0</v>
      </c>
      <c r="BA171" s="38">
        <f>VLOOKUP(B:B,'[1]1. RW,EX,BOP,CP,SA'!$B:$CD,31,0)</f>
        <v>0</v>
      </c>
      <c r="BB171" s="38">
        <f>VLOOKUP(B:B,'[1]1. RW,EX,BOP,CP,SA'!$B:$CD,32,0)</f>
        <v>0</v>
      </c>
      <c r="BC171" s="38">
        <f>VLOOKUP(B:B,'[1]1. RW,EX,BOP,CP,SA'!$B:$CD,33,0)</f>
        <v>0</v>
      </c>
      <c r="BD171" s="38">
        <f>VLOOKUP(B:B,'[1]1. RW,EX,BOP,CP,SA'!$B:$CD,34,0)</f>
        <v>0</v>
      </c>
      <c r="BE171" s="38">
        <f>VLOOKUP(B:B,'[1]1. RW,EX,BOP,CP,SA'!$B:$CD,35,0)</f>
        <v>0</v>
      </c>
      <c r="BF171" s="38">
        <f>VLOOKUP(B:B,'[1]1. RW,EX,BOP,CP,SA'!$B:$CD,36,0)</f>
        <v>0</v>
      </c>
      <c r="BG171" s="38">
        <f>VLOOKUP(B:B,'[1]1. RW,EX,BOP,CP,SA'!$B:$CD,37,0)</f>
        <v>0</v>
      </c>
      <c r="BH171" s="38">
        <f>VLOOKUP(B:B,'[1]1. RW,EX,BOP,CP,SA'!$B:$CD,38,0)</f>
        <v>0</v>
      </c>
      <c r="BI171" s="38">
        <f>VLOOKUP(B:B,'[1]1. RW,EX,BOP,CP,SA'!$B:$CD,39,0)</f>
        <v>0</v>
      </c>
      <c r="BJ171" s="38">
        <f>VLOOKUP(B:B,'[1]1. RW,EX,BOP,CP,SA'!$B:$CD,40,0)</f>
        <v>0</v>
      </c>
      <c r="BK171" s="38">
        <f>VLOOKUP(B:B,'[1]1. RW,EX,BOP,CP,SA'!$B:$CD,41,0)</f>
        <v>0</v>
      </c>
      <c r="BL171" s="38">
        <f>VLOOKUP(B:B,'[1]1. RW,EX,BOP,CP,SA'!$B:$CD,42,0)</f>
        <v>0</v>
      </c>
      <c r="BM171" s="38">
        <f>VLOOKUP(B:B,'[1]1. RW,EX,BOP,CP,SA'!$B:$CD,43,0)</f>
        <v>0</v>
      </c>
      <c r="BN171" s="38">
        <f>VLOOKUP(B:B,'[1]1. RW,EX,BOP,CP,SA'!$B:$CD,44,0)</f>
        <v>0</v>
      </c>
      <c r="BO171" s="38">
        <f>VLOOKUP(B:B,'[1]1. RW,EX,BOP,CP,SA'!$B:$CD,45,0)</f>
        <v>0</v>
      </c>
      <c r="BP171" s="38">
        <f>VLOOKUP(B:B,'[1]1. RW,EX,BOP,CP,SA'!$B:$CD,46,0)</f>
        <v>0</v>
      </c>
      <c r="BQ171" s="38">
        <f>VLOOKUP(B:B,'[1]1. RW,EX,BOP,CP,SA'!$B:$CD,47,0)</f>
        <v>0</v>
      </c>
      <c r="BR171" s="38">
        <f>VLOOKUP(B:B,'[1]1. RW,EX,BOP,CP,SA'!$B:$CD,48,0)</f>
        <v>0</v>
      </c>
      <c r="BS171" s="38">
        <f>VLOOKUP(B:B,'[1]1. RW,EX,BOP,CP,SA'!$B:$CD,49,0)</f>
        <v>0</v>
      </c>
      <c r="BT171" s="38">
        <f>VLOOKUP(B:B,'[1]1. RW,EX,BOP,CP,SA'!$B:$CD,50,0)</f>
        <v>0</v>
      </c>
      <c r="BU171" s="38">
        <f>VLOOKUP(B:B,'[1]1. RW,EX,BOP,CP,SA'!$B:$CD,51,0)</f>
        <v>0</v>
      </c>
      <c r="BV171" s="38">
        <f>VLOOKUP(B:B,'[1]1. RW,EX,BOP,CP,SA'!$B:$CD,52,0)</f>
        <v>0</v>
      </c>
      <c r="BW171" s="38">
        <f>VLOOKUP(B:B,'[1]1. RW,EX,BOP,CP,SA'!$B:$CD,53,0)</f>
        <v>0</v>
      </c>
      <c r="BX171" s="38">
        <f>VLOOKUP(B:B,'[1]1. RW,EX,BOP,CP,SA'!$B:$CD,54,0)</f>
        <v>0</v>
      </c>
      <c r="BY171" s="38">
        <f>VLOOKUP(B:B,'[1]1. RW,EX,BOP,CP,SA'!$B:$CD,55,0)</f>
        <v>0</v>
      </c>
      <c r="BZ171" s="38">
        <f>VLOOKUP(B:B,'[1]1. RW,EX,BOP,CP,SA'!$B:$CD,56,0)</f>
        <v>0</v>
      </c>
      <c r="CA171" s="38">
        <f>VLOOKUP(B:B,'[1]1. RW,EX,BOP,CP,SA'!$B:$CD,57,0)</f>
        <v>0</v>
      </c>
      <c r="CB171" s="38">
        <f>VLOOKUP(B:B,'[1]1. RW,EX,BOP,CP,SA'!$B:$CD,58,0)</f>
        <v>0</v>
      </c>
      <c r="CC171" s="38">
        <f>VLOOKUP(B:B,'[1]1. RW,EX,BOP,CP,SA'!$B:$CD,59,0)</f>
        <v>0</v>
      </c>
      <c r="CD171" s="38">
        <f>VLOOKUP(B:B,'[1]1. RW,EX,BOP,CP,SA'!$B:$CD,60,0)</f>
        <v>0</v>
      </c>
      <c r="CE171" s="38">
        <f>VLOOKUP(B:B,'[1]1. RW,EX,BOP,CP,SA'!$B:$CD,61,0)</f>
        <v>0</v>
      </c>
      <c r="CF171" s="38">
        <f>VLOOKUP(B:B,'[1]1. RW,EX,BOP,CP,SA'!$B:$CD,62,0)</f>
        <v>0</v>
      </c>
      <c r="CG171" s="38">
        <f>VLOOKUP(B:B,'[1]1. RW,EX,BOP,CP,SA'!$B:$CD,63,0)</f>
        <v>0</v>
      </c>
      <c r="CH171" s="38">
        <f>VLOOKUP(B:B,'[1]1. RW,EX,BOP,CP,SA'!$B:$CD,64,0)</f>
        <v>0</v>
      </c>
      <c r="CI171" s="38">
        <f>VLOOKUP(B:B,'[1]1. RW,EX,BOP,CP,SA'!$B:$CD,65,0)</f>
        <v>0</v>
      </c>
      <c r="CJ171" s="38">
        <f>VLOOKUP(B:B,'[1]1. RW,EX,BOP,CP,SA'!$B:$CD,66,0)</f>
        <v>0</v>
      </c>
      <c r="CK171" s="38">
        <f>VLOOKUP(B:B,'[1]1. RW,EX,BOP,CP,SA'!$B:$CD,67,0)</f>
        <v>0</v>
      </c>
      <c r="CL171" s="38">
        <f>VLOOKUP(B:B,'[1]1. RW,EX,BOP,CP,SA'!$B:$CD,68,0)</f>
        <v>0</v>
      </c>
      <c r="CM171" s="38">
        <f>VLOOKUP(B:B,'[1]1. RW,EX,BOP,CP,SA'!$B:$CD,69,0)</f>
        <v>0</v>
      </c>
      <c r="CN171" s="38">
        <f>VLOOKUP(B:B,'[1]1. RW,EX,BOP,CP,SA'!$B:$CD,70,0)</f>
        <v>0</v>
      </c>
      <c r="CO171" s="38">
        <f>VLOOKUP(B:B,'[1]1. RW,EX,BOP,CP,SA'!$B:$CD,71,0)</f>
        <v>0</v>
      </c>
      <c r="CP171" s="38">
        <f>VLOOKUP(B:B,'[1]1. RW,EX,BOP,CP,SA'!$B:$CD,72,0)</f>
        <v>0</v>
      </c>
      <c r="CQ171" s="38">
        <f>VLOOKUP(B:B,'[1]1. RW,EX,BOP,CP,SA'!$B:$CD,73,0)</f>
        <v>0</v>
      </c>
      <c r="CR171" s="38">
        <f>VLOOKUP(B:B,'[1]1. RW,EX,BOP,CP,SA'!$B:$CD,74,0)</f>
        <v>0</v>
      </c>
      <c r="CS171" s="38">
        <f>VLOOKUP(B:B,'[1]1. RW,EX,BOP,CP,SA'!$B:$CD,75,0)</f>
        <v>0</v>
      </c>
      <c r="CT171" s="38">
        <f>VLOOKUP(B:B,'[1]1. RW,EX,BOP,CP,SA'!$B:$CD,76,0)</f>
        <v>0</v>
      </c>
      <c r="CU171" s="38">
        <f>VLOOKUP(B:B,'[1]1. RW,EX,BOP,CP,SA'!$B:$CD,77,0)</f>
        <v>0</v>
      </c>
      <c r="CV171" s="52">
        <f>VLOOKUP(B:B,'[1]1. RW,EX,BOP,CP,SA'!$B:$CD,78,0)</f>
        <v>0</v>
      </c>
      <c r="CW171" s="52">
        <f>VLOOKUP(B:B,'[1]1. RW,EX,BOP,CP,SA'!$B:$CD,79,0)</f>
        <v>0</v>
      </c>
      <c r="CX171" s="52">
        <f>VLOOKUP(B:B,'[1]1. RW,EX,BOP,CP,SA'!$B:$CD,80,0)</f>
        <v>0</v>
      </c>
      <c r="CY171" s="52">
        <f>VLOOKUP(B:B,'[1]1. RW,EX,BOP,CP,SA'!$B:$CD,81,0)</f>
        <v>0</v>
      </c>
    </row>
    <row r="172" spans="1:103">
      <c r="A172" s="7" t="s">
        <v>325</v>
      </c>
      <c r="B172" s="5" t="s">
        <v>1565</v>
      </c>
      <c r="C172" s="18" t="s">
        <v>901</v>
      </c>
      <c r="D172" s="38">
        <v>319</v>
      </c>
      <c r="E172" s="38">
        <v>477</v>
      </c>
      <c r="F172" s="38">
        <v>625</v>
      </c>
      <c r="G172" s="38">
        <v>690</v>
      </c>
      <c r="H172" s="38">
        <v>547</v>
      </c>
      <c r="I172" s="38">
        <v>730</v>
      </c>
      <c r="J172" s="38">
        <v>1077</v>
      </c>
      <c r="K172" s="38">
        <v>1217</v>
      </c>
      <c r="L172" s="38">
        <v>1717</v>
      </c>
      <c r="M172" s="38">
        <v>2112</v>
      </c>
      <c r="N172" s="38">
        <v>2738</v>
      </c>
      <c r="O172" s="38">
        <v>2256</v>
      </c>
      <c r="P172" s="38">
        <v>3277</v>
      </c>
      <c r="Q172" s="38">
        <v>4053</v>
      </c>
      <c r="R172" s="38">
        <v>3774</v>
      </c>
      <c r="S172" s="38">
        <v>3140</v>
      </c>
      <c r="T172" s="38">
        <v>3303</v>
      </c>
      <c r="U172" s="38">
        <v>2650</v>
      </c>
      <c r="V172" s="38">
        <v>3092</v>
      </c>
      <c r="W172" s="38">
        <v>3973</v>
      </c>
      <c r="X172" s="53">
        <f>VLOOKUP(B:B,'[1]1. RW,EX,BOP,CP,SA'!$B:$CD,2,0)</f>
        <v>89</v>
      </c>
      <c r="Y172" s="38">
        <f>VLOOKUP(B:B,'[1]1. RW,EX,BOP,CP,SA'!$B:$CD,3,0)</f>
        <v>77</v>
      </c>
      <c r="Z172" s="38">
        <f>VLOOKUP(B:B,'[1]1. RW,EX,BOP,CP,SA'!$B:$CD,4,0)</f>
        <v>73</v>
      </c>
      <c r="AA172" s="38">
        <f>VLOOKUP(B:B,'[1]1. RW,EX,BOP,CP,SA'!$B:$CD,5,0)</f>
        <v>80</v>
      </c>
      <c r="AB172" s="38">
        <f>VLOOKUP(B:B,'[1]1. RW,EX,BOP,CP,SA'!$B:$CD,6,0)</f>
        <v>86</v>
      </c>
      <c r="AC172" s="38">
        <f>VLOOKUP(B:B,'[1]1. RW,EX,BOP,CP,SA'!$B:$CD,7,0)</f>
        <v>108</v>
      </c>
      <c r="AD172" s="38">
        <f>VLOOKUP(B:B,'[1]1. RW,EX,BOP,CP,SA'!$B:$CD,8,0)</f>
        <v>138</v>
      </c>
      <c r="AE172" s="38">
        <f>VLOOKUP(B:B,'[1]1. RW,EX,BOP,CP,SA'!$B:$CD,9,0)</f>
        <v>145</v>
      </c>
      <c r="AF172" s="38">
        <f>VLOOKUP(B:B,'[1]1. RW,EX,BOP,CP,SA'!$B:$CD,10,0)</f>
        <v>172</v>
      </c>
      <c r="AG172" s="38">
        <f>VLOOKUP(B:B,'[1]1. RW,EX,BOP,CP,SA'!$B:$CD,11,0)</f>
        <v>152</v>
      </c>
      <c r="AH172" s="38">
        <f>VLOOKUP(B:B,'[1]1. RW,EX,BOP,CP,SA'!$B:$CD,12,0)</f>
        <v>152</v>
      </c>
      <c r="AI172" s="38">
        <f>VLOOKUP(B:B,'[1]1. RW,EX,BOP,CP,SA'!$B:$CD,13,0)</f>
        <v>149</v>
      </c>
      <c r="AJ172" s="38">
        <f>VLOOKUP(B:B,'[1]1. RW,EX,BOP,CP,SA'!$B:$CD,14,0)</f>
        <v>152</v>
      </c>
      <c r="AK172" s="38">
        <f>VLOOKUP(B:B,'[1]1. RW,EX,BOP,CP,SA'!$B:$CD,15,0)</f>
        <v>157</v>
      </c>
      <c r="AL172" s="38">
        <f>VLOOKUP(B:B,'[1]1. RW,EX,BOP,CP,SA'!$B:$CD,16,0)</f>
        <v>188</v>
      </c>
      <c r="AM172" s="38">
        <f>VLOOKUP(B:B,'[1]1. RW,EX,BOP,CP,SA'!$B:$CD,17,0)</f>
        <v>193</v>
      </c>
      <c r="AN172" s="38">
        <f>VLOOKUP(B:B,'[1]1. RW,EX,BOP,CP,SA'!$B:$CD,18,0)</f>
        <v>129</v>
      </c>
      <c r="AO172" s="38">
        <f>VLOOKUP(B:B,'[1]1. RW,EX,BOP,CP,SA'!$B:$CD,19,0)</f>
        <v>156</v>
      </c>
      <c r="AP172" s="38">
        <f>VLOOKUP(B:B,'[1]1. RW,EX,BOP,CP,SA'!$B:$CD,20,0)</f>
        <v>135</v>
      </c>
      <c r="AQ172" s="38">
        <f>VLOOKUP(B:B,'[1]1. RW,EX,BOP,CP,SA'!$B:$CD,21,0)</f>
        <v>127</v>
      </c>
      <c r="AR172" s="38">
        <f>VLOOKUP(B:B,'[1]1. RW,EX,BOP,CP,SA'!$B:$CD,22,0)</f>
        <v>178</v>
      </c>
      <c r="AS172" s="38">
        <f>VLOOKUP(B:B,'[1]1. RW,EX,BOP,CP,SA'!$B:$CD,23,0)</f>
        <v>148</v>
      </c>
      <c r="AT172" s="38">
        <f>VLOOKUP(B:B,'[1]1. RW,EX,BOP,CP,SA'!$B:$CD,24,0)</f>
        <v>188</v>
      </c>
      <c r="AU172" s="38">
        <f>VLOOKUP(B:B,'[1]1. RW,EX,BOP,CP,SA'!$B:$CD,25,0)</f>
        <v>216</v>
      </c>
      <c r="AV172" s="38">
        <f>VLOOKUP(B:B,'[1]1. RW,EX,BOP,CP,SA'!$B:$CD,26,0)</f>
        <v>249</v>
      </c>
      <c r="AW172" s="38">
        <f>VLOOKUP(B:B,'[1]1. RW,EX,BOP,CP,SA'!$B:$CD,27,0)</f>
        <v>296</v>
      </c>
      <c r="AX172" s="38">
        <f>VLOOKUP(B:B,'[1]1. RW,EX,BOP,CP,SA'!$B:$CD,28,0)</f>
        <v>271</v>
      </c>
      <c r="AY172" s="38">
        <f>VLOOKUP(B:B,'[1]1. RW,EX,BOP,CP,SA'!$B:$CD,29,0)</f>
        <v>261</v>
      </c>
      <c r="AZ172" s="38">
        <f>VLOOKUP(B:B,'[1]1. RW,EX,BOP,CP,SA'!$B:$CD,30,0)</f>
        <v>255</v>
      </c>
      <c r="BA172" s="38">
        <f>VLOOKUP(B:B,'[1]1. RW,EX,BOP,CP,SA'!$B:$CD,31,0)</f>
        <v>324</v>
      </c>
      <c r="BB172" s="38">
        <f>VLOOKUP(B:B,'[1]1. RW,EX,BOP,CP,SA'!$B:$CD,32,0)</f>
        <v>307</v>
      </c>
      <c r="BC172" s="38">
        <f>VLOOKUP(B:B,'[1]1. RW,EX,BOP,CP,SA'!$B:$CD,33,0)</f>
        <v>331</v>
      </c>
      <c r="BD172" s="38">
        <f>VLOOKUP(B:B,'[1]1. RW,EX,BOP,CP,SA'!$B:$CD,34,0)</f>
        <v>349</v>
      </c>
      <c r="BE172" s="38">
        <f>VLOOKUP(B:B,'[1]1. RW,EX,BOP,CP,SA'!$B:$CD,35,0)</f>
        <v>449</v>
      </c>
      <c r="BF172" s="38">
        <f>VLOOKUP(B:B,'[1]1. RW,EX,BOP,CP,SA'!$B:$CD,36,0)</f>
        <v>392</v>
      </c>
      <c r="BG172" s="38">
        <f>VLOOKUP(B:B,'[1]1. RW,EX,BOP,CP,SA'!$B:$CD,37,0)</f>
        <v>527</v>
      </c>
      <c r="BH172" s="38">
        <f>VLOOKUP(B:B,'[1]1. RW,EX,BOP,CP,SA'!$B:$CD,38,0)</f>
        <v>467</v>
      </c>
      <c r="BI172" s="38">
        <f>VLOOKUP(B:B,'[1]1. RW,EX,BOP,CP,SA'!$B:$CD,39,0)</f>
        <v>577</v>
      </c>
      <c r="BJ172" s="38">
        <f>VLOOKUP(B:B,'[1]1. RW,EX,BOP,CP,SA'!$B:$CD,40,0)</f>
        <v>473</v>
      </c>
      <c r="BK172" s="38">
        <f>VLOOKUP(B:B,'[1]1. RW,EX,BOP,CP,SA'!$B:$CD,41,0)</f>
        <v>595</v>
      </c>
      <c r="BL172" s="38">
        <f>VLOOKUP(B:B,'[1]1. RW,EX,BOP,CP,SA'!$B:$CD,42,0)</f>
        <v>646</v>
      </c>
      <c r="BM172" s="38">
        <f>VLOOKUP(B:B,'[1]1. RW,EX,BOP,CP,SA'!$B:$CD,43,0)</f>
        <v>862</v>
      </c>
      <c r="BN172" s="38">
        <f>VLOOKUP(B:B,'[1]1. RW,EX,BOP,CP,SA'!$B:$CD,44,0)</f>
        <v>775</v>
      </c>
      <c r="BO172" s="38">
        <f>VLOOKUP(B:B,'[1]1. RW,EX,BOP,CP,SA'!$B:$CD,45,0)</f>
        <v>455</v>
      </c>
      <c r="BP172" s="38">
        <f>VLOOKUP(B:B,'[1]1. RW,EX,BOP,CP,SA'!$B:$CD,46,0)</f>
        <v>434</v>
      </c>
      <c r="BQ172" s="38">
        <f>VLOOKUP(B:B,'[1]1. RW,EX,BOP,CP,SA'!$B:$CD,47,0)</f>
        <v>601</v>
      </c>
      <c r="BR172" s="38">
        <f>VLOOKUP(B:B,'[1]1. RW,EX,BOP,CP,SA'!$B:$CD,48,0)</f>
        <v>591</v>
      </c>
      <c r="BS172" s="38">
        <f>VLOOKUP(B:B,'[1]1. RW,EX,BOP,CP,SA'!$B:$CD,49,0)</f>
        <v>630</v>
      </c>
      <c r="BT172" s="38">
        <f>VLOOKUP(B:B,'[1]1. RW,EX,BOP,CP,SA'!$B:$CD,50,0)</f>
        <v>786</v>
      </c>
      <c r="BU172" s="38">
        <f>VLOOKUP(B:B,'[1]1. RW,EX,BOP,CP,SA'!$B:$CD,51,0)</f>
        <v>852</v>
      </c>
      <c r="BV172" s="38">
        <f>VLOOKUP(B:B,'[1]1. RW,EX,BOP,CP,SA'!$B:$CD,52,0)</f>
        <v>770</v>
      </c>
      <c r="BW172" s="38">
        <f>VLOOKUP(B:B,'[1]1. RW,EX,BOP,CP,SA'!$B:$CD,53,0)</f>
        <v>869</v>
      </c>
      <c r="BX172" s="38">
        <f>VLOOKUP(B:B,'[1]1. RW,EX,BOP,CP,SA'!$B:$CD,54,0)</f>
        <v>943</v>
      </c>
      <c r="BY172" s="38">
        <f>VLOOKUP(B:B,'[1]1. RW,EX,BOP,CP,SA'!$B:$CD,55,0)</f>
        <v>1039</v>
      </c>
      <c r="BZ172" s="38">
        <f>VLOOKUP(B:B,'[1]1. RW,EX,BOP,CP,SA'!$B:$CD,56,0)</f>
        <v>1047</v>
      </c>
      <c r="CA172" s="38">
        <f>VLOOKUP(B:B,'[1]1. RW,EX,BOP,CP,SA'!$B:$CD,57,0)</f>
        <v>1024</v>
      </c>
      <c r="CB172" s="38">
        <f>VLOOKUP(B:B,'[1]1. RW,EX,BOP,CP,SA'!$B:$CD,58,0)</f>
        <v>1086</v>
      </c>
      <c r="CC172" s="38">
        <f>VLOOKUP(B:B,'[1]1. RW,EX,BOP,CP,SA'!$B:$CD,59,0)</f>
        <v>866</v>
      </c>
      <c r="CD172" s="38">
        <f>VLOOKUP(B:B,'[1]1. RW,EX,BOP,CP,SA'!$B:$CD,60,0)</f>
        <v>908</v>
      </c>
      <c r="CE172" s="38">
        <f>VLOOKUP(B:B,'[1]1. RW,EX,BOP,CP,SA'!$B:$CD,61,0)</f>
        <v>914</v>
      </c>
      <c r="CF172" s="38">
        <f>VLOOKUP(B:B,'[1]1. RW,EX,BOP,CP,SA'!$B:$CD,62,0)</f>
        <v>772</v>
      </c>
      <c r="CG172" s="38">
        <f>VLOOKUP(B:B,'[1]1. RW,EX,BOP,CP,SA'!$B:$CD,63,0)</f>
        <v>851</v>
      </c>
      <c r="CH172" s="38">
        <f>VLOOKUP(B:B,'[1]1. RW,EX,BOP,CP,SA'!$B:$CD,64,0)</f>
        <v>780</v>
      </c>
      <c r="CI172" s="38">
        <f>VLOOKUP(B:B,'[1]1. RW,EX,BOP,CP,SA'!$B:$CD,65,0)</f>
        <v>737</v>
      </c>
      <c r="CJ172" s="38">
        <f>VLOOKUP(B:B,'[1]1. RW,EX,BOP,CP,SA'!$B:$CD,66,0)</f>
        <v>832</v>
      </c>
      <c r="CK172" s="38">
        <f>VLOOKUP(B:B,'[1]1. RW,EX,BOP,CP,SA'!$B:$CD,67,0)</f>
        <v>820</v>
      </c>
      <c r="CL172" s="38">
        <f>VLOOKUP(B:B,'[1]1. RW,EX,BOP,CP,SA'!$B:$CD,68,0)</f>
        <v>868</v>
      </c>
      <c r="CM172" s="38">
        <f>VLOOKUP(B:B,'[1]1. RW,EX,BOP,CP,SA'!$B:$CD,69,0)</f>
        <v>783</v>
      </c>
      <c r="CN172" s="38">
        <f>VLOOKUP(B:B,'[1]1. RW,EX,BOP,CP,SA'!$B:$CD,70,0)</f>
        <v>688</v>
      </c>
      <c r="CO172" s="38">
        <f>VLOOKUP(B:B,'[1]1. RW,EX,BOP,CP,SA'!$B:$CD,71,0)</f>
        <v>717</v>
      </c>
      <c r="CP172" s="38">
        <f>VLOOKUP(B:B,'[1]1. RW,EX,BOP,CP,SA'!$B:$CD,72,0)</f>
        <v>650</v>
      </c>
      <c r="CQ172" s="38">
        <f>VLOOKUP(B:B,'[1]1. RW,EX,BOP,CP,SA'!$B:$CD,73,0)</f>
        <v>595</v>
      </c>
      <c r="CR172" s="38">
        <f>VLOOKUP(B:B,'[1]1. RW,EX,BOP,CP,SA'!$B:$CD,74,0)</f>
        <v>650</v>
      </c>
      <c r="CS172" s="38">
        <f>VLOOKUP(B:B,'[1]1. RW,EX,BOP,CP,SA'!$B:$CD,75,0)</f>
        <v>752</v>
      </c>
      <c r="CT172" s="38">
        <f>VLOOKUP(B:B,'[1]1. RW,EX,BOP,CP,SA'!$B:$CD,76,0)</f>
        <v>768</v>
      </c>
      <c r="CU172" s="38">
        <f>VLOOKUP(B:B,'[1]1. RW,EX,BOP,CP,SA'!$B:$CD,77,0)</f>
        <v>922</v>
      </c>
      <c r="CV172" s="52">
        <f>VLOOKUP(B:B,'[1]1. RW,EX,BOP,CP,SA'!$B:$CD,78,0)</f>
        <v>961</v>
      </c>
      <c r="CW172" s="52">
        <f>VLOOKUP(B:B,'[1]1. RW,EX,BOP,CP,SA'!$B:$CD,79,0)</f>
        <v>1034</v>
      </c>
      <c r="CX172" s="52">
        <f>VLOOKUP(B:B,'[1]1. RW,EX,BOP,CP,SA'!$B:$CD,80,0)</f>
        <v>979</v>
      </c>
      <c r="CY172" s="52">
        <f>VLOOKUP(B:B,'[1]1. RW,EX,BOP,CP,SA'!$B:$CD,81,0)</f>
        <v>999</v>
      </c>
    </row>
    <row r="173" spans="1:103">
      <c r="A173" s="15" t="s">
        <v>327</v>
      </c>
      <c r="B173" s="5" t="s">
        <v>1566</v>
      </c>
      <c r="C173" s="18" t="s">
        <v>902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53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52">
        <v>0</v>
      </c>
      <c r="CW173" s="52">
        <v>0</v>
      </c>
      <c r="CX173" s="52">
        <v>0</v>
      </c>
      <c r="CY173" s="52">
        <v>0</v>
      </c>
    </row>
    <row r="174" spans="1:103">
      <c r="A174" s="15" t="s">
        <v>329</v>
      </c>
      <c r="B174" s="5" t="s">
        <v>1567</v>
      </c>
      <c r="C174" s="18" t="s">
        <v>903</v>
      </c>
      <c r="D174" s="38">
        <v>319</v>
      </c>
      <c r="E174" s="38">
        <v>477</v>
      </c>
      <c r="F174" s="38">
        <v>625</v>
      </c>
      <c r="G174" s="38">
        <v>690</v>
      </c>
      <c r="H174" s="38">
        <v>547</v>
      </c>
      <c r="I174" s="38">
        <v>730</v>
      </c>
      <c r="J174" s="38">
        <v>1077</v>
      </c>
      <c r="K174" s="38">
        <v>1217</v>
      </c>
      <c r="L174" s="38">
        <v>1717</v>
      </c>
      <c r="M174" s="38">
        <v>2112</v>
      </c>
      <c r="N174" s="38">
        <v>2738</v>
      </c>
      <c r="O174" s="38">
        <v>2256</v>
      </c>
      <c r="P174" s="38">
        <v>3277</v>
      </c>
      <c r="Q174" s="38">
        <v>4053</v>
      </c>
      <c r="R174" s="38">
        <v>3774</v>
      </c>
      <c r="S174" s="38">
        <v>3140</v>
      </c>
      <c r="T174" s="38">
        <v>3303</v>
      </c>
      <c r="U174" s="38">
        <v>2650</v>
      </c>
      <c r="V174" s="38">
        <v>3092</v>
      </c>
      <c r="W174" s="38">
        <v>3973</v>
      </c>
      <c r="X174" s="53">
        <v>89</v>
      </c>
      <c r="Y174" s="38">
        <v>77</v>
      </c>
      <c r="Z174" s="38">
        <v>73</v>
      </c>
      <c r="AA174" s="38">
        <v>80</v>
      </c>
      <c r="AB174" s="38">
        <v>86</v>
      </c>
      <c r="AC174" s="38">
        <v>108</v>
      </c>
      <c r="AD174" s="38">
        <v>138</v>
      </c>
      <c r="AE174" s="38">
        <v>145</v>
      </c>
      <c r="AF174" s="38">
        <v>172</v>
      </c>
      <c r="AG174" s="38">
        <v>152</v>
      </c>
      <c r="AH174" s="38">
        <v>152</v>
      </c>
      <c r="AI174" s="38">
        <v>149</v>
      </c>
      <c r="AJ174" s="38">
        <v>152</v>
      </c>
      <c r="AK174" s="38">
        <v>157</v>
      </c>
      <c r="AL174" s="38">
        <v>188</v>
      </c>
      <c r="AM174" s="38">
        <v>193</v>
      </c>
      <c r="AN174" s="38">
        <v>129</v>
      </c>
      <c r="AO174" s="38">
        <v>156</v>
      </c>
      <c r="AP174" s="38">
        <v>135</v>
      </c>
      <c r="AQ174" s="38">
        <v>127</v>
      </c>
      <c r="AR174" s="38">
        <v>178</v>
      </c>
      <c r="AS174" s="38">
        <v>148</v>
      </c>
      <c r="AT174" s="38">
        <v>188</v>
      </c>
      <c r="AU174" s="38">
        <v>216</v>
      </c>
      <c r="AV174" s="38">
        <v>249</v>
      </c>
      <c r="AW174" s="38">
        <v>296</v>
      </c>
      <c r="AX174" s="38">
        <v>271</v>
      </c>
      <c r="AY174" s="38">
        <v>261</v>
      </c>
      <c r="AZ174" s="38">
        <v>255</v>
      </c>
      <c r="BA174" s="38">
        <v>325</v>
      </c>
      <c r="BB174" s="38">
        <v>307</v>
      </c>
      <c r="BC174" s="38">
        <v>330</v>
      </c>
      <c r="BD174" s="38">
        <v>348</v>
      </c>
      <c r="BE174" s="38">
        <v>449</v>
      </c>
      <c r="BF174" s="38">
        <v>393</v>
      </c>
      <c r="BG174" s="38">
        <v>527</v>
      </c>
      <c r="BH174" s="38">
        <v>467</v>
      </c>
      <c r="BI174" s="38">
        <v>577</v>
      </c>
      <c r="BJ174" s="38">
        <v>473</v>
      </c>
      <c r="BK174" s="38">
        <v>595</v>
      </c>
      <c r="BL174" s="38">
        <v>646</v>
      </c>
      <c r="BM174" s="38">
        <v>862</v>
      </c>
      <c r="BN174" s="38">
        <v>775</v>
      </c>
      <c r="BO174" s="38">
        <v>455</v>
      </c>
      <c r="BP174" s="38">
        <v>434</v>
      </c>
      <c r="BQ174" s="38">
        <v>601</v>
      </c>
      <c r="BR174" s="38">
        <v>591</v>
      </c>
      <c r="BS174" s="38">
        <v>630</v>
      </c>
      <c r="BT174" s="38">
        <v>787</v>
      </c>
      <c r="BU174" s="38">
        <v>852</v>
      </c>
      <c r="BV174" s="38">
        <v>769</v>
      </c>
      <c r="BW174" s="38">
        <v>869</v>
      </c>
      <c r="BX174" s="38">
        <v>944</v>
      </c>
      <c r="BY174" s="38">
        <v>1039</v>
      </c>
      <c r="BZ174" s="38">
        <v>1047</v>
      </c>
      <c r="CA174" s="38">
        <v>1023</v>
      </c>
      <c r="CB174" s="38">
        <v>1087</v>
      </c>
      <c r="CC174" s="38">
        <v>866</v>
      </c>
      <c r="CD174" s="38">
        <v>907</v>
      </c>
      <c r="CE174" s="38">
        <v>914</v>
      </c>
      <c r="CF174" s="38">
        <v>774</v>
      </c>
      <c r="CG174" s="38">
        <v>851</v>
      </c>
      <c r="CH174" s="38">
        <v>778</v>
      </c>
      <c r="CI174" s="38">
        <v>737</v>
      </c>
      <c r="CJ174" s="38">
        <v>837</v>
      </c>
      <c r="CK174" s="38">
        <v>820</v>
      </c>
      <c r="CL174" s="38">
        <v>863</v>
      </c>
      <c r="CM174" s="38">
        <v>783</v>
      </c>
      <c r="CN174" s="38">
        <v>692</v>
      </c>
      <c r="CO174" s="38">
        <v>717</v>
      </c>
      <c r="CP174" s="38">
        <v>647</v>
      </c>
      <c r="CQ174" s="38">
        <v>594</v>
      </c>
      <c r="CR174" s="38">
        <v>650</v>
      </c>
      <c r="CS174" s="38">
        <v>752</v>
      </c>
      <c r="CT174" s="38">
        <v>767</v>
      </c>
      <c r="CU174" s="38">
        <v>923</v>
      </c>
      <c r="CV174" s="52">
        <v>961</v>
      </c>
      <c r="CW174" s="52">
        <v>1034</v>
      </c>
      <c r="CX174" s="52">
        <v>979</v>
      </c>
      <c r="CY174" s="52">
        <v>999</v>
      </c>
    </row>
    <row r="175" spans="1:103">
      <c r="A175" s="13" t="s">
        <v>331</v>
      </c>
      <c r="B175" s="5" t="s">
        <v>1568</v>
      </c>
      <c r="C175" s="18" t="s">
        <v>904</v>
      </c>
      <c r="D175" s="38">
        <v>319</v>
      </c>
      <c r="E175" s="38">
        <v>477</v>
      </c>
      <c r="F175" s="38">
        <v>625</v>
      </c>
      <c r="G175" s="38">
        <v>690</v>
      </c>
      <c r="H175" s="38">
        <v>546</v>
      </c>
      <c r="I175" s="38">
        <v>729</v>
      </c>
      <c r="J175" s="38">
        <v>1076</v>
      </c>
      <c r="K175" s="38">
        <v>1217</v>
      </c>
      <c r="L175" s="38">
        <v>1717</v>
      </c>
      <c r="M175" s="38">
        <v>2111</v>
      </c>
      <c r="N175" s="38">
        <v>2738</v>
      </c>
      <c r="O175" s="38">
        <v>2256</v>
      </c>
      <c r="P175" s="38">
        <v>3276</v>
      </c>
      <c r="Q175" s="38">
        <v>4051</v>
      </c>
      <c r="R175" s="38">
        <v>3771</v>
      </c>
      <c r="S175" s="38">
        <v>3138</v>
      </c>
      <c r="T175" s="38">
        <v>3299</v>
      </c>
      <c r="U175" s="38">
        <v>2646</v>
      </c>
      <c r="V175" s="38">
        <v>3089</v>
      </c>
      <c r="W175" s="38">
        <v>3968</v>
      </c>
      <c r="X175" s="53">
        <v>89</v>
      </c>
      <c r="Y175" s="38">
        <v>77</v>
      </c>
      <c r="Z175" s="38">
        <v>73</v>
      </c>
      <c r="AA175" s="38">
        <v>80</v>
      </c>
      <c r="AB175" s="38">
        <v>86</v>
      </c>
      <c r="AC175" s="38">
        <v>108</v>
      </c>
      <c r="AD175" s="38">
        <v>138</v>
      </c>
      <c r="AE175" s="38">
        <v>145</v>
      </c>
      <c r="AF175" s="38">
        <v>172</v>
      </c>
      <c r="AG175" s="38">
        <v>152</v>
      </c>
      <c r="AH175" s="38">
        <v>152</v>
      </c>
      <c r="AI175" s="38">
        <v>149</v>
      </c>
      <c r="AJ175" s="38">
        <v>152</v>
      </c>
      <c r="AK175" s="38">
        <v>157</v>
      </c>
      <c r="AL175" s="38">
        <v>188</v>
      </c>
      <c r="AM175" s="38">
        <v>193</v>
      </c>
      <c r="AN175" s="38">
        <v>129</v>
      </c>
      <c r="AO175" s="38">
        <v>156</v>
      </c>
      <c r="AP175" s="38">
        <v>135</v>
      </c>
      <c r="AQ175" s="38">
        <v>126</v>
      </c>
      <c r="AR175" s="38">
        <v>178</v>
      </c>
      <c r="AS175" s="38">
        <v>148</v>
      </c>
      <c r="AT175" s="38">
        <v>188</v>
      </c>
      <c r="AU175" s="38">
        <v>215</v>
      </c>
      <c r="AV175" s="38">
        <v>249</v>
      </c>
      <c r="AW175" s="38">
        <v>295</v>
      </c>
      <c r="AX175" s="38">
        <v>271</v>
      </c>
      <c r="AY175" s="38">
        <v>261</v>
      </c>
      <c r="AZ175" s="38">
        <v>255</v>
      </c>
      <c r="BA175" s="38">
        <v>325</v>
      </c>
      <c r="BB175" s="38">
        <v>307</v>
      </c>
      <c r="BC175" s="38">
        <v>330</v>
      </c>
      <c r="BD175" s="38">
        <v>348</v>
      </c>
      <c r="BE175" s="38">
        <v>449</v>
      </c>
      <c r="BF175" s="38">
        <v>393</v>
      </c>
      <c r="BG175" s="38">
        <v>527</v>
      </c>
      <c r="BH175" s="38">
        <v>467</v>
      </c>
      <c r="BI175" s="38">
        <v>577</v>
      </c>
      <c r="BJ175" s="38">
        <v>473</v>
      </c>
      <c r="BK175" s="38">
        <v>594</v>
      </c>
      <c r="BL175" s="38">
        <v>646</v>
      </c>
      <c r="BM175" s="38">
        <v>862</v>
      </c>
      <c r="BN175" s="38">
        <v>775</v>
      </c>
      <c r="BO175" s="38">
        <v>455</v>
      </c>
      <c r="BP175" s="38">
        <v>434</v>
      </c>
      <c r="BQ175" s="38">
        <v>601</v>
      </c>
      <c r="BR175" s="38">
        <v>591</v>
      </c>
      <c r="BS175" s="38">
        <v>630</v>
      </c>
      <c r="BT175" s="38">
        <v>787</v>
      </c>
      <c r="BU175" s="38">
        <v>852</v>
      </c>
      <c r="BV175" s="38">
        <v>769</v>
      </c>
      <c r="BW175" s="38">
        <v>868</v>
      </c>
      <c r="BX175" s="38">
        <v>943</v>
      </c>
      <c r="BY175" s="38">
        <v>1038</v>
      </c>
      <c r="BZ175" s="38">
        <v>1047</v>
      </c>
      <c r="CA175" s="38">
        <v>1023</v>
      </c>
      <c r="CB175" s="38">
        <v>1086</v>
      </c>
      <c r="CC175" s="38">
        <v>865</v>
      </c>
      <c r="CD175" s="38">
        <v>907</v>
      </c>
      <c r="CE175" s="38">
        <v>913</v>
      </c>
      <c r="CF175" s="38">
        <v>774</v>
      </c>
      <c r="CG175" s="38">
        <v>851</v>
      </c>
      <c r="CH175" s="38">
        <v>777</v>
      </c>
      <c r="CI175" s="38">
        <v>736</v>
      </c>
      <c r="CJ175" s="38">
        <v>836</v>
      </c>
      <c r="CK175" s="38">
        <v>819</v>
      </c>
      <c r="CL175" s="38">
        <v>862</v>
      </c>
      <c r="CM175" s="38">
        <v>782</v>
      </c>
      <c r="CN175" s="38">
        <v>691</v>
      </c>
      <c r="CO175" s="38">
        <v>716</v>
      </c>
      <c r="CP175" s="38">
        <v>646</v>
      </c>
      <c r="CQ175" s="38">
        <v>593</v>
      </c>
      <c r="CR175" s="38">
        <v>650</v>
      </c>
      <c r="CS175" s="38">
        <v>751</v>
      </c>
      <c r="CT175" s="38">
        <v>766</v>
      </c>
      <c r="CU175" s="38">
        <v>922</v>
      </c>
      <c r="CV175" s="52">
        <v>960</v>
      </c>
      <c r="CW175" s="52">
        <v>1033</v>
      </c>
      <c r="CX175" s="52">
        <v>978</v>
      </c>
      <c r="CY175" s="52">
        <v>997</v>
      </c>
    </row>
    <row r="176" spans="1:103">
      <c r="A176" s="13" t="s">
        <v>333</v>
      </c>
      <c r="B176" s="5" t="s">
        <v>1569</v>
      </c>
      <c r="C176" s="18" t="s">
        <v>905</v>
      </c>
      <c r="D176" s="38">
        <v>0</v>
      </c>
      <c r="E176" s="38">
        <v>0</v>
      </c>
      <c r="F176" s="38">
        <v>0</v>
      </c>
      <c r="G176" s="38">
        <v>0</v>
      </c>
      <c r="H176" s="38">
        <v>1</v>
      </c>
      <c r="I176" s="38">
        <v>1</v>
      </c>
      <c r="J176" s="38">
        <v>1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1</v>
      </c>
      <c r="Q176" s="38">
        <v>2</v>
      </c>
      <c r="R176" s="38">
        <v>3</v>
      </c>
      <c r="S176" s="38">
        <v>2</v>
      </c>
      <c r="T176" s="38">
        <v>4</v>
      </c>
      <c r="U176" s="38">
        <v>4</v>
      </c>
      <c r="V176" s="38">
        <v>3</v>
      </c>
      <c r="W176" s="38">
        <v>4</v>
      </c>
      <c r="X176" s="53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8">
        <v>0</v>
      </c>
      <c r="AQ176" s="38">
        <v>1</v>
      </c>
      <c r="AR176" s="38">
        <v>0</v>
      </c>
      <c r="AS176" s="38">
        <v>0</v>
      </c>
      <c r="AT176" s="38">
        <v>0</v>
      </c>
      <c r="AU176" s="38">
        <v>1</v>
      </c>
      <c r="AV176" s="38">
        <v>0</v>
      </c>
      <c r="AW176" s="38">
        <v>1</v>
      </c>
      <c r="AX176" s="38">
        <v>0</v>
      </c>
      <c r="AY176" s="38">
        <v>0</v>
      </c>
      <c r="AZ176" s="38">
        <v>0</v>
      </c>
      <c r="BA176" s="38">
        <v>0</v>
      </c>
      <c r="BB176" s="38">
        <v>0</v>
      </c>
      <c r="BC176" s="38">
        <v>0</v>
      </c>
      <c r="BD176" s="38">
        <v>0</v>
      </c>
      <c r="BE176" s="38">
        <v>0</v>
      </c>
      <c r="BF176" s="38">
        <v>0</v>
      </c>
      <c r="BG176" s="38">
        <v>0</v>
      </c>
      <c r="BH176" s="38">
        <v>0</v>
      </c>
      <c r="BI176" s="38">
        <v>0</v>
      </c>
      <c r="BJ176" s="38">
        <v>0</v>
      </c>
      <c r="BK176" s="38">
        <v>0</v>
      </c>
      <c r="BL176" s="38">
        <v>0</v>
      </c>
      <c r="BM176" s="38">
        <v>0</v>
      </c>
      <c r="BN176" s="38">
        <v>0</v>
      </c>
      <c r="BO176" s="38">
        <v>0</v>
      </c>
      <c r="BP176" s="38">
        <v>0</v>
      </c>
      <c r="BQ176" s="38">
        <v>0</v>
      </c>
      <c r="BR176" s="38">
        <v>0</v>
      </c>
      <c r="BS176" s="38">
        <v>0</v>
      </c>
      <c r="BT176" s="38">
        <v>0</v>
      </c>
      <c r="BU176" s="38">
        <v>0</v>
      </c>
      <c r="BV176" s="38">
        <v>0</v>
      </c>
      <c r="BW176" s="38">
        <v>1</v>
      </c>
      <c r="BX176" s="38">
        <v>1</v>
      </c>
      <c r="BY176" s="38">
        <v>1</v>
      </c>
      <c r="BZ176" s="38">
        <v>0</v>
      </c>
      <c r="CA176" s="38">
        <v>0</v>
      </c>
      <c r="CB176" s="38">
        <v>1</v>
      </c>
      <c r="CC176" s="38">
        <v>1</v>
      </c>
      <c r="CD176" s="38">
        <v>0</v>
      </c>
      <c r="CE176" s="38">
        <v>1</v>
      </c>
      <c r="CF176" s="38">
        <v>0</v>
      </c>
      <c r="CG176" s="38">
        <v>0</v>
      </c>
      <c r="CH176" s="38">
        <v>1</v>
      </c>
      <c r="CI176" s="38">
        <v>1</v>
      </c>
      <c r="CJ176" s="38">
        <v>1</v>
      </c>
      <c r="CK176" s="38">
        <v>1</v>
      </c>
      <c r="CL176" s="38">
        <v>1</v>
      </c>
      <c r="CM176" s="38">
        <v>1</v>
      </c>
      <c r="CN176" s="38">
        <v>1</v>
      </c>
      <c r="CO176" s="38">
        <v>1</v>
      </c>
      <c r="CP176" s="38">
        <v>1</v>
      </c>
      <c r="CQ176" s="38">
        <v>1</v>
      </c>
      <c r="CR176" s="38">
        <v>0</v>
      </c>
      <c r="CS176" s="38">
        <v>1</v>
      </c>
      <c r="CT176" s="38">
        <v>1</v>
      </c>
      <c r="CU176" s="38">
        <v>1</v>
      </c>
      <c r="CV176" s="52">
        <v>1</v>
      </c>
      <c r="CW176" s="52">
        <v>1</v>
      </c>
      <c r="CX176" s="52">
        <v>1</v>
      </c>
      <c r="CY176" s="52">
        <v>1</v>
      </c>
    </row>
    <row r="177" spans="1:103">
      <c r="A177" s="13" t="s">
        <v>335</v>
      </c>
      <c r="B177" s="5" t="s">
        <v>1570</v>
      </c>
      <c r="C177" s="18" t="s">
        <v>906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1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1</v>
      </c>
      <c r="X177" s="53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8">
        <v>0</v>
      </c>
      <c r="AW177" s="38">
        <v>0</v>
      </c>
      <c r="AX177" s="38">
        <v>0</v>
      </c>
      <c r="AY177" s="38">
        <v>0</v>
      </c>
      <c r="AZ177" s="38">
        <v>0</v>
      </c>
      <c r="BA177" s="38">
        <v>0</v>
      </c>
      <c r="BB177" s="38">
        <v>0</v>
      </c>
      <c r="BC177" s="38">
        <v>0</v>
      </c>
      <c r="BD177" s="38">
        <v>0</v>
      </c>
      <c r="BE177" s="38">
        <v>0</v>
      </c>
      <c r="BF177" s="38">
        <v>0</v>
      </c>
      <c r="BG177" s="38">
        <v>0</v>
      </c>
      <c r="BH177" s="38">
        <v>0</v>
      </c>
      <c r="BI177" s="38">
        <v>0</v>
      </c>
      <c r="BJ177" s="38">
        <v>0</v>
      </c>
      <c r="BK177" s="38">
        <v>1</v>
      </c>
      <c r="BL177" s="38">
        <v>0</v>
      </c>
      <c r="BM177" s="38">
        <v>0</v>
      </c>
      <c r="BN177" s="38">
        <v>0</v>
      </c>
      <c r="BO177" s="38">
        <v>0</v>
      </c>
      <c r="BP177" s="38">
        <v>0</v>
      </c>
      <c r="BQ177" s="38">
        <v>0</v>
      </c>
      <c r="BR177" s="38">
        <v>0</v>
      </c>
      <c r="BS177" s="38">
        <v>0</v>
      </c>
      <c r="BT177" s="38">
        <v>0</v>
      </c>
      <c r="BU177" s="38">
        <v>0</v>
      </c>
      <c r="BV177" s="38">
        <v>0</v>
      </c>
      <c r="BW177" s="38">
        <v>0</v>
      </c>
      <c r="BX177" s="38">
        <v>0</v>
      </c>
      <c r="BY177" s="38">
        <v>0</v>
      </c>
      <c r="BZ177" s="38">
        <v>0</v>
      </c>
      <c r="CA177" s="38">
        <v>0</v>
      </c>
      <c r="CB177" s="38">
        <v>0</v>
      </c>
      <c r="CC177" s="38">
        <v>0</v>
      </c>
      <c r="CD177" s="38">
        <v>0</v>
      </c>
      <c r="CE177" s="38">
        <v>0</v>
      </c>
      <c r="CF177" s="38">
        <v>0</v>
      </c>
      <c r="CG177" s="38">
        <v>0</v>
      </c>
      <c r="CH177" s="38">
        <v>0</v>
      </c>
      <c r="CI177" s="38">
        <v>0</v>
      </c>
      <c r="CJ177" s="38">
        <v>0</v>
      </c>
      <c r="CK177" s="38">
        <v>0</v>
      </c>
      <c r="CL177" s="38">
        <v>0</v>
      </c>
      <c r="CM177" s="38">
        <v>0</v>
      </c>
      <c r="CN177" s="38">
        <v>0</v>
      </c>
      <c r="CO177" s="38">
        <v>0</v>
      </c>
      <c r="CP177" s="38">
        <v>0</v>
      </c>
      <c r="CQ177" s="38">
        <v>0</v>
      </c>
      <c r="CR177" s="38">
        <v>0</v>
      </c>
      <c r="CS177" s="38">
        <v>0</v>
      </c>
      <c r="CT177" s="38">
        <v>0</v>
      </c>
      <c r="CU177" s="38">
        <v>0</v>
      </c>
      <c r="CV177" s="52">
        <v>0</v>
      </c>
      <c r="CW177" s="52">
        <v>0</v>
      </c>
      <c r="CX177" s="52">
        <v>0</v>
      </c>
      <c r="CY177" s="52">
        <v>1</v>
      </c>
    </row>
    <row r="178" spans="1:103">
      <c r="A178" s="7" t="s">
        <v>337</v>
      </c>
      <c r="B178" s="5" t="s">
        <v>1571</v>
      </c>
      <c r="C178" s="18" t="s">
        <v>907</v>
      </c>
      <c r="D178" s="38">
        <v>1255</v>
      </c>
      <c r="E178" s="38">
        <v>1292</v>
      </c>
      <c r="F178" s="38">
        <v>1266</v>
      </c>
      <c r="G178" s="38">
        <v>1278</v>
      </c>
      <c r="H178" s="38">
        <v>1332</v>
      </c>
      <c r="I178" s="38">
        <v>1486</v>
      </c>
      <c r="J178" s="38">
        <v>1526</v>
      </c>
      <c r="K178" s="38">
        <v>1598</v>
      </c>
      <c r="L178" s="38">
        <v>1627</v>
      </c>
      <c r="M178" s="38">
        <v>1431</v>
      </c>
      <c r="N178" s="38">
        <v>1542</v>
      </c>
      <c r="O178" s="38">
        <v>1485</v>
      </c>
      <c r="P178" s="38">
        <v>1543</v>
      </c>
      <c r="Q178" s="38">
        <v>1553</v>
      </c>
      <c r="R178" s="38">
        <v>1642</v>
      </c>
      <c r="S178" s="38">
        <v>1608</v>
      </c>
      <c r="T178" s="38">
        <v>1541</v>
      </c>
      <c r="U178" s="38">
        <v>1666</v>
      </c>
      <c r="V178" s="38">
        <v>1767</v>
      </c>
      <c r="W178" s="38">
        <v>1898</v>
      </c>
      <c r="X178" s="53">
        <v>324</v>
      </c>
      <c r="Y178" s="38">
        <v>305</v>
      </c>
      <c r="Z178" s="38">
        <v>294</v>
      </c>
      <c r="AA178" s="38">
        <v>332</v>
      </c>
      <c r="AB178" s="38">
        <v>324</v>
      </c>
      <c r="AC178" s="38">
        <v>315</v>
      </c>
      <c r="AD178" s="38">
        <v>334</v>
      </c>
      <c r="AE178" s="38">
        <v>319</v>
      </c>
      <c r="AF178" s="38">
        <v>306</v>
      </c>
      <c r="AG178" s="38">
        <v>319</v>
      </c>
      <c r="AH178" s="38">
        <v>319</v>
      </c>
      <c r="AI178" s="38">
        <v>322</v>
      </c>
      <c r="AJ178" s="38">
        <v>333</v>
      </c>
      <c r="AK178" s="38">
        <v>329</v>
      </c>
      <c r="AL178" s="38">
        <v>293</v>
      </c>
      <c r="AM178" s="38">
        <v>323</v>
      </c>
      <c r="AN178" s="38">
        <v>314</v>
      </c>
      <c r="AO178" s="38">
        <v>340</v>
      </c>
      <c r="AP178" s="38">
        <v>355</v>
      </c>
      <c r="AQ178" s="38">
        <v>323</v>
      </c>
      <c r="AR178" s="38">
        <v>357</v>
      </c>
      <c r="AS178" s="38">
        <v>367</v>
      </c>
      <c r="AT178" s="38">
        <v>360</v>
      </c>
      <c r="AU178" s="38">
        <v>402</v>
      </c>
      <c r="AV178" s="38">
        <v>370</v>
      </c>
      <c r="AW178" s="38">
        <v>400</v>
      </c>
      <c r="AX178" s="38">
        <v>377</v>
      </c>
      <c r="AY178" s="38">
        <v>379</v>
      </c>
      <c r="AZ178" s="38">
        <v>332</v>
      </c>
      <c r="BA178" s="38">
        <v>390</v>
      </c>
      <c r="BB178" s="38">
        <v>392</v>
      </c>
      <c r="BC178" s="38">
        <v>484</v>
      </c>
      <c r="BD178" s="38">
        <v>478</v>
      </c>
      <c r="BE178" s="38">
        <v>389</v>
      </c>
      <c r="BF178" s="38">
        <v>385</v>
      </c>
      <c r="BG178" s="38">
        <v>375</v>
      </c>
      <c r="BH178" s="38">
        <v>345</v>
      </c>
      <c r="BI178" s="38">
        <v>360</v>
      </c>
      <c r="BJ178" s="38">
        <v>363</v>
      </c>
      <c r="BK178" s="38">
        <v>363</v>
      </c>
      <c r="BL178" s="38">
        <v>369</v>
      </c>
      <c r="BM178" s="38">
        <v>382</v>
      </c>
      <c r="BN178" s="38">
        <v>359</v>
      </c>
      <c r="BO178" s="38">
        <v>432</v>
      </c>
      <c r="BP178" s="38">
        <v>382</v>
      </c>
      <c r="BQ178" s="38">
        <v>366</v>
      </c>
      <c r="BR178" s="38">
        <v>369</v>
      </c>
      <c r="BS178" s="38">
        <v>368</v>
      </c>
      <c r="BT178" s="38">
        <v>371</v>
      </c>
      <c r="BU178" s="38">
        <v>396</v>
      </c>
      <c r="BV178" s="38">
        <v>387</v>
      </c>
      <c r="BW178" s="38">
        <v>389</v>
      </c>
      <c r="BX178" s="38">
        <v>383</v>
      </c>
      <c r="BY178" s="38">
        <v>378</v>
      </c>
      <c r="BZ178" s="38">
        <v>366</v>
      </c>
      <c r="CA178" s="38">
        <v>426</v>
      </c>
      <c r="CB178" s="38">
        <v>394</v>
      </c>
      <c r="CC178" s="38">
        <v>396</v>
      </c>
      <c r="CD178" s="38">
        <v>448</v>
      </c>
      <c r="CE178" s="38">
        <v>404</v>
      </c>
      <c r="CF178" s="38">
        <v>410</v>
      </c>
      <c r="CG178" s="38">
        <v>409</v>
      </c>
      <c r="CH178" s="38">
        <v>393</v>
      </c>
      <c r="CI178" s="38">
        <v>396</v>
      </c>
      <c r="CJ178" s="38">
        <v>388</v>
      </c>
      <c r="CK178" s="38">
        <v>385</v>
      </c>
      <c r="CL178" s="38">
        <v>395</v>
      </c>
      <c r="CM178" s="38">
        <v>373</v>
      </c>
      <c r="CN178" s="38">
        <v>410</v>
      </c>
      <c r="CO178" s="38">
        <v>418</v>
      </c>
      <c r="CP178" s="38">
        <v>410</v>
      </c>
      <c r="CQ178" s="38">
        <v>428</v>
      </c>
      <c r="CR178" s="38">
        <v>414</v>
      </c>
      <c r="CS178" s="38">
        <v>432</v>
      </c>
      <c r="CT178" s="38">
        <v>438</v>
      </c>
      <c r="CU178" s="38">
        <v>483</v>
      </c>
      <c r="CV178" s="52">
        <v>480</v>
      </c>
      <c r="CW178" s="52">
        <v>474</v>
      </c>
      <c r="CX178" s="52">
        <v>482</v>
      </c>
      <c r="CY178" s="52">
        <v>462</v>
      </c>
    </row>
    <row r="179" spans="1:103">
      <c r="A179" s="15" t="s">
        <v>339</v>
      </c>
      <c r="B179" s="5" t="s">
        <v>1572</v>
      </c>
      <c r="C179" s="18" t="s">
        <v>908</v>
      </c>
      <c r="D179" s="38">
        <v>1128</v>
      </c>
      <c r="E179" s="38">
        <v>1160</v>
      </c>
      <c r="F179" s="38">
        <v>1122</v>
      </c>
      <c r="G179" s="38">
        <v>1141</v>
      </c>
      <c r="H179" s="38">
        <v>1217</v>
      </c>
      <c r="I179" s="38">
        <v>1336</v>
      </c>
      <c r="J179" s="38">
        <v>1390</v>
      </c>
      <c r="K179" s="38">
        <v>1450</v>
      </c>
      <c r="L179" s="38">
        <v>1457</v>
      </c>
      <c r="M179" s="38">
        <v>1309</v>
      </c>
      <c r="N179" s="38">
        <v>1404</v>
      </c>
      <c r="O179" s="38">
        <v>1353</v>
      </c>
      <c r="P179" s="38">
        <v>1407</v>
      </c>
      <c r="Q179" s="38">
        <v>1416</v>
      </c>
      <c r="R179" s="38">
        <v>1523</v>
      </c>
      <c r="S179" s="38">
        <v>1485</v>
      </c>
      <c r="T179" s="38">
        <v>1417</v>
      </c>
      <c r="U179" s="38">
        <v>1529</v>
      </c>
      <c r="V179" s="38">
        <v>1598</v>
      </c>
      <c r="W179" s="38">
        <v>1779</v>
      </c>
      <c r="X179" s="53">
        <v>293</v>
      </c>
      <c r="Y179" s="38">
        <v>275</v>
      </c>
      <c r="Z179" s="38">
        <v>260</v>
      </c>
      <c r="AA179" s="38">
        <v>300</v>
      </c>
      <c r="AB179" s="38">
        <v>294</v>
      </c>
      <c r="AC179" s="38">
        <v>284</v>
      </c>
      <c r="AD179" s="38">
        <v>297</v>
      </c>
      <c r="AE179" s="38">
        <v>285</v>
      </c>
      <c r="AF179" s="38">
        <v>273</v>
      </c>
      <c r="AG179" s="38">
        <v>281</v>
      </c>
      <c r="AH179" s="38">
        <v>285</v>
      </c>
      <c r="AI179" s="38">
        <v>283</v>
      </c>
      <c r="AJ179" s="38">
        <v>295</v>
      </c>
      <c r="AK179" s="38">
        <v>299</v>
      </c>
      <c r="AL179" s="38">
        <v>264</v>
      </c>
      <c r="AM179" s="38">
        <v>283</v>
      </c>
      <c r="AN179" s="38">
        <v>285</v>
      </c>
      <c r="AO179" s="38">
        <v>306</v>
      </c>
      <c r="AP179" s="38">
        <v>326</v>
      </c>
      <c r="AQ179" s="38">
        <v>300</v>
      </c>
      <c r="AR179" s="38">
        <v>319</v>
      </c>
      <c r="AS179" s="38">
        <v>327</v>
      </c>
      <c r="AT179" s="38">
        <v>320</v>
      </c>
      <c r="AU179" s="38">
        <v>370</v>
      </c>
      <c r="AV179" s="38">
        <v>336</v>
      </c>
      <c r="AW179" s="38">
        <v>367</v>
      </c>
      <c r="AX179" s="38">
        <v>343</v>
      </c>
      <c r="AY179" s="38">
        <v>344</v>
      </c>
      <c r="AZ179" s="38">
        <v>302</v>
      </c>
      <c r="BA179" s="38">
        <v>358</v>
      </c>
      <c r="BB179" s="38">
        <v>356</v>
      </c>
      <c r="BC179" s="38">
        <v>434</v>
      </c>
      <c r="BD179" s="38">
        <v>436</v>
      </c>
      <c r="BE179" s="38">
        <v>335</v>
      </c>
      <c r="BF179" s="38">
        <v>342</v>
      </c>
      <c r="BG179" s="38">
        <v>344</v>
      </c>
      <c r="BH179" s="38">
        <v>316</v>
      </c>
      <c r="BI179" s="38">
        <v>332</v>
      </c>
      <c r="BJ179" s="38">
        <v>330</v>
      </c>
      <c r="BK179" s="38">
        <v>331</v>
      </c>
      <c r="BL179" s="38">
        <v>333</v>
      </c>
      <c r="BM179" s="38">
        <v>348</v>
      </c>
      <c r="BN179" s="38">
        <v>325</v>
      </c>
      <c r="BO179" s="38">
        <v>398</v>
      </c>
      <c r="BP179" s="38">
        <v>349</v>
      </c>
      <c r="BQ179" s="38">
        <v>330</v>
      </c>
      <c r="BR179" s="38">
        <v>338</v>
      </c>
      <c r="BS179" s="38">
        <v>336</v>
      </c>
      <c r="BT179" s="38">
        <v>340</v>
      </c>
      <c r="BU179" s="38">
        <v>361</v>
      </c>
      <c r="BV179" s="38">
        <v>348</v>
      </c>
      <c r="BW179" s="38">
        <v>358</v>
      </c>
      <c r="BX179" s="38">
        <v>351</v>
      </c>
      <c r="BY179" s="38">
        <v>343</v>
      </c>
      <c r="BZ179" s="38">
        <v>333</v>
      </c>
      <c r="CA179" s="38">
        <v>389</v>
      </c>
      <c r="CB179" s="38">
        <v>363</v>
      </c>
      <c r="CC179" s="38">
        <v>368</v>
      </c>
      <c r="CD179" s="38">
        <v>417</v>
      </c>
      <c r="CE179" s="38">
        <v>375</v>
      </c>
      <c r="CF179" s="38">
        <v>378</v>
      </c>
      <c r="CG179" s="38">
        <v>380</v>
      </c>
      <c r="CH179" s="38">
        <v>358</v>
      </c>
      <c r="CI179" s="38">
        <v>369</v>
      </c>
      <c r="CJ179" s="38">
        <v>362</v>
      </c>
      <c r="CK179" s="38">
        <v>356</v>
      </c>
      <c r="CL179" s="38">
        <v>364</v>
      </c>
      <c r="CM179" s="38">
        <v>335</v>
      </c>
      <c r="CN179" s="38">
        <v>380</v>
      </c>
      <c r="CO179" s="38">
        <v>384</v>
      </c>
      <c r="CP179" s="38">
        <v>373</v>
      </c>
      <c r="CQ179" s="38">
        <v>392</v>
      </c>
      <c r="CR179" s="38">
        <v>372</v>
      </c>
      <c r="CS179" s="38">
        <v>392</v>
      </c>
      <c r="CT179" s="38">
        <v>397</v>
      </c>
      <c r="CU179" s="38">
        <v>437</v>
      </c>
      <c r="CV179" s="52">
        <v>449</v>
      </c>
      <c r="CW179" s="52">
        <v>444</v>
      </c>
      <c r="CX179" s="52">
        <v>451</v>
      </c>
      <c r="CY179" s="52">
        <v>435</v>
      </c>
    </row>
    <row r="180" spans="1:103">
      <c r="A180" s="13" t="s">
        <v>341</v>
      </c>
      <c r="B180" s="5" t="s">
        <v>1573</v>
      </c>
      <c r="C180" s="18" t="s">
        <v>909</v>
      </c>
      <c r="D180" s="38">
        <v>1027</v>
      </c>
      <c r="E180" s="38">
        <v>1044</v>
      </c>
      <c r="F180" s="38">
        <v>1037</v>
      </c>
      <c r="G180" s="38">
        <v>1045</v>
      </c>
      <c r="H180" s="38">
        <v>1097</v>
      </c>
      <c r="I180" s="38">
        <v>1182</v>
      </c>
      <c r="J180" s="38">
        <v>1222</v>
      </c>
      <c r="K180" s="38">
        <v>1160</v>
      </c>
      <c r="L180" s="38">
        <v>1192</v>
      </c>
      <c r="M180" s="38">
        <v>1217</v>
      </c>
      <c r="N180" s="38">
        <v>1331</v>
      </c>
      <c r="O180" s="38">
        <v>1278</v>
      </c>
      <c r="P180" s="38">
        <v>1311</v>
      </c>
      <c r="Q180" s="38">
        <v>1352</v>
      </c>
      <c r="R180" s="38">
        <v>1458</v>
      </c>
      <c r="S180" s="38">
        <v>1413</v>
      </c>
      <c r="T180" s="38">
        <v>1351</v>
      </c>
      <c r="U180" s="38">
        <v>1455</v>
      </c>
      <c r="V180" s="38">
        <v>1523</v>
      </c>
      <c r="W180" s="38">
        <v>1655</v>
      </c>
      <c r="X180" s="53">
        <v>270</v>
      </c>
      <c r="Y180" s="38">
        <v>250</v>
      </c>
      <c r="Z180" s="38">
        <v>240</v>
      </c>
      <c r="AA180" s="38">
        <v>267</v>
      </c>
      <c r="AB180" s="38">
        <v>263</v>
      </c>
      <c r="AC180" s="38">
        <v>253</v>
      </c>
      <c r="AD180" s="38">
        <v>269</v>
      </c>
      <c r="AE180" s="38">
        <v>259</v>
      </c>
      <c r="AF180" s="38">
        <v>256</v>
      </c>
      <c r="AG180" s="38">
        <v>261</v>
      </c>
      <c r="AH180" s="38">
        <v>264</v>
      </c>
      <c r="AI180" s="38">
        <v>256</v>
      </c>
      <c r="AJ180" s="38">
        <v>268</v>
      </c>
      <c r="AK180" s="38">
        <v>276</v>
      </c>
      <c r="AL180" s="38">
        <v>241</v>
      </c>
      <c r="AM180" s="38">
        <v>260</v>
      </c>
      <c r="AN180" s="38">
        <v>264</v>
      </c>
      <c r="AO180" s="38">
        <v>266</v>
      </c>
      <c r="AP180" s="38">
        <v>294</v>
      </c>
      <c r="AQ180" s="38">
        <v>273</v>
      </c>
      <c r="AR180" s="38">
        <v>278</v>
      </c>
      <c r="AS180" s="38">
        <v>280</v>
      </c>
      <c r="AT180" s="38">
        <v>289</v>
      </c>
      <c r="AU180" s="38">
        <v>335</v>
      </c>
      <c r="AV180" s="38">
        <v>300</v>
      </c>
      <c r="AW180" s="38">
        <v>327</v>
      </c>
      <c r="AX180" s="38">
        <v>297</v>
      </c>
      <c r="AY180" s="38">
        <v>298</v>
      </c>
      <c r="AZ180" s="38">
        <v>274</v>
      </c>
      <c r="BA180" s="38">
        <v>321</v>
      </c>
      <c r="BB180" s="38">
        <v>277</v>
      </c>
      <c r="BC180" s="38">
        <v>288</v>
      </c>
      <c r="BD180" s="38">
        <v>318</v>
      </c>
      <c r="BE180" s="38">
        <v>281</v>
      </c>
      <c r="BF180" s="38">
        <v>299</v>
      </c>
      <c r="BG180" s="38">
        <v>294</v>
      </c>
      <c r="BH180" s="38">
        <v>291</v>
      </c>
      <c r="BI180" s="38">
        <v>305</v>
      </c>
      <c r="BJ180" s="38">
        <v>312</v>
      </c>
      <c r="BK180" s="38">
        <v>309</v>
      </c>
      <c r="BL180" s="38">
        <v>317</v>
      </c>
      <c r="BM180" s="38">
        <v>330</v>
      </c>
      <c r="BN180" s="38">
        <v>306</v>
      </c>
      <c r="BO180" s="38">
        <v>378</v>
      </c>
      <c r="BP180" s="38">
        <v>334</v>
      </c>
      <c r="BQ180" s="38">
        <v>313</v>
      </c>
      <c r="BR180" s="38">
        <v>319</v>
      </c>
      <c r="BS180" s="38">
        <v>312</v>
      </c>
      <c r="BT180" s="38">
        <v>320</v>
      </c>
      <c r="BU180" s="38">
        <v>334</v>
      </c>
      <c r="BV180" s="38">
        <v>326</v>
      </c>
      <c r="BW180" s="38">
        <v>331</v>
      </c>
      <c r="BX180" s="38">
        <v>336</v>
      </c>
      <c r="BY180" s="38">
        <v>327</v>
      </c>
      <c r="BZ180" s="38">
        <v>319</v>
      </c>
      <c r="CA180" s="38">
        <v>370</v>
      </c>
      <c r="CB180" s="38">
        <v>351</v>
      </c>
      <c r="CC180" s="38">
        <v>353</v>
      </c>
      <c r="CD180" s="38">
        <v>400</v>
      </c>
      <c r="CE180" s="38">
        <v>354</v>
      </c>
      <c r="CF180" s="38">
        <v>364</v>
      </c>
      <c r="CG180" s="38">
        <v>365</v>
      </c>
      <c r="CH180" s="38">
        <v>341</v>
      </c>
      <c r="CI180" s="38">
        <v>343</v>
      </c>
      <c r="CJ180" s="38">
        <v>345</v>
      </c>
      <c r="CK180" s="38">
        <v>343</v>
      </c>
      <c r="CL180" s="38">
        <v>349</v>
      </c>
      <c r="CM180" s="38">
        <v>314</v>
      </c>
      <c r="CN180" s="38">
        <v>362</v>
      </c>
      <c r="CO180" s="38">
        <v>366</v>
      </c>
      <c r="CP180" s="38">
        <v>355</v>
      </c>
      <c r="CQ180" s="38">
        <v>372</v>
      </c>
      <c r="CR180" s="38">
        <v>356</v>
      </c>
      <c r="CS180" s="38">
        <v>376</v>
      </c>
      <c r="CT180" s="38">
        <v>379</v>
      </c>
      <c r="CU180" s="38">
        <v>412</v>
      </c>
      <c r="CV180" s="52">
        <v>426</v>
      </c>
      <c r="CW180" s="52">
        <v>408</v>
      </c>
      <c r="CX180" s="52">
        <v>413</v>
      </c>
      <c r="CY180" s="52">
        <v>408</v>
      </c>
    </row>
    <row r="181" spans="1:103">
      <c r="A181" s="13" t="s">
        <v>343</v>
      </c>
      <c r="B181" s="5" t="s">
        <v>1574</v>
      </c>
      <c r="C181" s="18" t="s">
        <v>910</v>
      </c>
      <c r="D181" s="38">
        <v>101</v>
      </c>
      <c r="E181" s="38">
        <v>116</v>
      </c>
      <c r="F181" s="38">
        <v>85</v>
      </c>
      <c r="G181" s="38">
        <v>96</v>
      </c>
      <c r="H181" s="38">
        <v>120</v>
      </c>
      <c r="I181" s="38">
        <v>154</v>
      </c>
      <c r="J181" s="38">
        <v>168</v>
      </c>
      <c r="K181" s="38">
        <v>290</v>
      </c>
      <c r="L181" s="38">
        <v>265</v>
      </c>
      <c r="M181" s="38">
        <v>92</v>
      </c>
      <c r="N181" s="38">
        <v>73</v>
      </c>
      <c r="O181" s="38">
        <v>75</v>
      </c>
      <c r="P181" s="38">
        <v>96</v>
      </c>
      <c r="Q181" s="38">
        <v>64</v>
      </c>
      <c r="R181" s="38">
        <v>65</v>
      </c>
      <c r="S181" s="38">
        <v>72</v>
      </c>
      <c r="T181" s="38">
        <v>66</v>
      </c>
      <c r="U181" s="38">
        <v>74</v>
      </c>
      <c r="V181" s="38">
        <v>75</v>
      </c>
      <c r="W181" s="38">
        <v>124</v>
      </c>
      <c r="X181" s="53">
        <v>23</v>
      </c>
      <c r="Y181" s="38">
        <v>25</v>
      </c>
      <c r="Z181" s="38">
        <v>20</v>
      </c>
      <c r="AA181" s="38">
        <v>33</v>
      </c>
      <c r="AB181" s="38">
        <v>31</v>
      </c>
      <c r="AC181" s="38">
        <v>31</v>
      </c>
      <c r="AD181" s="38">
        <v>28</v>
      </c>
      <c r="AE181" s="38">
        <v>26</v>
      </c>
      <c r="AF181" s="38">
        <v>17</v>
      </c>
      <c r="AG181" s="38">
        <v>20</v>
      </c>
      <c r="AH181" s="38">
        <v>21</v>
      </c>
      <c r="AI181" s="38">
        <v>27</v>
      </c>
      <c r="AJ181" s="38">
        <v>27</v>
      </c>
      <c r="AK181" s="38">
        <v>23</v>
      </c>
      <c r="AL181" s="38">
        <v>23</v>
      </c>
      <c r="AM181" s="38">
        <v>23</v>
      </c>
      <c r="AN181" s="38">
        <v>21</v>
      </c>
      <c r="AO181" s="38">
        <v>40</v>
      </c>
      <c r="AP181" s="38">
        <v>32</v>
      </c>
      <c r="AQ181" s="38">
        <v>27</v>
      </c>
      <c r="AR181" s="38">
        <v>41</v>
      </c>
      <c r="AS181" s="38">
        <v>48</v>
      </c>
      <c r="AT181" s="38">
        <v>30</v>
      </c>
      <c r="AU181" s="38">
        <v>35</v>
      </c>
      <c r="AV181" s="38">
        <v>36</v>
      </c>
      <c r="AW181" s="38">
        <v>40</v>
      </c>
      <c r="AX181" s="38">
        <v>46</v>
      </c>
      <c r="AY181" s="38">
        <v>46</v>
      </c>
      <c r="AZ181" s="38">
        <v>28</v>
      </c>
      <c r="BA181" s="38">
        <v>38</v>
      </c>
      <c r="BB181" s="38">
        <v>79</v>
      </c>
      <c r="BC181" s="38">
        <v>145</v>
      </c>
      <c r="BD181" s="38">
        <v>119</v>
      </c>
      <c r="BE181" s="38">
        <v>54</v>
      </c>
      <c r="BF181" s="38">
        <v>42</v>
      </c>
      <c r="BG181" s="38">
        <v>50</v>
      </c>
      <c r="BH181" s="38">
        <v>25</v>
      </c>
      <c r="BI181" s="38">
        <v>27</v>
      </c>
      <c r="BJ181" s="38">
        <v>18</v>
      </c>
      <c r="BK181" s="38">
        <v>22</v>
      </c>
      <c r="BL181" s="38">
        <v>16</v>
      </c>
      <c r="BM181" s="38">
        <v>18</v>
      </c>
      <c r="BN181" s="38">
        <v>19</v>
      </c>
      <c r="BO181" s="38">
        <v>20</v>
      </c>
      <c r="BP181" s="38">
        <v>15</v>
      </c>
      <c r="BQ181" s="38">
        <v>17</v>
      </c>
      <c r="BR181" s="38">
        <v>19</v>
      </c>
      <c r="BS181" s="38">
        <v>24</v>
      </c>
      <c r="BT181" s="38">
        <v>20</v>
      </c>
      <c r="BU181" s="38">
        <v>28</v>
      </c>
      <c r="BV181" s="38">
        <v>21</v>
      </c>
      <c r="BW181" s="38">
        <v>27</v>
      </c>
      <c r="BX181" s="38">
        <v>15</v>
      </c>
      <c r="BY181" s="38">
        <v>16</v>
      </c>
      <c r="BZ181" s="38">
        <v>14</v>
      </c>
      <c r="CA181" s="38">
        <v>19</v>
      </c>
      <c r="CB181" s="38">
        <v>12</v>
      </c>
      <c r="CC181" s="38">
        <v>15</v>
      </c>
      <c r="CD181" s="38">
        <v>17</v>
      </c>
      <c r="CE181" s="38">
        <v>21</v>
      </c>
      <c r="CF181" s="38">
        <v>14</v>
      </c>
      <c r="CG181" s="38">
        <v>15</v>
      </c>
      <c r="CH181" s="38">
        <v>17</v>
      </c>
      <c r="CI181" s="38">
        <v>26</v>
      </c>
      <c r="CJ181" s="38">
        <v>17</v>
      </c>
      <c r="CK181" s="38">
        <v>13</v>
      </c>
      <c r="CL181" s="38">
        <v>15</v>
      </c>
      <c r="CM181" s="38">
        <v>21</v>
      </c>
      <c r="CN181" s="38">
        <v>18</v>
      </c>
      <c r="CO181" s="38">
        <v>18</v>
      </c>
      <c r="CP181" s="38">
        <v>18</v>
      </c>
      <c r="CQ181" s="38">
        <v>20</v>
      </c>
      <c r="CR181" s="38">
        <v>16</v>
      </c>
      <c r="CS181" s="38">
        <v>16</v>
      </c>
      <c r="CT181" s="38">
        <v>18</v>
      </c>
      <c r="CU181" s="38">
        <v>25</v>
      </c>
      <c r="CV181" s="52">
        <v>23</v>
      </c>
      <c r="CW181" s="52">
        <v>36</v>
      </c>
      <c r="CX181" s="52">
        <v>38</v>
      </c>
      <c r="CY181" s="52">
        <v>27</v>
      </c>
    </row>
    <row r="182" spans="1:103">
      <c r="A182" s="15" t="s">
        <v>345</v>
      </c>
      <c r="B182" s="5" t="s">
        <v>1575</v>
      </c>
      <c r="C182" s="18" t="s">
        <v>911</v>
      </c>
      <c r="D182" s="38">
        <v>127</v>
      </c>
      <c r="E182" s="38">
        <v>132</v>
      </c>
      <c r="F182" s="38">
        <v>144</v>
      </c>
      <c r="G182" s="38">
        <v>137</v>
      </c>
      <c r="H182" s="38">
        <v>115</v>
      </c>
      <c r="I182" s="38">
        <v>150</v>
      </c>
      <c r="J182" s="38">
        <v>136</v>
      </c>
      <c r="K182" s="38">
        <v>148</v>
      </c>
      <c r="L182" s="38">
        <v>170</v>
      </c>
      <c r="M182" s="38">
        <v>122</v>
      </c>
      <c r="N182" s="38">
        <v>138</v>
      </c>
      <c r="O182" s="38">
        <v>132</v>
      </c>
      <c r="P182" s="38">
        <v>136</v>
      </c>
      <c r="Q182" s="38">
        <v>137</v>
      </c>
      <c r="R182" s="38">
        <v>119</v>
      </c>
      <c r="S182" s="38">
        <v>123</v>
      </c>
      <c r="T182" s="38">
        <v>124</v>
      </c>
      <c r="U182" s="38">
        <v>137</v>
      </c>
      <c r="V182" s="38">
        <v>169</v>
      </c>
      <c r="W182" s="38">
        <v>119</v>
      </c>
      <c r="X182" s="53">
        <v>31</v>
      </c>
      <c r="Y182" s="38">
        <v>30</v>
      </c>
      <c r="Z182" s="38">
        <v>34</v>
      </c>
      <c r="AA182" s="38">
        <v>32</v>
      </c>
      <c r="AB182" s="38">
        <v>30</v>
      </c>
      <c r="AC182" s="38">
        <v>31</v>
      </c>
      <c r="AD182" s="38">
        <v>37</v>
      </c>
      <c r="AE182" s="38">
        <v>34</v>
      </c>
      <c r="AF182" s="38">
        <v>33</v>
      </c>
      <c r="AG182" s="38">
        <v>38</v>
      </c>
      <c r="AH182" s="38">
        <v>34</v>
      </c>
      <c r="AI182" s="38">
        <v>39</v>
      </c>
      <c r="AJ182" s="38">
        <v>38</v>
      </c>
      <c r="AK182" s="38">
        <v>30</v>
      </c>
      <c r="AL182" s="38">
        <v>29</v>
      </c>
      <c r="AM182" s="38">
        <v>40</v>
      </c>
      <c r="AN182" s="38">
        <v>29</v>
      </c>
      <c r="AO182" s="38">
        <v>34</v>
      </c>
      <c r="AP182" s="38">
        <v>29</v>
      </c>
      <c r="AQ182" s="38">
        <v>23</v>
      </c>
      <c r="AR182" s="38">
        <v>38</v>
      </c>
      <c r="AS182" s="38">
        <v>40</v>
      </c>
      <c r="AT182" s="38">
        <v>40</v>
      </c>
      <c r="AU182" s="38">
        <v>32</v>
      </c>
      <c r="AV182" s="38">
        <v>34</v>
      </c>
      <c r="AW182" s="38">
        <v>33</v>
      </c>
      <c r="AX182" s="38">
        <v>34</v>
      </c>
      <c r="AY182" s="38">
        <v>35</v>
      </c>
      <c r="AZ182" s="38">
        <v>30</v>
      </c>
      <c r="BA182" s="38">
        <v>32</v>
      </c>
      <c r="BB182" s="38">
        <v>36</v>
      </c>
      <c r="BC182" s="38">
        <v>50</v>
      </c>
      <c r="BD182" s="38">
        <v>42</v>
      </c>
      <c r="BE182" s="38">
        <v>54</v>
      </c>
      <c r="BF182" s="38">
        <v>43</v>
      </c>
      <c r="BG182" s="38">
        <v>31</v>
      </c>
      <c r="BH182" s="38">
        <v>29</v>
      </c>
      <c r="BI182" s="38">
        <v>28</v>
      </c>
      <c r="BJ182" s="38">
        <v>33</v>
      </c>
      <c r="BK182" s="38">
        <v>32</v>
      </c>
      <c r="BL182" s="38">
        <v>36</v>
      </c>
      <c r="BM182" s="38">
        <v>34</v>
      </c>
      <c r="BN182" s="38">
        <v>34</v>
      </c>
      <c r="BO182" s="38">
        <v>34</v>
      </c>
      <c r="BP182" s="38">
        <v>33</v>
      </c>
      <c r="BQ182" s="38">
        <v>36</v>
      </c>
      <c r="BR182" s="38">
        <v>31</v>
      </c>
      <c r="BS182" s="38">
        <v>32</v>
      </c>
      <c r="BT182" s="38">
        <v>31</v>
      </c>
      <c r="BU182" s="38">
        <v>35</v>
      </c>
      <c r="BV182" s="38">
        <v>39</v>
      </c>
      <c r="BW182" s="38">
        <v>31</v>
      </c>
      <c r="BX182" s="38">
        <v>32</v>
      </c>
      <c r="BY182" s="38">
        <v>35</v>
      </c>
      <c r="BZ182" s="38">
        <v>33</v>
      </c>
      <c r="CA182" s="38">
        <v>37</v>
      </c>
      <c r="CB182" s="38">
        <v>31</v>
      </c>
      <c r="CC182" s="38">
        <v>29</v>
      </c>
      <c r="CD182" s="38">
        <v>30</v>
      </c>
      <c r="CE182" s="38">
        <v>29</v>
      </c>
      <c r="CF182" s="38">
        <v>32</v>
      </c>
      <c r="CG182" s="38">
        <v>29</v>
      </c>
      <c r="CH182" s="38">
        <v>35</v>
      </c>
      <c r="CI182" s="38">
        <v>27</v>
      </c>
      <c r="CJ182" s="38">
        <v>26</v>
      </c>
      <c r="CK182" s="38">
        <v>29</v>
      </c>
      <c r="CL182" s="38">
        <v>31</v>
      </c>
      <c r="CM182" s="38">
        <v>38</v>
      </c>
      <c r="CN182" s="38">
        <v>30</v>
      </c>
      <c r="CO182" s="38">
        <v>35</v>
      </c>
      <c r="CP182" s="38">
        <v>36</v>
      </c>
      <c r="CQ182" s="38">
        <v>36</v>
      </c>
      <c r="CR182" s="38">
        <v>42</v>
      </c>
      <c r="CS182" s="38">
        <v>40</v>
      </c>
      <c r="CT182" s="38">
        <v>41</v>
      </c>
      <c r="CU182" s="38">
        <v>46</v>
      </c>
      <c r="CV182" s="52">
        <v>31</v>
      </c>
      <c r="CW182" s="52">
        <v>30</v>
      </c>
      <c r="CX182" s="52">
        <v>31</v>
      </c>
      <c r="CY182" s="52">
        <v>27</v>
      </c>
    </row>
    <row r="183" spans="1:103">
      <c r="A183" s="13" t="s">
        <v>347</v>
      </c>
      <c r="B183" s="5" t="s">
        <v>1576</v>
      </c>
      <c r="C183" s="18" t="s">
        <v>912</v>
      </c>
      <c r="D183" s="38">
        <v>38</v>
      </c>
      <c r="E183" s="38">
        <v>34</v>
      </c>
      <c r="F183" s="38">
        <v>33</v>
      </c>
      <c r="G183" s="38">
        <v>33</v>
      </c>
      <c r="H183" s="38">
        <v>42</v>
      </c>
      <c r="I183" s="38">
        <v>72</v>
      </c>
      <c r="J183" s="38">
        <v>55</v>
      </c>
      <c r="K183" s="38">
        <v>69</v>
      </c>
      <c r="L183" s="38">
        <v>91</v>
      </c>
      <c r="M183" s="38">
        <v>42</v>
      </c>
      <c r="N183" s="38">
        <v>54</v>
      </c>
      <c r="O183" s="38">
        <v>52</v>
      </c>
      <c r="P183" s="38">
        <v>63</v>
      </c>
      <c r="Q183" s="38">
        <v>58</v>
      </c>
      <c r="R183" s="38">
        <v>46</v>
      </c>
      <c r="S183" s="38">
        <v>57</v>
      </c>
      <c r="T183" s="38">
        <v>54</v>
      </c>
      <c r="U183" s="38">
        <v>55</v>
      </c>
      <c r="V183" s="38">
        <v>66</v>
      </c>
      <c r="W183" s="38">
        <v>71</v>
      </c>
      <c r="X183" s="53">
        <v>9</v>
      </c>
      <c r="Y183" s="38">
        <v>10</v>
      </c>
      <c r="Z183" s="38">
        <v>10</v>
      </c>
      <c r="AA183" s="38">
        <v>9</v>
      </c>
      <c r="AB183" s="38">
        <v>8</v>
      </c>
      <c r="AC183" s="38">
        <v>8</v>
      </c>
      <c r="AD183" s="38">
        <v>10</v>
      </c>
      <c r="AE183" s="38">
        <v>8</v>
      </c>
      <c r="AF183" s="38">
        <v>7</v>
      </c>
      <c r="AG183" s="38">
        <v>8</v>
      </c>
      <c r="AH183" s="38">
        <v>8</v>
      </c>
      <c r="AI183" s="38">
        <v>10</v>
      </c>
      <c r="AJ183" s="38">
        <v>11</v>
      </c>
      <c r="AK183" s="38">
        <v>7</v>
      </c>
      <c r="AL183" s="38">
        <v>8</v>
      </c>
      <c r="AM183" s="38">
        <v>7</v>
      </c>
      <c r="AN183" s="38">
        <v>11</v>
      </c>
      <c r="AO183" s="38">
        <v>13</v>
      </c>
      <c r="AP183" s="38">
        <v>10</v>
      </c>
      <c r="AQ183" s="38">
        <v>8</v>
      </c>
      <c r="AR183" s="38">
        <v>20</v>
      </c>
      <c r="AS183" s="38">
        <v>20</v>
      </c>
      <c r="AT183" s="38">
        <v>18</v>
      </c>
      <c r="AU183" s="38">
        <v>14</v>
      </c>
      <c r="AV183" s="38">
        <v>14</v>
      </c>
      <c r="AW183" s="38">
        <v>12</v>
      </c>
      <c r="AX183" s="38">
        <v>15</v>
      </c>
      <c r="AY183" s="38">
        <v>14</v>
      </c>
      <c r="AZ183" s="38">
        <v>11</v>
      </c>
      <c r="BA183" s="38">
        <v>13</v>
      </c>
      <c r="BB183" s="38">
        <v>17</v>
      </c>
      <c r="BC183" s="38">
        <v>28</v>
      </c>
      <c r="BD183" s="38">
        <v>22</v>
      </c>
      <c r="BE183" s="38">
        <v>35</v>
      </c>
      <c r="BF183" s="38">
        <v>21</v>
      </c>
      <c r="BG183" s="38">
        <v>13</v>
      </c>
      <c r="BH183" s="38">
        <v>10</v>
      </c>
      <c r="BI183" s="38">
        <v>10</v>
      </c>
      <c r="BJ183" s="38">
        <v>11</v>
      </c>
      <c r="BK183" s="38">
        <v>11</v>
      </c>
      <c r="BL183" s="38">
        <v>14</v>
      </c>
      <c r="BM183" s="38">
        <v>11</v>
      </c>
      <c r="BN183" s="38">
        <v>14</v>
      </c>
      <c r="BO183" s="38">
        <v>15</v>
      </c>
      <c r="BP183" s="38">
        <v>14</v>
      </c>
      <c r="BQ183" s="38">
        <v>14</v>
      </c>
      <c r="BR183" s="38">
        <v>12</v>
      </c>
      <c r="BS183" s="38">
        <v>12</v>
      </c>
      <c r="BT183" s="38">
        <v>15</v>
      </c>
      <c r="BU183" s="38">
        <v>15</v>
      </c>
      <c r="BV183" s="38">
        <v>16</v>
      </c>
      <c r="BW183" s="38">
        <v>17</v>
      </c>
      <c r="BX183" s="38">
        <v>15</v>
      </c>
      <c r="BY183" s="38">
        <v>17</v>
      </c>
      <c r="BZ183" s="38">
        <v>12</v>
      </c>
      <c r="CA183" s="38">
        <v>14</v>
      </c>
      <c r="CB183" s="38">
        <v>12</v>
      </c>
      <c r="CC183" s="38">
        <v>12</v>
      </c>
      <c r="CD183" s="38">
        <v>12</v>
      </c>
      <c r="CE183" s="38">
        <v>10</v>
      </c>
      <c r="CF183" s="38">
        <v>12</v>
      </c>
      <c r="CG183" s="38">
        <v>12</v>
      </c>
      <c r="CH183" s="38">
        <v>16</v>
      </c>
      <c r="CI183" s="38">
        <v>17</v>
      </c>
      <c r="CJ183" s="38">
        <v>12</v>
      </c>
      <c r="CK183" s="38">
        <v>12</v>
      </c>
      <c r="CL183" s="38">
        <v>13</v>
      </c>
      <c r="CM183" s="38">
        <v>17</v>
      </c>
      <c r="CN183" s="38">
        <v>11</v>
      </c>
      <c r="CO183" s="38">
        <v>15</v>
      </c>
      <c r="CP183" s="38">
        <v>15</v>
      </c>
      <c r="CQ183" s="38">
        <v>14</v>
      </c>
      <c r="CR183" s="38">
        <v>14</v>
      </c>
      <c r="CS183" s="38">
        <v>15</v>
      </c>
      <c r="CT183" s="38">
        <v>19</v>
      </c>
      <c r="CU183" s="38">
        <v>18</v>
      </c>
      <c r="CV183" s="52">
        <v>17</v>
      </c>
      <c r="CW183" s="52">
        <v>15</v>
      </c>
      <c r="CX183" s="52">
        <v>20</v>
      </c>
      <c r="CY183" s="52">
        <v>19</v>
      </c>
    </row>
    <row r="184" spans="1:103">
      <c r="A184" s="13" t="s">
        <v>349</v>
      </c>
      <c r="B184" s="5" t="s">
        <v>1577</v>
      </c>
      <c r="C184" s="18" t="s">
        <v>913</v>
      </c>
      <c r="D184" s="38">
        <v>89</v>
      </c>
      <c r="E184" s="38">
        <v>98</v>
      </c>
      <c r="F184" s="38">
        <v>111</v>
      </c>
      <c r="G184" s="38">
        <v>104</v>
      </c>
      <c r="H184" s="38">
        <v>73</v>
      </c>
      <c r="I184" s="38">
        <v>78</v>
      </c>
      <c r="J184" s="38">
        <v>81</v>
      </c>
      <c r="K184" s="38">
        <v>79</v>
      </c>
      <c r="L184" s="38">
        <v>79</v>
      </c>
      <c r="M184" s="38">
        <v>80</v>
      </c>
      <c r="N184" s="38">
        <v>84</v>
      </c>
      <c r="O184" s="38">
        <v>80</v>
      </c>
      <c r="P184" s="38">
        <v>73</v>
      </c>
      <c r="Q184" s="38">
        <v>79</v>
      </c>
      <c r="R184" s="38">
        <v>73</v>
      </c>
      <c r="S184" s="38">
        <v>66</v>
      </c>
      <c r="T184" s="38">
        <v>70</v>
      </c>
      <c r="U184" s="38">
        <v>82</v>
      </c>
      <c r="V184" s="38">
        <v>103</v>
      </c>
      <c r="W184" s="38">
        <v>48</v>
      </c>
      <c r="X184" s="53">
        <v>22</v>
      </c>
      <c r="Y184" s="38">
        <v>20</v>
      </c>
      <c r="Z184" s="38">
        <v>24</v>
      </c>
      <c r="AA184" s="38">
        <v>23</v>
      </c>
      <c r="AB184" s="38">
        <v>22</v>
      </c>
      <c r="AC184" s="38">
        <v>23</v>
      </c>
      <c r="AD184" s="38">
        <v>27</v>
      </c>
      <c r="AE184" s="38">
        <v>26</v>
      </c>
      <c r="AF184" s="38">
        <v>26</v>
      </c>
      <c r="AG184" s="38">
        <v>30</v>
      </c>
      <c r="AH184" s="38">
        <v>26</v>
      </c>
      <c r="AI184" s="38">
        <v>29</v>
      </c>
      <c r="AJ184" s="38">
        <v>27</v>
      </c>
      <c r="AK184" s="38">
        <v>23</v>
      </c>
      <c r="AL184" s="38">
        <v>21</v>
      </c>
      <c r="AM184" s="38">
        <v>33</v>
      </c>
      <c r="AN184" s="38">
        <v>18</v>
      </c>
      <c r="AO184" s="38">
        <v>21</v>
      </c>
      <c r="AP184" s="38">
        <v>19</v>
      </c>
      <c r="AQ184" s="38">
        <v>15</v>
      </c>
      <c r="AR184" s="38">
        <v>18</v>
      </c>
      <c r="AS184" s="38">
        <v>20</v>
      </c>
      <c r="AT184" s="38">
        <v>22</v>
      </c>
      <c r="AU184" s="38">
        <v>18</v>
      </c>
      <c r="AV184" s="38">
        <v>20</v>
      </c>
      <c r="AW184" s="38">
        <v>21</v>
      </c>
      <c r="AX184" s="38">
        <v>19</v>
      </c>
      <c r="AY184" s="38">
        <v>21</v>
      </c>
      <c r="AZ184" s="38">
        <v>19</v>
      </c>
      <c r="BA184" s="38">
        <v>19</v>
      </c>
      <c r="BB184" s="38">
        <v>19</v>
      </c>
      <c r="BC184" s="38">
        <v>22</v>
      </c>
      <c r="BD184" s="38">
        <v>20</v>
      </c>
      <c r="BE184" s="38">
        <v>19</v>
      </c>
      <c r="BF184" s="38">
        <v>22</v>
      </c>
      <c r="BG184" s="38">
        <v>18</v>
      </c>
      <c r="BH184" s="38">
        <v>19</v>
      </c>
      <c r="BI184" s="38">
        <v>18</v>
      </c>
      <c r="BJ184" s="38">
        <v>22</v>
      </c>
      <c r="BK184" s="38">
        <v>21</v>
      </c>
      <c r="BL184" s="38">
        <v>22</v>
      </c>
      <c r="BM184" s="38">
        <v>23</v>
      </c>
      <c r="BN184" s="38">
        <v>20</v>
      </c>
      <c r="BO184" s="38">
        <v>19</v>
      </c>
      <c r="BP184" s="38">
        <v>19</v>
      </c>
      <c r="BQ184" s="38">
        <v>22</v>
      </c>
      <c r="BR184" s="38">
        <v>19</v>
      </c>
      <c r="BS184" s="38">
        <v>20</v>
      </c>
      <c r="BT184" s="38">
        <v>16</v>
      </c>
      <c r="BU184" s="38">
        <v>20</v>
      </c>
      <c r="BV184" s="38">
        <v>23</v>
      </c>
      <c r="BW184" s="38">
        <v>14</v>
      </c>
      <c r="BX184" s="38">
        <v>17</v>
      </c>
      <c r="BY184" s="38">
        <v>18</v>
      </c>
      <c r="BZ184" s="38">
        <v>21</v>
      </c>
      <c r="CA184" s="38">
        <v>23</v>
      </c>
      <c r="CB184" s="38">
        <v>19</v>
      </c>
      <c r="CC184" s="38">
        <v>17</v>
      </c>
      <c r="CD184" s="38">
        <v>18</v>
      </c>
      <c r="CE184" s="38">
        <v>19</v>
      </c>
      <c r="CF184" s="38">
        <v>20</v>
      </c>
      <c r="CG184" s="38">
        <v>17</v>
      </c>
      <c r="CH184" s="38">
        <v>19</v>
      </c>
      <c r="CI184" s="38">
        <v>10</v>
      </c>
      <c r="CJ184" s="38">
        <v>14</v>
      </c>
      <c r="CK184" s="38">
        <v>17</v>
      </c>
      <c r="CL184" s="38">
        <v>18</v>
      </c>
      <c r="CM184" s="38">
        <v>21</v>
      </c>
      <c r="CN184" s="38">
        <v>19</v>
      </c>
      <c r="CO184" s="38">
        <v>20</v>
      </c>
      <c r="CP184" s="38">
        <v>21</v>
      </c>
      <c r="CQ184" s="38">
        <v>22</v>
      </c>
      <c r="CR184" s="38">
        <v>28</v>
      </c>
      <c r="CS184" s="38">
        <v>25</v>
      </c>
      <c r="CT184" s="38">
        <v>22</v>
      </c>
      <c r="CU184" s="38">
        <v>28</v>
      </c>
      <c r="CV184" s="52">
        <v>14</v>
      </c>
      <c r="CW184" s="52">
        <v>15</v>
      </c>
      <c r="CX184" s="52">
        <v>11</v>
      </c>
      <c r="CY184" s="52">
        <v>8</v>
      </c>
    </row>
    <row r="185" spans="1:103">
      <c r="A185" s="7" t="s">
        <v>351</v>
      </c>
      <c r="B185" s="5" t="s">
        <v>1578</v>
      </c>
      <c r="C185" s="18" t="s">
        <v>914</v>
      </c>
      <c r="D185" s="38">
        <v>14</v>
      </c>
      <c r="E185" s="38">
        <v>9</v>
      </c>
      <c r="F185" s="38">
        <v>14</v>
      </c>
      <c r="G185" s="38">
        <v>13</v>
      </c>
      <c r="H185" s="38">
        <v>9</v>
      </c>
      <c r="I185" s="38">
        <v>17</v>
      </c>
      <c r="J185" s="38">
        <v>10</v>
      </c>
      <c r="K185" s="38">
        <v>15</v>
      </c>
      <c r="L185" s="38">
        <v>11</v>
      </c>
      <c r="M185" s="38">
        <v>11</v>
      </c>
      <c r="N185" s="38">
        <v>9</v>
      </c>
      <c r="O185" s="38">
        <v>14</v>
      </c>
      <c r="P185" s="38">
        <v>10</v>
      </c>
      <c r="Q185" s="38">
        <v>10</v>
      </c>
      <c r="R185" s="38">
        <v>11</v>
      </c>
      <c r="S185" s="38">
        <v>16</v>
      </c>
      <c r="T185" s="38">
        <v>93</v>
      </c>
      <c r="U185" s="38">
        <v>90</v>
      </c>
      <c r="V185" s="38">
        <v>51</v>
      </c>
      <c r="W185" s="38">
        <v>31</v>
      </c>
      <c r="X185" s="53">
        <v>5</v>
      </c>
      <c r="Y185" s="38">
        <v>4</v>
      </c>
      <c r="Z185" s="38">
        <v>2</v>
      </c>
      <c r="AA185" s="38">
        <v>3</v>
      </c>
      <c r="AB185" s="38">
        <v>2</v>
      </c>
      <c r="AC185" s="38">
        <v>2</v>
      </c>
      <c r="AD185" s="38">
        <v>3</v>
      </c>
      <c r="AE185" s="38">
        <v>2</v>
      </c>
      <c r="AF185" s="38">
        <v>4</v>
      </c>
      <c r="AG185" s="38">
        <v>1</v>
      </c>
      <c r="AH185" s="38">
        <v>4</v>
      </c>
      <c r="AI185" s="38">
        <v>5</v>
      </c>
      <c r="AJ185" s="38">
        <v>4</v>
      </c>
      <c r="AK185" s="38">
        <v>2</v>
      </c>
      <c r="AL185" s="38">
        <v>3</v>
      </c>
      <c r="AM185" s="38">
        <v>4</v>
      </c>
      <c r="AN185" s="38">
        <v>2</v>
      </c>
      <c r="AO185" s="38">
        <v>2</v>
      </c>
      <c r="AP185" s="38">
        <v>3</v>
      </c>
      <c r="AQ185" s="38">
        <v>2</v>
      </c>
      <c r="AR185" s="38">
        <v>7</v>
      </c>
      <c r="AS185" s="38">
        <v>2</v>
      </c>
      <c r="AT185" s="38">
        <v>5</v>
      </c>
      <c r="AU185" s="38">
        <v>3</v>
      </c>
      <c r="AV185" s="38">
        <v>5</v>
      </c>
      <c r="AW185" s="38">
        <v>2</v>
      </c>
      <c r="AX185" s="38">
        <v>1</v>
      </c>
      <c r="AY185" s="38">
        <v>2</v>
      </c>
      <c r="AZ185" s="38">
        <v>2</v>
      </c>
      <c r="BA185" s="38">
        <v>4</v>
      </c>
      <c r="BB185" s="38">
        <v>5</v>
      </c>
      <c r="BC185" s="38">
        <v>4</v>
      </c>
      <c r="BD185" s="38">
        <v>2</v>
      </c>
      <c r="BE185" s="38">
        <v>3</v>
      </c>
      <c r="BF185" s="38">
        <v>4</v>
      </c>
      <c r="BG185" s="38">
        <v>2</v>
      </c>
      <c r="BH185" s="38">
        <v>2</v>
      </c>
      <c r="BI185" s="38">
        <v>6</v>
      </c>
      <c r="BJ185" s="38">
        <v>2</v>
      </c>
      <c r="BK185" s="38">
        <v>1</v>
      </c>
      <c r="BL185" s="38">
        <v>2</v>
      </c>
      <c r="BM185" s="38">
        <v>1</v>
      </c>
      <c r="BN185" s="38">
        <v>2</v>
      </c>
      <c r="BO185" s="38">
        <v>4</v>
      </c>
      <c r="BP185" s="38">
        <v>3</v>
      </c>
      <c r="BQ185" s="38">
        <v>3</v>
      </c>
      <c r="BR185" s="38">
        <v>4</v>
      </c>
      <c r="BS185" s="38">
        <v>4</v>
      </c>
      <c r="BT185" s="38">
        <v>2</v>
      </c>
      <c r="BU185" s="38">
        <v>3</v>
      </c>
      <c r="BV185" s="38">
        <v>2</v>
      </c>
      <c r="BW185" s="38">
        <v>3</v>
      </c>
      <c r="BX185" s="38">
        <v>2</v>
      </c>
      <c r="BY185" s="38">
        <v>4</v>
      </c>
      <c r="BZ185" s="38">
        <v>2</v>
      </c>
      <c r="CA185" s="38">
        <v>2</v>
      </c>
      <c r="CB185" s="38">
        <v>3</v>
      </c>
      <c r="CC185" s="38">
        <v>4</v>
      </c>
      <c r="CD185" s="38">
        <v>2</v>
      </c>
      <c r="CE185" s="38">
        <v>2</v>
      </c>
      <c r="CF185" s="38">
        <v>2</v>
      </c>
      <c r="CG185" s="38">
        <v>2</v>
      </c>
      <c r="CH185" s="38">
        <v>8</v>
      </c>
      <c r="CI185" s="38">
        <v>4</v>
      </c>
      <c r="CJ185" s="38">
        <v>41</v>
      </c>
      <c r="CK185" s="38">
        <v>36</v>
      </c>
      <c r="CL185" s="38">
        <v>15</v>
      </c>
      <c r="CM185" s="38">
        <v>1</v>
      </c>
      <c r="CN185" s="38">
        <v>30</v>
      </c>
      <c r="CO185" s="38">
        <v>6</v>
      </c>
      <c r="CP185" s="38">
        <v>3</v>
      </c>
      <c r="CQ185" s="38">
        <v>51</v>
      </c>
      <c r="CR185" s="38">
        <v>38</v>
      </c>
      <c r="CS185" s="38">
        <v>3</v>
      </c>
      <c r="CT185" s="38">
        <v>2</v>
      </c>
      <c r="CU185" s="38">
        <v>8</v>
      </c>
      <c r="CV185" s="52">
        <v>21</v>
      </c>
      <c r="CW185" s="52">
        <v>7</v>
      </c>
      <c r="CX185" s="52">
        <v>2</v>
      </c>
      <c r="CY185" s="52">
        <v>1</v>
      </c>
    </row>
    <row r="186" spans="1:103">
      <c r="A186" s="15" t="s">
        <v>353</v>
      </c>
      <c r="B186" s="5" t="s">
        <v>1579</v>
      </c>
      <c r="C186" s="18" t="s">
        <v>915</v>
      </c>
      <c r="D186" s="38">
        <v>9</v>
      </c>
      <c r="E186" s="38">
        <v>4</v>
      </c>
      <c r="F186" s="38">
        <v>7</v>
      </c>
      <c r="G186" s="38">
        <v>7</v>
      </c>
      <c r="H186" s="38">
        <v>4</v>
      </c>
      <c r="I186" s="38">
        <v>11</v>
      </c>
      <c r="J186" s="38">
        <v>5</v>
      </c>
      <c r="K186" s="38">
        <v>7</v>
      </c>
      <c r="L186" s="38">
        <v>6</v>
      </c>
      <c r="M186" s="38">
        <v>3</v>
      </c>
      <c r="N186" s="38">
        <v>5</v>
      </c>
      <c r="O186" s="38">
        <v>8</v>
      </c>
      <c r="P186" s="38">
        <v>5</v>
      </c>
      <c r="Q186" s="38">
        <v>5</v>
      </c>
      <c r="R186" s="38">
        <v>5</v>
      </c>
      <c r="S186" s="38">
        <v>10</v>
      </c>
      <c r="T186" s="38">
        <v>87</v>
      </c>
      <c r="U186" s="38">
        <v>83</v>
      </c>
      <c r="V186" s="38">
        <v>44</v>
      </c>
      <c r="W186" s="38">
        <v>25</v>
      </c>
      <c r="X186" s="53">
        <v>3</v>
      </c>
      <c r="Y186" s="38">
        <v>3</v>
      </c>
      <c r="Z186" s="38">
        <v>1</v>
      </c>
      <c r="AA186" s="38">
        <v>2</v>
      </c>
      <c r="AB186" s="38">
        <v>1</v>
      </c>
      <c r="AC186" s="38">
        <v>1</v>
      </c>
      <c r="AD186" s="38">
        <v>1</v>
      </c>
      <c r="AE186" s="38">
        <v>1</v>
      </c>
      <c r="AF186" s="38">
        <v>3</v>
      </c>
      <c r="AG186" s="38">
        <v>0</v>
      </c>
      <c r="AH186" s="38">
        <v>2</v>
      </c>
      <c r="AI186" s="38">
        <v>2</v>
      </c>
      <c r="AJ186" s="38">
        <v>2</v>
      </c>
      <c r="AK186" s="38">
        <v>1</v>
      </c>
      <c r="AL186" s="38">
        <v>1</v>
      </c>
      <c r="AM186" s="38">
        <v>3</v>
      </c>
      <c r="AN186" s="38">
        <v>1</v>
      </c>
      <c r="AO186" s="38">
        <v>1</v>
      </c>
      <c r="AP186" s="38">
        <v>1</v>
      </c>
      <c r="AQ186" s="38">
        <v>1</v>
      </c>
      <c r="AR186" s="38">
        <v>6</v>
      </c>
      <c r="AS186" s="38">
        <v>1</v>
      </c>
      <c r="AT186" s="38">
        <v>3</v>
      </c>
      <c r="AU186" s="38">
        <v>1</v>
      </c>
      <c r="AV186" s="38">
        <v>3</v>
      </c>
      <c r="AW186" s="38">
        <v>1</v>
      </c>
      <c r="AX186" s="38">
        <v>0</v>
      </c>
      <c r="AY186" s="38">
        <v>1</v>
      </c>
      <c r="AZ186" s="38">
        <v>1</v>
      </c>
      <c r="BA186" s="38">
        <v>3</v>
      </c>
      <c r="BB186" s="38">
        <v>2</v>
      </c>
      <c r="BC186" s="38">
        <v>1</v>
      </c>
      <c r="BD186" s="38">
        <v>1</v>
      </c>
      <c r="BE186" s="38">
        <v>2</v>
      </c>
      <c r="BF186" s="38">
        <v>2</v>
      </c>
      <c r="BG186" s="38">
        <v>1</v>
      </c>
      <c r="BH186" s="38">
        <v>1</v>
      </c>
      <c r="BI186" s="38">
        <v>1</v>
      </c>
      <c r="BJ186" s="38">
        <v>1</v>
      </c>
      <c r="BK186" s="38">
        <v>0</v>
      </c>
      <c r="BL186" s="38">
        <v>1</v>
      </c>
      <c r="BM186" s="38">
        <v>0</v>
      </c>
      <c r="BN186" s="38">
        <v>1</v>
      </c>
      <c r="BO186" s="38">
        <v>3</v>
      </c>
      <c r="BP186" s="38">
        <v>1</v>
      </c>
      <c r="BQ186" s="38">
        <v>2</v>
      </c>
      <c r="BR186" s="38">
        <v>2</v>
      </c>
      <c r="BS186" s="38">
        <v>3</v>
      </c>
      <c r="BT186" s="38">
        <v>1</v>
      </c>
      <c r="BU186" s="38">
        <v>1</v>
      </c>
      <c r="BV186" s="38">
        <v>1</v>
      </c>
      <c r="BW186" s="38">
        <v>2</v>
      </c>
      <c r="BX186" s="38">
        <v>0</v>
      </c>
      <c r="BY186" s="38">
        <v>3</v>
      </c>
      <c r="BZ186" s="38">
        <v>1</v>
      </c>
      <c r="CA186" s="38">
        <v>1</v>
      </c>
      <c r="CB186" s="38">
        <v>2</v>
      </c>
      <c r="CC186" s="38">
        <v>2</v>
      </c>
      <c r="CD186" s="38">
        <v>1</v>
      </c>
      <c r="CE186" s="38">
        <v>0</v>
      </c>
      <c r="CF186" s="38">
        <v>1</v>
      </c>
      <c r="CG186" s="38">
        <v>1</v>
      </c>
      <c r="CH186" s="38">
        <v>6</v>
      </c>
      <c r="CI186" s="38">
        <v>2</v>
      </c>
      <c r="CJ186" s="38">
        <v>39</v>
      </c>
      <c r="CK186" s="38">
        <v>35</v>
      </c>
      <c r="CL186" s="38">
        <v>13</v>
      </c>
      <c r="CM186" s="38">
        <v>0</v>
      </c>
      <c r="CN186" s="38">
        <v>28</v>
      </c>
      <c r="CO186" s="38">
        <v>4</v>
      </c>
      <c r="CP186" s="38">
        <v>1</v>
      </c>
      <c r="CQ186" s="38">
        <v>50</v>
      </c>
      <c r="CR186" s="38">
        <v>37</v>
      </c>
      <c r="CS186" s="38">
        <v>1</v>
      </c>
      <c r="CT186" s="38">
        <v>0</v>
      </c>
      <c r="CU186" s="38">
        <v>6</v>
      </c>
      <c r="CV186" s="52">
        <v>18</v>
      </c>
      <c r="CW186" s="52">
        <v>6</v>
      </c>
      <c r="CX186" s="52">
        <v>1</v>
      </c>
      <c r="CY186" s="52">
        <v>0</v>
      </c>
    </row>
    <row r="187" spans="1:103">
      <c r="A187" s="13" t="s">
        <v>355</v>
      </c>
      <c r="B187" s="5" t="s">
        <v>1580</v>
      </c>
      <c r="C187" s="18" t="s">
        <v>916</v>
      </c>
      <c r="D187" s="38">
        <v>9</v>
      </c>
      <c r="E187" s="38">
        <v>4</v>
      </c>
      <c r="F187" s="38">
        <v>7</v>
      </c>
      <c r="G187" s="38">
        <v>7</v>
      </c>
      <c r="H187" s="38">
        <v>4</v>
      </c>
      <c r="I187" s="38">
        <v>11</v>
      </c>
      <c r="J187" s="38">
        <v>5</v>
      </c>
      <c r="K187" s="38">
        <v>7</v>
      </c>
      <c r="L187" s="38">
        <v>6</v>
      </c>
      <c r="M187" s="38">
        <v>3</v>
      </c>
      <c r="N187" s="38">
        <v>5</v>
      </c>
      <c r="O187" s="38">
        <v>8</v>
      </c>
      <c r="P187" s="38">
        <v>5</v>
      </c>
      <c r="Q187" s="38">
        <v>5</v>
      </c>
      <c r="R187" s="38">
        <v>5</v>
      </c>
      <c r="S187" s="38">
        <v>10</v>
      </c>
      <c r="T187" s="38">
        <v>87</v>
      </c>
      <c r="U187" s="38">
        <v>83</v>
      </c>
      <c r="V187" s="38">
        <v>44</v>
      </c>
      <c r="W187" s="38">
        <v>25</v>
      </c>
      <c r="X187" s="53">
        <v>3</v>
      </c>
      <c r="Y187" s="38">
        <v>3</v>
      </c>
      <c r="Z187" s="38">
        <v>1</v>
      </c>
      <c r="AA187" s="38">
        <v>2</v>
      </c>
      <c r="AB187" s="38">
        <v>1</v>
      </c>
      <c r="AC187" s="38">
        <v>1</v>
      </c>
      <c r="AD187" s="38">
        <v>1</v>
      </c>
      <c r="AE187" s="38">
        <v>1</v>
      </c>
      <c r="AF187" s="38">
        <v>3</v>
      </c>
      <c r="AG187" s="38">
        <v>0</v>
      </c>
      <c r="AH187" s="38">
        <v>2</v>
      </c>
      <c r="AI187" s="38">
        <v>2</v>
      </c>
      <c r="AJ187" s="38">
        <v>2</v>
      </c>
      <c r="AK187" s="38">
        <v>1</v>
      </c>
      <c r="AL187" s="38">
        <v>1</v>
      </c>
      <c r="AM187" s="38">
        <v>3</v>
      </c>
      <c r="AN187" s="38">
        <v>1</v>
      </c>
      <c r="AO187" s="38">
        <v>1</v>
      </c>
      <c r="AP187" s="38">
        <v>1</v>
      </c>
      <c r="AQ187" s="38">
        <v>1</v>
      </c>
      <c r="AR187" s="38">
        <v>6</v>
      </c>
      <c r="AS187" s="38">
        <v>1</v>
      </c>
      <c r="AT187" s="38">
        <v>3</v>
      </c>
      <c r="AU187" s="38">
        <v>1</v>
      </c>
      <c r="AV187" s="38">
        <v>3</v>
      </c>
      <c r="AW187" s="38">
        <v>1</v>
      </c>
      <c r="AX187" s="38">
        <v>0</v>
      </c>
      <c r="AY187" s="38">
        <v>1</v>
      </c>
      <c r="AZ187" s="38">
        <v>1</v>
      </c>
      <c r="BA187" s="38">
        <v>3</v>
      </c>
      <c r="BB187" s="38">
        <v>2</v>
      </c>
      <c r="BC187" s="38">
        <v>1</v>
      </c>
      <c r="BD187" s="38">
        <v>1</v>
      </c>
      <c r="BE187" s="38">
        <v>2</v>
      </c>
      <c r="BF187" s="38">
        <v>2</v>
      </c>
      <c r="BG187" s="38">
        <v>1</v>
      </c>
      <c r="BH187" s="38">
        <v>1</v>
      </c>
      <c r="BI187" s="38">
        <v>1</v>
      </c>
      <c r="BJ187" s="38">
        <v>1</v>
      </c>
      <c r="BK187" s="38">
        <v>0</v>
      </c>
      <c r="BL187" s="38">
        <v>1</v>
      </c>
      <c r="BM187" s="38">
        <v>0</v>
      </c>
      <c r="BN187" s="38">
        <v>1</v>
      </c>
      <c r="BO187" s="38">
        <v>3</v>
      </c>
      <c r="BP187" s="38">
        <v>1</v>
      </c>
      <c r="BQ187" s="38">
        <v>2</v>
      </c>
      <c r="BR187" s="38">
        <v>2</v>
      </c>
      <c r="BS187" s="38">
        <v>3</v>
      </c>
      <c r="BT187" s="38">
        <v>1</v>
      </c>
      <c r="BU187" s="38">
        <v>1</v>
      </c>
      <c r="BV187" s="38">
        <v>1</v>
      </c>
      <c r="BW187" s="38">
        <v>2</v>
      </c>
      <c r="BX187" s="38">
        <v>0</v>
      </c>
      <c r="BY187" s="38">
        <v>3</v>
      </c>
      <c r="BZ187" s="38">
        <v>1</v>
      </c>
      <c r="CA187" s="38">
        <v>1</v>
      </c>
      <c r="CB187" s="38">
        <v>2</v>
      </c>
      <c r="CC187" s="38">
        <v>2</v>
      </c>
      <c r="CD187" s="38">
        <v>1</v>
      </c>
      <c r="CE187" s="38">
        <v>0</v>
      </c>
      <c r="CF187" s="38">
        <v>1</v>
      </c>
      <c r="CG187" s="38">
        <v>1</v>
      </c>
      <c r="CH187" s="38">
        <v>6</v>
      </c>
      <c r="CI187" s="38">
        <v>2</v>
      </c>
      <c r="CJ187" s="38">
        <v>39</v>
      </c>
      <c r="CK187" s="38">
        <v>35</v>
      </c>
      <c r="CL187" s="38">
        <v>13</v>
      </c>
      <c r="CM187" s="38">
        <v>0</v>
      </c>
      <c r="CN187" s="38">
        <v>28</v>
      </c>
      <c r="CO187" s="38">
        <v>4</v>
      </c>
      <c r="CP187" s="38">
        <v>1</v>
      </c>
      <c r="CQ187" s="38">
        <v>50</v>
      </c>
      <c r="CR187" s="38">
        <v>37</v>
      </c>
      <c r="CS187" s="38">
        <v>1</v>
      </c>
      <c r="CT187" s="38">
        <v>0</v>
      </c>
      <c r="CU187" s="38">
        <v>6</v>
      </c>
      <c r="CV187" s="52">
        <v>18</v>
      </c>
      <c r="CW187" s="52">
        <v>6</v>
      </c>
      <c r="CX187" s="52">
        <v>1</v>
      </c>
      <c r="CY187" s="52">
        <v>0</v>
      </c>
    </row>
    <row r="188" spans="1:103">
      <c r="A188" s="15" t="s">
        <v>357</v>
      </c>
      <c r="B188" s="5" t="s">
        <v>1581</v>
      </c>
      <c r="C188" s="18" t="s">
        <v>917</v>
      </c>
      <c r="D188" s="38">
        <v>5</v>
      </c>
      <c r="E188" s="38">
        <v>5</v>
      </c>
      <c r="F188" s="38">
        <v>7</v>
      </c>
      <c r="G188" s="38">
        <v>6</v>
      </c>
      <c r="H188" s="38">
        <v>5</v>
      </c>
      <c r="I188" s="38">
        <v>6</v>
      </c>
      <c r="J188" s="38">
        <v>5</v>
      </c>
      <c r="K188" s="38">
        <v>8</v>
      </c>
      <c r="L188" s="38">
        <v>5</v>
      </c>
      <c r="M188" s="38">
        <v>8</v>
      </c>
      <c r="N188" s="38">
        <v>4</v>
      </c>
      <c r="O188" s="38">
        <v>6</v>
      </c>
      <c r="P188" s="38">
        <v>5</v>
      </c>
      <c r="Q188" s="38">
        <v>5</v>
      </c>
      <c r="R188" s="38">
        <v>6</v>
      </c>
      <c r="S188" s="38">
        <v>6</v>
      </c>
      <c r="T188" s="38">
        <v>6</v>
      </c>
      <c r="U188" s="38">
        <v>7</v>
      </c>
      <c r="V188" s="38">
        <v>7</v>
      </c>
      <c r="W188" s="38">
        <v>6</v>
      </c>
      <c r="X188" s="53">
        <v>2</v>
      </c>
      <c r="Y188" s="38">
        <v>1</v>
      </c>
      <c r="Z188" s="38">
        <v>1</v>
      </c>
      <c r="AA188" s="38">
        <v>1</v>
      </c>
      <c r="AB188" s="38">
        <v>1</v>
      </c>
      <c r="AC188" s="38">
        <v>1</v>
      </c>
      <c r="AD188" s="38">
        <v>2</v>
      </c>
      <c r="AE188" s="38">
        <v>1</v>
      </c>
      <c r="AF188" s="38">
        <v>1</v>
      </c>
      <c r="AG188" s="38">
        <v>1</v>
      </c>
      <c r="AH188" s="38">
        <v>2</v>
      </c>
      <c r="AI188" s="38">
        <v>3</v>
      </c>
      <c r="AJ188" s="38">
        <v>2</v>
      </c>
      <c r="AK188" s="38">
        <v>1</v>
      </c>
      <c r="AL188" s="38">
        <v>2</v>
      </c>
      <c r="AM188" s="38">
        <v>1</v>
      </c>
      <c r="AN188" s="38">
        <v>1</v>
      </c>
      <c r="AO188" s="38">
        <v>1</v>
      </c>
      <c r="AP188" s="38">
        <v>2</v>
      </c>
      <c r="AQ188" s="38">
        <v>1</v>
      </c>
      <c r="AR188" s="38">
        <v>1</v>
      </c>
      <c r="AS188" s="38">
        <v>1</v>
      </c>
      <c r="AT188" s="38">
        <v>2</v>
      </c>
      <c r="AU188" s="38">
        <v>2</v>
      </c>
      <c r="AV188" s="38">
        <v>2</v>
      </c>
      <c r="AW188" s="38">
        <v>1</v>
      </c>
      <c r="AX188" s="38">
        <v>1</v>
      </c>
      <c r="AY188" s="38">
        <v>1</v>
      </c>
      <c r="AZ188" s="38">
        <v>1</v>
      </c>
      <c r="BA188" s="38">
        <v>1</v>
      </c>
      <c r="BB188" s="38">
        <v>3</v>
      </c>
      <c r="BC188" s="38">
        <v>3</v>
      </c>
      <c r="BD188" s="38">
        <v>1</v>
      </c>
      <c r="BE188" s="38">
        <v>1</v>
      </c>
      <c r="BF188" s="38">
        <v>2</v>
      </c>
      <c r="BG188" s="38">
        <v>1</v>
      </c>
      <c r="BH188" s="38">
        <v>1</v>
      </c>
      <c r="BI188" s="38">
        <v>5</v>
      </c>
      <c r="BJ188" s="38">
        <v>1</v>
      </c>
      <c r="BK188" s="38">
        <v>1</v>
      </c>
      <c r="BL188" s="38">
        <v>1</v>
      </c>
      <c r="BM188" s="38">
        <v>1</v>
      </c>
      <c r="BN188" s="38">
        <v>1</v>
      </c>
      <c r="BO188" s="38">
        <v>1</v>
      </c>
      <c r="BP188" s="38">
        <v>2</v>
      </c>
      <c r="BQ188" s="38">
        <v>1</v>
      </c>
      <c r="BR188" s="38">
        <v>2</v>
      </c>
      <c r="BS188" s="38">
        <v>1</v>
      </c>
      <c r="BT188" s="38">
        <v>1</v>
      </c>
      <c r="BU188" s="38">
        <v>2</v>
      </c>
      <c r="BV188" s="38">
        <v>1</v>
      </c>
      <c r="BW188" s="38">
        <v>1</v>
      </c>
      <c r="BX188" s="38">
        <v>2</v>
      </c>
      <c r="BY188" s="38">
        <v>1</v>
      </c>
      <c r="BZ188" s="38">
        <v>1</v>
      </c>
      <c r="CA188" s="38">
        <v>1</v>
      </c>
      <c r="CB188" s="38">
        <v>1</v>
      </c>
      <c r="CC188" s="38">
        <v>2</v>
      </c>
      <c r="CD188" s="38">
        <v>1</v>
      </c>
      <c r="CE188" s="38">
        <v>2</v>
      </c>
      <c r="CF188" s="38">
        <v>1</v>
      </c>
      <c r="CG188" s="38">
        <v>1</v>
      </c>
      <c r="CH188" s="38">
        <v>2</v>
      </c>
      <c r="CI188" s="38">
        <v>2</v>
      </c>
      <c r="CJ188" s="38">
        <v>2</v>
      </c>
      <c r="CK188" s="38">
        <v>1</v>
      </c>
      <c r="CL188" s="38">
        <v>2</v>
      </c>
      <c r="CM188" s="38">
        <v>1</v>
      </c>
      <c r="CN188" s="38">
        <v>2</v>
      </c>
      <c r="CO188" s="38">
        <v>2</v>
      </c>
      <c r="CP188" s="38">
        <v>2</v>
      </c>
      <c r="CQ188" s="38">
        <v>1</v>
      </c>
      <c r="CR188" s="38">
        <v>1</v>
      </c>
      <c r="CS188" s="38">
        <v>2</v>
      </c>
      <c r="CT188" s="38">
        <v>2</v>
      </c>
      <c r="CU188" s="38">
        <v>2</v>
      </c>
      <c r="CV188" s="52">
        <v>3</v>
      </c>
      <c r="CW188" s="52">
        <v>1</v>
      </c>
      <c r="CX188" s="52">
        <v>1</v>
      </c>
      <c r="CY188" s="52">
        <v>1</v>
      </c>
    </row>
    <row r="189" spans="1:103">
      <c r="A189" s="13" t="s">
        <v>359</v>
      </c>
      <c r="B189" s="5" t="s">
        <v>1582</v>
      </c>
      <c r="C189" s="18" t="s">
        <v>918</v>
      </c>
      <c r="D189" s="38">
        <v>5</v>
      </c>
      <c r="E189" s="38">
        <v>5</v>
      </c>
      <c r="F189" s="38">
        <v>7</v>
      </c>
      <c r="G189" s="38">
        <v>6</v>
      </c>
      <c r="H189" s="38">
        <v>5</v>
      </c>
      <c r="I189" s="38">
        <v>6</v>
      </c>
      <c r="J189" s="38">
        <v>5</v>
      </c>
      <c r="K189" s="38">
        <v>8</v>
      </c>
      <c r="L189" s="38">
        <v>5</v>
      </c>
      <c r="M189" s="38">
        <v>8</v>
      </c>
      <c r="N189" s="38">
        <v>4</v>
      </c>
      <c r="O189" s="38">
        <v>6</v>
      </c>
      <c r="P189" s="38">
        <v>5</v>
      </c>
      <c r="Q189" s="38">
        <v>5</v>
      </c>
      <c r="R189" s="38">
        <v>6</v>
      </c>
      <c r="S189" s="38">
        <v>6</v>
      </c>
      <c r="T189" s="38">
        <v>6</v>
      </c>
      <c r="U189" s="38">
        <v>7</v>
      </c>
      <c r="V189" s="38">
        <v>7</v>
      </c>
      <c r="W189" s="38">
        <v>6</v>
      </c>
      <c r="X189" s="53">
        <v>2</v>
      </c>
      <c r="Y189" s="38">
        <v>1</v>
      </c>
      <c r="Z189" s="38">
        <v>1</v>
      </c>
      <c r="AA189" s="38">
        <v>1</v>
      </c>
      <c r="AB189" s="38">
        <v>1</v>
      </c>
      <c r="AC189" s="38">
        <v>1</v>
      </c>
      <c r="AD189" s="38">
        <v>2</v>
      </c>
      <c r="AE189" s="38">
        <v>1</v>
      </c>
      <c r="AF189" s="38">
        <v>1</v>
      </c>
      <c r="AG189" s="38">
        <v>1</v>
      </c>
      <c r="AH189" s="38">
        <v>2</v>
      </c>
      <c r="AI189" s="38">
        <v>3</v>
      </c>
      <c r="AJ189" s="38">
        <v>2</v>
      </c>
      <c r="AK189" s="38">
        <v>1</v>
      </c>
      <c r="AL189" s="38">
        <v>2</v>
      </c>
      <c r="AM189" s="38">
        <v>1</v>
      </c>
      <c r="AN189" s="38">
        <v>1</v>
      </c>
      <c r="AO189" s="38">
        <v>1</v>
      </c>
      <c r="AP189" s="38">
        <v>2</v>
      </c>
      <c r="AQ189" s="38">
        <v>1</v>
      </c>
      <c r="AR189" s="38">
        <v>1</v>
      </c>
      <c r="AS189" s="38">
        <v>1</v>
      </c>
      <c r="AT189" s="38">
        <v>2</v>
      </c>
      <c r="AU189" s="38">
        <v>2</v>
      </c>
      <c r="AV189" s="38">
        <v>2</v>
      </c>
      <c r="AW189" s="38">
        <v>1</v>
      </c>
      <c r="AX189" s="38">
        <v>1</v>
      </c>
      <c r="AY189" s="38">
        <v>1</v>
      </c>
      <c r="AZ189" s="38">
        <v>1</v>
      </c>
      <c r="BA189" s="38">
        <v>1</v>
      </c>
      <c r="BB189" s="38">
        <v>3</v>
      </c>
      <c r="BC189" s="38">
        <v>3</v>
      </c>
      <c r="BD189" s="38">
        <v>1</v>
      </c>
      <c r="BE189" s="38">
        <v>1</v>
      </c>
      <c r="BF189" s="38">
        <v>2</v>
      </c>
      <c r="BG189" s="38">
        <v>1</v>
      </c>
      <c r="BH189" s="38">
        <v>1</v>
      </c>
      <c r="BI189" s="38">
        <v>5</v>
      </c>
      <c r="BJ189" s="38">
        <v>1</v>
      </c>
      <c r="BK189" s="38">
        <v>1</v>
      </c>
      <c r="BL189" s="38">
        <v>1</v>
      </c>
      <c r="BM189" s="38">
        <v>1</v>
      </c>
      <c r="BN189" s="38">
        <v>1</v>
      </c>
      <c r="BO189" s="38">
        <v>1</v>
      </c>
      <c r="BP189" s="38">
        <v>2</v>
      </c>
      <c r="BQ189" s="38">
        <v>1</v>
      </c>
      <c r="BR189" s="38">
        <v>2</v>
      </c>
      <c r="BS189" s="38">
        <v>1</v>
      </c>
      <c r="BT189" s="38">
        <v>1</v>
      </c>
      <c r="BU189" s="38">
        <v>2</v>
      </c>
      <c r="BV189" s="38">
        <v>1</v>
      </c>
      <c r="BW189" s="38">
        <v>1</v>
      </c>
      <c r="BX189" s="38">
        <v>2</v>
      </c>
      <c r="BY189" s="38">
        <v>1</v>
      </c>
      <c r="BZ189" s="38">
        <v>1</v>
      </c>
      <c r="CA189" s="38">
        <v>1</v>
      </c>
      <c r="CB189" s="38">
        <v>1</v>
      </c>
      <c r="CC189" s="38">
        <v>2</v>
      </c>
      <c r="CD189" s="38">
        <v>1</v>
      </c>
      <c r="CE189" s="38">
        <v>2</v>
      </c>
      <c r="CF189" s="38">
        <v>1</v>
      </c>
      <c r="CG189" s="38">
        <v>1</v>
      </c>
      <c r="CH189" s="38">
        <v>2</v>
      </c>
      <c r="CI189" s="38">
        <v>2</v>
      </c>
      <c r="CJ189" s="38">
        <v>2</v>
      </c>
      <c r="CK189" s="38">
        <v>1</v>
      </c>
      <c r="CL189" s="38">
        <v>2</v>
      </c>
      <c r="CM189" s="38">
        <v>1</v>
      </c>
      <c r="CN189" s="38">
        <v>2</v>
      </c>
      <c r="CO189" s="38">
        <v>2</v>
      </c>
      <c r="CP189" s="38">
        <v>2</v>
      </c>
      <c r="CQ189" s="38">
        <v>1</v>
      </c>
      <c r="CR189" s="38">
        <v>1</v>
      </c>
      <c r="CS189" s="38">
        <v>2</v>
      </c>
      <c r="CT189" s="38">
        <v>2</v>
      </c>
      <c r="CU189" s="38">
        <v>2</v>
      </c>
      <c r="CV189" s="52">
        <v>3</v>
      </c>
      <c r="CW189" s="52">
        <v>1</v>
      </c>
      <c r="CX189" s="52">
        <v>1</v>
      </c>
      <c r="CY189" s="52">
        <v>1</v>
      </c>
    </row>
    <row r="190" spans="1:103">
      <c r="A190" s="7" t="s">
        <v>361</v>
      </c>
      <c r="B190" s="5" t="s">
        <v>1583</v>
      </c>
      <c r="C190" s="18" t="s">
        <v>919</v>
      </c>
      <c r="D190" s="38">
        <v>1370</v>
      </c>
      <c r="E190" s="38">
        <v>1520</v>
      </c>
      <c r="F190" s="38">
        <v>2072</v>
      </c>
      <c r="G190" s="38">
        <v>1952</v>
      </c>
      <c r="H190" s="38">
        <v>2293</v>
      </c>
      <c r="I190" s="38">
        <v>2213</v>
      </c>
      <c r="J190" s="38">
        <v>2352</v>
      </c>
      <c r="K190" s="38">
        <v>2795</v>
      </c>
      <c r="L190" s="38">
        <v>2620</v>
      </c>
      <c r="M190" s="38">
        <v>3069</v>
      </c>
      <c r="N190" s="38">
        <v>2665</v>
      </c>
      <c r="O190" s="38">
        <v>2042</v>
      </c>
      <c r="P190" s="38">
        <v>3175</v>
      </c>
      <c r="Q190" s="38">
        <v>3296</v>
      </c>
      <c r="R190" s="38">
        <v>4689</v>
      </c>
      <c r="S190" s="38">
        <v>4360</v>
      </c>
      <c r="T190" s="38">
        <v>4632</v>
      </c>
      <c r="U190" s="38">
        <v>5951</v>
      </c>
      <c r="V190" s="38">
        <v>5319</v>
      </c>
      <c r="W190" s="38">
        <v>5166</v>
      </c>
      <c r="X190" s="53">
        <v>317</v>
      </c>
      <c r="Y190" s="38">
        <v>435</v>
      </c>
      <c r="Z190" s="38">
        <v>302</v>
      </c>
      <c r="AA190" s="38">
        <v>316</v>
      </c>
      <c r="AB190" s="38">
        <v>355</v>
      </c>
      <c r="AC190" s="38">
        <v>392</v>
      </c>
      <c r="AD190" s="38">
        <v>388</v>
      </c>
      <c r="AE190" s="38">
        <v>385</v>
      </c>
      <c r="AF190" s="38">
        <v>370</v>
      </c>
      <c r="AG190" s="38">
        <v>676</v>
      </c>
      <c r="AH190" s="38">
        <v>449</v>
      </c>
      <c r="AI190" s="38">
        <v>577</v>
      </c>
      <c r="AJ190" s="38">
        <v>578</v>
      </c>
      <c r="AK190" s="38">
        <v>577</v>
      </c>
      <c r="AL190" s="38">
        <v>378</v>
      </c>
      <c r="AM190" s="38">
        <v>419</v>
      </c>
      <c r="AN190" s="38">
        <v>514</v>
      </c>
      <c r="AO190" s="38">
        <v>780</v>
      </c>
      <c r="AP190" s="38">
        <v>503</v>
      </c>
      <c r="AQ190" s="38">
        <v>496</v>
      </c>
      <c r="AR190" s="38">
        <v>560</v>
      </c>
      <c r="AS190" s="38">
        <v>585</v>
      </c>
      <c r="AT190" s="38">
        <v>473</v>
      </c>
      <c r="AU190" s="38">
        <v>595</v>
      </c>
      <c r="AV190" s="38">
        <v>508</v>
      </c>
      <c r="AW190" s="38">
        <v>743</v>
      </c>
      <c r="AX190" s="38">
        <v>522</v>
      </c>
      <c r="AY190" s="38">
        <v>579</v>
      </c>
      <c r="AZ190" s="38">
        <v>712</v>
      </c>
      <c r="BA190" s="38">
        <v>679</v>
      </c>
      <c r="BB190" s="38">
        <v>679</v>
      </c>
      <c r="BC190" s="38">
        <v>725</v>
      </c>
      <c r="BD190" s="38">
        <v>612</v>
      </c>
      <c r="BE190" s="38">
        <v>660</v>
      </c>
      <c r="BF190" s="38">
        <v>551</v>
      </c>
      <c r="BG190" s="38">
        <v>797</v>
      </c>
      <c r="BH190" s="38">
        <v>699</v>
      </c>
      <c r="BI190" s="38">
        <v>711</v>
      </c>
      <c r="BJ190" s="38">
        <v>819</v>
      </c>
      <c r="BK190" s="38">
        <v>840</v>
      </c>
      <c r="BL190" s="38">
        <v>684</v>
      </c>
      <c r="BM190" s="38">
        <v>733</v>
      </c>
      <c r="BN190" s="38">
        <v>615</v>
      </c>
      <c r="BO190" s="38">
        <v>633</v>
      </c>
      <c r="BP190" s="38">
        <v>460</v>
      </c>
      <c r="BQ190" s="38">
        <v>697</v>
      </c>
      <c r="BR190" s="38">
        <v>399</v>
      </c>
      <c r="BS190" s="38">
        <v>486</v>
      </c>
      <c r="BT190" s="38">
        <v>755</v>
      </c>
      <c r="BU190" s="38">
        <v>722</v>
      </c>
      <c r="BV190" s="38">
        <v>713</v>
      </c>
      <c r="BW190" s="38">
        <v>985</v>
      </c>
      <c r="BX190" s="38">
        <v>765</v>
      </c>
      <c r="BY190" s="38">
        <v>753</v>
      </c>
      <c r="BZ190" s="38">
        <v>803</v>
      </c>
      <c r="CA190" s="38">
        <v>975</v>
      </c>
      <c r="CB190" s="38">
        <v>804</v>
      </c>
      <c r="CC190" s="38">
        <v>1081</v>
      </c>
      <c r="CD190" s="38">
        <v>1302</v>
      </c>
      <c r="CE190" s="38">
        <v>1502</v>
      </c>
      <c r="CF190" s="38">
        <v>909</v>
      </c>
      <c r="CG190" s="38">
        <v>1480</v>
      </c>
      <c r="CH190" s="38">
        <v>1065</v>
      </c>
      <c r="CI190" s="38">
        <v>906</v>
      </c>
      <c r="CJ190" s="38">
        <v>953</v>
      </c>
      <c r="CK190" s="38">
        <v>1002</v>
      </c>
      <c r="CL190" s="38">
        <v>1044</v>
      </c>
      <c r="CM190" s="38">
        <v>1633</v>
      </c>
      <c r="CN190" s="38">
        <v>1406</v>
      </c>
      <c r="CO190" s="38">
        <v>1827</v>
      </c>
      <c r="CP190" s="38">
        <v>1195</v>
      </c>
      <c r="CQ190" s="38">
        <v>1523</v>
      </c>
      <c r="CR190" s="38">
        <v>1343</v>
      </c>
      <c r="CS190" s="38">
        <v>1751</v>
      </c>
      <c r="CT190" s="38">
        <v>943</v>
      </c>
      <c r="CU190" s="38">
        <v>1282</v>
      </c>
      <c r="CV190" s="52">
        <v>1155</v>
      </c>
      <c r="CW190" s="52">
        <v>1511</v>
      </c>
      <c r="CX190" s="52">
        <v>1126</v>
      </c>
      <c r="CY190" s="52">
        <v>1374</v>
      </c>
    </row>
    <row r="191" spans="1:103">
      <c r="A191" s="15" t="s">
        <v>363</v>
      </c>
      <c r="B191" s="5" t="s">
        <v>1584</v>
      </c>
      <c r="C191" s="18" t="s">
        <v>920</v>
      </c>
      <c r="D191" s="38">
        <v>841</v>
      </c>
      <c r="E191" s="38">
        <v>880</v>
      </c>
      <c r="F191" s="38">
        <v>1319</v>
      </c>
      <c r="G191" s="38">
        <v>1294</v>
      </c>
      <c r="H191" s="38">
        <v>1594</v>
      </c>
      <c r="I191" s="38">
        <v>1486</v>
      </c>
      <c r="J191" s="38">
        <v>1603</v>
      </c>
      <c r="K191" s="38">
        <v>1932</v>
      </c>
      <c r="L191" s="38">
        <v>1797</v>
      </c>
      <c r="M191" s="38">
        <v>2528</v>
      </c>
      <c r="N191" s="38">
        <v>2109</v>
      </c>
      <c r="O191" s="38">
        <v>1679</v>
      </c>
      <c r="P191" s="38">
        <v>2728</v>
      </c>
      <c r="Q191" s="38">
        <v>2671</v>
      </c>
      <c r="R191" s="38">
        <v>3828</v>
      </c>
      <c r="S191" s="38">
        <v>3404</v>
      </c>
      <c r="T191" s="38">
        <v>3699</v>
      </c>
      <c r="U191" s="38">
        <v>4799</v>
      </c>
      <c r="V191" s="38">
        <v>4257</v>
      </c>
      <c r="W191" s="38">
        <v>4263</v>
      </c>
      <c r="X191" s="53">
        <v>187</v>
      </c>
      <c r="Y191" s="38">
        <v>317</v>
      </c>
      <c r="Z191" s="38">
        <v>161</v>
      </c>
      <c r="AA191" s="38">
        <v>176</v>
      </c>
      <c r="AB191" s="38">
        <v>219</v>
      </c>
      <c r="AC191" s="38">
        <v>227</v>
      </c>
      <c r="AD191" s="38">
        <v>213</v>
      </c>
      <c r="AE191" s="38">
        <v>221</v>
      </c>
      <c r="AF191" s="38">
        <v>214</v>
      </c>
      <c r="AG191" s="38">
        <v>463</v>
      </c>
      <c r="AH191" s="38">
        <v>274</v>
      </c>
      <c r="AI191" s="38">
        <v>368</v>
      </c>
      <c r="AJ191" s="38">
        <v>382</v>
      </c>
      <c r="AK191" s="38">
        <v>417</v>
      </c>
      <c r="AL191" s="38">
        <v>228</v>
      </c>
      <c r="AM191" s="38">
        <v>267</v>
      </c>
      <c r="AN191" s="38">
        <v>332</v>
      </c>
      <c r="AO191" s="38">
        <v>604</v>
      </c>
      <c r="AP191" s="38">
        <v>340</v>
      </c>
      <c r="AQ191" s="38">
        <v>318</v>
      </c>
      <c r="AR191" s="38">
        <v>385</v>
      </c>
      <c r="AS191" s="38">
        <v>384</v>
      </c>
      <c r="AT191" s="38">
        <v>313</v>
      </c>
      <c r="AU191" s="38">
        <v>404</v>
      </c>
      <c r="AV191" s="38">
        <v>327</v>
      </c>
      <c r="AW191" s="38">
        <v>550</v>
      </c>
      <c r="AX191" s="38">
        <v>311</v>
      </c>
      <c r="AY191" s="38">
        <v>415</v>
      </c>
      <c r="AZ191" s="38">
        <v>505</v>
      </c>
      <c r="BA191" s="38">
        <v>497</v>
      </c>
      <c r="BB191" s="38">
        <v>429</v>
      </c>
      <c r="BC191" s="38">
        <v>501</v>
      </c>
      <c r="BD191" s="38">
        <v>411</v>
      </c>
      <c r="BE191" s="38">
        <v>455</v>
      </c>
      <c r="BF191" s="38">
        <v>387</v>
      </c>
      <c r="BG191" s="38">
        <v>544</v>
      </c>
      <c r="BH191" s="38">
        <v>532</v>
      </c>
      <c r="BI191" s="38">
        <v>564</v>
      </c>
      <c r="BJ191" s="38">
        <v>708</v>
      </c>
      <c r="BK191" s="38">
        <v>724</v>
      </c>
      <c r="BL191" s="38">
        <v>553</v>
      </c>
      <c r="BM191" s="38">
        <v>580</v>
      </c>
      <c r="BN191" s="38">
        <v>477</v>
      </c>
      <c r="BO191" s="38">
        <v>499</v>
      </c>
      <c r="BP191" s="38">
        <v>359</v>
      </c>
      <c r="BQ191" s="38">
        <v>606</v>
      </c>
      <c r="BR191" s="38">
        <v>314</v>
      </c>
      <c r="BS191" s="38">
        <v>400</v>
      </c>
      <c r="BT191" s="38">
        <v>659</v>
      </c>
      <c r="BU191" s="38">
        <v>614</v>
      </c>
      <c r="BV191" s="38">
        <v>605</v>
      </c>
      <c r="BW191" s="38">
        <v>850</v>
      </c>
      <c r="BX191" s="38">
        <v>617</v>
      </c>
      <c r="BY191" s="38">
        <v>628</v>
      </c>
      <c r="BZ191" s="38">
        <v>618</v>
      </c>
      <c r="CA191" s="38">
        <v>808</v>
      </c>
      <c r="CB191" s="38">
        <v>635</v>
      </c>
      <c r="CC191" s="38">
        <v>914</v>
      </c>
      <c r="CD191" s="38">
        <v>983</v>
      </c>
      <c r="CE191" s="38">
        <v>1296</v>
      </c>
      <c r="CF191" s="38">
        <v>690</v>
      </c>
      <c r="CG191" s="38">
        <v>1185</v>
      </c>
      <c r="CH191" s="38">
        <v>843</v>
      </c>
      <c r="CI191" s="38">
        <v>686</v>
      </c>
      <c r="CJ191" s="38">
        <v>704</v>
      </c>
      <c r="CK191" s="38">
        <v>835</v>
      </c>
      <c r="CL191" s="38">
        <v>789</v>
      </c>
      <c r="CM191" s="38">
        <v>1371</v>
      </c>
      <c r="CN191" s="38">
        <v>1114</v>
      </c>
      <c r="CO191" s="38">
        <v>1472</v>
      </c>
      <c r="CP191" s="38">
        <v>953</v>
      </c>
      <c r="CQ191" s="38">
        <v>1260</v>
      </c>
      <c r="CR191" s="38">
        <v>1060</v>
      </c>
      <c r="CS191" s="38">
        <v>1462</v>
      </c>
      <c r="CT191" s="38">
        <v>715</v>
      </c>
      <c r="CU191" s="38">
        <v>1020</v>
      </c>
      <c r="CV191" s="52">
        <v>939</v>
      </c>
      <c r="CW191" s="52">
        <v>1289</v>
      </c>
      <c r="CX191" s="52">
        <v>904</v>
      </c>
      <c r="CY191" s="52">
        <v>1131</v>
      </c>
    </row>
    <row r="192" spans="1:103">
      <c r="A192" s="16" t="s">
        <v>365</v>
      </c>
      <c r="B192" s="5" t="s">
        <v>1585</v>
      </c>
      <c r="C192" s="18" t="s">
        <v>921</v>
      </c>
      <c r="D192" s="38">
        <v>841</v>
      </c>
      <c r="E192" s="38">
        <v>880</v>
      </c>
      <c r="F192" s="38">
        <v>1319</v>
      </c>
      <c r="G192" s="38">
        <v>1294</v>
      </c>
      <c r="H192" s="38">
        <v>1594</v>
      </c>
      <c r="I192" s="38">
        <v>1486</v>
      </c>
      <c r="J192" s="38">
        <v>1603</v>
      </c>
      <c r="K192" s="38">
        <v>1932</v>
      </c>
      <c r="L192" s="38">
        <v>1797</v>
      </c>
      <c r="M192" s="38">
        <v>2528</v>
      </c>
      <c r="N192" s="38">
        <v>2109</v>
      </c>
      <c r="O192" s="38">
        <v>1679</v>
      </c>
      <c r="P192" s="38">
        <v>2728</v>
      </c>
      <c r="Q192" s="38">
        <v>2671</v>
      </c>
      <c r="R192" s="38">
        <v>3828</v>
      </c>
      <c r="S192" s="38">
        <v>3404</v>
      </c>
      <c r="T192" s="38">
        <v>3699</v>
      </c>
      <c r="U192" s="38">
        <v>4799</v>
      </c>
      <c r="V192" s="38">
        <v>4257</v>
      </c>
      <c r="W192" s="38">
        <v>4263</v>
      </c>
      <c r="X192" s="53">
        <v>187</v>
      </c>
      <c r="Y192" s="38">
        <v>317</v>
      </c>
      <c r="Z192" s="38">
        <v>161</v>
      </c>
      <c r="AA192" s="38">
        <v>176</v>
      </c>
      <c r="AB192" s="38">
        <v>219</v>
      </c>
      <c r="AC192" s="38">
        <v>227</v>
      </c>
      <c r="AD192" s="38">
        <v>213</v>
      </c>
      <c r="AE192" s="38">
        <v>221</v>
      </c>
      <c r="AF192" s="38">
        <v>214</v>
      </c>
      <c r="AG192" s="38">
        <v>463</v>
      </c>
      <c r="AH192" s="38">
        <v>274</v>
      </c>
      <c r="AI192" s="38">
        <v>368</v>
      </c>
      <c r="AJ192" s="38">
        <v>382</v>
      </c>
      <c r="AK192" s="38">
        <v>417</v>
      </c>
      <c r="AL192" s="38">
        <v>228</v>
      </c>
      <c r="AM192" s="38">
        <v>267</v>
      </c>
      <c r="AN192" s="38">
        <v>332</v>
      </c>
      <c r="AO192" s="38">
        <v>604</v>
      </c>
      <c r="AP192" s="38">
        <v>340</v>
      </c>
      <c r="AQ192" s="38">
        <v>318</v>
      </c>
      <c r="AR192" s="38">
        <v>385</v>
      </c>
      <c r="AS192" s="38">
        <v>384</v>
      </c>
      <c r="AT192" s="38">
        <v>313</v>
      </c>
      <c r="AU192" s="38">
        <v>404</v>
      </c>
      <c r="AV192" s="38">
        <v>327</v>
      </c>
      <c r="AW192" s="38">
        <v>550</v>
      </c>
      <c r="AX192" s="38">
        <v>311</v>
      </c>
      <c r="AY192" s="38">
        <v>415</v>
      </c>
      <c r="AZ192" s="38">
        <v>505</v>
      </c>
      <c r="BA192" s="38">
        <v>497</v>
      </c>
      <c r="BB192" s="38">
        <v>429</v>
      </c>
      <c r="BC192" s="38">
        <v>501</v>
      </c>
      <c r="BD192" s="38">
        <v>411</v>
      </c>
      <c r="BE192" s="38">
        <v>455</v>
      </c>
      <c r="BF192" s="38">
        <v>387</v>
      </c>
      <c r="BG192" s="38">
        <v>544</v>
      </c>
      <c r="BH192" s="38">
        <v>532</v>
      </c>
      <c r="BI192" s="38">
        <v>564</v>
      </c>
      <c r="BJ192" s="38">
        <v>708</v>
      </c>
      <c r="BK192" s="38">
        <v>724</v>
      </c>
      <c r="BL192" s="38">
        <v>553</v>
      </c>
      <c r="BM192" s="38">
        <v>580</v>
      </c>
      <c r="BN192" s="38">
        <v>477</v>
      </c>
      <c r="BO192" s="38">
        <v>499</v>
      </c>
      <c r="BP192" s="38">
        <v>359</v>
      </c>
      <c r="BQ192" s="38">
        <v>606</v>
      </c>
      <c r="BR192" s="38">
        <v>314</v>
      </c>
      <c r="BS192" s="38">
        <v>400</v>
      </c>
      <c r="BT192" s="38">
        <v>659</v>
      </c>
      <c r="BU192" s="38">
        <v>614</v>
      </c>
      <c r="BV192" s="38">
        <v>605</v>
      </c>
      <c r="BW192" s="38">
        <v>850</v>
      </c>
      <c r="BX192" s="38">
        <v>617</v>
      </c>
      <c r="BY192" s="38">
        <v>628</v>
      </c>
      <c r="BZ192" s="38">
        <v>618</v>
      </c>
      <c r="CA192" s="38">
        <v>808</v>
      </c>
      <c r="CB192" s="38">
        <v>635</v>
      </c>
      <c r="CC192" s="38">
        <v>914</v>
      </c>
      <c r="CD192" s="38">
        <v>983</v>
      </c>
      <c r="CE192" s="38">
        <v>1296</v>
      </c>
      <c r="CF192" s="38">
        <v>690</v>
      </c>
      <c r="CG192" s="38">
        <v>1185</v>
      </c>
      <c r="CH192" s="38">
        <v>843</v>
      </c>
      <c r="CI192" s="38">
        <v>686</v>
      </c>
      <c r="CJ192" s="38">
        <v>704</v>
      </c>
      <c r="CK192" s="38">
        <v>835</v>
      </c>
      <c r="CL192" s="38">
        <v>789</v>
      </c>
      <c r="CM192" s="38">
        <v>1371</v>
      </c>
      <c r="CN192" s="38">
        <v>1114</v>
      </c>
      <c r="CO192" s="38">
        <v>1472</v>
      </c>
      <c r="CP192" s="38">
        <v>953</v>
      </c>
      <c r="CQ192" s="38">
        <v>1260</v>
      </c>
      <c r="CR192" s="38">
        <v>1060</v>
      </c>
      <c r="CS192" s="38">
        <v>1462</v>
      </c>
      <c r="CT192" s="38">
        <v>715</v>
      </c>
      <c r="CU192" s="38">
        <v>1020</v>
      </c>
      <c r="CV192" s="52">
        <v>939</v>
      </c>
      <c r="CW192" s="52">
        <v>1289</v>
      </c>
      <c r="CX192" s="52">
        <v>904</v>
      </c>
      <c r="CY192" s="52">
        <v>1131</v>
      </c>
    </row>
    <row r="193" spans="1:103">
      <c r="A193" s="15" t="s">
        <v>367</v>
      </c>
      <c r="B193" s="5" t="s">
        <v>1586</v>
      </c>
      <c r="C193" s="18" t="s">
        <v>922</v>
      </c>
      <c r="D193" s="38">
        <v>529</v>
      </c>
      <c r="E193" s="38">
        <v>640</v>
      </c>
      <c r="F193" s="38">
        <v>753</v>
      </c>
      <c r="G193" s="38">
        <v>658</v>
      </c>
      <c r="H193" s="38">
        <v>699</v>
      </c>
      <c r="I193" s="38">
        <v>727</v>
      </c>
      <c r="J193" s="38">
        <v>749</v>
      </c>
      <c r="K193" s="38">
        <v>863</v>
      </c>
      <c r="L193" s="38">
        <v>823</v>
      </c>
      <c r="M193" s="38">
        <v>541</v>
      </c>
      <c r="N193" s="38">
        <v>556</v>
      </c>
      <c r="O193" s="38">
        <v>363</v>
      </c>
      <c r="P193" s="38">
        <v>447</v>
      </c>
      <c r="Q193" s="38">
        <v>625</v>
      </c>
      <c r="R193" s="38">
        <v>861</v>
      </c>
      <c r="S193" s="38">
        <v>956</v>
      </c>
      <c r="T193" s="38">
        <v>933</v>
      </c>
      <c r="U193" s="38">
        <v>1152</v>
      </c>
      <c r="V193" s="38">
        <v>1062</v>
      </c>
      <c r="W193" s="38">
        <v>903</v>
      </c>
      <c r="X193" s="53">
        <v>130</v>
      </c>
      <c r="Y193" s="38">
        <v>117</v>
      </c>
      <c r="Z193" s="38">
        <v>142</v>
      </c>
      <c r="AA193" s="38">
        <v>140</v>
      </c>
      <c r="AB193" s="38">
        <v>136</v>
      </c>
      <c r="AC193" s="38">
        <v>165</v>
      </c>
      <c r="AD193" s="38">
        <v>175</v>
      </c>
      <c r="AE193" s="38">
        <v>164</v>
      </c>
      <c r="AF193" s="38">
        <v>156</v>
      </c>
      <c r="AG193" s="38">
        <v>213</v>
      </c>
      <c r="AH193" s="38">
        <v>175</v>
      </c>
      <c r="AI193" s="38">
        <v>209</v>
      </c>
      <c r="AJ193" s="38">
        <v>196</v>
      </c>
      <c r="AK193" s="38">
        <v>159</v>
      </c>
      <c r="AL193" s="38">
        <v>151</v>
      </c>
      <c r="AM193" s="38">
        <v>152</v>
      </c>
      <c r="AN193" s="38">
        <v>182</v>
      </c>
      <c r="AO193" s="38">
        <v>176</v>
      </c>
      <c r="AP193" s="38">
        <v>163</v>
      </c>
      <c r="AQ193" s="38">
        <v>178</v>
      </c>
      <c r="AR193" s="38">
        <v>175</v>
      </c>
      <c r="AS193" s="38">
        <v>200</v>
      </c>
      <c r="AT193" s="38">
        <v>161</v>
      </c>
      <c r="AU193" s="38">
        <v>191</v>
      </c>
      <c r="AV193" s="38">
        <v>181</v>
      </c>
      <c r="AW193" s="38">
        <v>193</v>
      </c>
      <c r="AX193" s="38">
        <v>211</v>
      </c>
      <c r="AY193" s="38">
        <v>164</v>
      </c>
      <c r="AZ193" s="38">
        <v>207</v>
      </c>
      <c r="BA193" s="38">
        <v>182</v>
      </c>
      <c r="BB193" s="38">
        <v>250</v>
      </c>
      <c r="BC193" s="38">
        <v>224</v>
      </c>
      <c r="BD193" s="38">
        <v>201</v>
      </c>
      <c r="BE193" s="38">
        <v>204</v>
      </c>
      <c r="BF193" s="38">
        <v>165</v>
      </c>
      <c r="BG193" s="38">
        <v>253</v>
      </c>
      <c r="BH193" s="38">
        <v>167</v>
      </c>
      <c r="BI193" s="38">
        <v>147</v>
      </c>
      <c r="BJ193" s="38">
        <v>111</v>
      </c>
      <c r="BK193" s="38">
        <v>116</v>
      </c>
      <c r="BL193" s="38">
        <v>131</v>
      </c>
      <c r="BM193" s="38">
        <v>153</v>
      </c>
      <c r="BN193" s="38">
        <v>138</v>
      </c>
      <c r="BO193" s="38">
        <v>134</v>
      </c>
      <c r="BP193" s="38">
        <v>101</v>
      </c>
      <c r="BQ193" s="38">
        <v>91</v>
      </c>
      <c r="BR193" s="38">
        <v>85</v>
      </c>
      <c r="BS193" s="38">
        <v>86</v>
      </c>
      <c r="BT193" s="38">
        <v>96</v>
      </c>
      <c r="BU193" s="38">
        <v>108</v>
      </c>
      <c r="BV193" s="38">
        <v>108</v>
      </c>
      <c r="BW193" s="38">
        <v>135</v>
      </c>
      <c r="BX193" s="38">
        <v>147</v>
      </c>
      <c r="BY193" s="38">
        <v>125</v>
      </c>
      <c r="BZ193" s="38">
        <v>186</v>
      </c>
      <c r="CA193" s="38">
        <v>167</v>
      </c>
      <c r="CB193" s="38">
        <v>169</v>
      </c>
      <c r="CC193" s="38">
        <v>167</v>
      </c>
      <c r="CD193" s="38">
        <v>318</v>
      </c>
      <c r="CE193" s="38">
        <v>207</v>
      </c>
      <c r="CF193" s="38">
        <v>220</v>
      </c>
      <c r="CG193" s="38">
        <v>295</v>
      </c>
      <c r="CH193" s="38">
        <v>221</v>
      </c>
      <c r="CI193" s="38">
        <v>220</v>
      </c>
      <c r="CJ193" s="38">
        <v>249</v>
      </c>
      <c r="CK193" s="38">
        <v>167</v>
      </c>
      <c r="CL193" s="38">
        <v>255</v>
      </c>
      <c r="CM193" s="38">
        <v>262</v>
      </c>
      <c r="CN193" s="38">
        <v>292</v>
      </c>
      <c r="CO193" s="38">
        <v>354</v>
      </c>
      <c r="CP193" s="38">
        <v>243</v>
      </c>
      <c r="CQ193" s="38">
        <v>263</v>
      </c>
      <c r="CR193" s="38">
        <v>283</v>
      </c>
      <c r="CS193" s="38">
        <v>288</v>
      </c>
      <c r="CT193" s="38">
        <v>229</v>
      </c>
      <c r="CU193" s="38">
        <v>262</v>
      </c>
      <c r="CV193" s="52">
        <v>216</v>
      </c>
      <c r="CW193" s="52">
        <v>222</v>
      </c>
      <c r="CX193" s="52">
        <v>222</v>
      </c>
      <c r="CY193" s="52">
        <v>243</v>
      </c>
    </row>
    <row r="194" spans="1:103">
      <c r="A194" s="13" t="s">
        <v>369</v>
      </c>
      <c r="B194" s="5" t="s">
        <v>1587</v>
      </c>
      <c r="C194" s="18" t="s">
        <v>923</v>
      </c>
      <c r="D194" s="38">
        <v>529</v>
      </c>
      <c r="E194" s="38">
        <v>640</v>
      </c>
      <c r="F194" s="38">
        <v>753</v>
      </c>
      <c r="G194" s="38">
        <v>658</v>
      </c>
      <c r="H194" s="38">
        <v>699</v>
      </c>
      <c r="I194" s="38">
        <v>727</v>
      </c>
      <c r="J194" s="38">
        <v>749</v>
      </c>
      <c r="K194" s="38">
        <v>863</v>
      </c>
      <c r="L194" s="38">
        <v>823</v>
      </c>
      <c r="M194" s="38">
        <v>541</v>
      </c>
      <c r="N194" s="38">
        <v>556</v>
      </c>
      <c r="O194" s="38">
        <v>363</v>
      </c>
      <c r="P194" s="38">
        <v>447</v>
      </c>
      <c r="Q194" s="38">
        <v>625</v>
      </c>
      <c r="R194" s="38">
        <v>861</v>
      </c>
      <c r="S194" s="38">
        <v>956</v>
      </c>
      <c r="T194" s="38">
        <v>933</v>
      </c>
      <c r="U194" s="38">
        <v>1152</v>
      </c>
      <c r="V194" s="38">
        <v>1062</v>
      </c>
      <c r="W194" s="38">
        <v>903</v>
      </c>
      <c r="X194" s="53">
        <v>130</v>
      </c>
      <c r="Y194" s="38">
        <v>117</v>
      </c>
      <c r="Z194" s="38">
        <v>142</v>
      </c>
      <c r="AA194" s="38">
        <v>140</v>
      </c>
      <c r="AB194" s="38">
        <v>136</v>
      </c>
      <c r="AC194" s="38">
        <v>165</v>
      </c>
      <c r="AD194" s="38">
        <v>175</v>
      </c>
      <c r="AE194" s="38">
        <v>164</v>
      </c>
      <c r="AF194" s="38">
        <v>156</v>
      </c>
      <c r="AG194" s="38">
        <v>213</v>
      </c>
      <c r="AH194" s="38">
        <v>175</v>
      </c>
      <c r="AI194" s="38">
        <v>209</v>
      </c>
      <c r="AJ194" s="38">
        <v>196</v>
      </c>
      <c r="AK194" s="38">
        <v>159</v>
      </c>
      <c r="AL194" s="38">
        <v>151</v>
      </c>
      <c r="AM194" s="38">
        <v>152</v>
      </c>
      <c r="AN194" s="38">
        <v>182</v>
      </c>
      <c r="AO194" s="38">
        <v>176</v>
      </c>
      <c r="AP194" s="38">
        <v>163</v>
      </c>
      <c r="AQ194" s="38">
        <v>178</v>
      </c>
      <c r="AR194" s="38">
        <v>175</v>
      </c>
      <c r="AS194" s="38">
        <v>200</v>
      </c>
      <c r="AT194" s="38">
        <v>161</v>
      </c>
      <c r="AU194" s="38">
        <v>191</v>
      </c>
      <c r="AV194" s="38">
        <v>181</v>
      </c>
      <c r="AW194" s="38">
        <v>193</v>
      </c>
      <c r="AX194" s="38">
        <v>211</v>
      </c>
      <c r="AY194" s="38">
        <v>164</v>
      </c>
      <c r="AZ194" s="38">
        <v>207</v>
      </c>
      <c r="BA194" s="38">
        <v>182</v>
      </c>
      <c r="BB194" s="38">
        <v>250</v>
      </c>
      <c r="BC194" s="38">
        <v>224</v>
      </c>
      <c r="BD194" s="38">
        <v>201</v>
      </c>
      <c r="BE194" s="38">
        <v>204</v>
      </c>
      <c r="BF194" s="38">
        <v>165</v>
      </c>
      <c r="BG194" s="38">
        <v>253</v>
      </c>
      <c r="BH194" s="38">
        <v>167</v>
      </c>
      <c r="BI194" s="38">
        <v>147</v>
      </c>
      <c r="BJ194" s="38">
        <v>111</v>
      </c>
      <c r="BK194" s="38">
        <v>116</v>
      </c>
      <c r="BL194" s="38">
        <v>131</v>
      </c>
      <c r="BM194" s="38">
        <v>153</v>
      </c>
      <c r="BN194" s="38">
        <v>138</v>
      </c>
      <c r="BO194" s="38">
        <v>134</v>
      </c>
      <c r="BP194" s="38">
        <v>101</v>
      </c>
      <c r="BQ194" s="38">
        <v>91</v>
      </c>
      <c r="BR194" s="38">
        <v>85</v>
      </c>
      <c r="BS194" s="38">
        <v>86</v>
      </c>
      <c r="BT194" s="38">
        <v>96</v>
      </c>
      <c r="BU194" s="38">
        <v>108</v>
      </c>
      <c r="BV194" s="38">
        <v>108</v>
      </c>
      <c r="BW194" s="38">
        <v>135</v>
      </c>
      <c r="BX194" s="38">
        <v>147</v>
      </c>
      <c r="BY194" s="38">
        <v>125</v>
      </c>
      <c r="BZ194" s="38">
        <v>186</v>
      </c>
      <c r="CA194" s="38">
        <v>167</v>
      </c>
      <c r="CB194" s="38">
        <v>169</v>
      </c>
      <c r="CC194" s="38">
        <v>167</v>
      </c>
      <c r="CD194" s="38">
        <v>318</v>
      </c>
      <c r="CE194" s="38">
        <v>207</v>
      </c>
      <c r="CF194" s="38">
        <v>220</v>
      </c>
      <c r="CG194" s="38">
        <v>295</v>
      </c>
      <c r="CH194" s="38">
        <v>221</v>
      </c>
      <c r="CI194" s="38">
        <v>220</v>
      </c>
      <c r="CJ194" s="38">
        <v>249</v>
      </c>
      <c r="CK194" s="38">
        <v>167</v>
      </c>
      <c r="CL194" s="38">
        <v>255</v>
      </c>
      <c r="CM194" s="38">
        <v>262</v>
      </c>
      <c r="CN194" s="38">
        <v>292</v>
      </c>
      <c r="CO194" s="38">
        <v>354</v>
      </c>
      <c r="CP194" s="38">
        <v>243</v>
      </c>
      <c r="CQ194" s="38">
        <v>263</v>
      </c>
      <c r="CR194" s="38">
        <v>283</v>
      </c>
      <c r="CS194" s="38">
        <v>288</v>
      </c>
      <c r="CT194" s="38">
        <v>229</v>
      </c>
      <c r="CU194" s="38">
        <v>262</v>
      </c>
      <c r="CV194" s="52">
        <v>216</v>
      </c>
      <c r="CW194" s="52">
        <v>222</v>
      </c>
      <c r="CX194" s="52">
        <v>222</v>
      </c>
      <c r="CY194" s="52">
        <v>243</v>
      </c>
    </row>
    <row r="195" spans="1:103">
      <c r="A195" s="7" t="s">
        <v>371</v>
      </c>
      <c r="B195" s="5" t="s">
        <v>1588</v>
      </c>
      <c r="C195" s="18" t="s">
        <v>924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53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0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8">
        <v>0</v>
      </c>
      <c r="AW195" s="38">
        <v>0</v>
      </c>
      <c r="AX195" s="38">
        <v>0</v>
      </c>
      <c r="AY195" s="38">
        <v>0</v>
      </c>
      <c r="AZ195" s="38">
        <v>0</v>
      </c>
      <c r="BA195" s="38">
        <v>0</v>
      </c>
      <c r="BB195" s="38">
        <v>0</v>
      </c>
      <c r="BC195" s="38">
        <v>0</v>
      </c>
      <c r="BD195" s="38">
        <v>0</v>
      </c>
      <c r="BE195" s="38">
        <v>0</v>
      </c>
      <c r="BF195" s="38">
        <v>0</v>
      </c>
      <c r="BG195" s="38">
        <v>0</v>
      </c>
      <c r="BH195" s="38">
        <v>0</v>
      </c>
      <c r="BI195" s="38">
        <v>0</v>
      </c>
      <c r="BJ195" s="38">
        <v>0</v>
      </c>
      <c r="BK195" s="38">
        <v>0</v>
      </c>
      <c r="BL195" s="38">
        <v>0</v>
      </c>
      <c r="BM195" s="38">
        <v>0</v>
      </c>
      <c r="BN195" s="38">
        <v>0</v>
      </c>
      <c r="BO195" s="38">
        <v>0</v>
      </c>
      <c r="BP195" s="38">
        <v>0</v>
      </c>
      <c r="BQ195" s="38">
        <v>0</v>
      </c>
      <c r="BR195" s="38">
        <v>0</v>
      </c>
      <c r="BS195" s="38">
        <v>0</v>
      </c>
      <c r="BT195" s="38">
        <v>0</v>
      </c>
      <c r="BU195" s="38">
        <v>0</v>
      </c>
      <c r="BV195" s="38">
        <v>0</v>
      </c>
      <c r="BW195" s="38">
        <v>0</v>
      </c>
      <c r="BX195" s="38">
        <v>0</v>
      </c>
      <c r="BY195" s="38">
        <v>0</v>
      </c>
      <c r="BZ195" s="38">
        <v>0</v>
      </c>
      <c r="CA195" s="38">
        <v>0</v>
      </c>
      <c r="CB195" s="38">
        <v>0</v>
      </c>
      <c r="CC195" s="38">
        <v>0</v>
      </c>
      <c r="CD195" s="38">
        <v>0</v>
      </c>
      <c r="CE195" s="38">
        <v>0</v>
      </c>
      <c r="CF195" s="38">
        <v>0</v>
      </c>
      <c r="CG195" s="38">
        <v>0</v>
      </c>
      <c r="CH195" s="38">
        <v>0</v>
      </c>
      <c r="CI195" s="38">
        <v>0</v>
      </c>
      <c r="CJ195" s="38">
        <v>0</v>
      </c>
      <c r="CK195" s="38">
        <v>0</v>
      </c>
      <c r="CL195" s="38">
        <v>0</v>
      </c>
      <c r="CM195" s="38">
        <v>0</v>
      </c>
      <c r="CN195" s="38">
        <v>0</v>
      </c>
      <c r="CO195" s="38">
        <v>0</v>
      </c>
      <c r="CP195" s="38">
        <v>0</v>
      </c>
      <c r="CQ195" s="38">
        <v>0</v>
      </c>
      <c r="CR195" s="38">
        <v>0</v>
      </c>
      <c r="CS195" s="38">
        <v>0</v>
      </c>
      <c r="CT195" s="38">
        <v>0</v>
      </c>
      <c r="CU195" s="38">
        <v>0</v>
      </c>
      <c r="CV195" s="52">
        <v>0</v>
      </c>
      <c r="CW195" s="52">
        <v>0</v>
      </c>
      <c r="CX195" s="52">
        <v>0</v>
      </c>
      <c r="CY195" s="52">
        <v>0</v>
      </c>
    </row>
    <row r="196" spans="1:103">
      <c r="A196" s="15" t="s">
        <v>373</v>
      </c>
      <c r="B196" s="5" t="s">
        <v>1589</v>
      </c>
      <c r="C196" s="23" t="s">
        <v>925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53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8">
        <v>0</v>
      </c>
      <c r="AW196" s="38">
        <v>0</v>
      </c>
      <c r="AX196" s="38">
        <v>0</v>
      </c>
      <c r="AY196" s="38">
        <v>0</v>
      </c>
      <c r="AZ196" s="38">
        <v>0</v>
      </c>
      <c r="BA196" s="38">
        <v>0</v>
      </c>
      <c r="BB196" s="38">
        <v>0</v>
      </c>
      <c r="BC196" s="38">
        <v>0</v>
      </c>
      <c r="BD196" s="38">
        <v>0</v>
      </c>
      <c r="BE196" s="38">
        <v>0</v>
      </c>
      <c r="BF196" s="38">
        <v>0</v>
      </c>
      <c r="BG196" s="38">
        <v>0</v>
      </c>
      <c r="BH196" s="38">
        <v>0</v>
      </c>
      <c r="BI196" s="38">
        <v>0</v>
      </c>
      <c r="BJ196" s="38">
        <v>0</v>
      </c>
      <c r="BK196" s="38">
        <v>0</v>
      </c>
      <c r="BL196" s="38">
        <v>0</v>
      </c>
      <c r="BM196" s="38">
        <v>0</v>
      </c>
      <c r="BN196" s="38">
        <v>0</v>
      </c>
      <c r="BO196" s="38">
        <v>0</v>
      </c>
      <c r="BP196" s="38">
        <v>0</v>
      </c>
      <c r="BQ196" s="38">
        <v>0</v>
      </c>
      <c r="BR196" s="38">
        <v>0</v>
      </c>
      <c r="BS196" s="38">
        <v>0</v>
      </c>
      <c r="BT196" s="38">
        <v>0</v>
      </c>
      <c r="BU196" s="38">
        <v>0</v>
      </c>
      <c r="BV196" s="38">
        <v>0</v>
      </c>
      <c r="BW196" s="38">
        <v>0</v>
      </c>
      <c r="BX196" s="38">
        <v>0</v>
      </c>
      <c r="BY196" s="38">
        <v>0</v>
      </c>
      <c r="BZ196" s="38">
        <v>0</v>
      </c>
      <c r="CA196" s="38">
        <v>0</v>
      </c>
      <c r="CB196" s="38">
        <v>0</v>
      </c>
      <c r="CC196" s="38">
        <v>0</v>
      </c>
      <c r="CD196" s="38">
        <v>0</v>
      </c>
      <c r="CE196" s="38">
        <v>0</v>
      </c>
      <c r="CF196" s="38">
        <v>0</v>
      </c>
      <c r="CG196" s="38">
        <v>0</v>
      </c>
      <c r="CH196" s="38">
        <v>0</v>
      </c>
      <c r="CI196" s="38">
        <v>0</v>
      </c>
      <c r="CJ196" s="38">
        <v>0</v>
      </c>
      <c r="CK196" s="38">
        <v>0</v>
      </c>
      <c r="CL196" s="38">
        <v>0</v>
      </c>
      <c r="CM196" s="38">
        <v>0</v>
      </c>
      <c r="CN196" s="38">
        <v>0</v>
      </c>
      <c r="CO196" s="38">
        <v>0</v>
      </c>
      <c r="CP196" s="38">
        <v>0</v>
      </c>
      <c r="CQ196" s="38">
        <v>0</v>
      </c>
      <c r="CR196" s="38">
        <v>0</v>
      </c>
      <c r="CS196" s="38">
        <v>0</v>
      </c>
      <c r="CT196" s="38">
        <v>0</v>
      </c>
      <c r="CU196" s="38">
        <v>0</v>
      </c>
      <c r="CV196" s="52">
        <v>0</v>
      </c>
      <c r="CW196" s="52">
        <v>0</v>
      </c>
      <c r="CX196" s="52">
        <v>0</v>
      </c>
      <c r="CY196" s="52">
        <v>0</v>
      </c>
    </row>
    <row r="199" spans="1:103">
      <c r="A199" s="18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X204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/>
  <cols>
    <col min="1" max="1" width="43.5546875" style="4" customWidth="1"/>
    <col min="2" max="2" width="6.44140625" style="18" bestFit="1" customWidth="1"/>
    <col min="3" max="22" width="8.88671875" style="23"/>
    <col min="23" max="23" width="8.88671875" style="47"/>
    <col min="24" max="101" width="8.88671875" style="23"/>
  </cols>
  <sheetData>
    <row r="1" spans="1:102">
      <c r="A1" s="1" t="s">
        <v>926</v>
      </c>
    </row>
    <row r="2" spans="1:102">
      <c r="A2" s="1" t="s">
        <v>1</v>
      </c>
      <c r="S2" s="23" t="s">
        <v>2</v>
      </c>
      <c r="CI2" s="23" t="s">
        <v>2</v>
      </c>
    </row>
    <row r="3" spans="1:102">
      <c r="A3" s="1"/>
    </row>
    <row r="4" spans="1:102">
      <c r="A4" s="3" t="s">
        <v>1591</v>
      </c>
      <c r="B4" s="3"/>
      <c r="C4" s="27">
        <v>1998</v>
      </c>
      <c r="D4" s="27">
        <v>1999</v>
      </c>
      <c r="E4" s="27">
        <v>2000</v>
      </c>
      <c r="F4" s="27">
        <v>2001</v>
      </c>
      <c r="G4" s="27">
        <v>2002</v>
      </c>
      <c r="H4" s="27">
        <v>2003</v>
      </c>
      <c r="I4" s="27">
        <v>2004</v>
      </c>
      <c r="J4" s="27">
        <v>2005</v>
      </c>
      <c r="K4" s="27">
        <v>2006</v>
      </c>
      <c r="L4" s="27">
        <v>2007</v>
      </c>
      <c r="M4" s="27">
        <v>2008</v>
      </c>
      <c r="N4" s="27">
        <v>2009</v>
      </c>
      <c r="O4" s="27">
        <v>2010</v>
      </c>
      <c r="P4" s="27">
        <v>2011</v>
      </c>
      <c r="Q4" s="27">
        <v>2012</v>
      </c>
      <c r="R4" s="27">
        <v>2013</v>
      </c>
      <c r="S4" s="27" t="s">
        <v>3</v>
      </c>
      <c r="T4" s="27">
        <v>2015</v>
      </c>
      <c r="U4" s="27">
        <v>2016</v>
      </c>
      <c r="V4" s="27">
        <v>2017</v>
      </c>
      <c r="W4" s="48" t="s">
        <v>1108</v>
      </c>
      <c r="X4" s="21" t="s">
        <v>1109</v>
      </c>
      <c r="Y4" s="21" t="s">
        <v>1110</v>
      </c>
      <c r="Z4" s="21" t="s">
        <v>1111</v>
      </c>
      <c r="AA4" s="21" t="s">
        <v>1112</v>
      </c>
      <c r="AB4" s="21" t="s">
        <v>1113</v>
      </c>
      <c r="AC4" s="21" t="s">
        <v>1114</v>
      </c>
      <c r="AD4" s="21" t="s">
        <v>1115</v>
      </c>
      <c r="AE4" s="21" t="s">
        <v>1116</v>
      </c>
      <c r="AF4" s="21" t="s">
        <v>1117</v>
      </c>
      <c r="AG4" s="21" t="s">
        <v>1118</v>
      </c>
      <c r="AH4" s="21" t="s">
        <v>1119</v>
      </c>
      <c r="AI4" s="21" t="s">
        <v>1120</v>
      </c>
      <c r="AJ4" s="21" t="s">
        <v>1121</v>
      </c>
      <c r="AK4" s="21" t="s">
        <v>1122</v>
      </c>
      <c r="AL4" s="21" t="s">
        <v>1123</v>
      </c>
      <c r="AM4" s="21" t="s">
        <v>1124</v>
      </c>
      <c r="AN4" s="21" t="s">
        <v>1125</v>
      </c>
      <c r="AO4" s="21" t="s">
        <v>1126</v>
      </c>
      <c r="AP4" s="21" t="s">
        <v>1127</v>
      </c>
      <c r="AQ4" s="21" t="s">
        <v>1128</v>
      </c>
      <c r="AR4" s="21" t="s">
        <v>1129</v>
      </c>
      <c r="AS4" s="21" t="s">
        <v>1130</v>
      </c>
      <c r="AT4" s="21" t="s">
        <v>1131</v>
      </c>
      <c r="AU4" s="21" t="s">
        <v>1132</v>
      </c>
      <c r="AV4" s="21" t="s">
        <v>1133</v>
      </c>
      <c r="AW4" s="21" t="s">
        <v>1134</v>
      </c>
      <c r="AX4" s="21" t="s">
        <v>1135</v>
      </c>
      <c r="AY4" s="21" t="s">
        <v>1136</v>
      </c>
      <c r="AZ4" s="21" t="s">
        <v>1137</v>
      </c>
      <c r="BA4" s="21" t="s">
        <v>1138</v>
      </c>
      <c r="BB4" s="21" t="s">
        <v>1139</v>
      </c>
      <c r="BC4" s="21" t="s">
        <v>1140</v>
      </c>
      <c r="BD4" s="21" t="s">
        <v>1141</v>
      </c>
      <c r="BE4" s="21" t="s">
        <v>1142</v>
      </c>
      <c r="BF4" s="21" t="s">
        <v>1143</v>
      </c>
      <c r="BG4" s="21" t="s">
        <v>1144</v>
      </c>
      <c r="BH4" s="21" t="s">
        <v>1145</v>
      </c>
      <c r="BI4" s="21" t="s">
        <v>1146</v>
      </c>
      <c r="BJ4" s="21" t="s">
        <v>1147</v>
      </c>
      <c r="BK4" s="21" t="s">
        <v>1148</v>
      </c>
      <c r="BL4" s="21" t="s">
        <v>1149</v>
      </c>
      <c r="BM4" s="21" t="s">
        <v>1150</v>
      </c>
      <c r="BN4" s="21" t="s">
        <v>1151</v>
      </c>
      <c r="BO4" s="21" t="s">
        <v>1152</v>
      </c>
      <c r="BP4" s="21" t="s">
        <v>1153</v>
      </c>
      <c r="BQ4" s="21" t="s">
        <v>1154</v>
      </c>
      <c r="BR4" s="21" t="s">
        <v>1155</v>
      </c>
      <c r="BS4" s="21" t="s">
        <v>1156</v>
      </c>
      <c r="BT4" s="21" t="s">
        <v>1157</v>
      </c>
      <c r="BU4" s="21" t="s">
        <v>1158</v>
      </c>
      <c r="BV4" s="21" t="s">
        <v>1159</v>
      </c>
      <c r="BW4" s="21" t="s">
        <v>1160</v>
      </c>
      <c r="BX4" s="21" t="s">
        <v>1161</v>
      </c>
      <c r="BY4" s="21" t="s">
        <v>1162</v>
      </c>
      <c r="BZ4" s="21" t="s">
        <v>1163</v>
      </c>
      <c r="CA4" s="21" t="s">
        <v>1164</v>
      </c>
      <c r="CB4" s="21" t="s">
        <v>1165</v>
      </c>
      <c r="CC4" s="21" t="s">
        <v>1166</v>
      </c>
      <c r="CD4" s="21" t="s">
        <v>1167</v>
      </c>
      <c r="CE4" s="21" t="s">
        <v>1168</v>
      </c>
      <c r="CF4" s="21" t="s">
        <v>1169</v>
      </c>
      <c r="CG4" s="21" t="s">
        <v>1170</v>
      </c>
      <c r="CH4" s="21" t="s">
        <v>1171</v>
      </c>
      <c r="CI4" s="21" t="s">
        <v>1172</v>
      </c>
      <c r="CJ4" s="21" t="s">
        <v>1173</v>
      </c>
      <c r="CK4" s="21" t="s">
        <v>1174</v>
      </c>
      <c r="CL4" s="21" t="s">
        <v>1175</v>
      </c>
      <c r="CM4" s="21" t="s">
        <v>1176</v>
      </c>
      <c r="CN4" s="21" t="s">
        <v>1177</v>
      </c>
      <c r="CO4" s="21" t="s">
        <v>1178</v>
      </c>
      <c r="CP4" s="21" t="s">
        <v>1179</v>
      </c>
      <c r="CQ4" s="21" t="s">
        <v>1180</v>
      </c>
      <c r="CR4" s="21" t="s">
        <v>1181</v>
      </c>
      <c r="CS4" s="21" t="s">
        <v>1182</v>
      </c>
      <c r="CT4" s="21" t="s">
        <v>1183</v>
      </c>
      <c r="CU4" s="21" t="s">
        <v>1184</v>
      </c>
      <c r="CV4" s="21" t="s">
        <v>1185</v>
      </c>
      <c r="CW4" s="26" t="s">
        <v>1186</v>
      </c>
      <c r="CX4" s="26" t="s">
        <v>1216</v>
      </c>
    </row>
    <row r="5" spans="1:102">
      <c r="A5" s="5" t="s">
        <v>1213</v>
      </c>
      <c r="B5" s="22" t="s">
        <v>927</v>
      </c>
      <c r="C5" s="42">
        <v>80632</v>
      </c>
      <c r="D5" s="42">
        <v>86369</v>
      </c>
      <c r="E5" s="42">
        <v>103207</v>
      </c>
      <c r="F5" s="42">
        <v>103703</v>
      </c>
      <c r="G5" s="42">
        <v>97424</v>
      </c>
      <c r="H5" s="42">
        <v>99194</v>
      </c>
      <c r="I5" s="42">
        <v>108037</v>
      </c>
      <c r="J5" s="42">
        <v>121572</v>
      </c>
      <c r="K5" s="42">
        <v>138506</v>
      </c>
      <c r="L5" s="42">
        <v>142176</v>
      </c>
      <c r="M5" s="42">
        <v>166045</v>
      </c>
      <c r="N5" s="42">
        <v>150302</v>
      </c>
      <c r="O5" s="42">
        <v>178797</v>
      </c>
      <c r="P5" s="42">
        <v>198560</v>
      </c>
      <c r="Q5" s="42">
        <v>202275</v>
      </c>
      <c r="R5" s="42">
        <v>202820</v>
      </c>
      <c r="S5" s="42">
        <v>189420</v>
      </c>
      <c r="T5" s="42">
        <v>181508</v>
      </c>
      <c r="U5" s="42">
        <v>195627</v>
      </c>
      <c r="V5" s="42">
        <v>216118</v>
      </c>
      <c r="W5" s="49">
        <v>20624</v>
      </c>
      <c r="X5" s="42">
        <v>20450</v>
      </c>
      <c r="Y5" s="42">
        <v>19781</v>
      </c>
      <c r="Z5" s="42">
        <v>19777</v>
      </c>
      <c r="AA5" s="42">
        <v>20487</v>
      </c>
      <c r="AB5" s="42">
        <v>20625</v>
      </c>
      <c r="AC5" s="42">
        <v>22425</v>
      </c>
      <c r="AD5" s="42">
        <v>22832</v>
      </c>
      <c r="AE5" s="42">
        <v>23969</v>
      </c>
      <c r="AF5" s="42">
        <v>25342</v>
      </c>
      <c r="AG5" s="42">
        <v>26256</v>
      </c>
      <c r="AH5" s="42">
        <v>27640</v>
      </c>
      <c r="AI5" s="42">
        <v>27322</v>
      </c>
      <c r="AJ5" s="42">
        <v>26930</v>
      </c>
      <c r="AK5" s="42">
        <v>25294</v>
      </c>
      <c r="AL5" s="42">
        <v>24157</v>
      </c>
      <c r="AM5" s="42">
        <v>24070</v>
      </c>
      <c r="AN5" s="42">
        <v>25505</v>
      </c>
      <c r="AO5" s="42">
        <v>24051</v>
      </c>
      <c r="AP5" s="42">
        <v>23798</v>
      </c>
      <c r="AQ5" s="42">
        <v>24278</v>
      </c>
      <c r="AR5" s="42">
        <v>24577</v>
      </c>
      <c r="AS5" s="42">
        <v>24923</v>
      </c>
      <c r="AT5" s="42">
        <v>25416</v>
      </c>
      <c r="AU5" s="42">
        <v>25338</v>
      </c>
      <c r="AV5" s="42">
        <v>26387</v>
      </c>
      <c r="AW5" s="42">
        <v>28052</v>
      </c>
      <c r="AX5" s="42">
        <v>28260</v>
      </c>
      <c r="AY5" s="42">
        <v>27862</v>
      </c>
      <c r="AZ5" s="42">
        <v>29511</v>
      </c>
      <c r="BA5" s="42">
        <v>31714</v>
      </c>
      <c r="BB5" s="42">
        <v>32485</v>
      </c>
      <c r="BC5" s="42">
        <v>34654</v>
      </c>
      <c r="BD5" s="42">
        <v>35214</v>
      </c>
      <c r="BE5" s="42">
        <v>34298</v>
      </c>
      <c r="BF5" s="42">
        <v>34340</v>
      </c>
      <c r="BG5" s="42">
        <v>34211</v>
      </c>
      <c r="BH5" s="42">
        <v>34223</v>
      </c>
      <c r="BI5" s="42">
        <v>36896</v>
      </c>
      <c r="BJ5" s="42">
        <v>36846</v>
      </c>
      <c r="BK5" s="42">
        <v>38571</v>
      </c>
      <c r="BL5" s="42">
        <v>42350</v>
      </c>
      <c r="BM5" s="42">
        <v>43726</v>
      </c>
      <c r="BN5" s="42">
        <v>41398</v>
      </c>
      <c r="BO5" s="42">
        <v>38605</v>
      </c>
      <c r="BP5" s="42">
        <v>36857</v>
      </c>
      <c r="BQ5" s="42">
        <v>36794</v>
      </c>
      <c r="BR5" s="42">
        <v>38046</v>
      </c>
      <c r="BS5" s="42">
        <v>40805</v>
      </c>
      <c r="BT5" s="42">
        <v>43762</v>
      </c>
      <c r="BU5" s="42">
        <v>46206</v>
      </c>
      <c r="BV5" s="42">
        <v>48024</v>
      </c>
      <c r="BW5" s="42">
        <v>46934</v>
      </c>
      <c r="BX5" s="42">
        <v>49314</v>
      </c>
      <c r="BY5" s="42">
        <v>51417</v>
      </c>
      <c r="BZ5" s="42">
        <v>50895</v>
      </c>
      <c r="CA5" s="42">
        <v>50228</v>
      </c>
      <c r="CB5" s="42">
        <v>51230</v>
      </c>
      <c r="CC5" s="42">
        <v>50427</v>
      </c>
      <c r="CD5" s="42">
        <v>50390</v>
      </c>
      <c r="CE5" s="42">
        <v>49271</v>
      </c>
      <c r="CF5" s="42">
        <v>52336</v>
      </c>
      <c r="CG5" s="42">
        <v>50186</v>
      </c>
      <c r="CH5" s="42">
        <v>51027</v>
      </c>
      <c r="CI5" s="42">
        <v>46197</v>
      </c>
      <c r="CJ5" s="42">
        <v>46736</v>
      </c>
      <c r="CK5" s="42">
        <v>46876</v>
      </c>
      <c r="CL5" s="42">
        <v>49611</v>
      </c>
      <c r="CM5" s="42">
        <v>48683</v>
      </c>
      <c r="CN5" s="42">
        <v>45180</v>
      </c>
      <c r="CO5" s="42">
        <v>43892</v>
      </c>
      <c r="CP5" s="42">
        <v>43753</v>
      </c>
      <c r="CQ5" s="42">
        <v>45074</v>
      </c>
      <c r="CR5" s="42">
        <v>46852</v>
      </c>
      <c r="CS5" s="42">
        <v>52805</v>
      </c>
      <c r="CT5" s="42">
        <v>50896</v>
      </c>
      <c r="CU5" s="50">
        <v>52959</v>
      </c>
      <c r="CV5" s="50">
        <v>53851</v>
      </c>
      <c r="CW5" s="50">
        <v>54358</v>
      </c>
      <c r="CX5" s="50">
        <v>54950</v>
      </c>
    </row>
    <row r="6" spans="1:102">
      <c r="A6" s="7" t="s">
        <v>6</v>
      </c>
      <c r="B6" s="18" t="s">
        <v>928</v>
      </c>
      <c r="C6" s="42">
        <v>2537</v>
      </c>
      <c r="D6" s="42">
        <v>2477</v>
      </c>
      <c r="E6" s="42">
        <v>2412</v>
      </c>
      <c r="F6" s="42">
        <v>2499</v>
      </c>
      <c r="G6" s="42">
        <v>2604</v>
      </c>
      <c r="H6" s="42">
        <v>2575</v>
      </c>
      <c r="I6" s="42">
        <v>2668</v>
      </c>
      <c r="J6" s="42">
        <v>2939</v>
      </c>
      <c r="K6" s="42">
        <v>3140</v>
      </c>
      <c r="L6" s="42">
        <v>3393</v>
      </c>
      <c r="M6" s="42">
        <v>3933</v>
      </c>
      <c r="N6" s="42">
        <v>4090</v>
      </c>
      <c r="O6" s="42">
        <v>4223</v>
      </c>
      <c r="P6" s="42">
        <v>4686</v>
      </c>
      <c r="Q6" s="42">
        <v>4510</v>
      </c>
      <c r="R6" s="42">
        <v>4404</v>
      </c>
      <c r="S6" s="42">
        <v>4219</v>
      </c>
      <c r="T6" s="42">
        <v>4338</v>
      </c>
      <c r="U6" s="42">
        <v>4999</v>
      </c>
      <c r="V6" s="42">
        <v>5463</v>
      </c>
      <c r="W6" s="49">
        <v>689</v>
      </c>
      <c r="X6" s="42">
        <v>612</v>
      </c>
      <c r="Y6" s="42">
        <v>628</v>
      </c>
      <c r="Z6" s="42">
        <v>608</v>
      </c>
      <c r="AA6" s="42">
        <v>663</v>
      </c>
      <c r="AB6" s="42">
        <v>598</v>
      </c>
      <c r="AC6" s="42">
        <v>642</v>
      </c>
      <c r="AD6" s="42">
        <v>574</v>
      </c>
      <c r="AE6" s="42">
        <v>574</v>
      </c>
      <c r="AF6" s="42">
        <v>550</v>
      </c>
      <c r="AG6" s="42">
        <v>635</v>
      </c>
      <c r="AH6" s="42">
        <v>653</v>
      </c>
      <c r="AI6" s="42">
        <v>619</v>
      </c>
      <c r="AJ6" s="42">
        <v>613</v>
      </c>
      <c r="AK6" s="42">
        <v>613</v>
      </c>
      <c r="AL6" s="42">
        <v>654</v>
      </c>
      <c r="AM6" s="42">
        <v>641</v>
      </c>
      <c r="AN6" s="42">
        <v>653</v>
      </c>
      <c r="AO6" s="42">
        <v>627</v>
      </c>
      <c r="AP6" s="42">
        <v>683</v>
      </c>
      <c r="AQ6" s="42">
        <v>633</v>
      </c>
      <c r="AR6" s="42">
        <v>643</v>
      </c>
      <c r="AS6" s="42">
        <v>662</v>
      </c>
      <c r="AT6" s="42">
        <v>637</v>
      </c>
      <c r="AU6" s="42">
        <v>646</v>
      </c>
      <c r="AV6" s="42">
        <v>679</v>
      </c>
      <c r="AW6" s="42">
        <v>696</v>
      </c>
      <c r="AX6" s="42">
        <v>647</v>
      </c>
      <c r="AY6" s="42">
        <v>673</v>
      </c>
      <c r="AZ6" s="42">
        <v>758</v>
      </c>
      <c r="BA6" s="42">
        <v>735</v>
      </c>
      <c r="BB6" s="42">
        <v>773</v>
      </c>
      <c r="BC6" s="42">
        <v>783</v>
      </c>
      <c r="BD6" s="42">
        <v>770</v>
      </c>
      <c r="BE6" s="42">
        <v>797</v>
      </c>
      <c r="BF6" s="42">
        <v>790</v>
      </c>
      <c r="BG6" s="42">
        <v>792</v>
      </c>
      <c r="BH6" s="42">
        <v>785</v>
      </c>
      <c r="BI6" s="42">
        <v>879</v>
      </c>
      <c r="BJ6" s="42">
        <v>937</v>
      </c>
      <c r="BK6" s="42">
        <v>962</v>
      </c>
      <c r="BL6" s="42">
        <v>960</v>
      </c>
      <c r="BM6" s="42">
        <v>989</v>
      </c>
      <c r="BN6" s="42">
        <v>1022</v>
      </c>
      <c r="BO6" s="42">
        <v>965</v>
      </c>
      <c r="BP6" s="42">
        <v>1058</v>
      </c>
      <c r="BQ6" s="42">
        <v>1015</v>
      </c>
      <c r="BR6" s="42">
        <v>1052</v>
      </c>
      <c r="BS6" s="42">
        <v>992</v>
      </c>
      <c r="BT6" s="42">
        <v>1073</v>
      </c>
      <c r="BU6" s="42">
        <v>1093</v>
      </c>
      <c r="BV6" s="42">
        <v>1065</v>
      </c>
      <c r="BW6" s="42">
        <v>1149</v>
      </c>
      <c r="BX6" s="42">
        <v>1166</v>
      </c>
      <c r="BY6" s="42">
        <v>1191</v>
      </c>
      <c r="BZ6" s="42">
        <v>1180</v>
      </c>
      <c r="CA6" s="42">
        <v>1145</v>
      </c>
      <c r="CB6" s="42">
        <v>1101</v>
      </c>
      <c r="CC6" s="42">
        <v>1151</v>
      </c>
      <c r="CD6" s="42">
        <v>1113</v>
      </c>
      <c r="CE6" s="42">
        <v>1056</v>
      </c>
      <c r="CF6" s="42">
        <v>1145</v>
      </c>
      <c r="CG6" s="42">
        <v>1145</v>
      </c>
      <c r="CH6" s="42">
        <v>1058</v>
      </c>
      <c r="CI6" s="42">
        <v>1039</v>
      </c>
      <c r="CJ6" s="42">
        <v>1057</v>
      </c>
      <c r="CK6" s="42">
        <v>1032</v>
      </c>
      <c r="CL6" s="42">
        <v>1091</v>
      </c>
      <c r="CM6" s="42">
        <v>1063</v>
      </c>
      <c r="CN6" s="42">
        <v>1059</v>
      </c>
      <c r="CO6" s="42">
        <v>1108</v>
      </c>
      <c r="CP6" s="42">
        <v>1098</v>
      </c>
      <c r="CQ6" s="42">
        <v>1149</v>
      </c>
      <c r="CR6" s="42">
        <v>1214</v>
      </c>
      <c r="CS6" s="42">
        <v>1300</v>
      </c>
      <c r="CT6" s="42">
        <v>1336</v>
      </c>
      <c r="CU6" s="50">
        <v>1366</v>
      </c>
      <c r="CV6" s="50">
        <v>1379</v>
      </c>
      <c r="CW6" s="50">
        <v>1416</v>
      </c>
      <c r="CX6" s="50">
        <v>1302</v>
      </c>
    </row>
    <row r="7" spans="1:102">
      <c r="A7" s="1" t="s">
        <v>8</v>
      </c>
      <c r="B7" s="18" t="s">
        <v>929</v>
      </c>
      <c r="C7" s="42">
        <v>2399</v>
      </c>
      <c r="D7" s="42">
        <v>2322</v>
      </c>
      <c r="E7" s="42">
        <v>2263</v>
      </c>
      <c r="F7" s="42">
        <v>2348</v>
      </c>
      <c r="G7" s="42">
        <v>2453</v>
      </c>
      <c r="H7" s="42">
        <v>2411</v>
      </c>
      <c r="I7" s="42">
        <v>2478</v>
      </c>
      <c r="J7" s="42">
        <v>2693</v>
      </c>
      <c r="K7" s="42">
        <v>2859</v>
      </c>
      <c r="L7" s="42">
        <v>3112</v>
      </c>
      <c r="M7" s="42">
        <v>3623</v>
      </c>
      <c r="N7" s="42">
        <v>3795</v>
      </c>
      <c r="O7" s="42">
        <v>3972</v>
      </c>
      <c r="P7" s="42">
        <v>4435</v>
      </c>
      <c r="Q7" s="42">
        <v>4248</v>
      </c>
      <c r="R7" s="42">
        <v>3957</v>
      </c>
      <c r="S7" s="42">
        <v>3808</v>
      </c>
      <c r="T7" s="42">
        <v>3974</v>
      </c>
      <c r="U7" s="42">
        <v>4516</v>
      </c>
      <c r="V7" s="42">
        <v>5009</v>
      </c>
      <c r="W7" s="49">
        <v>653</v>
      </c>
      <c r="X7" s="42">
        <v>575</v>
      </c>
      <c r="Y7" s="42">
        <v>595</v>
      </c>
      <c r="Z7" s="42">
        <v>576</v>
      </c>
      <c r="AA7" s="42">
        <v>628</v>
      </c>
      <c r="AB7" s="42">
        <v>559</v>
      </c>
      <c r="AC7" s="42">
        <v>605</v>
      </c>
      <c r="AD7" s="42">
        <v>530</v>
      </c>
      <c r="AE7" s="42">
        <v>536</v>
      </c>
      <c r="AF7" s="42">
        <v>515</v>
      </c>
      <c r="AG7" s="42">
        <v>598</v>
      </c>
      <c r="AH7" s="42">
        <v>614</v>
      </c>
      <c r="AI7" s="42">
        <v>580</v>
      </c>
      <c r="AJ7" s="42">
        <v>574</v>
      </c>
      <c r="AK7" s="42">
        <v>576</v>
      </c>
      <c r="AL7" s="42">
        <v>618</v>
      </c>
      <c r="AM7" s="42">
        <v>604</v>
      </c>
      <c r="AN7" s="42">
        <v>613</v>
      </c>
      <c r="AO7" s="42">
        <v>587</v>
      </c>
      <c r="AP7" s="42">
        <v>649</v>
      </c>
      <c r="AQ7" s="42">
        <v>591</v>
      </c>
      <c r="AR7" s="42">
        <v>604</v>
      </c>
      <c r="AS7" s="42">
        <v>619</v>
      </c>
      <c r="AT7" s="42">
        <v>597</v>
      </c>
      <c r="AU7" s="42">
        <v>602</v>
      </c>
      <c r="AV7" s="42">
        <v>633</v>
      </c>
      <c r="AW7" s="42">
        <v>645</v>
      </c>
      <c r="AX7" s="42">
        <v>598</v>
      </c>
      <c r="AY7" s="42">
        <v>621</v>
      </c>
      <c r="AZ7" s="42">
        <v>705</v>
      </c>
      <c r="BA7" s="42">
        <v>671</v>
      </c>
      <c r="BB7" s="42">
        <v>696</v>
      </c>
      <c r="BC7" s="42">
        <v>718</v>
      </c>
      <c r="BD7" s="42">
        <v>698</v>
      </c>
      <c r="BE7" s="42">
        <v>724</v>
      </c>
      <c r="BF7" s="42">
        <v>719</v>
      </c>
      <c r="BG7" s="42">
        <v>731</v>
      </c>
      <c r="BH7" s="42">
        <v>714</v>
      </c>
      <c r="BI7" s="42">
        <v>803</v>
      </c>
      <c r="BJ7" s="42">
        <v>864</v>
      </c>
      <c r="BK7" s="42">
        <v>878</v>
      </c>
      <c r="BL7" s="42">
        <v>883</v>
      </c>
      <c r="BM7" s="42">
        <v>914</v>
      </c>
      <c r="BN7" s="42">
        <v>948</v>
      </c>
      <c r="BO7" s="42">
        <v>887</v>
      </c>
      <c r="BP7" s="42">
        <v>985</v>
      </c>
      <c r="BQ7" s="42">
        <v>939</v>
      </c>
      <c r="BR7" s="42">
        <v>984</v>
      </c>
      <c r="BS7" s="42">
        <v>939</v>
      </c>
      <c r="BT7" s="42">
        <v>1012</v>
      </c>
      <c r="BU7" s="42">
        <v>1024</v>
      </c>
      <c r="BV7" s="42">
        <v>997</v>
      </c>
      <c r="BW7" s="42">
        <v>1089</v>
      </c>
      <c r="BX7" s="42">
        <v>1101</v>
      </c>
      <c r="BY7" s="42">
        <v>1127</v>
      </c>
      <c r="BZ7" s="42">
        <v>1118</v>
      </c>
      <c r="CA7" s="42">
        <v>1077</v>
      </c>
      <c r="CB7" s="42">
        <v>1039</v>
      </c>
      <c r="CC7" s="42">
        <v>1088</v>
      </c>
      <c r="CD7" s="42">
        <v>1044</v>
      </c>
      <c r="CE7" s="42">
        <v>950</v>
      </c>
      <c r="CF7" s="42">
        <v>1027</v>
      </c>
      <c r="CG7" s="42">
        <v>1029</v>
      </c>
      <c r="CH7" s="42">
        <v>951</v>
      </c>
      <c r="CI7" s="42">
        <v>928</v>
      </c>
      <c r="CJ7" s="42">
        <v>957</v>
      </c>
      <c r="CK7" s="42">
        <v>930</v>
      </c>
      <c r="CL7" s="42">
        <v>993</v>
      </c>
      <c r="CM7" s="42">
        <v>978</v>
      </c>
      <c r="CN7" s="42">
        <v>974</v>
      </c>
      <c r="CO7" s="42">
        <v>1016</v>
      </c>
      <c r="CP7" s="42">
        <v>996</v>
      </c>
      <c r="CQ7" s="42">
        <v>1035</v>
      </c>
      <c r="CR7" s="42">
        <v>1091</v>
      </c>
      <c r="CS7" s="42">
        <v>1186</v>
      </c>
      <c r="CT7" s="42">
        <v>1204</v>
      </c>
      <c r="CU7" s="50">
        <v>1246</v>
      </c>
      <c r="CV7" s="50">
        <v>1266</v>
      </c>
      <c r="CW7" s="50">
        <v>1302</v>
      </c>
      <c r="CX7" s="50">
        <v>1195</v>
      </c>
    </row>
    <row r="8" spans="1:102">
      <c r="A8" s="9" t="s">
        <v>10</v>
      </c>
      <c r="B8" s="18" t="s">
        <v>930</v>
      </c>
      <c r="C8" s="42">
        <v>833</v>
      </c>
      <c r="D8" s="42">
        <v>739</v>
      </c>
      <c r="E8" s="42">
        <v>714</v>
      </c>
      <c r="F8" s="42">
        <v>784</v>
      </c>
      <c r="G8" s="42">
        <v>833</v>
      </c>
      <c r="H8" s="42">
        <v>762</v>
      </c>
      <c r="I8" s="42">
        <v>740</v>
      </c>
      <c r="J8" s="42">
        <v>800</v>
      </c>
      <c r="K8" s="42">
        <v>807</v>
      </c>
      <c r="L8" s="42">
        <v>1020</v>
      </c>
      <c r="M8" s="42">
        <v>1282</v>
      </c>
      <c r="N8" s="42">
        <v>1296</v>
      </c>
      <c r="O8" s="42">
        <v>1253</v>
      </c>
      <c r="P8" s="42">
        <v>1394</v>
      </c>
      <c r="Q8" s="42">
        <v>1418</v>
      </c>
      <c r="R8" s="42">
        <v>1065</v>
      </c>
      <c r="S8" s="42">
        <v>1075</v>
      </c>
      <c r="T8" s="42">
        <v>954</v>
      </c>
      <c r="U8" s="42">
        <v>1052</v>
      </c>
      <c r="V8" s="42">
        <v>1249</v>
      </c>
      <c r="W8" s="49">
        <v>202</v>
      </c>
      <c r="X8" s="42">
        <v>204</v>
      </c>
      <c r="Y8" s="42">
        <v>212</v>
      </c>
      <c r="Z8" s="42">
        <v>215</v>
      </c>
      <c r="AA8" s="42">
        <v>203</v>
      </c>
      <c r="AB8" s="42">
        <v>184</v>
      </c>
      <c r="AC8" s="42">
        <v>187</v>
      </c>
      <c r="AD8" s="42">
        <v>165</v>
      </c>
      <c r="AE8" s="42">
        <v>178</v>
      </c>
      <c r="AF8" s="42">
        <v>142</v>
      </c>
      <c r="AG8" s="42">
        <v>213</v>
      </c>
      <c r="AH8" s="42">
        <v>181</v>
      </c>
      <c r="AI8" s="42">
        <v>186</v>
      </c>
      <c r="AJ8" s="42">
        <v>196</v>
      </c>
      <c r="AK8" s="42">
        <v>197</v>
      </c>
      <c r="AL8" s="42">
        <v>205</v>
      </c>
      <c r="AM8" s="42">
        <v>214</v>
      </c>
      <c r="AN8" s="42">
        <v>208</v>
      </c>
      <c r="AO8" s="42">
        <v>205</v>
      </c>
      <c r="AP8" s="42">
        <v>206</v>
      </c>
      <c r="AQ8" s="42">
        <v>188</v>
      </c>
      <c r="AR8" s="42">
        <v>183</v>
      </c>
      <c r="AS8" s="42">
        <v>198</v>
      </c>
      <c r="AT8" s="42">
        <v>193</v>
      </c>
      <c r="AU8" s="42">
        <v>187</v>
      </c>
      <c r="AV8" s="42">
        <v>182</v>
      </c>
      <c r="AW8" s="42">
        <v>188</v>
      </c>
      <c r="AX8" s="42">
        <v>183</v>
      </c>
      <c r="AY8" s="42">
        <v>188</v>
      </c>
      <c r="AZ8" s="42">
        <v>199</v>
      </c>
      <c r="BA8" s="42">
        <v>212</v>
      </c>
      <c r="BB8" s="42">
        <v>201</v>
      </c>
      <c r="BC8" s="42">
        <v>192</v>
      </c>
      <c r="BD8" s="42">
        <v>200</v>
      </c>
      <c r="BE8" s="42">
        <v>215</v>
      </c>
      <c r="BF8" s="42">
        <v>200</v>
      </c>
      <c r="BG8" s="42">
        <v>218</v>
      </c>
      <c r="BH8" s="42">
        <v>231</v>
      </c>
      <c r="BI8" s="42">
        <v>253</v>
      </c>
      <c r="BJ8" s="42">
        <v>318</v>
      </c>
      <c r="BK8" s="42">
        <v>322</v>
      </c>
      <c r="BL8" s="42">
        <v>323</v>
      </c>
      <c r="BM8" s="42">
        <v>300</v>
      </c>
      <c r="BN8" s="42">
        <v>337</v>
      </c>
      <c r="BO8" s="42">
        <v>289</v>
      </c>
      <c r="BP8" s="42">
        <v>360</v>
      </c>
      <c r="BQ8" s="42">
        <v>337</v>
      </c>
      <c r="BR8" s="42">
        <v>310</v>
      </c>
      <c r="BS8" s="42">
        <v>287</v>
      </c>
      <c r="BT8" s="42">
        <v>301</v>
      </c>
      <c r="BU8" s="42">
        <v>321</v>
      </c>
      <c r="BV8" s="42">
        <v>344</v>
      </c>
      <c r="BW8" s="42">
        <v>368</v>
      </c>
      <c r="BX8" s="42">
        <v>337</v>
      </c>
      <c r="BY8" s="42">
        <v>359</v>
      </c>
      <c r="BZ8" s="42">
        <v>330</v>
      </c>
      <c r="CA8" s="42">
        <v>341</v>
      </c>
      <c r="CB8" s="42">
        <v>342</v>
      </c>
      <c r="CC8" s="42">
        <v>357</v>
      </c>
      <c r="CD8" s="42">
        <v>378</v>
      </c>
      <c r="CE8" s="42">
        <v>249</v>
      </c>
      <c r="CF8" s="42">
        <v>282</v>
      </c>
      <c r="CG8" s="42">
        <v>267</v>
      </c>
      <c r="CH8" s="42">
        <v>267</v>
      </c>
      <c r="CI8" s="42">
        <v>282</v>
      </c>
      <c r="CJ8" s="42">
        <v>272</v>
      </c>
      <c r="CK8" s="42">
        <v>265</v>
      </c>
      <c r="CL8" s="42">
        <v>256</v>
      </c>
      <c r="CM8" s="42">
        <v>218</v>
      </c>
      <c r="CN8" s="42">
        <v>251</v>
      </c>
      <c r="CO8" s="42">
        <v>229</v>
      </c>
      <c r="CP8" s="42">
        <v>246</v>
      </c>
      <c r="CQ8" s="42">
        <v>239</v>
      </c>
      <c r="CR8" s="42">
        <v>244</v>
      </c>
      <c r="CS8" s="42">
        <v>306</v>
      </c>
      <c r="CT8" s="42">
        <v>263</v>
      </c>
      <c r="CU8" s="50">
        <v>320</v>
      </c>
      <c r="CV8" s="50">
        <v>340</v>
      </c>
      <c r="CW8" s="50">
        <v>318</v>
      </c>
      <c r="CX8" s="50">
        <v>271</v>
      </c>
    </row>
    <row r="9" spans="1:102">
      <c r="A9" s="9" t="s">
        <v>12</v>
      </c>
      <c r="B9" s="18" t="s">
        <v>931</v>
      </c>
      <c r="C9" s="42">
        <v>1372</v>
      </c>
      <c r="D9" s="42">
        <v>1385</v>
      </c>
      <c r="E9" s="42">
        <v>1254</v>
      </c>
      <c r="F9" s="42">
        <v>1298</v>
      </c>
      <c r="G9" s="42">
        <v>1342</v>
      </c>
      <c r="H9" s="42">
        <v>1413</v>
      </c>
      <c r="I9" s="42">
        <v>1477</v>
      </c>
      <c r="J9" s="42">
        <v>1561</v>
      </c>
      <c r="K9" s="42">
        <v>1724</v>
      </c>
      <c r="L9" s="42">
        <v>1836</v>
      </c>
      <c r="M9" s="42">
        <v>2119</v>
      </c>
      <c r="N9" s="42">
        <v>2279</v>
      </c>
      <c r="O9" s="42">
        <v>2485</v>
      </c>
      <c r="P9" s="42">
        <v>2856</v>
      </c>
      <c r="Q9" s="42">
        <v>2624</v>
      </c>
      <c r="R9" s="42">
        <v>2688</v>
      </c>
      <c r="S9" s="42">
        <v>2540</v>
      </c>
      <c r="T9" s="42">
        <v>2805</v>
      </c>
      <c r="U9" s="42">
        <v>3240</v>
      </c>
      <c r="V9" s="42">
        <v>3540</v>
      </c>
      <c r="W9" s="49">
        <v>382</v>
      </c>
      <c r="X9" s="42">
        <v>335</v>
      </c>
      <c r="Y9" s="42">
        <v>332</v>
      </c>
      <c r="Z9" s="42">
        <v>323</v>
      </c>
      <c r="AA9" s="42">
        <v>370</v>
      </c>
      <c r="AB9" s="42">
        <v>325</v>
      </c>
      <c r="AC9" s="42">
        <v>358</v>
      </c>
      <c r="AD9" s="42">
        <v>332</v>
      </c>
      <c r="AE9" s="42">
        <v>305</v>
      </c>
      <c r="AF9" s="42">
        <v>308</v>
      </c>
      <c r="AG9" s="42">
        <v>320</v>
      </c>
      <c r="AH9" s="42">
        <v>321</v>
      </c>
      <c r="AI9" s="42">
        <v>328</v>
      </c>
      <c r="AJ9" s="42">
        <v>324</v>
      </c>
      <c r="AK9" s="42">
        <v>322</v>
      </c>
      <c r="AL9" s="42">
        <v>324</v>
      </c>
      <c r="AM9" s="42">
        <v>319</v>
      </c>
      <c r="AN9" s="42">
        <v>338</v>
      </c>
      <c r="AO9" s="42">
        <v>316</v>
      </c>
      <c r="AP9" s="42">
        <v>369</v>
      </c>
      <c r="AQ9" s="42">
        <v>354</v>
      </c>
      <c r="AR9" s="42">
        <v>353</v>
      </c>
      <c r="AS9" s="42">
        <v>351</v>
      </c>
      <c r="AT9" s="42">
        <v>355</v>
      </c>
      <c r="AU9" s="42">
        <v>353</v>
      </c>
      <c r="AV9" s="42">
        <v>361</v>
      </c>
      <c r="AW9" s="42">
        <v>385</v>
      </c>
      <c r="AX9" s="42">
        <v>378</v>
      </c>
      <c r="AY9" s="42">
        <v>356</v>
      </c>
      <c r="AZ9" s="42">
        <v>404</v>
      </c>
      <c r="BA9" s="42">
        <v>393</v>
      </c>
      <c r="BB9" s="42">
        <v>408</v>
      </c>
      <c r="BC9" s="42">
        <v>425</v>
      </c>
      <c r="BD9" s="42">
        <v>422</v>
      </c>
      <c r="BE9" s="42">
        <v>438</v>
      </c>
      <c r="BF9" s="42">
        <v>439</v>
      </c>
      <c r="BG9" s="42">
        <v>437</v>
      </c>
      <c r="BH9" s="42">
        <v>432</v>
      </c>
      <c r="BI9" s="42">
        <v>482</v>
      </c>
      <c r="BJ9" s="42">
        <v>485</v>
      </c>
      <c r="BK9" s="42">
        <v>498</v>
      </c>
      <c r="BL9" s="42">
        <v>519</v>
      </c>
      <c r="BM9" s="42">
        <v>544</v>
      </c>
      <c r="BN9" s="42">
        <v>558</v>
      </c>
      <c r="BO9" s="42">
        <v>558</v>
      </c>
      <c r="BP9" s="42">
        <v>557</v>
      </c>
      <c r="BQ9" s="42">
        <v>550</v>
      </c>
      <c r="BR9" s="42">
        <v>614</v>
      </c>
      <c r="BS9" s="42">
        <v>599</v>
      </c>
      <c r="BT9" s="42">
        <v>645</v>
      </c>
      <c r="BU9" s="42">
        <v>645</v>
      </c>
      <c r="BV9" s="42">
        <v>596</v>
      </c>
      <c r="BW9" s="42">
        <v>673</v>
      </c>
      <c r="BX9" s="42">
        <v>728</v>
      </c>
      <c r="BY9" s="42">
        <v>702</v>
      </c>
      <c r="BZ9" s="42">
        <v>753</v>
      </c>
      <c r="CA9" s="42">
        <v>688</v>
      </c>
      <c r="CB9" s="42">
        <v>634</v>
      </c>
      <c r="CC9" s="42">
        <v>686</v>
      </c>
      <c r="CD9" s="42">
        <v>616</v>
      </c>
      <c r="CE9" s="42">
        <v>646</v>
      </c>
      <c r="CF9" s="42">
        <v>702</v>
      </c>
      <c r="CG9" s="42">
        <v>703</v>
      </c>
      <c r="CH9" s="42">
        <v>637</v>
      </c>
      <c r="CI9" s="42">
        <v>602</v>
      </c>
      <c r="CJ9" s="42">
        <v>635</v>
      </c>
      <c r="CK9" s="42">
        <v>614</v>
      </c>
      <c r="CL9" s="42">
        <v>689</v>
      </c>
      <c r="CM9" s="42">
        <v>705</v>
      </c>
      <c r="CN9" s="42">
        <v>675</v>
      </c>
      <c r="CO9" s="42">
        <v>729</v>
      </c>
      <c r="CP9" s="42">
        <v>696</v>
      </c>
      <c r="CQ9" s="42">
        <v>741</v>
      </c>
      <c r="CR9" s="42">
        <v>796</v>
      </c>
      <c r="CS9" s="42">
        <v>823</v>
      </c>
      <c r="CT9" s="42">
        <v>880</v>
      </c>
      <c r="CU9" s="50">
        <v>873</v>
      </c>
      <c r="CV9" s="50">
        <v>867</v>
      </c>
      <c r="CW9" s="50">
        <v>933</v>
      </c>
      <c r="CX9" s="50">
        <v>867</v>
      </c>
    </row>
    <row r="10" spans="1:102">
      <c r="A10" s="9" t="s">
        <v>14</v>
      </c>
      <c r="B10" s="18" t="s">
        <v>932</v>
      </c>
      <c r="C10" s="42">
        <v>4</v>
      </c>
      <c r="D10" s="42">
        <v>5</v>
      </c>
      <c r="E10" s="42">
        <v>6</v>
      </c>
      <c r="F10" s="42">
        <v>5</v>
      </c>
      <c r="G10" s="42">
        <v>6</v>
      </c>
      <c r="H10" s="42">
        <v>7</v>
      </c>
      <c r="I10" s="42">
        <v>7</v>
      </c>
      <c r="J10" s="42">
        <v>9</v>
      </c>
      <c r="K10" s="42">
        <v>8</v>
      </c>
      <c r="L10" s="42">
        <v>8</v>
      </c>
      <c r="M10" s="42">
        <v>8</v>
      </c>
      <c r="N10" s="42">
        <v>8</v>
      </c>
      <c r="O10" s="42">
        <v>10</v>
      </c>
      <c r="P10" s="42">
        <v>9</v>
      </c>
      <c r="Q10" s="42">
        <v>10</v>
      </c>
      <c r="R10" s="42">
        <v>8</v>
      </c>
      <c r="S10" s="42">
        <v>8</v>
      </c>
      <c r="T10" s="42">
        <v>7</v>
      </c>
      <c r="U10" s="42">
        <v>7</v>
      </c>
      <c r="V10" s="42">
        <v>7</v>
      </c>
      <c r="W10" s="49">
        <v>0</v>
      </c>
      <c r="X10" s="42">
        <v>1</v>
      </c>
      <c r="Y10" s="42">
        <v>1</v>
      </c>
      <c r="Z10" s="42">
        <v>2</v>
      </c>
      <c r="AA10" s="42">
        <v>2</v>
      </c>
      <c r="AB10" s="42">
        <v>1</v>
      </c>
      <c r="AC10" s="42">
        <v>1</v>
      </c>
      <c r="AD10" s="42">
        <v>1</v>
      </c>
      <c r="AE10" s="42">
        <v>1</v>
      </c>
      <c r="AF10" s="42">
        <v>2</v>
      </c>
      <c r="AG10" s="42">
        <v>1</v>
      </c>
      <c r="AH10" s="42">
        <v>2</v>
      </c>
      <c r="AI10" s="42">
        <v>1</v>
      </c>
      <c r="AJ10" s="42">
        <v>1</v>
      </c>
      <c r="AK10" s="42">
        <v>1</v>
      </c>
      <c r="AL10" s="42">
        <v>2</v>
      </c>
      <c r="AM10" s="42">
        <v>1</v>
      </c>
      <c r="AN10" s="42">
        <v>2</v>
      </c>
      <c r="AO10" s="42">
        <v>1</v>
      </c>
      <c r="AP10" s="42">
        <v>2</v>
      </c>
      <c r="AQ10" s="42">
        <v>1</v>
      </c>
      <c r="AR10" s="42">
        <v>2</v>
      </c>
      <c r="AS10" s="42">
        <v>2</v>
      </c>
      <c r="AT10" s="42">
        <v>2</v>
      </c>
      <c r="AU10" s="42">
        <v>2</v>
      </c>
      <c r="AV10" s="42">
        <v>2</v>
      </c>
      <c r="AW10" s="42">
        <v>1</v>
      </c>
      <c r="AX10" s="42">
        <v>2</v>
      </c>
      <c r="AY10" s="42">
        <v>3</v>
      </c>
      <c r="AZ10" s="42">
        <v>2</v>
      </c>
      <c r="BA10" s="42">
        <v>2</v>
      </c>
      <c r="BB10" s="42">
        <v>2</v>
      </c>
      <c r="BC10" s="42">
        <v>2</v>
      </c>
      <c r="BD10" s="42">
        <v>2</v>
      </c>
      <c r="BE10" s="42">
        <v>2</v>
      </c>
      <c r="BF10" s="42">
        <v>2</v>
      </c>
      <c r="BG10" s="42">
        <v>1</v>
      </c>
      <c r="BH10" s="42">
        <v>3</v>
      </c>
      <c r="BI10" s="42">
        <v>2</v>
      </c>
      <c r="BJ10" s="42">
        <v>2</v>
      </c>
      <c r="BK10" s="42">
        <v>2</v>
      </c>
      <c r="BL10" s="42">
        <v>2</v>
      </c>
      <c r="BM10" s="42">
        <v>2</v>
      </c>
      <c r="BN10" s="42">
        <v>2</v>
      </c>
      <c r="BO10" s="42">
        <v>1</v>
      </c>
      <c r="BP10" s="42">
        <v>2</v>
      </c>
      <c r="BQ10" s="42">
        <v>3</v>
      </c>
      <c r="BR10" s="42">
        <v>2</v>
      </c>
      <c r="BS10" s="42">
        <v>2</v>
      </c>
      <c r="BT10" s="42">
        <v>2</v>
      </c>
      <c r="BU10" s="42">
        <v>4</v>
      </c>
      <c r="BV10" s="42">
        <v>2</v>
      </c>
      <c r="BW10" s="42">
        <v>2</v>
      </c>
      <c r="BX10" s="42">
        <v>2</v>
      </c>
      <c r="BY10" s="42">
        <v>3</v>
      </c>
      <c r="BZ10" s="42">
        <v>2</v>
      </c>
      <c r="CA10" s="42">
        <v>4</v>
      </c>
      <c r="CB10" s="42">
        <v>2</v>
      </c>
      <c r="CC10" s="42">
        <v>2</v>
      </c>
      <c r="CD10" s="42">
        <v>2</v>
      </c>
      <c r="CE10" s="42">
        <v>2</v>
      </c>
      <c r="CF10" s="42">
        <v>2</v>
      </c>
      <c r="CG10" s="42">
        <v>2</v>
      </c>
      <c r="CH10" s="42">
        <v>2</v>
      </c>
      <c r="CI10" s="42">
        <v>1</v>
      </c>
      <c r="CJ10" s="42">
        <v>2</v>
      </c>
      <c r="CK10" s="42">
        <v>3</v>
      </c>
      <c r="CL10" s="42">
        <v>2</v>
      </c>
      <c r="CM10" s="42">
        <v>2</v>
      </c>
      <c r="CN10" s="42">
        <v>1</v>
      </c>
      <c r="CO10" s="42">
        <v>2</v>
      </c>
      <c r="CP10" s="42">
        <v>2</v>
      </c>
      <c r="CQ10" s="42">
        <v>2</v>
      </c>
      <c r="CR10" s="42">
        <v>2</v>
      </c>
      <c r="CS10" s="42">
        <v>1</v>
      </c>
      <c r="CT10" s="42">
        <v>2</v>
      </c>
      <c r="CU10" s="50">
        <v>2</v>
      </c>
      <c r="CV10" s="50">
        <v>2</v>
      </c>
      <c r="CW10" s="50">
        <v>1</v>
      </c>
      <c r="CX10" s="50">
        <v>2</v>
      </c>
    </row>
    <row r="11" spans="1:102">
      <c r="A11" s="9" t="s">
        <v>16</v>
      </c>
      <c r="B11" s="18" t="s">
        <v>933</v>
      </c>
      <c r="C11" s="42">
        <v>190</v>
      </c>
      <c r="D11" s="42">
        <v>193</v>
      </c>
      <c r="E11" s="42">
        <v>289</v>
      </c>
      <c r="F11" s="42">
        <v>261</v>
      </c>
      <c r="G11" s="42">
        <v>272</v>
      </c>
      <c r="H11" s="42">
        <v>229</v>
      </c>
      <c r="I11" s="42">
        <v>254</v>
      </c>
      <c r="J11" s="42">
        <v>323</v>
      </c>
      <c r="K11" s="42">
        <v>320</v>
      </c>
      <c r="L11" s="42">
        <v>248</v>
      </c>
      <c r="M11" s="42">
        <v>214</v>
      </c>
      <c r="N11" s="42">
        <v>212</v>
      </c>
      <c r="O11" s="42">
        <v>224</v>
      </c>
      <c r="P11" s="42">
        <v>176</v>
      </c>
      <c r="Q11" s="42">
        <v>196</v>
      </c>
      <c r="R11" s="42">
        <v>196</v>
      </c>
      <c r="S11" s="42">
        <v>185</v>
      </c>
      <c r="T11" s="42">
        <v>208</v>
      </c>
      <c r="U11" s="42">
        <v>217</v>
      </c>
      <c r="V11" s="42">
        <v>213</v>
      </c>
      <c r="W11" s="49">
        <v>68</v>
      </c>
      <c r="X11" s="42">
        <v>36</v>
      </c>
      <c r="Y11" s="42">
        <v>50</v>
      </c>
      <c r="Z11" s="42">
        <v>36</v>
      </c>
      <c r="AA11" s="42">
        <v>52</v>
      </c>
      <c r="AB11" s="42">
        <v>50</v>
      </c>
      <c r="AC11" s="42">
        <v>59</v>
      </c>
      <c r="AD11" s="42">
        <v>32</v>
      </c>
      <c r="AE11" s="42">
        <v>52</v>
      </c>
      <c r="AF11" s="42">
        <v>63</v>
      </c>
      <c r="AG11" s="42">
        <v>64</v>
      </c>
      <c r="AH11" s="42">
        <v>110</v>
      </c>
      <c r="AI11" s="42">
        <v>65</v>
      </c>
      <c r="AJ11" s="42">
        <v>53</v>
      </c>
      <c r="AK11" s="42">
        <v>57</v>
      </c>
      <c r="AL11" s="42">
        <v>86</v>
      </c>
      <c r="AM11" s="42">
        <v>69</v>
      </c>
      <c r="AN11" s="42">
        <v>66</v>
      </c>
      <c r="AO11" s="42">
        <v>65</v>
      </c>
      <c r="AP11" s="42">
        <v>72</v>
      </c>
      <c r="AQ11" s="42">
        <v>48</v>
      </c>
      <c r="AR11" s="42">
        <v>66</v>
      </c>
      <c r="AS11" s="42">
        <v>68</v>
      </c>
      <c r="AT11" s="42">
        <v>47</v>
      </c>
      <c r="AU11" s="42">
        <v>60</v>
      </c>
      <c r="AV11" s="42">
        <v>88</v>
      </c>
      <c r="AW11" s="42">
        <v>71</v>
      </c>
      <c r="AX11" s="42">
        <v>35</v>
      </c>
      <c r="AY11" s="42">
        <v>74</v>
      </c>
      <c r="AZ11" s="42">
        <v>99</v>
      </c>
      <c r="BA11" s="42">
        <v>65</v>
      </c>
      <c r="BB11" s="42">
        <v>85</v>
      </c>
      <c r="BC11" s="42">
        <v>99</v>
      </c>
      <c r="BD11" s="42">
        <v>73</v>
      </c>
      <c r="BE11" s="42">
        <v>70</v>
      </c>
      <c r="BF11" s="42">
        <v>78</v>
      </c>
      <c r="BG11" s="42">
        <v>75</v>
      </c>
      <c r="BH11" s="42">
        <v>48</v>
      </c>
      <c r="BI11" s="42">
        <v>66</v>
      </c>
      <c r="BJ11" s="42">
        <v>59</v>
      </c>
      <c r="BK11" s="42">
        <v>56</v>
      </c>
      <c r="BL11" s="42">
        <v>40</v>
      </c>
      <c r="BM11" s="42">
        <v>68</v>
      </c>
      <c r="BN11" s="42">
        <v>50</v>
      </c>
      <c r="BO11" s="42">
        <v>38</v>
      </c>
      <c r="BP11" s="42">
        <v>67</v>
      </c>
      <c r="BQ11" s="42">
        <v>49</v>
      </c>
      <c r="BR11" s="42">
        <v>58</v>
      </c>
      <c r="BS11" s="42">
        <v>51</v>
      </c>
      <c r="BT11" s="42">
        <v>64</v>
      </c>
      <c r="BU11" s="42">
        <v>54</v>
      </c>
      <c r="BV11" s="42">
        <v>55</v>
      </c>
      <c r="BW11" s="42">
        <v>47</v>
      </c>
      <c r="BX11" s="42">
        <v>34</v>
      </c>
      <c r="BY11" s="42">
        <v>62</v>
      </c>
      <c r="BZ11" s="42">
        <v>33</v>
      </c>
      <c r="CA11" s="42">
        <v>44</v>
      </c>
      <c r="CB11" s="42">
        <v>61</v>
      </c>
      <c r="CC11" s="42">
        <v>43</v>
      </c>
      <c r="CD11" s="42">
        <v>48</v>
      </c>
      <c r="CE11" s="42">
        <v>53</v>
      </c>
      <c r="CF11" s="42">
        <v>42</v>
      </c>
      <c r="CG11" s="42">
        <v>56</v>
      </c>
      <c r="CH11" s="42">
        <v>45</v>
      </c>
      <c r="CI11" s="42">
        <v>43</v>
      </c>
      <c r="CJ11" s="42">
        <v>48</v>
      </c>
      <c r="CK11" s="42">
        <v>48</v>
      </c>
      <c r="CL11" s="42">
        <v>46</v>
      </c>
      <c r="CM11" s="42">
        <v>54</v>
      </c>
      <c r="CN11" s="42">
        <v>47</v>
      </c>
      <c r="CO11" s="42">
        <v>55</v>
      </c>
      <c r="CP11" s="42">
        <v>52</v>
      </c>
      <c r="CQ11" s="42">
        <v>53</v>
      </c>
      <c r="CR11" s="42">
        <v>49</v>
      </c>
      <c r="CS11" s="42">
        <v>56</v>
      </c>
      <c r="CT11" s="42">
        <v>59</v>
      </c>
      <c r="CU11" s="50">
        <v>51</v>
      </c>
      <c r="CV11" s="50">
        <v>57</v>
      </c>
      <c r="CW11" s="50">
        <v>50</v>
      </c>
      <c r="CX11" s="50">
        <v>55</v>
      </c>
    </row>
    <row r="12" spans="1:102">
      <c r="A12" s="1" t="s">
        <v>18</v>
      </c>
      <c r="B12" s="18" t="s">
        <v>934</v>
      </c>
      <c r="C12" s="42">
        <v>38</v>
      </c>
      <c r="D12" s="42">
        <v>36</v>
      </c>
      <c r="E12" s="42">
        <v>38</v>
      </c>
      <c r="F12" s="42">
        <v>34</v>
      </c>
      <c r="G12" s="42">
        <v>32</v>
      </c>
      <c r="H12" s="42">
        <v>34</v>
      </c>
      <c r="I12" s="42">
        <v>38</v>
      </c>
      <c r="J12" s="42">
        <v>42</v>
      </c>
      <c r="K12" s="42">
        <v>46</v>
      </c>
      <c r="L12" s="42">
        <v>63</v>
      </c>
      <c r="M12" s="42">
        <v>53</v>
      </c>
      <c r="N12" s="42">
        <v>34</v>
      </c>
      <c r="O12" s="42">
        <v>29</v>
      </c>
      <c r="P12" s="42">
        <v>30</v>
      </c>
      <c r="Q12" s="42">
        <v>29</v>
      </c>
      <c r="R12" s="42">
        <v>175</v>
      </c>
      <c r="S12" s="42">
        <v>157</v>
      </c>
      <c r="T12" s="42">
        <v>163</v>
      </c>
      <c r="U12" s="42">
        <v>183</v>
      </c>
      <c r="V12" s="42">
        <v>189</v>
      </c>
      <c r="W12" s="49">
        <v>9</v>
      </c>
      <c r="X12" s="42">
        <v>11</v>
      </c>
      <c r="Y12" s="42">
        <v>10</v>
      </c>
      <c r="Z12" s="42">
        <v>8</v>
      </c>
      <c r="AA12" s="42">
        <v>9</v>
      </c>
      <c r="AB12" s="42">
        <v>10</v>
      </c>
      <c r="AC12" s="42">
        <v>8</v>
      </c>
      <c r="AD12" s="42">
        <v>9</v>
      </c>
      <c r="AE12" s="42">
        <v>10</v>
      </c>
      <c r="AF12" s="42">
        <v>9</v>
      </c>
      <c r="AG12" s="42">
        <v>10</v>
      </c>
      <c r="AH12" s="42">
        <v>9</v>
      </c>
      <c r="AI12" s="42">
        <v>9</v>
      </c>
      <c r="AJ12" s="42">
        <v>9</v>
      </c>
      <c r="AK12" s="42">
        <v>8</v>
      </c>
      <c r="AL12" s="42">
        <v>8</v>
      </c>
      <c r="AM12" s="42">
        <v>8</v>
      </c>
      <c r="AN12" s="42">
        <v>9</v>
      </c>
      <c r="AO12" s="42">
        <v>9</v>
      </c>
      <c r="AP12" s="42">
        <v>6</v>
      </c>
      <c r="AQ12" s="42">
        <v>7</v>
      </c>
      <c r="AR12" s="42">
        <v>8</v>
      </c>
      <c r="AS12" s="42">
        <v>10</v>
      </c>
      <c r="AT12" s="42">
        <v>9</v>
      </c>
      <c r="AU12" s="42">
        <v>8</v>
      </c>
      <c r="AV12" s="42">
        <v>10</v>
      </c>
      <c r="AW12" s="42">
        <v>12</v>
      </c>
      <c r="AX12" s="42">
        <v>8</v>
      </c>
      <c r="AY12" s="42">
        <v>9</v>
      </c>
      <c r="AZ12" s="42">
        <v>9</v>
      </c>
      <c r="BA12" s="42">
        <v>14</v>
      </c>
      <c r="BB12" s="42">
        <v>10</v>
      </c>
      <c r="BC12" s="42">
        <v>11</v>
      </c>
      <c r="BD12" s="42">
        <v>11</v>
      </c>
      <c r="BE12" s="42">
        <v>11</v>
      </c>
      <c r="BF12" s="42">
        <v>13</v>
      </c>
      <c r="BG12" s="42">
        <v>14</v>
      </c>
      <c r="BH12" s="42">
        <v>17</v>
      </c>
      <c r="BI12" s="42">
        <v>17</v>
      </c>
      <c r="BJ12" s="42">
        <v>15</v>
      </c>
      <c r="BK12" s="42">
        <v>14</v>
      </c>
      <c r="BL12" s="42">
        <v>14</v>
      </c>
      <c r="BM12" s="42">
        <v>14</v>
      </c>
      <c r="BN12" s="42">
        <v>11</v>
      </c>
      <c r="BO12" s="42">
        <v>9</v>
      </c>
      <c r="BP12" s="42">
        <v>7</v>
      </c>
      <c r="BQ12" s="42">
        <v>9</v>
      </c>
      <c r="BR12" s="42">
        <v>9</v>
      </c>
      <c r="BS12" s="42">
        <v>6</v>
      </c>
      <c r="BT12" s="42">
        <v>6</v>
      </c>
      <c r="BU12" s="42">
        <v>8</v>
      </c>
      <c r="BV12" s="42">
        <v>9</v>
      </c>
      <c r="BW12" s="42">
        <v>7</v>
      </c>
      <c r="BX12" s="42">
        <v>7</v>
      </c>
      <c r="BY12" s="42">
        <v>9</v>
      </c>
      <c r="BZ12" s="42">
        <v>7</v>
      </c>
      <c r="CA12" s="42">
        <v>5</v>
      </c>
      <c r="CB12" s="42">
        <v>5</v>
      </c>
      <c r="CC12" s="42">
        <v>10</v>
      </c>
      <c r="CD12" s="42">
        <v>9</v>
      </c>
      <c r="CE12" s="42">
        <v>42</v>
      </c>
      <c r="CF12" s="42">
        <v>48</v>
      </c>
      <c r="CG12" s="42">
        <v>44</v>
      </c>
      <c r="CH12" s="42">
        <v>41</v>
      </c>
      <c r="CI12" s="42">
        <v>40</v>
      </c>
      <c r="CJ12" s="42">
        <v>37</v>
      </c>
      <c r="CK12" s="42">
        <v>38</v>
      </c>
      <c r="CL12" s="42">
        <v>42</v>
      </c>
      <c r="CM12" s="42">
        <v>42</v>
      </c>
      <c r="CN12" s="42">
        <v>38</v>
      </c>
      <c r="CO12" s="42">
        <v>41</v>
      </c>
      <c r="CP12" s="42">
        <v>42</v>
      </c>
      <c r="CQ12" s="42">
        <v>42</v>
      </c>
      <c r="CR12" s="42">
        <v>47</v>
      </c>
      <c r="CS12" s="42">
        <v>46</v>
      </c>
      <c r="CT12" s="42">
        <v>48</v>
      </c>
      <c r="CU12" s="50">
        <v>53</v>
      </c>
      <c r="CV12" s="50">
        <v>39</v>
      </c>
      <c r="CW12" s="50">
        <v>47</v>
      </c>
      <c r="CX12" s="50">
        <v>50</v>
      </c>
    </row>
    <row r="13" spans="1:102">
      <c r="A13" s="9" t="s">
        <v>20</v>
      </c>
      <c r="B13" s="18" t="s">
        <v>935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9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2">
        <v>0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0</v>
      </c>
      <c r="BX13" s="42">
        <v>0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50">
        <v>0</v>
      </c>
      <c r="CV13" s="50">
        <v>0</v>
      </c>
      <c r="CW13" s="50">
        <v>0</v>
      </c>
      <c r="CX13" s="50">
        <v>0</v>
      </c>
    </row>
    <row r="14" spans="1:102">
      <c r="A14" s="9" t="s">
        <v>22</v>
      </c>
      <c r="B14" s="18" t="s">
        <v>936</v>
      </c>
      <c r="C14" s="42">
        <v>24</v>
      </c>
      <c r="D14" s="42">
        <v>22</v>
      </c>
      <c r="E14" s="42">
        <v>24</v>
      </c>
      <c r="F14" s="42">
        <v>21</v>
      </c>
      <c r="G14" s="42">
        <v>18</v>
      </c>
      <c r="H14" s="42">
        <v>20</v>
      </c>
      <c r="I14" s="42">
        <v>22</v>
      </c>
      <c r="J14" s="42">
        <v>20</v>
      </c>
      <c r="K14" s="42">
        <v>28</v>
      </c>
      <c r="L14" s="42">
        <v>44</v>
      </c>
      <c r="M14" s="42">
        <v>36</v>
      </c>
      <c r="N14" s="42">
        <v>14</v>
      </c>
      <c r="O14" s="42">
        <v>9</v>
      </c>
      <c r="P14" s="42">
        <v>9</v>
      </c>
      <c r="Q14" s="42">
        <v>10</v>
      </c>
      <c r="R14" s="42">
        <v>159</v>
      </c>
      <c r="S14" s="42">
        <v>147</v>
      </c>
      <c r="T14" s="42">
        <v>154</v>
      </c>
      <c r="U14" s="42">
        <v>172</v>
      </c>
      <c r="V14" s="42">
        <v>174</v>
      </c>
      <c r="W14" s="49">
        <v>6</v>
      </c>
      <c r="X14" s="42">
        <v>7</v>
      </c>
      <c r="Y14" s="42">
        <v>6</v>
      </c>
      <c r="Z14" s="42">
        <v>5</v>
      </c>
      <c r="AA14" s="42">
        <v>6</v>
      </c>
      <c r="AB14" s="42">
        <v>6</v>
      </c>
      <c r="AC14" s="42">
        <v>5</v>
      </c>
      <c r="AD14" s="42">
        <v>5</v>
      </c>
      <c r="AE14" s="42">
        <v>6</v>
      </c>
      <c r="AF14" s="42">
        <v>6</v>
      </c>
      <c r="AG14" s="42">
        <v>6</v>
      </c>
      <c r="AH14" s="42">
        <v>6</v>
      </c>
      <c r="AI14" s="42">
        <v>6</v>
      </c>
      <c r="AJ14" s="42">
        <v>6</v>
      </c>
      <c r="AK14" s="42">
        <v>5</v>
      </c>
      <c r="AL14" s="42">
        <v>4</v>
      </c>
      <c r="AM14" s="42">
        <v>5</v>
      </c>
      <c r="AN14" s="42">
        <v>4</v>
      </c>
      <c r="AO14" s="42">
        <v>5</v>
      </c>
      <c r="AP14" s="42">
        <v>4</v>
      </c>
      <c r="AQ14" s="42">
        <v>4</v>
      </c>
      <c r="AR14" s="42">
        <v>5</v>
      </c>
      <c r="AS14" s="42">
        <v>6</v>
      </c>
      <c r="AT14" s="42">
        <v>5</v>
      </c>
      <c r="AU14" s="42">
        <v>5</v>
      </c>
      <c r="AV14" s="42">
        <v>6</v>
      </c>
      <c r="AW14" s="42">
        <v>7</v>
      </c>
      <c r="AX14" s="42">
        <v>4</v>
      </c>
      <c r="AY14" s="42">
        <v>5</v>
      </c>
      <c r="AZ14" s="42">
        <v>4</v>
      </c>
      <c r="BA14" s="42">
        <v>5</v>
      </c>
      <c r="BB14" s="42">
        <v>6</v>
      </c>
      <c r="BC14" s="42">
        <v>7</v>
      </c>
      <c r="BD14" s="42">
        <v>6</v>
      </c>
      <c r="BE14" s="42">
        <v>7</v>
      </c>
      <c r="BF14" s="42">
        <v>8</v>
      </c>
      <c r="BG14" s="42">
        <v>10</v>
      </c>
      <c r="BH14" s="42">
        <v>12</v>
      </c>
      <c r="BI14" s="42">
        <v>12</v>
      </c>
      <c r="BJ14" s="42">
        <v>10</v>
      </c>
      <c r="BK14" s="42">
        <v>10</v>
      </c>
      <c r="BL14" s="42">
        <v>10</v>
      </c>
      <c r="BM14" s="42">
        <v>10</v>
      </c>
      <c r="BN14" s="42">
        <v>6</v>
      </c>
      <c r="BO14" s="42">
        <v>4</v>
      </c>
      <c r="BP14" s="42">
        <v>2</v>
      </c>
      <c r="BQ14" s="42">
        <v>4</v>
      </c>
      <c r="BR14" s="42">
        <v>4</v>
      </c>
      <c r="BS14" s="42">
        <v>2</v>
      </c>
      <c r="BT14" s="42">
        <v>1</v>
      </c>
      <c r="BU14" s="42">
        <v>2</v>
      </c>
      <c r="BV14" s="42">
        <v>4</v>
      </c>
      <c r="BW14" s="42">
        <v>2</v>
      </c>
      <c r="BX14" s="42">
        <v>1</v>
      </c>
      <c r="BY14" s="42">
        <v>3</v>
      </c>
      <c r="BZ14" s="42">
        <v>3</v>
      </c>
      <c r="CA14" s="42">
        <v>1</v>
      </c>
      <c r="CB14" s="42">
        <v>1</v>
      </c>
      <c r="CC14" s="42">
        <v>5</v>
      </c>
      <c r="CD14" s="42">
        <v>3</v>
      </c>
      <c r="CE14" s="42">
        <v>38</v>
      </c>
      <c r="CF14" s="42">
        <v>44</v>
      </c>
      <c r="CG14" s="42">
        <v>38</v>
      </c>
      <c r="CH14" s="42">
        <v>39</v>
      </c>
      <c r="CI14" s="42">
        <v>37</v>
      </c>
      <c r="CJ14" s="42">
        <v>34</v>
      </c>
      <c r="CK14" s="42">
        <v>36</v>
      </c>
      <c r="CL14" s="42">
        <v>40</v>
      </c>
      <c r="CM14" s="42">
        <v>39</v>
      </c>
      <c r="CN14" s="42">
        <v>36</v>
      </c>
      <c r="CO14" s="42">
        <v>39</v>
      </c>
      <c r="CP14" s="42">
        <v>40</v>
      </c>
      <c r="CQ14" s="42">
        <v>40</v>
      </c>
      <c r="CR14" s="42">
        <v>45</v>
      </c>
      <c r="CS14" s="42">
        <v>43</v>
      </c>
      <c r="CT14" s="42">
        <v>44</v>
      </c>
      <c r="CU14" s="50">
        <v>48</v>
      </c>
      <c r="CV14" s="50">
        <v>36</v>
      </c>
      <c r="CW14" s="50">
        <v>44</v>
      </c>
      <c r="CX14" s="50">
        <v>46</v>
      </c>
    </row>
    <row r="15" spans="1:102">
      <c r="A15" s="9" t="s">
        <v>24</v>
      </c>
      <c r="B15" s="18" t="s">
        <v>937</v>
      </c>
      <c r="C15" s="42">
        <v>14</v>
      </c>
      <c r="D15" s="42">
        <v>14</v>
      </c>
      <c r="E15" s="42">
        <v>14</v>
      </c>
      <c r="F15" s="42">
        <v>13</v>
      </c>
      <c r="G15" s="42">
        <v>14</v>
      </c>
      <c r="H15" s="42">
        <v>14</v>
      </c>
      <c r="I15" s="42">
        <v>16</v>
      </c>
      <c r="J15" s="42">
        <v>22</v>
      </c>
      <c r="K15" s="42">
        <v>18</v>
      </c>
      <c r="L15" s="42">
        <v>19</v>
      </c>
      <c r="M15" s="42">
        <v>17</v>
      </c>
      <c r="N15" s="42">
        <v>20</v>
      </c>
      <c r="O15" s="42">
        <v>20</v>
      </c>
      <c r="P15" s="42">
        <v>21</v>
      </c>
      <c r="Q15" s="42">
        <v>19</v>
      </c>
      <c r="R15" s="42">
        <v>16</v>
      </c>
      <c r="S15" s="42">
        <v>10</v>
      </c>
      <c r="T15" s="42">
        <v>9</v>
      </c>
      <c r="U15" s="42">
        <v>11</v>
      </c>
      <c r="V15" s="42">
        <v>15</v>
      </c>
      <c r="W15" s="49">
        <v>3</v>
      </c>
      <c r="X15" s="42">
        <v>4</v>
      </c>
      <c r="Y15" s="42">
        <v>4</v>
      </c>
      <c r="Z15" s="42">
        <v>3</v>
      </c>
      <c r="AA15" s="42">
        <v>3</v>
      </c>
      <c r="AB15" s="42">
        <v>4</v>
      </c>
      <c r="AC15" s="42">
        <v>3</v>
      </c>
      <c r="AD15" s="42">
        <v>4</v>
      </c>
      <c r="AE15" s="42">
        <v>4</v>
      </c>
      <c r="AF15" s="42">
        <v>3</v>
      </c>
      <c r="AG15" s="42">
        <v>4</v>
      </c>
      <c r="AH15" s="42">
        <v>3</v>
      </c>
      <c r="AI15" s="42">
        <v>3</v>
      </c>
      <c r="AJ15" s="42">
        <v>3</v>
      </c>
      <c r="AK15" s="42">
        <v>3</v>
      </c>
      <c r="AL15" s="42">
        <v>4</v>
      </c>
      <c r="AM15" s="42">
        <v>3</v>
      </c>
      <c r="AN15" s="42">
        <v>5</v>
      </c>
      <c r="AO15" s="42">
        <v>4</v>
      </c>
      <c r="AP15" s="42">
        <v>2</v>
      </c>
      <c r="AQ15" s="42">
        <v>3</v>
      </c>
      <c r="AR15" s="42">
        <v>3</v>
      </c>
      <c r="AS15" s="42">
        <v>4</v>
      </c>
      <c r="AT15" s="42">
        <v>4</v>
      </c>
      <c r="AU15" s="42">
        <v>3</v>
      </c>
      <c r="AV15" s="42">
        <v>4</v>
      </c>
      <c r="AW15" s="42">
        <v>5</v>
      </c>
      <c r="AX15" s="42">
        <v>4</v>
      </c>
      <c r="AY15" s="42">
        <v>4</v>
      </c>
      <c r="AZ15" s="42">
        <v>5</v>
      </c>
      <c r="BA15" s="42">
        <v>9</v>
      </c>
      <c r="BB15" s="42">
        <v>4</v>
      </c>
      <c r="BC15" s="42">
        <v>4</v>
      </c>
      <c r="BD15" s="42">
        <v>5</v>
      </c>
      <c r="BE15" s="42">
        <v>4</v>
      </c>
      <c r="BF15" s="42">
        <v>5</v>
      </c>
      <c r="BG15" s="42">
        <v>4</v>
      </c>
      <c r="BH15" s="42">
        <v>5</v>
      </c>
      <c r="BI15" s="42">
        <v>5</v>
      </c>
      <c r="BJ15" s="42">
        <v>5</v>
      </c>
      <c r="BK15" s="42">
        <v>4</v>
      </c>
      <c r="BL15" s="42">
        <v>4</v>
      </c>
      <c r="BM15" s="42">
        <v>4</v>
      </c>
      <c r="BN15" s="42">
        <v>5</v>
      </c>
      <c r="BO15" s="42">
        <v>5</v>
      </c>
      <c r="BP15" s="42">
        <v>5</v>
      </c>
      <c r="BQ15" s="42">
        <v>5</v>
      </c>
      <c r="BR15" s="42">
        <v>5</v>
      </c>
      <c r="BS15" s="42">
        <v>4</v>
      </c>
      <c r="BT15" s="42">
        <v>5</v>
      </c>
      <c r="BU15" s="42">
        <v>6</v>
      </c>
      <c r="BV15" s="42">
        <v>5</v>
      </c>
      <c r="BW15" s="42">
        <v>5</v>
      </c>
      <c r="BX15" s="42">
        <v>6</v>
      </c>
      <c r="BY15" s="42">
        <v>6</v>
      </c>
      <c r="BZ15" s="42">
        <v>4</v>
      </c>
      <c r="CA15" s="42">
        <v>4</v>
      </c>
      <c r="CB15" s="42">
        <v>4</v>
      </c>
      <c r="CC15" s="42">
        <v>5</v>
      </c>
      <c r="CD15" s="42">
        <v>6</v>
      </c>
      <c r="CE15" s="42">
        <v>4</v>
      </c>
      <c r="CF15" s="42">
        <v>4</v>
      </c>
      <c r="CG15" s="42">
        <v>6</v>
      </c>
      <c r="CH15" s="42">
        <v>2</v>
      </c>
      <c r="CI15" s="42">
        <v>3</v>
      </c>
      <c r="CJ15" s="42">
        <v>3</v>
      </c>
      <c r="CK15" s="42">
        <v>2</v>
      </c>
      <c r="CL15" s="42">
        <v>2</v>
      </c>
      <c r="CM15" s="42">
        <v>3</v>
      </c>
      <c r="CN15" s="42">
        <v>2</v>
      </c>
      <c r="CO15" s="42">
        <v>2</v>
      </c>
      <c r="CP15" s="42">
        <v>2</v>
      </c>
      <c r="CQ15" s="42">
        <v>2</v>
      </c>
      <c r="CR15" s="42">
        <v>2</v>
      </c>
      <c r="CS15" s="42">
        <v>3</v>
      </c>
      <c r="CT15" s="42">
        <v>4</v>
      </c>
      <c r="CU15" s="50">
        <v>5</v>
      </c>
      <c r="CV15" s="50">
        <v>3</v>
      </c>
      <c r="CW15" s="50">
        <v>3</v>
      </c>
      <c r="CX15" s="50">
        <v>4</v>
      </c>
    </row>
    <row r="16" spans="1:102">
      <c r="A16" s="1" t="s">
        <v>26</v>
      </c>
      <c r="B16" s="18" t="s">
        <v>938</v>
      </c>
      <c r="C16" s="42">
        <v>100</v>
      </c>
      <c r="D16" s="42">
        <v>119</v>
      </c>
      <c r="E16" s="42">
        <v>111</v>
      </c>
      <c r="F16" s="42">
        <v>117</v>
      </c>
      <c r="G16" s="42">
        <v>119</v>
      </c>
      <c r="H16" s="42">
        <v>130</v>
      </c>
      <c r="I16" s="42">
        <v>152</v>
      </c>
      <c r="J16" s="42">
        <v>204</v>
      </c>
      <c r="K16" s="42">
        <v>235</v>
      </c>
      <c r="L16" s="42">
        <v>218</v>
      </c>
      <c r="M16" s="42">
        <v>257</v>
      </c>
      <c r="N16" s="42">
        <v>261</v>
      </c>
      <c r="O16" s="42">
        <v>222</v>
      </c>
      <c r="P16" s="42">
        <v>221</v>
      </c>
      <c r="Q16" s="42">
        <v>233</v>
      </c>
      <c r="R16" s="42">
        <v>272</v>
      </c>
      <c r="S16" s="42">
        <v>254</v>
      </c>
      <c r="T16" s="42">
        <v>201</v>
      </c>
      <c r="U16" s="42">
        <v>300</v>
      </c>
      <c r="V16" s="42">
        <v>265</v>
      </c>
      <c r="W16" s="49">
        <v>27</v>
      </c>
      <c r="X16" s="42">
        <v>26</v>
      </c>
      <c r="Y16" s="42">
        <v>23</v>
      </c>
      <c r="Z16" s="42">
        <v>24</v>
      </c>
      <c r="AA16" s="42">
        <v>26</v>
      </c>
      <c r="AB16" s="42">
        <v>29</v>
      </c>
      <c r="AC16" s="42">
        <v>29</v>
      </c>
      <c r="AD16" s="42">
        <v>35</v>
      </c>
      <c r="AE16" s="42">
        <v>28</v>
      </c>
      <c r="AF16" s="42">
        <v>26</v>
      </c>
      <c r="AG16" s="42">
        <v>27</v>
      </c>
      <c r="AH16" s="42">
        <v>30</v>
      </c>
      <c r="AI16" s="42">
        <v>30</v>
      </c>
      <c r="AJ16" s="42">
        <v>30</v>
      </c>
      <c r="AK16" s="42">
        <v>29</v>
      </c>
      <c r="AL16" s="42">
        <v>28</v>
      </c>
      <c r="AM16" s="42">
        <v>29</v>
      </c>
      <c r="AN16" s="42">
        <v>31</v>
      </c>
      <c r="AO16" s="42">
        <v>31</v>
      </c>
      <c r="AP16" s="42">
        <v>28</v>
      </c>
      <c r="AQ16" s="42">
        <v>35</v>
      </c>
      <c r="AR16" s="42">
        <v>31</v>
      </c>
      <c r="AS16" s="42">
        <v>33</v>
      </c>
      <c r="AT16" s="42">
        <v>31</v>
      </c>
      <c r="AU16" s="42">
        <v>36</v>
      </c>
      <c r="AV16" s="42">
        <v>36</v>
      </c>
      <c r="AW16" s="42">
        <v>39</v>
      </c>
      <c r="AX16" s="42">
        <v>41</v>
      </c>
      <c r="AY16" s="42">
        <v>43</v>
      </c>
      <c r="AZ16" s="42">
        <v>44</v>
      </c>
      <c r="BA16" s="42">
        <v>50</v>
      </c>
      <c r="BB16" s="42">
        <v>67</v>
      </c>
      <c r="BC16" s="42">
        <v>54</v>
      </c>
      <c r="BD16" s="42">
        <v>61</v>
      </c>
      <c r="BE16" s="42">
        <v>61</v>
      </c>
      <c r="BF16" s="42">
        <v>59</v>
      </c>
      <c r="BG16" s="42">
        <v>48</v>
      </c>
      <c r="BH16" s="42">
        <v>54</v>
      </c>
      <c r="BI16" s="42">
        <v>58</v>
      </c>
      <c r="BJ16" s="42">
        <v>58</v>
      </c>
      <c r="BK16" s="42">
        <v>70</v>
      </c>
      <c r="BL16" s="42">
        <v>63</v>
      </c>
      <c r="BM16" s="42">
        <v>61</v>
      </c>
      <c r="BN16" s="42">
        <v>63</v>
      </c>
      <c r="BO16" s="42">
        <v>69</v>
      </c>
      <c r="BP16" s="42">
        <v>65</v>
      </c>
      <c r="BQ16" s="42">
        <v>67</v>
      </c>
      <c r="BR16" s="42">
        <v>60</v>
      </c>
      <c r="BS16" s="42">
        <v>47</v>
      </c>
      <c r="BT16" s="42">
        <v>56</v>
      </c>
      <c r="BU16" s="42">
        <v>60</v>
      </c>
      <c r="BV16" s="42">
        <v>59</v>
      </c>
      <c r="BW16" s="42">
        <v>53</v>
      </c>
      <c r="BX16" s="42">
        <v>58</v>
      </c>
      <c r="BY16" s="42">
        <v>55</v>
      </c>
      <c r="BZ16" s="42">
        <v>55</v>
      </c>
      <c r="CA16" s="42">
        <v>63</v>
      </c>
      <c r="CB16" s="42">
        <v>57</v>
      </c>
      <c r="CC16" s="42">
        <v>53</v>
      </c>
      <c r="CD16" s="42">
        <v>60</v>
      </c>
      <c r="CE16" s="42">
        <v>64</v>
      </c>
      <c r="CF16" s="42">
        <v>69</v>
      </c>
      <c r="CG16" s="42">
        <v>73</v>
      </c>
      <c r="CH16" s="42">
        <v>66</v>
      </c>
      <c r="CI16" s="42">
        <v>71</v>
      </c>
      <c r="CJ16" s="42">
        <v>62</v>
      </c>
      <c r="CK16" s="42">
        <v>64</v>
      </c>
      <c r="CL16" s="42">
        <v>57</v>
      </c>
      <c r="CM16" s="42">
        <v>43</v>
      </c>
      <c r="CN16" s="42">
        <v>47</v>
      </c>
      <c r="CO16" s="42">
        <v>51</v>
      </c>
      <c r="CP16" s="42">
        <v>60</v>
      </c>
      <c r="CQ16" s="42">
        <v>72</v>
      </c>
      <c r="CR16" s="42">
        <v>77</v>
      </c>
      <c r="CS16" s="42">
        <v>67</v>
      </c>
      <c r="CT16" s="42">
        <v>84</v>
      </c>
      <c r="CU16" s="50">
        <v>67</v>
      </c>
      <c r="CV16" s="50">
        <v>74</v>
      </c>
      <c r="CW16" s="50">
        <v>67</v>
      </c>
      <c r="CX16" s="50">
        <v>57</v>
      </c>
    </row>
    <row r="17" spans="1:102">
      <c r="A17" s="7" t="s">
        <v>28</v>
      </c>
      <c r="B17" s="18" t="s">
        <v>939</v>
      </c>
      <c r="C17" s="42">
        <v>5561</v>
      </c>
      <c r="D17" s="42">
        <v>6581</v>
      </c>
      <c r="E17" s="42">
        <v>10038</v>
      </c>
      <c r="F17" s="42">
        <v>10395</v>
      </c>
      <c r="G17" s="42">
        <v>8771</v>
      </c>
      <c r="H17" s="42">
        <v>10255</v>
      </c>
      <c r="I17" s="42">
        <v>14094</v>
      </c>
      <c r="J17" s="42">
        <v>19645</v>
      </c>
      <c r="K17" s="42">
        <v>22898</v>
      </c>
      <c r="L17" s="42">
        <v>21891</v>
      </c>
      <c r="M17" s="42">
        <v>33080</v>
      </c>
      <c r="N17" s="42">
        <v>24167</v>
      </c>
      <c r="O17" s="42">
        <v>31182</v>
      </c>
      <c r="P17" s="42">
        <v>44458</v>
      </c>
      <c r="Q17" s="42">
        <v>45144</v>
      </c>
      <c r="R17" s="42">
        <v>40425</v>
      </c>
      <c r="S17" s="42">
        <v>30251</v>
      </c>
      <c r="T17" s="42">
        <v>19717</v>
      </c>
      <c r="U17" s="42">
        <v>17764</v>
      </c>
      <c r="V17" s="42">
        <v>26640</v>
      </c>
      <c r="W17" s="49">
        <v>1277</v>
      </c>
      <c r="X17" s="42">
        <v>1620</v>
      </c>
      <c r="Y17" s="42">
        <v>1521</v>
      </c>
      <c r="Z17" s="42">
        <v>1143</v>
      </c>
      <c r="AA17" s="42">
        <v>1251</v>
      </c>
      <c r="AB17" s="42">
        <v>1473</v>
      </c>
      <c r="AC17" s="42">
        <v>1995</v>
      </c>
      <c r="AD17" s="42">
        <v>1862</v>
      </c>
      <c r="AE17" s="42">
        <v>2509</v>
      </c>
      <c r="AF17" s="42">
        <v>2558</v>
      </c>
      <c r="AG17" s="42">
        <v>2341</v>
      </c>
      <c r="AH17" s="42">
        <v>2630</v>
      </c>
      <c r="AI17" s="42">
        <v>2702</v>
      </c>
      <c r="AJ17" s="42">
        <v>2650</v>
      </c>
      <c r="AK17" s="42">
        <v>2378</v>
      </c>
      <c r="AL17" s="42">
        <v>2665</v>
      </c>
      <c r="AM17" s="42">
        <v>2009</v>
      </c>
      <c r="AN17" s="42">
        <v>2295</v>
      </c>
      <c r="AO17" s="42">
        <v>2188</v>
      </c>
      <c r="AP17" s="42">
        <v>2279</v>
      </c>
      <c r="AQ17" s="42">
        <v>2404</v>
      </c>
      <c r="AR17" s="42">
        <v>2416</v>
      </c>
      <c r="AS17" s="42">
        <v>2725</v>
      </c>
      <c r="AT17" s="42">
        <v>2710</v>
      </c>
      <c r="AU17" s="42">
        <v>2764</v>
      </c>
      <c r="AV17" s="42">
        <v>3174</v>
      </c>
      <c r="AW17" s="42">
        <v>3811</v>
      </c>
      <c r="AX17" s="42">
        <v>4345</v>
      </c>
      <c r="AY17" s="42">
        <v>4128</v>
      </c>
      <c r="AZ17" s="42">
        <v>4313</v>
      </c>
      <c r="BA17" s="42">
        <v>5750</v>
      </c>
      <c r="BB17" s="42">
        <v>5454</v>
      </c>
      <c r="BC17" s="42">
        <v>5830</v>
      </c>
      <c r="BD17" s="42">
        <v>5906</v>
      </c>
      <c r="BE17" s="42">
        <v>6193</v>
      </c>
      <c r="BF17" s="42">
        <v>4969</v>
      </c>
      <c r="BG17" s="42">
        <v>4923</v>
      </c>
      <c r="BH17" s="42">
        <v>4588</v>
      </c>
      <c r="BI17" s="42">
        <v>5852</v>
      </c>
      <c r="BJ17" s="42">
        <v>6528</v>
      </c>
      <c r="BK17" s="42">
        <v>7101</v>
      </c>
      <c r="BL17" s="42">
        <v>9020</v>
      </c>
      <c r="BM17" s="42">
        <v>9534</v>
      </c>
      <c r="BN17" s="42">
        <v>7425</v>
      </c>
      <c r="BO17" s="42">
        <v>6394</v>
      </c>
      <c r="BP17" s="42">
        <v>5567</v>
      </c>
      <c r="BQ17" s="42">
        <v>5986</v>
      </c>
      <c r="BR17" s="42">
        <v>6220</v>
      </c>
      <c r="BS17" s="42">
        <v>6895</v>
      </c>
      <c r="BT17" s="42">
        <v>7523</v>
      </c>
      <c r="BU17" s="42">
        <v>7985</v>
      </c>
      <c r="BV17" s="42">
        <v>8779</v>
      </c>
      <c r="BW17" s="42">
        <v>10005</v>
      </c>
      <c r="BX17" s="42">
        <v>11087</v>
      </c>
      <c r="BY17" s="42">
        <v>11683</v>
      </c>
      <c r="BZ17" s="42">
        <v>11683</v>
      </c>
      <c r="CA17" s="42">
        <v>12205</v>
      </c>
      <c r="CB17" s="42">
        <v>11432</v>
      </c>
      <c r="CC17" s="42">
        <v>10918</v>
      </c>
      <c r="CD17" s="42">
        <v>10589</v>
      </c>
      <c r="CE17" s="42">
        <v>10496</v>
      </c>
      <c r="CF17" s="42">
        <v>11075</v>
      </c>
      <c r="CG17" s="42">
        <v>10553</v>
      </c>
      <c r="CH17" s="42">
        <v>8301</v>
      </c>
      <c r="CI17" s="42">
        <v>8070</v>
      </c>
      <c r="CJ17" s="42">
        <v>7473</v>
      </c>
      <c r="CK17" s="42">
        <v>7333</v>
      </c>
      <c r="CL17" s="42">
        <v>7375</v>
      </c>
      <c r="CM17" s="42">
        <v>5480</v>
      </c>
      <c r="CN17" s="42">
        <v>4976</v>
      </c>
      <c r="CO17" s="42">
        <v>4490</v>
      </c>
      <c r="CP17" s="42">
        <v>4771</v>
      </c>
      <c r="CQ17" s="42">
        <v>3502</v>
      </c>
      <c r="CR17" s="42">
        <v>3870</v>
      </c>
      <c r="CS17" s="42">
        <v>4420</v>
      </c>
      <c r="CT17" s="42">
        <v>5972</v>
      </c>
      <c r="CU17" s="50">
        <v>7418</v>
      </c>
      <c r="CV17" s="50">
        <v>5694</v>
      </c>
      <c r="CW17" s="50">
        <v>6154</v>
      </c>
      <c r="CX17" s="50">
        <v>7374</v>
      </c>
    </row>
    <row r="18" spans="1:102">
      <c r="A18" s="1" t="s">
        <v>30</v>
      </c>
      <c r="B18" s="18" t="s">
        <v>940</v>
      </c>
      <c r="C18" s="42">
        <v>429</v>
      </c>
      <c r="D18" s="42">
        <v>264</v>
      </c>
      <c r="E18" s="42">
        <v>337</v>
      </c>
      <c r="F18" s="42">
        <v>764</v>
      </c>
      <c r="G18" s="42">
        <v>436</v>
      </c>
      <c r="H18" s="42">
        <v>486</v>
      </c>
      <c r="I18" s="42">
        <v>1003</v>
      </c>
      <c r="J18" s="42">
        <v>1655</v>
      </c>
      <c r="K18" s="42">
        <v>1853</v>
      </c>
      <c r="L18" s="42">
        <v>1766</v>
      </c>
      <c r="M18" s="42">
        <v>3296</v>
      </c>
      <c r="N18" s="42">
        <v>2417</v>
      </c>
      <c r="O18" s="42">
        <v>1684</v>
      </c>
      <c r="P18" s="42">
        <v>2740</v>
      </c>
      <c r="Q18" s="42">
        <v>2915</v>
      </c>
      <c r="R18" s="42">
        <v>2686</v>
      </c>
      <c r="S18" s="42">
        <v>2067</v>
      </c>
      <c r="T18" s="42">
        <v>1070</v>
      </c>
      <c r="U18" s="42">
        <v>483</v>
      </c>
      <c r="V18" s="42">
        <v>727</v>
      </c>
      <c r="W18" s="49">
        <v>106</v>
      </c>
      <c r="X18" s="42">
        <v>110</v>
      </c>
      <c r="Y18" s="42">
        <v>100</v>
      </c>
      <c r="Z18" s="42">
        <v>113</v>
      </c>
      <c r="AA18" s="42">
        <v>90</v>
      </c>
      <c r="AB18" s="42">
        <v>48</v>
      </c>
      <c r="AC18" s="42">
        <v>56</v>
      </c>
      <c r="AD18" s="42">
        <v>70</v>
      </c>
      <c r="AE18" s="42">
        <v>53</v>
      </c>
      <c r="AF18" s="42">
        <v>75</v>
      </c>
      <c r="AG18" s="42">
        <v>83</v>
      </c>
      <c r="AH18" s="42">
        <v>126</v>
      </c>
      <c r="AI18" s="42">
        <v>154</v>
      </c>
      <c r="AJ18" s="42">
        <v>217</v>
      </c>
      <c r="AK18" s="42">
        <v>212</v>
      </c>
      <c r="AL18" s="42">
        <v>181</v>
      </c>
      <c r="AM18" s="42">
        <v>124</v>
      </c>
      <c r="AN18" s="42">
        <v>125</v>
      </c>
      <c r="AO18" s="42">
        <v>87</v>
      </c>
      <c r="AP18" s="42">
        <v>100</v>
      </c>
      <c r="AQ18" s="42">
        <v>83</v>
      </c>
      <c r="AR18" s="42">
        <v>128</v>
      </c>
      <c r="AS18" s="42">
        <v>108</v>
      </c>
      <c r="AT18" s="42">
        <v>167</v>
      </c>
      <c r="AU18" s="42">
        <v>184</v>
      </c>
      <c r="AV18" s="42">
        <v>228</v>
      </c>
      <c r="AW18" s="42">
        <v>288</v>
      </c>
      <c r="AX18" s="42">
        <v>303</v>
      </c>
      <c r="AY18" s="42">
        <v>360</v>
      </c>
      <c r="AZ18" s="42">
        <v>380</v>
      </c>
      <c r="BA18" s="42">
        <v>428</v>
      </c>
      <c r="BB18" s="42">
        <v>487</v>
      </c>
      <c r="BC18" s="42">
        <v>443</v>
      </c>
      <c r="BD18" s="42">
        <v>487</v>
      </c>
      <c r="BE18" s="42">
        <v>452</v>
      </c>
      <c r="BF18" s="42">
        <v>471</v>
      </c>
      <c r="BG18" s="42">
        <v>490</v>
      </c>
      <c r="BH18" s="42">
        <v>387</v>
      </c>
      <c r="BI18" s="42">
        <v>372</v>
      </c>
      <c r="BJ18" s="42">
        <v>517</v>
      </c>
      <c r="BK18" s="42">
        <v>577</v>
      </c>
      <c r="BL18" s="42">
        <v>712</v>
      </c>
      <c r="BM18" s="42">
        <v>974</v>
      </c>
      <c r="BN18" s="42">
        <v>1033</v>
      </c>
      <c r="BO18" s="42">
        <v>1008</v>
      </c>
      <c r="BP18" s="42">
        <v>591</v>
      </c>
      <c r="BQ18" s="42">
        <v>406</v>
      </c>
      <c r="BR18" s="42">
        <v>412</v>
      </c>
      <c r="BS18" s="42">
        <v>401</v>
      </c>
      <c r="BT18" s="42">
        <v>373</v>
      </c>
      <c r="BU18" s="42">
        <v>393</v>
      </c>
      <c r="BV18" s="42">
        <v>517</v>
      </c>
      <c r="BW18" s="42">
        <v>546</v>
      </c>
      <c r="BX18" s="42">
        <v>641</v>
      </c>
      <c r="BY18" s="42">
        <v>730</v>
      </c>
      <c r="BZ18" s="42">
        <v>823</v>
      </c>
      <c r="CA18" s="42">
        <v>797</v>
      </c>
      <c r="CB18" s="42">
        <v>705</v>
      </c>
      <c r="CC18" s="42">
        <v>688</v>
      </c>
      <c r="CD18" s="42">
        <v>725</v>
      </c>
      <c r="CE18" s="42">
        <v>664</v>
      </c>
      <c r="CF18" s="42">
        <v>764</v>
      </c>
      <c r="CG18" s="42">
        <v>640</v>
      </c>
      <c r="CH18" s="42">
        <v>618</v>
      </c>
      <c r="CI18" s="42">
        <v>641</v>
      </c>
      <c r="CJ18" s="42">
        <v>542</v>
      </c>
      <c r="CK18" s="42">
        <v>419</v>
      </c>
      <c r="CL18" s="42">
        <v>465</v>
      </c>
      <c r="CM18" s="42">
        <v>482</v>
      </c>
      <c r="CN18" s="42">
        <v>229</v>
      </c>
      <c r="CO18" s="42">
        <v>183</v>
      </c>
      <c r="CP18" s="42">
        <v>176</v>
      </c>
      <c r="CQ18" s="42">
        <v>105</v>
      </c>
      <c r="CR18" s="42">
        <v>79</v>
      </c>
      <c r="CS18" s="42">
        <v>88</v>
      </c>
      <c r="CT18" s="42">
        <v>211</v>
      </c>
      <c r="CU18" s="50">
        <v>178</v>
      </c>
      <c r="CV18" s="50">
        <v>162</v>
      </c>
      <c r="CW18" s="50">
        <v>137</v>
      </c>
      <c r="CX18" s="50">
        <v>250</v>
      </c>
    </row>
    <row r="19" spans="1:102">
      <c r="A19" s="9" t="s">
        <v>32</v>
      </c>
      <c r="B19" s="18" t="s">
        <v>941</v>
      </c>
      <c r="C19" s="42">
        <v>429</v>
      </c>
      <c r="D19" s="42">
        <v>264</v>
      </c>
      <c r="E19" s="42">
        <v>337</v>
      </c>
      <c r="F19" s="42">
        <v>764</v>
      </c>
      <c r="G19" s="42">
        <v>436</v>
      </c>
      <c r="H19" s="42">
        <v>486</v>
      </c>
      <c r="I19" s="42">
        <v>1003</v>
      </c>
      <c r="J19" s="42">
        <v>1655</v>
      </c>
      <c r="K19" s="42">
        <v>1853</v>
      </c>
      <c r="L19" s="42">
        <v>1766</v>
      </c>
      <c r="M19" s="42">
        <v>3296</v>
      </c>
      <c r="N19" s="42">
        <v>2417</v>
      </c>
      <c r="O19" s="42">
        <v>1684</v>
      </c>
      <c r="P19" s="42">
        <v>2740</v>
      </c>
      <c r="Q19" s="42">
        <v>2915</v>
      </c>
      <c r="R19" s="42">
        <v>2679</v>
      </c>
      <c r="S19" s="42">
        <v>2062</v>
      </c>
      <c r="T19" s="42">
        <v>1062</v>
      </c>
      <c r="U19" s="42">
        <v>470</v>
      </c>
      <c r="V19" s="42">
        <v>716</v>
      </c>
      <c r="W19" s="49">
        <v>106</v>
      </c>
      <c r="X19" s="42">
        <v>110</v>
      </c>
      <c r="Y19" s="42">
        <v>100</v>
      </c>
      <c r="Z19" s="42">
        <v>113</v>
      </c>
      <c r="AA19" s="42">
        <v>90</v>
      </c>
      <c r="AB19" s="42">
        <v>48</v>
      </c>
      <c r="AC19" s="42">
        <v>56</v>
      </c>
      <c r="AD19" s="42">
        <v>70</v>
      </c>
      <c r="AE19" s="42">
        <v>53</v>
      </c>
      <c r="AF19" s="42">
        <v>75</v>
      </c>
      <c r="AG19" s="42">
        <v>83</v>
      </c>
      <c r="AH19" s="42">
        <v>126</v>
      </c>
      <c r="AI19" s="42">
        <v>154</v>
      </c>
      <c r="AJ19" s="42">
        <v>217</v>
      </c>
      <c r="AK19" s="42">
        <v>212</v>
      </c>
      <c r="AL19" s="42">
        <v>181</v>
      </c>
      <c r="AM19" s="42">
        <v>124</v>
      </c>
      <c r="AN19" s="42">
        <v>125</v>
      </c>
      <c r="AO19" s="42">
        <v>87</v>
      </c>
      <c r="AP19" s="42">
        <v>100</v>
      </c>
      <c r="AQ19" s="42">
        <v>83</v>
      </c>
      <c r="AR19" s="42">
        <v>128</v>
      </c>
      <c r="AS19" s="42">
        <v>108</v>
      </c>
      <c r="AT19" s="42">
        <v>167</v>
      </c>
      <c r="AU19" s="42">
        <v>184</v>
      </c>
      <c r="AV19" s="42">
        <v>228</v>
      </c>
      <c r="AW19" s="42">
        <v>288</v>
      </c>
      <c r="AX19" s="42">
        <v>303</v>
      </c>
      <c r="AY19" s="42">
        <v>360</v>
      </c>
      <c r="AZ19" s="42">
        <v>380</v>
      </c>
      <c r="BA19" s="42">
        <v>428</v>
      </c>
      <c r="BB19" s="42">
        <v>487</v>
      </c>
      <c r="BC19" s="42">
        <v>443</v>
      </c>
      <c r="BD19" s="42">
        <v>487</v>
      </c>
      <c r="BE19" s="42">
        <v>452</v>
      </c>
      <c r="BF19" s="42">
        <v>471</v>
      </c>
      <c r="BG19" s="42">
        <v>490</v>
      </c>
      <c r="BH19" s="42">
        <v>387</v>
      </c>
      <c r="BI19" s="42">
        <v>372</v>
      </c>
      <c r="BJ19" s="42">
        <v>517</v>
      </c>
      <c r="BK19" s="42">
        <v>577</v>
      </c>
      <c r="BL19" s="42">
        <v>712</v>
      </c>
      <c r="BM19" s="42">
        <v>974</v>
      </c>
      <c r="BN19" s="42">
        <v>1033</v>
      </c>
      <c r="BO19" s="42">
        <v>1008</v>
      </c>
      <c r="BP19" s="42">
        <v>591</v>
      </c>
      <c r="BQ19" s="42">
        <v>406</v>
      </c>
      <c r="BR19" s="42">
        <v>412</v>
      </c>
      <c r="BS19" s="42">
        <v>401</v>
      </c>
      <c r="BT19" s="42">
        <v>373</v>
      </c>
      <c r="BU19" s="42">
        <v>393</v>
      </c>
      <c r="BV19" s="42">
        <v>517</v>
      </c>
      <c r="BW19" s="42">
        <v>546</v>
      </c>
      <c r="BX19" s="42">
        <v>641</v>
      </c>
      <c r="BY19" s="42">
        <v>730</v>
      </c>
      <c r="BZ19" s="42">
        <v>823</v>
      </c>
      <c r="CA19" s="42">
        <v>797</v>
      </c>
      <c r="CB19" s="42">
        <v>705</v>
      </c>
      <c r="CC19" s="42">
        <v>688</v>
      </c>
      <c r="CD19" s="42">
        <v>725</v>
      </c>
      <c r="CE19" s="42">
        <v>662</v>
      </c>
      <c r="CF19" s="42">
        <v>762</v>
      </c>
      <c r="CG19" s="42">
        <v>638</v>
      </c>
      <c r="CH19" s="42">
        <v>617</v>
      </c>
      <c r="CI19" s="42">
        <v>640</v>
      </c>
      <c r="CJ19" s="42">
        <v>541</v>
      </c>
      <c r="CK19" s="42">
        <v>418</v>
      </c>
      <c r="CL19" s="42">
        <v>463</v>
      </c>
      <c r="CM19" s="42">
        <v>480</v>
      </c>
      <c r="CN19" s="42">
        <v>227</v>
      </c>
      <c r="CO19" s="42">
        <v>181</v>
      </c>
      <c r="CP19" s="42">
        <v>174</v>
      </c>
      <c r="CQ19" s="42">
        <v>102</v>
      </c>
      <c r="CR19" s="42">
        <v>76</v>
      </c>
      <c r="CS19" s="42">
        <v>84</v>
      </c>
      <c r="CT19" s="42">
        <v>208</v>
      </c>
      <c r="CU19" s="50">
        <v>175</v>
      </c>
      <c r="CV19" s="50">
        <v>158</v>
      </c>
      <c r="CW19" s="50">
        <v>135</v>
      </c>
      <c r="CX19" s="50">
        <v>248</v>
      </c>
    </row>
    <row r="20" spans="1:102">
      <c r="A20" s="9" t="s">
        <v>34</v>
      </c>
      <c r="B20" s="18" t="s">
        <v>942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7</v>
      </c>
      <c r="S20" s="42">
        <v>5</v>
      </c>
      <c r="T20" s="42">
        <v>8</v>
      </c>
      <c r="U20" s="42">
        <v>13</v>
      </c>
      <c r="V20" s="42">
        <v>11</v>
      </c>
      <c r="W20" s="49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2</v>
      </c>
      <c r="CF20" s="42">
        <v>2</v>
      </c>
      <c r="CG20" s="42">
        <v>2</v>
      </c>
      <c r="CH20" s="42">
        <v>1</v>
      </c>
      <c r="CI20" s="42">
        <v>1</v>
      </c>
      <c r="CJ20" s="42">
        <v>1</v>
      </c>
      <c r="CK20" s="42">
        <v>1</v>
      </c>
      <c r="CL20" s="42">
        <v>2</v>
      </c>
      <c r="CM20" s="42">
        <v>2</v>
      </c>
      <c r="CN20" s="42">
        <v>2</v>
      </c>
      <c r="CO20" s="42">
        <v>2</v>
      </c>
      <c r="CP20" s="42">
        <v>2</v>
      </c>
      <c r="CQ20" s="42">
        <v>3</v>
      </c>
      <c r="CR20" s="42">
        <v>3</v>
      </c>
      <c r="CS20" s="42">
        <v>4</v>
      </c>
      <c r="CT20" s="42">
        <v>3</v>
      </c>
      <c r="CU20" s="50">
        <v>3</v>
      </c>
      <c r="CV20" s="50">
        <v>4</v>
      </c>
      <c r="CW20" s="50">
        <v>2</v>
      </c>
      <c r="CX20" s="50">
        <v>2</v>
      </c>
    </row>
    <row r="21" spans="1:102">
      <c r="A21" s="1" t="s">
        <v>36</v>
      </c>
      <c r="B21" s="18" t="s">
        <v>943</v>
      </c>
      <c r="C21" s="42">
        <v>1917</v>
      </c>
      <c r="D21" s="42">
        <v>2100</v>
      </c>
      <c r="E21" s="42">
        <v>4812</v>
      </c>
      <c r="F21" s="42">
        <v>4773</v>
      </c>
      <c r="G21" s="42">
        <v>4667</v>
      </c>
      <c r="H21" s="42">
        <v>5741</v>
      </c>
      <c r="I21" s="42">
        <v>8629</v>
      </c>
      <c r="J21" s="42">
        <v>12649</v>
      </c>
      <c r="K21" s="42">
        <v>15865</v>
      </c>
      <c r="L21" s="42">
        <v>15286</v>
      </c>
      <c r="M21" s="42">
        <v>24439</v>
      </c>
      <c r="N21" s="42">
        <v>18043</v>
      </c>
      <c r="O21" s="42">
        <v>24074</v>
      </c>
      <c r="P21" s="42">
        <v>35364</v>
      </c>
      <c r="Q21" s="42">
        <v>36779</v>
      </c>
      <c r="R21" s="42">
        <v>32688</v>
      </c>
      <c r="S21" s="42">
        <v>26287</v>
      </c>
      <c r="T21" s="42">
        <v>17130</v>
      </c>
      <c r="U21" s="42">
        <v>15507</v>
      </c>
      <c r="V21" s="42">
        <v>23524</v>
      </c>
      <c r="W21" s="49">
        <v>607</v>
      </c>
      <c r="X21" s="42">
        <v>605</v>
      </c>
      <c r="Y21" s="42">
        <v>382</v>
      </c>
      <c r="Z21" s="42">
        <v>323</v>
      </c>
      <c r="AA21" s="42">
        <v>299</v>
      </c>
      <c r="AB21" s="42">
        <v>537</v>
      </c>
      <c r="AC21" s="42">
        <v>546</v>
      </c>
      <c r="AD21" s="42">
        <v>718</v>
      </c>
      <c r="AE21" s="42">
        <v>1119</v>
      </c>
      <c r="AF21" s="42">
        <v>1180</v>
      </c>
      <c r="AG21" s="42">
        <v>1231</v>
      </c>
      <c r="AH21" s="42">
        <v>1282</v>
      </c>
      <c r="AI21" s="42">
        <v>1318</v>
      </c>
      <c r="AJ21" s="42">
        <v>1249</v>
      </c>
      <c r="AK21" s="42">
        <v>996</v>
      </c>
      <c r="AL21" s="42">
        <v>1210</v>
      </c>
      <c r="AM21" s="42">
        <v>1098</v>
      </c>
      <c r="AN21" s="42">
        <v>1164</v>
      </c>
      <c r="AO21" s="42">
        <v>1288</v>
      </c>
      <c r="AP21" s="42">
        <v>1117</v>
      </c>
      <c r="AQ21" s="42">
        <v>1546</v>
      </c>
      <c r="AR21" s="42">
        <v>1272</v>
      </c>
      <c r="AS21" s="42">
        <v>1478</v>
      </c>
      <c r="AT21" s="42">
        <v>1445</v>
      </c>
      <c r="AU21" s="42">
        <v>1491</v>
      </c>
      <c r="AV21" s="42">
        <v>2065</v>
      </c>
      <c r="AW21" s="42">
        <v>2237</v>
      </c>
      <c r="AX21" s="42">
        <v>2836</v>
      </c>
      <c r="AY21" s="42">
        <v>2405</v>
      </c>
      <c r="AZ21" s="42">
        <v>2791</v>
      </c>
      <c r="BA21" s="42">
        <v>3832</v>
      </c>
      <c r="BB21" s="42">
        <v>3621</v>
      </c>
      <c r="BC21" s="42">
        <v>4010</v>
      </c>
      <c r="BD21" s="42">
        <v>4162</v>
      </c>
      <c r="BE21" s="42">
        <v>4484</v>
      </c>
      <c r="BF21" s="42">
        <v>3209</v>
      </c>
      <c r="BG21" s="42">
        <v>3236</v>
      </c>
      <c r="BH21" s="42">
        <v>3133</v>
      </c>
      <c r="BI21" s="42">
        <v>4058</v>
      </c>
      <c r="BJ21" s="42">
        <v>4859</v>
      </c>
      <c r="BK21" s="42">
        <v>5199</v>
      </c>
      <c r="BL21" s="42">
        <v>6969</v>
      </c>
      <c r="BM21" s="42">
        <v>6929</v>
      </c>
      <c r="BN21" s="42">
        <v>5342</v>
      </c>
      <c r="BO21" s="42">
        <v>4578</v>
      </c>
      <c r="BP21" s="42">
        <v>3918</v>
      </c>
      <c r="BQ21" s="42">
        <v>4699</v>
      </c>
      <c r="BR21" s="42">
        <v>4848</v>
      </c>
      <c r="BS21" s="42">
        <v>5367</v>
      </c>
      <c r="BT21" s="42">
        <v>5824</v>
      </c>
      <c r="BU21" s="42">
        <v>6092</v>
      </c>
      <c r="BV21" s="42">
        <v>6791</v>
      </c>
      <c r="BW21" s="42">
        <v>8162</v>
      </c>
      <c r="BX21" s="42">
        <v>8729</v>
      </c>
      <c r="BY21" s="42">
        <v>9018</v>
      </c>
      <c r="BZ21" s="42">
        <v>9455</v>
      </c>
      <c r="CA21" s="42">
        <v>9917</v>
      </c>
      <c r="CB21" s="42">
        <v>9278</v>
      </c>
      <c r="CC21" s="42">
        <v>8767</v>
      </c>
      <c r="CD21" s="42">
        <v>8817</v>
      </c>
      <c r="CE21" s="42">
        <v>8178</v>
      </c>
      <c r="CF21" s="42">
        <v>9038</v>
      </c>
      <c r="CG21" s="42">
        <v>8347</v>
      </c>
      <c r="CH21" s="42">
        <v>7125</v>
      </c>
      <c r="CI21" s="42">
        <v>6898</v>
      </c>
      <c r="CJ21" s="42">
        <v>6454</v>
      </c>
      <c r="CK21" s="42">
        <v>6445</v>
      </c>
      <c r="CL21" s="42">
        <v>6490</v>
      </c>
      <c r="CM21" s="42">
        <v>4594</v>
      </c>
      <c r="CN21" s="42">
        <v>4318</v>
      </c>
      <c r="CO21" s="42">
        <v>3912</v>
      </c>
      <c r="CP21" s="42">
        <v>4306</v>
      </c>
      <c r="CQ21" s="42">
        <v>3075</v>
      </c>
      <c r="CR21" s="42">
        <v>3352</v>
      </c>
      <c r="CS21" s="42">
        <v>3812</v>
      </c>
      <c r="CT21" s="42">
        <v>5268</v>
      </c>
      <c r="CU21" s="50">
        <v>6614</v>
      </c>
      <c r="CV21" s="50">
        <v>4938</v>
      </c>
      <c r="CW21" s="50">
        <v>5409</v>
      </c>
      <c r="CX21" s="50">
        <v>6563</v>
      </c>
    </row>
    <row r="22" spans="1:102">
      <c r="A22" s="9" t="s">
        <v>38</v>
      </c>
      <c r="B22" s="18" t="s">
        <v>944</v>
      </c>
      <c r="C22" s="42">
        <v>1887</v>
      </c>
      <c r="D22" s="42">
        <v>2100</v>
      </c>
      <c r="E22" s="42">
        <v>4784</v>
      </c>
      <c r="F22" s="42">
        <v>4748</v>
      </c>
      <c r="G22" s="42">
        <v>4651</v>
      </c>
      <c r="H22" s="42">
        <v>5741</v>
      </c>
      <c r="I22" s="42">
        <v>8302</v>
      </c>
      <c r="J22" s="42">
        <v>11461</v>
      </c>
      <c r="K22" s="42">
        <v>14210</v>
      </c>
      <c r="L22" s="42">
        <v>13476</v>
      </c>
      <c r="M22" s="42">
        <v>20129</v>
      </c>
      <c r="N22" s="42">
        <v>14382</v>
      </c>
      <c r="O22" s="42">
        <v>19141</v>
      </c>
      <c r="P22" s="42">
        <v>26588</v>
      </c>
      <c r="Q22" s="42">
        <v>28700</v>
      </c>
      <c r="R22" s="42">
        <v>24451</v>
      </c>
      <c r="S22" s="42">
        <v>20767</v>
      </c>
      <c r="T22" s="42">
        <v>11527</v>
      </c>
      <c r="U22" s="42">
        <v>10393</v>
      </c>
      <c r="V22" s="42">
        <v>16161</v>
      </c>
      <c r="W22" s="49">
        <v>594</v>
      </c>
      <c r="X22" s="42">
        <v>595</v>
      </c>
      <c r="Y22" s="42">
        <v>375</v>
      </c>
      <c r="Z22" s="42">
        <v>323</v>
      </c>
      <c r="AA22" s="42">
        <v>299</v>
      </c>
      <c r="AB22" s="42">
        <v>537</v>
      </c>
      <c r="AC22" s="42">
        <v>546</v>
      </c>
      <c r="AD22" s="42">
        <v>718</v>
      </c>
      <c r="AE22" s="42">
        <v>1113</v>
      </c>
      <c r="AF22" s="42">
        <v>1176</v>
      </c>
      <c r="AG22" s="42">
        <v>1226</v>
      </c>
      <c r="AH22" s="42">
        <v>1269</v>
      </c>
      <c r="AI22" s="42">
        <v>1314</v>
      </c>
      <c r="AJ22" s="42">
        <v>1239</v>
      </c>
      <c r="AK22" s="42">
        <v>990</v>
      </c>
      <c r="AL22" s="42">
        <v>1205</v>
      </c>
      <c r="AM22" s="42">
        <v>1095</v>
      </c>
      <c r="AN22" s="42">
        <v>1154</v>
      </c>
      <c r="AO22" s="42">
        <v>1286</v>
      </c>
      <c r="AP22" s="42">
        <v>1116</v>
      </c>
      <c r="AQ22" s="42">
        <v>1546</v>
      </c>
      <c r="AR22" s="42">
        <v>1271</v>
      </c>
      <c r="AS22" s="42">
        <v>1478</v>
      </c>
      <c r="AT22" s="42">
        <v>1446</v>
      </c>
      <c r="AU22" s="42">
        <v>1454</v>
      </c>
      <c r="AV22" s="42">
        <v>2048</v>
      </c>
      <c r="AW22" s="42">
        <v>2115</v>
      </c>
      <c r="AX22" s="42">
        <v>2685</v>
      </c>
      <c r="AY22" s="42">
        <v>2079</v>
      </c>
      <c r="AZ22" s="42">
        <v>2485</v>
      </c>
      <c r="BA22" s="42">
        <v>3682</v>
      </c>
      <c r="BB22" s="42">
        <v>3215</v>
      </c>
      <c r="BC22" s="42">
        <v>3414</v>
      </c>
      <c r="BD22" s="42">
        <v>3714</v>
      </c>
      <c r="BE22" s="42">
        <v>4176</v>
      </c>
      <c r="BF22" s="42">
        <v>2906</v>
      </c>
      <c r="BG22" s="42">
        <v>2586</v>
      </c>
      <c r="BH22" s="42">
        <v>2725</v>
      </c>
      <c r="BI22" s="42">
        <v>3832</v>
      </c>
      <c r="BJ22" s="42">
        <v>4333</v>
      </c>
      <c r="BK22" s="42">
        <v>4141</v>
      </c>
      <c r="BL22" s="42">
        <v>6031</v>
      </c>
      <c r="BM22" s="42">
        <v>6109</v>
      </c>
      <c r="BN22" s="42">
        <v>3848</v>
      </c>
      <c r="BO22" s="42">
        <v>2947</v>
      </c>
      <c r="BP22" s="42">
        <v>3139</v>
      </c>
      <c r="BQ22" s="42">
        <v>4180</v>
      </c>
      <c r="BR22" s="42">
        <v>4116</v>
      </c>
      <c r="BS22" s="42">
        <v>4145</v>
      </c>
      <c r="BT22" s="42">
        <v>4812</v>
      </c>
      <c r="BU22" s="42">
        <v>5061</v>
      </c>
      <c r="BV22" s="42">
        <v>5123</v>
      </c>
      <c r="BW22" s="42">
        <v>5690</v>
      </c>
      <c r="BX22" s="42">
        <v>6647</v>
      </c>
      <c r="BY22" s="42">
        <v>7008</v>
      </c>
      <c r="BZ22" s="42">
        <v>7243</v>
      </c>
      <c r="CA22" s="42">
        <v>7475</v>
      </c>
      <c r="CB22" s="42">
        <v>7489</v>
      </c>
      <c r="CC22" s="42">
        <v>7263</v>
      </c>
      <c r="CD22" s="42">
        <v>6473</v>
      </c>
      <c r="CE22" s="42">
        <v>5690</v>
      </c>
      <c r="CF22" s="42">
        <v>6789</v>
      </c>
      <c r="CG22" s="42">
        <v>7064</v>
      </c>
      <c r="CH22" s="42">
        <v>4908</v>
      </c>
      <c r="CI22" s="42">
        <v>5171</v>
      </c>
      <c r="CJ22" s="42">
        <v>5256</v>
      </c>
      <c r="CK22" s="42">
        <v>5624</v>
      </c>
      <c r="CL22" s="42">
        <v>4716</v>
      </c>
      <c r="CM22" s="42">
        <v>3029</v>
      </c>
      <c r="CN22" s="42">
        <v>3083</v>
      </c>
      <c r="CO22" s="42">
        <v>2630</v>
      </c>
      <c r="CP22" s="42">
        <v>2785</v>
      </c>
      <c r="CQ22" s="42">
        <v>1778</v>
      </c>
      <c r="CR22" s="42">
        <v>2265</v>
      </c>
      <c r="CS22" s="42">
        <v>2951</v>
      </c>
      <c r="CT22" s="42">
        <v>3399</v>
      </c>
      <c r="CU22" s="50">
        <v>4155</v>
      </c>
      <c r="CV22" s="50">
        <v>3798</v>
      </c>
      <c r="CW22" s="50">
        <v>3984</v>
      </c>
      <c r="CX22" s="50">
        <v>4224</v>
      </c>
    </row>
    <row r="23" spans="1:102">
      <c r="A23" s="9" t="s">
        <v>40</v>
      </c>
      <c r="B23" s="18" t="s">
        <v>945</v>
      </c>
      <c r="C23" s="42">
        <v>30</v>
      </c>
      <c r="D23" s="42">
        <v>0</v>
      </c>
      <c r="E23" s="42">
        <v>28</v>
      </c>
      <c r="F23" s="42">
        <v>25</v>
      </c>
      <c r="G23" s="42">
        <v>16</v>
      </c>
      <c r="H23" s="42">
        <v>0</v>
      </c>
      <c r="I23" s="42">
        <v>327</v>
      </c>
      <c r="J23" s="42">
        <v>1188</v>
      </c>
      <c r="K23" s="42">
        <v>1655</v>
      </c>
      <c r="L23" s="42">
        <v>1810</v>
      </c>
      <c r="M23" s="42">
        <v>4310</v>
      </c>
      <c r="N23" s="42">
        <v>3661</v>
      </c>
      <c r="O23" s="42">
        <v>4933</v>
      </c>
      <c r="P23" s="42">
        <v>8776</v>
      </c>
      <c r="Q23" s="42">
        <v>8079</v>
      </c>
      <c r="R23" s="42">
        <v>8237</v>
      </c>
      <c r="S23" s="42">
        <v>5520</v>
      </c>
      <c r="T23" s="42">
        <v>5603</v>
      </c>
      <c r="U23" s="42">
        <v>5114</v>
      </c>
      <c r="V23" s="42">
        <v>7363</v>
      </c>
      <c r="W23" s="49">
        <v>13</v>
      </c>
      <c r="X23" s="42">
        <v>10</v>
      </c>
      <c r="Y23" s="42">
        <v>7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6</v>
      </c>
      <c r="AF23" s="42">
        <v>4</v>
      </c>
      <c r="AG23" s="42">
        <v>5</v>
      </c>
      <c r="AH23" s="42">
        <v>13</v>
      </c>
      <c r="AI23" s="42">
        <v>4</v>
      </c>
      <c r="AJ23" s="42">
        <v>10</v>
      </c>
      <c r="AK23" s="42">
        <v>6</v>
      </c>
      <c r="AL23" s="42">
        <v>5</v>
      </c>
      <c r="AM23" s="42">
        <v>3</v>
      </c>
      <c r="AN23" s="42">
        <v>10</v>
      </c>
      <c r="AO23" s="42">
        <v>2</v>
      </c>
      <c r="AP23" s="42">
        <v>1</v>
      </c>
      <c r="AQ23" s="42">
        <v>0</v>
      </c>
      <c r="AR23" s="42">
        <v>0</v>
      </c>
      <c r="AS23" s="42">
        <v>0</v>
      </c>
      <c r="AT23" s="42">
        <v>0</v>
      </c>
      <c r="AU23" s="42">
        <v>38</v>
      </c>
      <c r="AV23" s="42">
        <v>17</v>
      </c>
      <c r="AW23" s="42">
        <v>121</v>
      </c>
      <c r="AX23" s="42">
        <v>151</v>
      </c>
      <c r="AY23" s="42">
        <v>326</v>
      </c>
      <c r="AZ23" s="42">
        <v>306</v>
      </c>
      <c r="BA23" s="42">
        <v>149</v>
      </c>
      <c r="BB23" s="42">
        <v>407</v>
      </c>
      <c r="BC23" s="42">
        <v>595</v>
      </c>
      <c r="BD23" s="42">
        <v>448</v>
      </c>
      <c r="BE23" s="42">
        <v>309</v>
      </c>
      <c r="BF23" s="42">
        <v>303</v>
      </c>
      <c r="BG23" s="42">
        <v>649</v>
      </c>
      <c r="BH23" s="42">
        <v>408</v>
      </c>
      <c r="BI23" s="42">
        <v>227</v>
      </c>
      <c r="BJ23" s="42">
        <v>526</v>
      </c>
      <c r="BK23" s="42">
        <v>1058</v>
      </c>
      <c r="BL23" s="42">
        <v>938</v>
      </c>
      <c r="BM23" s="42">
        <v>820</v>
      </c>
      <c r="BN23" s="42">
        <v>1494</v>
      </c>
      <c r="BO23" s="42">
        <v>1631</v>
      </c>
      <c r="BP23" s="42">
        <v>779</v>
      </c>
      <c r="BQ23" s="42">
        <v>519</v>
      </c>
      <c r="BR23" s="42">
        <v>732</v>
      </c>
      <c r="BS23" s="42">
        <v>1222</v>
      </c>
      <c r="BT23" s="42">
        <v>1013</v>
      </c>
      <c r="BU23" s="42">
        <v>1031</v>
      </c>
      <c r="BV23" s="42">
        <v>1667</v>
      </c>
      <c r="BW23" s="42">
        <v>2472</v>
      </c>
      <c r="BX23" s="42">
        <v>2081</v>
      </c>
      <c r="BY23" s="42">
        <v>2010</v>
      </c>
      <c r="BZ23" s="42">
        <v>2213</v>
      </c>
      <c r="CA23" s="42">
        <v>2442</v>
      </c>
      <c r="CB23" s="42">
        <v>1788</v>
      </c>
      <c r="CC23" s="42">
        <v>1504</v>
      </c>
      <c r="CD23" s="42">
        <v>2345</v>
      </c>
      <c r="CE23" s="42">
        <v>2487</v>
      </c>
      <c r="CF23" s="42">
        <v>2249</v>
      </c>
      <c r="CG23" s="42">
        <v>1284</v>
      </c>
      <c r="CH23" s="42">
        <v>2217</v>
      </c>
      <c r="CI23" s="42">
        <v>1727</v>
      </c>
      <c r="CJ23" s="42">
        <v>1197</v>
      </c>
      <c r="CK23" s="42">
        <v>821</v>
      </c>
      <c r="CL23" s="42">
        <v>1775</v>
      </c>
      <c r="CM23" s="42">
        <v>1565</v>
      </c>
      <c r="CN23" s="42">
        <v>1235</v>
      </c>
      <c r="CO23" s="42">
        <v>1282</v>
      </c>
      <c r="CP23" s="42">
        <v>1521</v>
      </c>
      <c r="CQ23" s="42">
        <v>1297</v>
      </c>
      <c r="CR23" s="42">
        <v>1087</v>
      </c>
      <c r="CS23" s="42">
        <v>860</v>
      </c>
      <c r="CT23" s="42">
        <v>1870</v>
      </c>
      <c r="CU23" s="50">
        <v>2459</v>
      </c>
      <c r="CV23" s="50">
        <v>1140</v>
      </c>
      <c r="CW23" s="50">
        <v>1425</v>
      </c>
      <c r="CX23" s="50">
        <v>2339</v>
      </c>
    </row>
    <row r="24" spans="1:102">
      <c r="A24" s="1" t="s">
        <v>42</v>
      </c>
      <c r="B24" s="18" t="s">
        <v>946</v>
      </c>
      <c r="C24" s="42">
        <v>561</v>
      </c>
      <c r="D24" s="42">
        <v>457</v>
      </c>
      <c r="E24" s="42">
        <v>496</v>
      </c>
      <c r="F24" s="42">
        <v>628</v>
      </c>
      <c r="G24" s="42">
        <v>493</v>
      </c>
      <c r="H24" s="42">
        <v>460</v>
      </c>
      <c r="I24" s="42">
        <v>517</v>
      </c>
      <c r="J24" s="42">
        <v>814</v>
      </c>
      <c r="K24" s="42">
        <v>807</v>
      </c>
      <c r="L24" s="42">
        <v>1031</v>
      </c>
      <c r="M24" s="42">
        <v>1431</v>
      </c>
      <c r="N24" s="42">
        <v>657</v>
      </c>
      <c r="O24" s="42">
        <v>1170</v>
      </c>
      <c r="P24" s="42">
        <v>1341</v>
      </c>
      <c r="Q24" s="42">
        <v>1150</v>
      </c>
      <c r="R24" s="42">
        <v>1334</v>
      </c>
      <c r="S24" s="42">
        <v>1037</v>
      </c>
      <c r="T24" s="42">
        <v>710</v>
      </c>
      <c r="U24" s="42">
        <v>571</v>
      </c>
      <c r="V24" s="42">
        <v>790</v>
      </c>
      <c r="W24" s="49">
        <v>134</v>
      </c>
      <c r="X24" s="42">
        <v>145</v>
      </c>
      <c r="Y24" s="42">
        <v>143</v>
      </c>
      <c r="Z24" s="42">
        <v>139</v>
      </c>
      <c r="AA24" s="42">
        <v>105</v>
      </c>
      <c r="AB24" s="42">
        <v>119</v>
      </c>
      <c r="AC24" s="42">
        <v>121</v>
      </c>
      <c r="AD24" s="42">
        <v>112</v>
      </c>
      <c r="AE24" s="42">
        <v>117</v>
      </c>
      <c r="AF24" s="42">
        <v>135</v>
      </c>
      <c r="AG24" s="42">
        <v>108</v>
      </c>
      <c r="AH24" s="42">
        <v>136</v>
      </c>
      <c r="AI24" s="42">
        <v>170</v>
      </c>
      <c r="AJ24" s="42">
        <v>174</v>
      </c>
      <c r="AK24" s="42">
        <v>141</v>
      </c>
      <c r="AL24" s="42">
        <v>143</v>
      </c>
      <c r="AM24" s="42">
        <v>119</v>
      </c>
      <c r="AN24" s="42">
        <v>128</v>
      </c>
      <c r="AO24" s="42">
        <v>128</v>
      </c>
      <c r="AP24" s="42">
        <v>118</v>
      </c>
      <c r="AQ24" s="42">
        <v>122</v>
      </c>
      <c r="AR24" s="42">
        <v>117</v>
      </c>
      <c r="AS24" s="42">
        <v>92</v>
      </c>
      <c r="AT24" s="42">
        <v>129</v>
      </c>
      <c r="AU24" s="42">
        <v>109</v>
      </c>
      <c r="AV24" s="42">
        <v>118</v>
      </c>
      <c r="AW24" s="42">
        <v>120</v>
      </c>
      <c r="AX24" s="42">
        <v>170</v>
      </c>
      <c r="AY24" s="42">
        <v>140</v>
      </c>
      <c r="AZ24" s="42">
        <v>221</v>
      </c>
      <c r="BA24" s="42">
        <v>202</v>
      </c>
      <c r="BB24" s="42">
        <v>251</v>
      </c>
      <c r="BC24" s="42">
        <v>244</v>
      </c>
      <c r="BD24" s="42">
        <v>174</v>
      </c>
      <c r="BE24" s="42">
        <v>193</v>
      </c>
      <c r="BF24" s="42">
        <v>196</v>
      </c>
      <c r="BG24" s="42">
        <v>216</v>
      </c>
      <c r="BH24" s="42">
        <v>220</v>
      </c>
      <c r="BI24" s="42">
        <v>273</v>
      </c>
      <c r="BJ24" s="42">
        <v>322</v>
      </c>
      <c r="BK24" s="42">
        <v>324</v>
      </c>
      <c r="BL24" s="42">
        <v>360</v>
      </c>
      <c r="BM24" s="42">
        <v>435</v>
      </c>
      <c r="BN24" s="42">
        <v>312</v>
      </c>
      <c r="BO24" s="42">
        <v>132</v>
      </c>
      <c r="BP24" s="42">
        <v>169</v>
      </c>
      <c r="BQ24" s="42">
        <v>178</v>
      </c>
      <c r="BR24" s="42">
        <v>178</v>
      </c>
      <c r="BS24" s="42">
        <v>213</v>
      </c>
      <c r="BT24" s="42">
        <v>244</v>
      </c>
      <c r="BU24" s="42">
        <v>408</v>
      </c>
      <c r="BV24" s="42">
        <v>305</v>
      </c>
      <c r="BW24" s="42">
        <v>260</v>
      </c>
      <c r="BX24" s="42">
        <v>278</v>
      </c>
      <c r="BY24" s="42">
        <v>423</v>
      </c>
      <c r="BZ24" s="42">
        <v>380</v>
      </c>
      <c r="CA24" s="42">
        <v>237</v>
      </c>
      <c r="CB24" s="42">
        <v>303</v>
      </c>
      <c r="CC24" s="42">
        <v>395</v>
      </c>
      <c r="CD24" s="42">
        <v>215</v>
      </c>
      <c r="CE24" s="42">
        <v>312</v>
      </c>
      <c r="CF24" s="42">
        <v>352</v>
      </c>
      <c r="CG24" s="42">
        <v>353</v>
      </c>
      <c r="CH24" s="42">
        <v>317</v>
      </c>
      <c r="CI24" s="42">
        <v>301</v>
      </c>
      <c r="CJ24" s="42">
        <v>281</v>
      </c>
      <c r="CK24" s="42">
        <v>227</v>
      </c>
      <c r="CL24" s="42">
        <v>228</v>
      </c>
      <c r="CM24" s="42">
        <v>201</v>
      </c>
      <c r="CN24" s="42">
        <v>227</v>
      </c>
      <c r="CO24" s="42">
        <v>166</v>
      </c>
      <c r="CP24" s="42">
        <v>116</v>
      </c>
      <c r="CQ24" s="42">
        <v>110</v>
      </c>
      <c r="CR24" s="42">
        <v>159</v>
      </c>
      <c r="CS24" s="42">
        <v>131</v>
      </c>
      <c r="CT24" s="42">
        <v>171</v>
      </c>
      <c r="CU24" s="50">
        <v>228</v>
      </c>
      <c r="CV24" s="50">
        <v>211</v>
      </c>
      <c r="CW24" s="50">
        <v>161</v>
      </c>
      <c r="CX24" s="50">
        <v>190</v>
      </c>
    </row>
    <row r="25" spans="1:102">
      <c r="A25" s="9" t="s">
        <v>44</v>
      </c>
      <c r="B25" s="18" t="s">
        <v>947</v>
      </c>
      <c r="C25" s="42">
        <v>280</v>
      </c>
      <c r="D25" s="42">
        <v>251</v>
      </c>
      <c r="E25" s="42">
        <v>232</v>
      </c>
      <c r="F25" s="42">
        <v>215</v>
      </c>
      <c r="G25" s="42">
        <v>158</v>
      </c>
      <c r="H25" s="42">
        <v>210</v>
      </c>
      <c r="I25" s="42">
        <v>292</v>
      </c>
      <c r="J25" s="42">
        <v>418</v>
      </c>
      <c r="K25" s="42">
        <v>485</v>
      </c>
      <c r="L25" s="42">
        <v>574</v>
      </c>
      <c r="M25" s="42">
        <v>890</v>
      </c>
      <c r="N25" s="42">
        <v>421</v>
      </c>
      <c r="O25" s="42">
        <v>848</v>
      </c>
      <c r="P25" s="42">
        <v>924</v>
      </c>
      <c r="Q25" s="42">
        <v>682</v>
      </c>
      <c r="R25" s="42">
        <v>930</v>
      </c>
      <c r="S25" s="42">
        <v>658</v>
      </c>
      <c r="T25" s="42">
        <v>374</v>
      </c>
      <c r="U25" s="42">
        <v>276</v>
      </c>
      <c r="V25" s="42">
        <v>411</v>
      </c>
      <c r="W25" s="49">
        <v>69</v>
      </c>
      <c r="X25" s="42">
        <v>73</v>
      </c>
      <c r="Y25" s="42">
        <v>75</v>
      </c>
      <c r="Z25" s="42">
        <v>63</v>
      </c>
      <c r="AA25" s="42">
        <v>51</v>
      </c>
      <c r="AB25" s="42">
        <v>73</v>
      </c>
      <c r="AC25" s="42">
        <v>64</v>
      </c>
      <c r="AD25" s="42">
        <v>63</v>
      </c>
      <c r="AE25" s="42">
        <v>55</v>
      </c>
      <c r="AF25" s="42">
        <v>62</v>
      </c>
      <c r="AG25" s="42">
        <v>57</v>
      </c>
      <c r="AH25" s="42">
        <v>58</v>
      </c>
      <c r="AI25" s="42">
        <v>63</v>
      </c>
      <c r="AJ25" s="42">
        <v>58</v>
      </c>
      <c r="AK25" s="42">
        <v>52</v>
      </c>
      <c r="AL25" s="42">
        <v>42</v>
      </c>
      <c r="AM25" s="42">
        <v>33</v>
      </c>
      <c r="AN25" s="42">
        <v>43</v>
      </c>
      <c r="AO25" s="42">
        <v>41</v>
      </c>
      <c r="AP25" s="42">
        <v>41</v>
      </c>
      <c r="AQ25" s="42">
        <v>43</v>
      </c>
      <c r="AR25" s="42">
        <v>49</v>
      </c>
      <c r="AS25" s="42">
        <v>57</v>
      </c>
      <c r="AT25" s="42">
        <v>61</v>
      </c>
      <c r="AU25" s="42">
        <v>60</v>
      </c>
      <c r="AV25" s="42">
        <v>62</v>
      </c>
      <c r="AW25" s="42">
        <v>77</v>
      </c>
      <c r="AX25" s="42">
        <v>93</v>
      </c>
      <c r="AY25" s="42">
        <v>70</v>
      </c>
      <c r="AZ25" s="42">
        <v>130</v>
      </c>
      <c r="BA25" s="42">
        <v>109</v>
      </c>
      <c r="BB25" s="42">
        <v>109</v>
      </c>
      <c r="BC25" s="42">
        <v>129</v>
      </c>
      <c r="BD25" s="42">
        <v>106</v>
      </c>
      <c r="BE25" s="42">
        <v>123</v>
      </c>
      <c r="BF25" s="42">
        <v>127</v>
      </c>
      <c r="BG25" s="42">
        <v>133</v>
      </c>
      <c r="BH25" s="42">
        <v>139</v>
      </c>
      <c r="BI25" s="42">
        <v>135</v>
      </c>
      <c r="BJ25" s="42">
        <v>167</v>
      </c>
      <c r="BK25" s="42">
        <v>198</v>
      </c>
      <c r="BL25" s="42">
        <v>209</v>
      </c>
      <c r="BM25" s="42">
        <v>290</v>
      </c>
      <c r="BN25" s="42">
        <v>193</v>
      </c>
      <c r="BO25" s="42">
        <v>65</v>
      </c>
      <c r="BP25" s="42">
        <v>107</v>
      </c>
      <c r="BQ25" s="42">
        <v>123</v>
      </c>
      <c r="BR25" s="42">
        <v>126</v>
      </c>
      <c r="BS25" s="42">
        <v>146</v>
      </c>
      <c r="BT25" s="42">
        <v>174</v>
      </c>
      <c r="BU25" s="42">
        <v>291</v>
      </c>
      <c r="BV25" s="42">
        <v>237</v>
      </c>
      <c r="BW25" s="42">
        <v>170</v>
      </c>
      <c r="BX25" s="42">
        <v>176</v>
      </c>
      <c r="BY25" s="42">
        <v>279</v>
      </c>
      <c r="BZ25" s="42">
        <v>299</v>
      </c>
      <c r="CA25" s="42">
        <v>110</v>
      </c>
      <c r="CB25" s="42">
        <v>212</v>
      </c>
      <c r="CC25" s="42">
        <v>208</v>
      </c>
      <c r="CD25" s="42">
        <v>152</v>
      </c>
      <c r="CE25" s="42">
        <v>189</v>
      </c>
      <c r="CF25" s="42">
        <v>249</v>
      </c>
      <c r="CG25" s="42">
        <v>251</v>
      </c>
      <c r="CH25" s="42">
        <v>241</v>
      </c>
      <c r="CI25" s="42">
        <v>192</v>
      </c>
      <c r="CJ25" s="42">
        <v>200</v>
      </c>
      <c r="CK25" s="42">
        <v>137</v>
      </c>
      <c r="CL25" s="42">
        <v>129</v>
      </c>
      <c r="CM25" s="42">
        <v>120</v>
      </c>
      <c r="CN25" s="42">
        <v>104</v>
      </c>
      <c r="CO25" s="42">
        <v>101</v>
      </c>
      <c r="CP25" s="42">
        <v>49</v>
      </c>
      <c r="CQ25" s="42">
        <v>47</v>
      </c>
      <c r="CR25" s="42">
        <v>69</v>
      </c>
      <c r="CS25" s="42">
        <v>68</v>
      </c>
      <c r="CT25" s="42">
        <v>92</v>
      </c>
      <c r="CU25" s="50">
        <v>127</v>
      </c>
      <c r="CV25" s="50">
        <v>100</v>
      </c>
      <c r="CW25" s="50">
        <v>80</v>
      </c>
      <c r="CX25" s="50">
        <v>104</v>
      </c>
    </row>
    <row r="26" spans="1:102">
      <c r="A26" s="9" t="s">
        <v>46</v>
      </c>
      <c r="B26" s="18" t="s">
        <v>948</v>
      </c>
      <c r="C26" s="42">
        <v>281</v>
      </c>
      <c r="D26" s="42">
        <v>206</v>
      </c>
      <c r="E26" s="42">
        <v>264</v>
      </c>
      <c r="F26" s="42">
        <v>413</v>
      </c>
      <c r="G26" s="42">
        <v>335</v>
      </c>
      <c r="H26" s="42">
        <v>250</v>
      </c>
      <c r="I26" s="42">
        <v>225</v>
      </c>
      <c r="J26" s="42">
        <v>396</v>
      </c>
      <c r="K26" s="42">
        <v>322</v>
      </c>
      <c r="L26" s="42">
        <v>457</v>
      </c>
      <c r="M26" s="42">
        <v>541</v>
      </c>
      <c r="N26" s="42">
        <v>236</v>
      </c>
      <c r="O26" s="42">
        <v>322</v>
      </c>
      <c r="P26" s="42">
        <v>417</v>
      </c>
      <c r="Q26" s="42">
        <v>468</v>
      </c>
      <c r="R26" s="42">
        <v>404</v>
      </c>
      <c r="S26" s="42">
        <v>379</v>
      </c>
      <c r="T26" s="42">
        <v>336</v>
      </c>
      <c r="U26" s="42">
        <v>295</v>
      </c>
      <c r="V26" s="42">
        <v>379</v>
      </c>
      <c r="W26" s="49">
        <v>65</v>
      </c>
      <c r="X26" s="42">
        <v>72</v>
      </c>
      <c r="Y26" s="42">
        <v>68</v>
      </c>
      <c r="Z26" s="42">
        <v>76</v>
      </c>
      <c r="AA26" s="42">
        <v>54</v>
      </c>
      <c r="AB26" s="42">
        <v>46</v>
      </c>
      <c r="AC26" s="42">
        <v>58</v>
      </c>
      <c r="AD26" s="42">
        <v>48</v>
      </c>
      <c r="AE26" s="42">
        <v>62</v>
      </c>
      <c r="AF26" s="42">
        <v>73</v>
      </c>
      <c r="AG26" s="42">
        <v>51</v>
      </c>
      <c r="AH26" s="42">
        <v>78</v>
      </c>
      <c r="AI26" s="42">
        <v>107</v>
      </c>
      <c r="AJ26" s="42">
        <v>116</v>
      </c>
      <c r="AK26" s="42">
        <v>89</v>
      </c>
      <c r="AL26" s="42">
        <v>101</v>
      </c>
      <c r="AM26" s="42">
        <v>86</v>
      </c>
      <c r="AN26" s="42">
        <v>85</v>
      </c>
      <c r="AO26" s="42">
        <v>87</v>
      </c>
      <c r="AP26" s="42">
        <v>77</v>
      </c>
      <c r="AQ26" s="42">
        <v>79</v>
      </c>
      <c r="AR26" s="42">
        <v>68</v>
      </c>
      <c r="AS26" s="42">
        <v>35</v>
      </c>
      <c r="AT26" s="42">
        <v>68</v>
      </c>
      <c r="AU26" s="42">
        <v>49</v>
      </c>
      <c r="AV26" s="42">
        <v>56</v>
      </c>
      <c r="AW26" s="42">
        <v>43</v>
      </c>
      <c r="AX26" s="42">
        <v>77</v>
      </c>
      <c r="AY26" s="42">
        <v>70</v>
      </c>
      <c r="AZ26" s="42">
        <v>91</v>
      </c>
      <c r="BA26" s="42">
        <v>93</v>
      </c>
      <c r="BB26" s="42">
        <v>142</v>
      </c>
      <c r="BC26" s="42">
        <v>115</v>
      </c>
      <c r="BD26" s="42">
        <v>68</v>
      </c>
      <c r="BE26" s="42">
        <v>70</v>
      </c>
      <c r="BF26" s="42">
        <v>69</v>
      </c>
      <c r="BG26" s="42">
        <v>83</v>
      </c>
      <c r="BH26" s="42">
        <v>82</v>
      </c>
      <c r="BI26" s="42">
        <v>137</v>
      </c>
      <c r="BJ26" s="42">
        <v>155</v>
      </c>
      <c r="BK26" s="42">
        <v>126</v>
      </c>
      <c r="BL26" s="42">
        <v>151</v>
      </c>
      <c r="BM26" s="42">
        <v>145</v>
      </c>
      <c r="BN26" s="42">
        <v>119</v>
      </c>
      <c r="BO26" s="42">
        <v>67</v>
      </c>
      <c r="BP26" s="42">
        <v>62</v>
      </c>
      <c r="BQ26" s="42">
        <v>55</v>
      </c>
      <c r="BR26" s="42">
        <v>52</v>
      </c>
      <c r="BS26" s="42">
        <v>67</v>
      </c>
      <c r="BT26" s="42">
        <v>71</v>
      </c>
      <c r="BU26" s="42">
        <v>116</v>
      </c>
      <c r="BV26" s="42">
        <v>68</v>
      </c>
      <c r="BW26" s="42">
        <v>90</v>
      </c>
      <c r="BX26" s="42">
        <v>102</v>
      </c>
      <c r="BY26" s="42">
        <v>143</v>
      </c>
      <c r="BZ26" s="42">
        <v>82</v>
      </c>
      <c r="CA26" s="42">
        <v>128</v>
      </c>
      <c r="CB26" s="42">
        <v>90</v>
      </c>
      <c r="CC26" s="42">
        <v>187</v>
      </c>
      <c r="CD26" s="42">
        <v>63</v>
      </c>
      <c r="CE26" s="42">
        <v>123</v>
      </c>
      <c r="CF26" s="42">
        <v>103</v>
      </c>
      <c r="CG26" s="42">
        <v>102</v>
      </c>
      <c r="CH26" s="42">
        <v>76</v>
      </c>
      <c r="CI26" s="42">
        <v>110</v>
      </c>
      <c r="CJ26" s="42">
        <v>80</v>
      </c>
      <c r="CK26" s="42">
        <v>90</v>
      </c>
      <c r="CL26" s="42">
        <v>99</v>
      </c>
      <c r="CM26" s="42">
        <v>81</v>
      </c>
      <c r="CN26" s="42">
        <v>123</v>
      </c>
      <c r="CO26" s="42">
        <v>65</v>
      </c>
      <c r="CP26" s="42">
        <v>67</v>
      </c>
      <c r="CQ26" s="42">
        <v>63</v>
      </c>
      <c r="CR26" s="42">
        <v>90</v>
      </c>
      <c r="CS26" s="42">
        <v>63</v>
      </c>
      <c r="CT26" s="42">
        <v>79</v>
      </c>
      <c r="CU26" s="50">
        <v>101</v>
      </c>
      <c r="CV26" s="50">
        <v>110</v>
      </c>
      <c r="CW26" s="50">
        <v>82</v>
      </c>
      <c r="CX26" s="50">
        <v>86</v>
      </c>
    </row>
    <row r="27" spans="1:102">
      <c r="A27" s="1" t="s">
        <v>48</v>
      </c>
      <c r="B27" s="18" t="s">
        <v>949</v>
      </c>
      <c r="C27" s="42">
        <v>2654</v>
      </c>
      <c r="D27" s="42">
        <v>3760</v>
      </c>
      <c r="E27" s="42">
        <v>4393</v>
      </c>
      <c r="F27" s="42">
        <v>4230</v>
      </c>
      <c r="G27" s="42">
        <v>3175</v>
      </c>
      <c r="H27" s="42">
        <v>3568</v>
      </c>
      <c r="I27" s="42">
        <v>3945</v>
      </c>
      <c r="J27" s="42">
        <v>4527</v>
      </c>
      <c r="K27" s="42">
        <v>4373</v>
      </c>
      <c r="L27" s="42">
        <v>3808</v>
      </c>
      <c r="M27" s="42">
        <v>3914</v>
      </c>
      <c r="N27" s="42">
        <v>3050</v>
      </c>
      <c r="O27" s="42">
        <v>4254</v>
      </c>
      <c r="P27" s="42">
        <v>5013</v>
      </c>
      <c r="Q27" s="42">
        <v>4300</v>
      </c>
      <c r="R27" s="42">
        <v>3717</v>
      </c>
      <c r="S27" s="42">
        <v>860</v>
      </c>
      <c r="T27" s="42">
        <v>807</v>
      </c>
      <c r="U27" s="42">
        <v>1203</v>
      </c>
      <c r="V27" s="42">
        <v>1599</v>
      </c>
      <c r="W27" s="49">
        <v>429</v>
      </c>
      <c r="X27" s="42">
        <v>761</v>
      </c>
      <c r="Y27" s="42">
        <v>897</v>
      </c>
      <c r="Z27" s="42">
        <v>567</v>
      </c>
      <c r="AA27" s="42">
        <v>757</v>
      </c>
      <c r="AB27" s="42">
        <v>769</v>
      </c>
      <c r="AC27" s="42">
        <v>1272</v>
      </c>
      <c r="AD27" s="42">
        <v>962</v>
      </c>
      <c r="AE27" s="42">
        <v>1219</v>
      </c>
      <c r="AF27" s="42">
        <v>1169</v>
      </c>
      <c r="AG27" s="42">
        <v>919</v>
      </c>
      <c r="AH27" s="42">
        <v>1086</v>
      </c>
      <c r="AI27" s="42">
        <v>1059</v>
      </c>
      <c r="AJ27" s="42">
        <v>1010</v>
      </c>
      <c r="AK27" s="42">
        <v>1030</v>
      </c>
      <c r="AL27" s="42">
        <v>1131</v>
      </c>
      <c r="AM27" s="42">
        <v>668</v>
      </c>
      <c r="AN27" s="42">
        <v>878</v>
      </c>
      <c r="AO27" s="42">
        <v>685</v>
      </c>
      <c r="AP27" s="42">
        <v>944</v>
      </c>
      <c r="AQ27" s="42">
        <v>653</v>
      </c>
      <c r="AR27" s="42">
        <v>900</v>
      </c>
      <c r="AS27" s="42">
        <v>1047</v>
      </c>
      <c r="AT27" s="42">
        <v>968</v>
      </c>
      <c r="AU27" s="42">
        <v>980</v>
      </c>
      <c r="AV27" s="42">
        <v>764</v>
      </c>
      <c r="AW27" s="42">
        <v>1166</v>
      </c>
      <c r="AX27" s="42">
        <v>1035</v>
      </c>
      <c r="AY27" s="42">
        <v>1223</v>
      </c>
      <c r="AZ27" s="42">
        <v>921</v>
      </c>
      <c r="BA27" s="42">
        <v>1288</v>
      </c>
      <c r="BB27" s="42">
        <v>1095</v>
      </c>
      <c r="BC27" s="42">
        <v>1133</v>
      </c>
      <c r="BD27" s="42">
        <v>1083</v>
      </c>
      <c r="BE27" s="42">
        <v>1064</v>
      </c>
      <c r="BF27" s="42">
        <v>1093</v>
      </c>
      <c r="BG27" s="42">
        <v>981</v>
      </c>
      <c r="BH27" s="42">
        <v>849</v>
      </c>
      <c r="BI27" s="42">
        <v>1148</v>
      </c>
      <c r="BJ27" s="42">
        <v>830</v>
      </c>
      <c r="BK27" s="42">
        <v>1001</v>
      </c>
      <c r="BL27" s="42">
        <v>979</v>
      </c>
      <c r="BM27" s="42">
        <v>1196</v>
      </c>
      <c r="BN27" s="42">
        <v>738</v>
      </c>
      <c r="BO27" s="42">
        <v>676</v>
      </c>
      <c r="BP27" s="42">
        <v>889</v>
      </c>
      <c r="BQ27" s="42">
        <v>703</v>
      </c>
      <c r="BR27" s="42">
        <v>782</v>
      </c>
      <c r="BS27" s="42">
        <v>915</v>
      </c>
      <c r="BT27" s="42">
        <v>1081</v>
      </c>
      <c r="BU27" s="42">
        <v>1091</v>
      </c>
      <c r="BV27" s="42">
        <v>1167</v>
      </c>
      <c r="BW27" s="42">
        <v>1038</v>
      </c>
      <c r="BX27" s="42">
        <v>1438</v>
      </c>
      <c r="BY27" s="42">
        <v>1513</v>
      </c>
      <c r="BZ27" s="42">
        <v>1024</v>
      </c>
      <c r="CA27" s="42">
        <v>1253</v>
      </c>
      <c r="CB27" s="42">
        <v>1146</v>
      </c>
      <c r="CC27" s="42">
        <v>1068</v>
      </c>
      <c r="CD27" s="42">
        <v>833</v>
      </c>
      <c r="CE27" s="42">
        <v>1342</v>
      </c>
      <c r="CF27" s="42">
        <v>921</v>
      </c>
      <c r="CG27" s="42">
        <v>1213</v>
      </c>
      <c r="CH27" s="42">
        <v>241</v>
      </c>
      <c r="CI27" s="42">
        <v>230</v>
      </c>
      <c r="CJ27" s="42">
        <v>197</v>
      </c>
      <c r="CK27" s="42">
        <v>241</v>
      </c>
      <c r="CL27" s="42">
        <v>192</v>
      </c>
      <c r="CM27" s="42">
        <v>204</v>
      </c>
      <c r="CN27" s="42">
        <v>202</v>
      </c>
      <c r="CO27" s="42">
        <v>228</v>
      </c>
      <c r="CP27" s="42">
        <v>173</v>
      </c>
      <c r="CQ27" s="42">
        <v>212</v>
      </c>
      <c r="CR27" s="42">
        <v>280</v>
      </c>
      <c r="CS27" s="42">
        <v>389</v>
      </c>
      <c r="CT27" s="42">
        <v>322</v>
      </c>
      <c r="CU27" s="50">
        <v>398</v>
      </c>
      <c r="CV27" s="50">
        <v>384</v>
      </c>
      <c r="CW27" s="50">
        <v>446</v>
      </c>
      <c r="CX27" s="50">
        <v>371</v>
      </c>
    </row>
    <row r="28" spans="1:102">
      <c r="A28" s="9" t="s">
        <v>50</v>
      </c>
      <c r="B28" s="18" t="s">
        <v>950</v>
      </c>
      <c r="C28" s="42">
        <v>28</v>
      </c>
      <c r="D28" s="42">
        <v>34</v>
      </c>
      <c r="E28" s="42">
        <v>43</v>
      </c>
      <c r="F28" s="42">
        <v>47</v>
      </c>
      <c r="G28" s="42">
        <v>50</v>
      </c>
      <c r="H28" s="42">
        <v>54</v>
      </c>
      <c r="I28" s="42">
        <v>75</v>
      </c>
      <c r="J28" s="42">
        <v>93</v>
      </c>
      <c r="K28" s="42">
        <v>122</v>
      </c>
      <c r="L28" s="42">
        <v>141</v>
      </c>
      <c r="M28" s="42">
        <v>159</v>
      </c>
      <c r="N28" s="42">
        <v>113</v>
      </c>
      <c r="O28" s="42">
        <v>125</v>
      </c>
      <c r="P28" s="42">
        <v>136</v>
      </c>
      <c r="Q28" s="42">
        <v>139</v>
      </c>
      <c r="R28" s="42">
        <v>256</v>
      </c>
      <c r="S28" s="42">
        <v>273</v>
      </c>
      <c r="T28" s="42">
        <v>284</v>
      </c>
      <c r="U28" s="42">
        <v>303</v>
      </c>
      <c r="V28" s="42">
        <v>337</v>
      </c>
      <c r="W28" s="49">
        <v>10</v>
      </c>
      <c r="X28" s="42">
        <v>6</v>
      </c>
      <c r="Y28" s="42">
        <v>5</v>
      </c>
      <c r="Z28" s="42">
        <v>7</v>
      </c>
      <c r="AA28" s="42">
        <v>9</v>
      </c>
      <c r="AB28" s="42">
        <v>8</v>
      </c>
      <c r="AC28" s="42">
        <v>10</v>
      </c>
      <c r="AD28" s="42">
        <v>7</v>
      </c>
      <c r="AE28" s="42">
        <v>9</v>
      </c>
      <c r="AF28" s="42">
        <v>11</v>
      </c>
      <c r="AG28" s="42">
        <v>11</v>
      </c>
      <c r="AH28" s="42">
        <v>12</v>
      </c>
      <c r="AI28" s="42">
        <v>11</v>
      </c>
      <c r="AJ28" s="42">
        <v>11</v>
      </c>
      <c r="AK28" s="42">
        <v>12</v>
      </c>
      <c r="AL28" s="42">
        <v>13</v>
      </c>
      <c r="AM28" s="42">
        <v>14</v>
      </c>
      <c r="AN28" s="42">
        <v>13</v>
      </c>
      <c r="AO28" s="42">
        <v>11</v>
      </c>
      <c r="AP28" s="42">
        <v>12</v>
      </c>
      <c r="AQ28" s="42">
        <v>13</v>
      </c>
      <c r="AR28" s="42">
        <v>13</v>
      </c>
      <c r="AS28" s="42">
        <v>13</v>
      </c>
      <c r="AT28" s="42">
        <v>15</v>
      </c>
      <c r="AU28" s="42">
        <v>16</v>
      </c>
      <c r="AV28" s="42">
        <v>18</v>
      </c>
      <c r="AW28" s="42">
        <v>21</v>
      </c>
      <c r="AX28" s="42">
        <v>20</v>
      </c>
      <c r="AY28" s="42">
        <v>21</v>
      </c>
      <c r="AZ28" s="42">
        <v>24</v>
      </c>
      <c r="BA28" s="42">
        <v>27</v>
      </c>
      <c r="BB28" s="42">
        <v>21</v>
      </c>
      <c r="BC28" s="42">
        <v>27</v>
      </c>
      <c r="BD28" s="42">
        <v>28</v>
      </c>
      <c r="BE28" s="42">
        <v>32</v>
      </c>
      <c r="BF28" s="42">
        <v>35</v>
      </c>
      <c r="BG28" s="42">
        <v>33</v>
      </c>
      <c r="BH28" s="42">
        <v>35</v>
      </c>
      <c r="BI28" s="42">
        <v>35</v>
      </c>
      <c r="BJ28" s="42">
        <v>38</v>
      </c>
      <c r="BK28" s="42">
        <v>40</v>
      </c>
      <c r="BL28" s="42">
        <v>43</v>
      </c>
      <c r="BM28" s="42">
        <v>42</v>
      </c>
      <c r="BN28" s="42">
        <v>34</v>
      </c>
      <c r="BO28" s="42">
        <v>28</v>
      </c>
      <c r="BP28" s="42">
        <v>26</v>
      </c>
      <c r="BQ28" s="42">
        <v>31</v>
      </c>
      <c r="BR28" s="42">
        <v>28</v>
      </c>
      <c r="BS28" s="42">
        <v>31</v>
      </c>
      <c r="BT28" s="42">
        <v>30</v>
      </c>
      <c r="BU28" s="42">
        <v>33</v>
      </c>
      <c r="BV28" s="42">
        <v>31</v>
      </c>
      <c r="BW28" s="42">
        <v>29</v>
      </c>
      <c r="BX28" s="42">
        <v>38</v>
      </c>
      <c r="BY28" s="42">
        <v>33</v>
      </c>
      <c r="BZ28" s="42">
        <v>36</v>
      </c>
      <c r="CA28" s="42">
        <v>33</v>
      </c>
      <c r="CB28" s="42">
        <v>36</v>
      </c>
      <c r="CC28" s="42">
        <v>36</v>
      </c>
      <c r="CD28" s="42">
        <v>34</v>
      </c>
      <c r="CE28" s="42">
        <v>63</v>
      </c>
      <c r="CF28" s="42">
        <v>60</v>
      </c>
      <c r="CG28" s="42">
        <v>67</v>
      </c>
      <c r="CH28" s="42">
        <v>66</v>
      </c>
      <c r="CI28" s="42">
        <v>64</v>
      </c>
      <c r="CJ28" s="42">
        <v>67</v>
      </c>
      <c r="CK28" s="42">
        <v>70</v>
      </c>
      <c r="CL28" s="42">
        <v>72</v>
      </c>
      <c r="CM28" s="42">
        <v>76</v>
      </c>
      <c r="CN28" s="42">
        <v>71</v>
      </c>
      <c r="CO28" s="42">
        <v>70</v>
      </c>
      <c r="CP28" s="42">
        <v>67</v>
      </c>
      <c r="CQ28" s="42">
        <v>72</v>
      </c>
      <c r="CR28" s="42">
        <v>71</v>
      </c>
      <c r="CS28" s="42">
        <v>77</v>
      </c>
      <c r="CT28" s="42">
        <v>83</v>
      </c>
      <c r="CU28" s="50">
        <v>84</v>
      </c>
      <c r="CV28" s="50">
        <v>83</v>
      </c>
      <c r="CW28" s="50">
        <v>85</v>
      </c>
      <c r="CX28" s="50">
        <v>85</v>
      </c>
    </row>
    <row r="29" spans="1:102">
      <c r="A29" s="9" t="s">
        <v>52</v>
      </c>
      <c r="B29" s="18" t="s">
        <v>951</v>
      </c>
      <c r="C29" s="42">
        <v>2626</v>
      </c>
      <c r="D29" s="42">
        <v>3726</v>
      </c>
      <c r="E29" s="42">
        <v>4350</v>
      </c>
      <c r="F29" s="42">
        <v>4183</v>
      </c>
      <c r="G29" s="42">
        <v>3125</v>
      </c>
      <c r="H29" s="42">
        <v>3514</v>
      </c>
      <c r="I29" s="42">
        <v>3870</v>
      </c>
      <c r="J29" s="42">
        <v>4434</v>
      </c>
      <c r="K29" s="42">
        <v>4251</v>
      </c>
      <c r="L29" s="42">
        <v>3667</v>
      </c>
      <c r="M29" s="42">
        <v>3755</v>
      </c>
      <c r="N29" s="42">
        <v>2937</v>
      </c>
      <c r="O29" s="42">
        <v>4129</v>
      </c>
      <c r="P29" s="42">
        <v>4877</v>
      </c>
      <c r="Q29" s="42">
        <v>4161</v>
      </c>
      <c r="R29" s="42">
        <v>3461</v>
      </c>
      <c r="S29" s="42">
        <v>587</v>
      </c>
      <c r="T29" s="42">
        <v>523</v>
      </c>
      <c r="U29" s="42">
        <v>900</v>
      </c>
      <c r="V29" s="42">
        <v>1262</v>
      </c>
      <c r="W29" s="49">
        <v>419</v>
      </c>
      <c r="X29" s="42">
        <v>755</v>
      </c>
      <c r="Y29" s="42">
        <v>892</v>
      </c>
      <c r="Z29" s="42">
        <v>560</v>
      </c>
      <c r="AA29" s="42">
        <v>748</v>
      </c>
      <c r="AB29" s="42">
        <v>761</v>
      </c>
      <c r="AC29" s="42">
        <v>1262</v>
      </c>
      <c r="AD29" s="42">
        <v>955</v>
      </c>
      <c r="AE29" s="42">
        <v>1210</v>
      </c>
      <c r="AF29" s="42">
        <v>1158</v>
      </c>
      <c r="AG29" s="42">
        <v>908</v>
      </c>
      <c r="AH29" s="42">
        <v>1074</v>
      </c>
      <c r="AI29" s="42">
        <v>1048</v>
      </c>
      <c r="AJ29" s="42">
        <v>999</v>
      </c>
      <c r="AK29" s="42">
        <v>1018</v>
      </c>
      <c r="AL29" s="42">
        <v>1118</v>
      </c>
      <c r="AM29" s="42">
        <v>654</v>
      </c>
      <c r="AN29" s="42">
        <v>865</v>
      </c>
      <c r="AO29" s="42">
        <v>674</v>
      </c>
      <c r="AP29" s="42">
        <v>932</v>
      </c>
      <c r="AQ29" s="42">
        <v>640</v>
      </c>
      <c r="AR29" s="42">
        <v>887</v>
      </c>
      <c r="AS29" s="42">
        <v>1034</v>
      </c>
      <c r="AT29" s="42">
        <v>953</v>
      </c>
      <c r="AU29" s="42">
        <v>964</v>
      </c>
      <c r="AV29" s="42">
        <v>746</v>
      </c>
      <c r="AW29" s="42">
        <v>1145</v>
      </c>
      <c r="AX29" s="42">
        <v>1015</v>
      </c>
      <c r="AY29" s="42">
        <v>1202</v>
      </c>
      <c r="AZ29" s="42">
        <v>897</v>
      </c>
      <c r="BA29" s="42">
        <v>1261</v>
      </c>
      <c r="BB29" s="42">
        <v>1074</v>
      </c>
      <c r="BC29" s="42">
        <v>1106</v>
      </c>
      <c r="BD29" s="42">
        <v>1056</v>
      </c>
      <c r="BE29" s="42">
        <v>1031</v>
      </c>
      <c r="BF29" s="42">
        <v>1058</v>
      </c>
      <c r="BG29" s="42">
        <v>948</v>
      </c>
      <c r="BH29" s="42">
        <v>814</v>
      </c>
      <c r="BI29" s="42">
        <v>1113</v>
      </c>
      <c r="BJ29" s="42">
        <v>792</v>
      </c>
      <c r="BK29" s="42">
        <v>961</v>
      </c>
      <c r="BL29" s="42">
        <v>936</v>
      </c>
      <c r="BM29" s="42">
        <v>1154</v>
      </c>
      <c r="BN29" s="42">
        <v>704</v>
      </c>
      <c r="BO29" s="42">
        <v>648</v>
      </c>
      <c r="BP29" s="42">
        <v>863</v>
      </c>
      <c r="BQ29" s="42">
        <v>672</v>
      </c>
      <c r="BR29" s="42">
        <v>754</v>
      </c>
      <c r="BS29" s="42">
        <v>884</v>
      </c>
      <c r="BT29" s="42">
        <v>1051</v>
      </c>
      <c r="BU29" s="42">
        <v>1058</v>
      </c>
      <c r="BV29" s="42">
        <v>1136</v>
      </c>
      <c r="BW29" s="42">
        <v>1009</v>
      </c>
      <c r="BX29" s="42">
        <v>1400</v>
      </c>
      <c r="BY29" s="42">
        <v>1480</v>
      </c>
      <c r="BZ29" s="42">
        <v>988</v>
      </c>
      <c r="CA29" s="42">
        <v>1220</v>
      </c>
      <c r="CB29" s="42">
        <v>1110</v>
      </c>
      <c r="CC29" s="42">
        <v>1032</v>
      </c>
      <c r="CD29" s="42">
        <v>799</v>
      </c>
      <c r="CE29" s="42">
        <v>1279</v>
      </c>
      <c r="CF29" s="42">
        <v>861</v>
      </c>
      <c r="CG29" s="42">
        <v>1146</v>
      </c>
      <c r="CH29" s="42">
        <v>175</v>
      </c>
      <c r="CI29" s="42">
        <v>166</v>
      </c>
      <c r="CJ29" s="42">
        <v>130</v>
      </c>
      <c r="CK29" s="42">
        <v>171</v>
      </c>
      <c r="CL29" s="42">
        <v>120</v>
      </c>
      <c r="CM29" s="42">
        <v>128</v>
      </c>
      <c r="CN29" s="42">
        <v>131</v>
      </c>
      <c r="CO29" s="42">
        <v>158</v>
      </c>
      <c r="CP29" s="42">
        <v>106</v>
      </c>
      <c r="CQ29" s="42">
        <v>140</v>
      </c>
      <c r="CR29" s="42">
        <v>209</v>
      </c>
      <c r="CS29" s="42">
        <v>312</v>
      </c>
      <c r="CT29" s="42">
        <v>239</v>
      </c>
      <c r="CU29" s="50">
        <v>313</v>
      </c>
      <c r="CV29" s="50">
        <v>301</v>
      </c>
      <c r="CW29" s="50">
        <v>362</v>
      </c>
      <c r="CX29" s="50">
        <v>286</v>
      </c>
    </row>
    <row r="30" spans="1:102">
      <c r="A30" s="7" t="s">
        <v>54</v>
      </c>
      <c r="B30" s="18" t="s">
        <v>952</v>
      </c>
      <c r="C30" s="42">
        <v>69842</v>
      </c>
      <c r="D30" s="42">
        <v>74605</v>
      </c>
      <c r="E30" s="42">
        <v>87568</v>
      </c>
      <c r="F30" s="42">
        <v>87383</v>
      </c>
      <c r="G30" s="42">
        <v>82732</v>
      </c>
      <c r="H30" s="42">
        <v>83515</v>
      </c>
      <c r="I30" s="42">
        <v>88153</v>
      </c>
      <c r="J30" s="42">
        <v>95737</v>
      </c>
      <c r="K30" s="42">
        <v>108432</v>
      </c>
      <c r="L30" s="42">
        <v>111954</v>
      </c>
      <c r="M30" s="42">
        <v>123480</v>
      </c>
      <c r="N30" s="42">
        <v>118046</v>
      </c>
      <c r="O30" s="42">
        <v>138099</v>
      </c>
      <c r="P30" s="42">
        <v>142313</v>
      </c>
      <c r="Q30" s="42">
        <v>145284</v>
      </c>
      <c r="R30" s="42">
        <v>151799</v>
      </c>
      <c r="S30" s="42">
        <v>148765</v>
      </c>
      <c r="T30" s="42">
        <v>151342</v>
      </c>
      <c r="U30" s="42">
        <v>167679</v>
      </c>
      <c r="V30" s="42">
        <v>179205</v>
      </c>
      <c r="W30" s="49">
        <v>17940</v>
      </c>
      <c r="X30" s="42">
        <v>17553</v>
      </c>
      <c r="Y30" s="42">
        <v>16990</v>
      </c>
      <c r="Z30" s="42">
        <v>17359</v>
      </c>
      <c r="AA30" s="42">
        <v>17939</v>
      </c>
      <c r="AB30" s="42">
        <v>17831</v>
      </c>
      <c r="AC30" s="42">
        <v>19250</v>
      </c>
      <c r="AD30" s="42">
        <v>19585</v>
      </c>
      <c r="AE30" s="42">
        <v>20191</v>
      </c>
      <c r="AF30" s="42">
        <v>21311</v>
      </c>
      <c r="AG30" s="42">
        <v>22591</v>
      </c>
      <c r="AH30" s="42">
        <v>23475</v>
      </c>
      <c r="AI30" s="42">
        <v>23132</v>
      </c>
      <c r="AJ30" s="42">
        <v>22540</v>
      </c>
      <c r="AK30" s="42">
        <v>21639</v>
      </c>
      <c r="AL30" s="42">
        <v>20072</v>
      </c>
      <c r="AM30" s="42">
        <v>20617</v>
      </c>
      <c r="AN30" s="42">
        <v>21533</v>
      </c>
      <c r="AO30" s="42">
        <v>20433</v>
      </c>
      <c r="AP30" s="42">
        <v>20149</v>
      </c>
      <c r="AQ30" s="42">
        <v>20530</v>
      </c>
      <c r="AR30" s="42">
        <v>20707</v>
      </c>
      <c r="AS30" s="42">
        <v>20930</v>
      </c>
      <c r="AT30" s="42">
        <v>21348</v>
      </c>
      <c r="AU30" s="42">
        <v>21079</v>
      </c>
      <c r="AV30" s="42">
        <v>21676</v>
      </c>
      <c r="AW30" s="42">
        <v>22954</v>
      </c>
      <c r="AX30" s="42">
        <v>22444</v>
      </c>
      <c r="AY30" s="42">
        <v>22315</v>
      </c>
      <c r="AZ30" s="42">
        <v>23512</v>
      </c>
      <c r="BA30" s="42">
        <v>24557</v>
      </c>
      <c r="BB30" s="42">
        <v>25353</v>
      </c>
      <c r="BC30" s="42">
        <v>27087</v>
      </c>
      <c r="BD30" s="42">
        <v>27373</v>
      </c>
      <c r="BE30" s="42">
        <v>26583</v>
      </c>
      <c r="BF30" s="42">
        <v>27389</v>
      </c>
      <c r="BG30" s="42">
        <v>27411</v>
      </c>
      <c r="BH30" s="42">
        <v>27450</v>
      </c>
      <c r="BI30" s="42">
        <v>28896</v>
      </c>
      <c r="BJ30" s="42">
        <v>28197</v>
      </c>
      <c r="BK30" s="42">
        <v>29256</v>
      </c>
      <c r="BL30" s="42">
        <v>30769</v>
      </c>
      <c r="BM30" s="42">
        <v>31776</v>
      </c>
      <c r="BN30" s="42">
        <v>31679</v>
      </c>
      <c r="BO30" s="42">
        <v>30201</v>
      </c>
      <c r="BP30" s="42">
        <v>29155</v>
      </c>
      <c r="BQ30" s="42">
        <v>28959</v>
      </c>
      <c r="BR30" s="42">
        <v>29731</v>
      </c>
      <c r="BS30" s="42">
        <v>31717</v>
      </c>
      <c r="BT30" s="42">
        <v>33674</v>
      </c>
      <c r="BU30" s="42">
        <v>36121</v>
      </c>
      <c r="BV30" s="42">
        <v>36587</v>
      </c>
      <c r="BW30" s="42">
        <v>34214</v>
      </c>
      <c r="BX30" s="42">
        <v>34748</v>
      </c>
      <c r="BY30" s="42">
        <v>36826</v>
      </c>
      <c r="BZ30" s="42">
        <v>36525</v>
      </c>
      <c r="CA30" s="42">
        <v>35148</v>
      </c>
      <c r="CB30" s="42">
        <v>36619</v>
      </c>
      <c r="CC30" s="42">
        <v>36633</v>
      </c>
      <c r="CD30" s="42">
        <v>36884</v>
      </c>
      <c r="CE30" s="42">
        <v>36122</v>
      </c>
      <c r="CF30" s="42">
        <v>38183</v>
      </c>
      <c r="CG30" s="42">
        <v>37206</v>
      </c>
      <c r="CH30" s="42">
        <v>40288</v>
      </c>
      <c r="CI30" s="42">
        <v>35437</v>
      </c>
      <c r="CJ30" s="42">
        <v>36749</v>
      </c>
      <c r="CK30" s="42">
        <v>36902</v>
      </c>
      <c r="CL30" s="42">
        <v>39677</v>
      </c>
      <c r="CM30" s="42">
        <v>40637</v>
      </c>
      <c r="CN30" s="42">
        <v>37419</v>
      </c>
      <c r="CO30" s="42">
        <v>36748</v>
      </c>
      <c r="CP30" s="42">
        <v>36548</v>
      </c>
      <c r="CQ30" s="42">
        <v>38939</v>
      </c>
      <c r="CR30" s="42">
        <v>40456</v>
      </c>
      <c r="CS30" s="42">
        <v>45880</v>
      </c>
      <c r="CT30" s="42">
        <v>42404</v>
      </c>
      <c r="CU30" s="50">
        <v>42995</v>
      </c>
      <c r="CV30" s="50">
        <v>45663</v>
      </c>
      <c r="CW30" s="50">
        <v>45578</v>
      </c>
      <c r="CX30" s="50">
        <v>44969</v>
      </c>
    </row>
    <row r="31" spans="1:102">
      <c r="A31" s="1" t="s">
        <v>56</v>
      </c>
      <c r="B31" s="18" t="s">
        <v>953</v>
      </c>
      <c r="C31" s="42">
        <v>3181</v>
      </c>
      <c r="D31" s="42">
        <v>3164</v>
      </c>
      <c r="E31" s="42">
        <v>3130</v>
      </c>
      <c r="F31" s="42">
        <v>3345</v>
      </c>
      <c r="G31" s="42">
        <v>3281</v>
      </c>
      <c r="H31" s="42">
        <v>3403</v>
      </c>
      <c r="I31" s="42">
        <v>3491</v>
      </c>
      <c r="J31" s="42">
        <v>3727</v>
      </c>
      <c r="K31" s="42">
        <v>3995</v>
      </c>
      <c r="L31" s="42">
        <v>4248</v>
      </c>
      <c r="M31" s="42">
        <v>5382</v>
      </c>
      <c r="N31" s="42">
        <v>5353</v>
      </c>
      <c r="O31" s="42">
        <v>5594</v>
      </c>
      <c r="P31" s="42">
        <v>6085</v>
      </c>
      <c r="Q31" s="42">
        <v>5916</v>
      </c>
      <c r="R31" s="42">
        <v>6168</v>
      </c>
      <c r="S31" s="42">
        <v>5970</v>
      </c>
      <c r="T31" s="42">
        <v>6002</v>
      </c>
      <c r="U31" s="42">
        <v>6484</v>
      </c>
      <c r="V31" s="42">
        <v>6916</v>
      </c>
      <c r="W31" s="49">
        <v>795</v>
      </c>
      <c r="X31" s="42">
        <v>810</v>
      </c>
      <c r="Y31" s="42">
        <v>805</v>
      </c>
      <c r="Z31" s="42">
        <v>771</v>
      </c>
      <c r="AA31" s="42">
        <v>782</v>
      </c>
      <c r="AB31" s="42">
        <v>771</v>
      </c>
      <c r="AC31" s="42">
        <v>789</v>
      </c>
      <c r="AD31" s="42">
        <v>822</v>
      </c>
      <c r="AE31" s="42">
        <v>740</v>
      </c>
      <c r="AF31" s="42">
        <v>808</v>
      </c>
      <c r="AG31" s="42">
        <v>768</v>
      </c>
      <c r="AH31" s="42">
        <v>814</v>
      </c>
      <c r="AI31" s="42">
        <v>819</v>
      </c>
      <c r="AJ31" s="42">
        <v>827</v>
      </c>
      <c r="AK31" s="42">
        <v>845</v>
      </c>
      <c r="AL31" s="42">
        <v>854</v>
      </c>
      <c r="AM31" s="42">
        <v>831</v>
      </c>
      <c r="AN31" s="42">
        <v>822</v>
      </c>
      <c r="AO31" s="42">
        <v>827</v>
      </c>
      <c r="AP31" s="42">
        <v>801</v>
      </c>
      <c r="AQ31" s="42">
        <v>793</v>
      </c>
      <c r="AR31" s="42">
        <v>858</v>
      </c>
      <c r="AS31" s="42">
        <v>874</v>
      </c>
      <c r="AT31" s="42">
        <v>878</v>
      </c>
      <c r="AU31" s="42">
        <v>857</v>
      </c>
      <c r="AV31" s="42">
        <v>872</v>
      </c>
      <c r="AW31" s="42">
        <v>894</v>
      </c>
      <c r="AX31" s="42">
        <v>868</v>
      </c>
      <c r="AY31" s="42">
        <v>880</v>
      </c>
      <c r="AZ31" s="42">
        <v>912</v>
      </c>
      <c r="BA31" s="42">
        <v>967</v>
      </c>
      <c r="BB31" s="42">
        <v>968</v>
      </c>
      <c r="BC31" s="42">
        <v>1006</v>
      </c>
      <c r="BD31" s="42">
        <v>970</v>
      </c>
      <c r="BE31" s="42">
        <v>984</v>
      </c>
      <c r="BF31" s="42">
        <v>1035</v>
      </c>
      <c r="BG31" s="42">
        <v>1013</v>
      </c>
      <c r="BH31" s="42">
        <v>1009</v>
      </c>
      <c r="BI31" s="42">
        <v>1078</v>
      </c>
      <c r="BJ31" s="42">
        <v>1148</v>
      </c>
      <c r="BK31" s="42">
        <v>1246</v>
      </c>
      <c r="BL31" s="42">
        <v>1301</v>
      </c>
      <c r="BM31" s="42">
        <v>1348</v>
      </c>
      <c r="BN31" s="42">
        <v>1487</v>
      </c>
      <c r="BO31" s="42">
        <v>1374</v>
      </c>
      <c r="BP31" s="42">
        <v>1359</v>
      </c>
      <c r="BQ31" s="42">
        <v>1333</v>
      </c>
      <c r="BR31" s="42">
        <v>1287</v>
      </c>
      <c r="BS31" s="42">
        <v>1301</v>
      </c>
      <c r="BT31" s="42">
        <v>1413</v>
      </c>
      <c r="BU31" s="42">
        <v>1445</v>
      </c>
      <c r="BV31" s="42">
        <v>1435</v>
      </c>
      <c r="BW31" s="42">
        <v>1478</v>
      </c>
      <c r="BX31" s="42">
        <v>1445</v>
      </c>
      <c r="BY31" s="42">
        <v>1619</v>
      </c>
      <c r="BZ31" s="42">
        <v>1543</v>
      </c>
      <c r="CA31" s="42">
        <v>1415</v>
      </c>
      <c r="CB31" s="42">
        <v>1473</v>
      </c>
      <c r="CC31" s="42">
        <v>1567</v>
      </c>
      <c r="CD31" s="42">
        <v>1461</v>
      </c>
      <c r="CE31" s="42">
        <v>1473</v>
      </c>
      <c r="CF31" s="42">
        <v>1593</v>
      </c>
      <c r="CG31" s="42">
        <v>1544</v>
      </c>
      <c r="CH31" s="42">
        <v>1558</v>
      </c>
      <c r="CI31" s="42">
        <v>1477</v>
      </c>
      <c r="CJ31" s="42">
        <v>1506</v>
      </c>
      <c r="CK31" s="42">
        <v>1491</v>
      </c>
      <c r="CL31" s="42">
        <v>1496</v>
      </c>
      <c r="CM31" s="42">
        <v>1498</v>
      </c>
      <c r="CN31" s="42">
        <v>1495</v>
      </c>
      <c r="CO31" s="42">
        <v>1548</v>
      </c>
      <c r="CP31" s="42">
        <v>1461</v>
      </c>
      <c r="CQ31" s="42">
        <v>1503</v>
      </c>
      <c r="CR31" s="42">
        <v>1580</v>
      </c>
      <c r="CS31" s="42">
        <v>1640</v>
      </c>
      <c r="CT31" s="42">
        <v>1761</v>
      </c>
      <c r="CU31" s="50">
        <v>1669</v>
      </c>
      <c r="CV31" s="50">
        <v>1746</v>
      </c>
      <c r="CW31" s="50">
        <v>1698</v>
      </c>
      <c r="CX31" s="50">
        <v>1803</v>
      </c>
    </row>
    <row r="32" spans="1:102">
      <c r="A32" s="9" t="s">
        <v>58</v>
      </c>
      <c r="B32" s="18" t="s">
        <v>954</v>
      </c>
      <c r="C32" s="42">
        <v>531</v>
      </c>
      <c r="D32" s="42">
        <v>539</v>
      </c>
      <c r="E32" s="42">
        <v>577</v>
      </c>
      <c r="F32" s="42">
        <v>630</v>
      </c>
      <c r="G32" s="42">
        <v>654</v>
      </c>
      <c r="H32" s="42">
        <v>673</v>
      </c>
      <c r="I32" s="42">
        <v>713</v>
      </c>
      <c r="J32" s="42">
        <v>791</v>
      </c>
      <c r="K32" s="42">
        <v>770</v>
      </c>
      <c r="L32" s="42">
        <v>823</v>
      </c>
      <c r="M32" s="42">
        <v>1034</v>
      </c>
      <c r="N32" s="42">
        <v>1128</v>
      </c>
      <c r="O32" s="42">
        <v>1175</v>
      </c>
      <c r="P32" s="42">
        <v>1271</v>
      </c>
      <c r="Q32" s="42">
        <v>1158</v>
      </c>
      <c r="R32" s="42">
        <v>1224</v>
      </c>
      <c r="S32" s="42">
        <v>1275</v>
      </c>
      <c r="T32" s="42">
        <v>1240</v>
      </c>
      <c r="U32" s="42">
        <v>1214</v>
      </c>
      <c r="V32" s="42">
        <v>1216</v>
      </c>
      <c r="W32" s="49">
        <v>140</v>
      </c>
      <c r="X32" s="42">
        <v>137</v>
      </c>
      <c r="Y32" s="42">
        <v>128</v>
      </c>
      <c r="Z32" s="42">
        <v>126</v>
      </c>
      <c r="AA32" s="42">
        <v>131</v>
      </c>
      <c r="AB32" s="42">
        <v>120</v>
      </c>
      <c r="AC32" s="42">
        <v>140</v>
      </c>
      <c r="AD32" s="42">
        <v>148</v>
      </c>
      <c r="AE32" s="42">
        <v>125</v>
      </c>
      <c r="AF32" s="42">
        <v>141</v>
      </c>
      <c r="AG32" s="42">
        <v>152</v>
      </c>
      <c r="AH32" s="42">
        <v>159</v>
      </c>
      <c r="AI32" s="42">
        <v>157</v>
      </c>
      <c r="AJ32" s="42">
        <v>154</v>
      </c>
      <c r="AK32" s="42">
        <v>160</v>
      </c>
      <c r="AL32" s="42">
        <v>159</v>
      </c>
      <c r="AM32" s="42">
        <v>167</v>
      </c>
      <c r="AN32" s="42">
        <v>167</v>
      </c>
      <c r="AO32" s="42">
        <v>163</v>
      </c>
      <c r="AP32" s="42">
        <v>157</v>
      </c>
      <c r="AQ32" s="42">
        <v>158</v>
      </c>
      <c r="AR32" s="42">
        <v>162</v>
      </c>
      <c r="AS32" s="42">
        <v>173</v>
      </c>
      <c r="AT32" s="42">
        <v>180</v>
      </c>
      <c r="AU32" s="42">
        <v>176</v>
      </c>
      <c r="AV32" s="42">
        <v>173</v>
      </c>
      <c r="AW32" s="42">
        <v>189</v>
      </c>
      <c r="AX32" s="42">
        <v>175</v>
      </c>
      <c r="AY32" s="42">
        <v>186</v>
      </c>
      <c r="AZ32" s="42">
        <v>195</v>
      </c>
      <c r="BA32" s="42">
        <v>198</v>
      </c>
      <c r="BB32" s="42">
        <v>212</v>
      </c>
      <c r="BC32" s="42">
        <v>188</v>
      </c>
      <c r="BD32" s="42">
        <v>183</v>
      </c>
      <c r="BE32" s="42">
        <v>201</v>
      </c>
      <c r="BF32" s="42">
        <v>198</v>
      </c>
      <c r="BG32" s="42">
        <v>198</v>
      </c>
      <c r="BH32" s="42">
        <v>205</v>
      </c>
      <c r="BI32" s="42">
        <v>206</v>
      </c>
      <c r="BJ32" s="42">
        <v>214</v>
      </c>
      <c r="BK32" s="42">
        <v>230</v>
      </c>
      <c r="BL32" s="42">
        <v>246</v>
      </c>
      <c r="BM32" s="42">
        <v>272</v>
      </c>
      <c r="BN32" s="42">
        <v>286</v>
      </c>
      <c r="BO32" s="42">
        <v>285</v>
      </c>
      <c r="BP32" s="42">
        <v>287</v>
      </c>
      <c r="BQ32" s="42">
        <v>279</v>
      </c>
      <c r="BR32" s="42">
        <v>277</v>
      </c>
      <c r="BS32" s="42">
        <v>296</v>
      </c>
      <c r="BT32" s="42">
        <v>288</v>
      </c>
      <c r="BU32" s="42">
        <v>302</v>
      </c>
      <c r="BV32" s="42">
        <v>289</v>
      </c>
      <c r="BW32" s="42">
        <v>317</v>
      </c>
      <c r="BX32" s="42">
        <v>306</v>
      </c>
      <c r="BY32" s="42">
        <v>328</v>
      </c>
      <c r="BZ32" s="42">
        <v>320</v>
      </c>
      <c r="CA32" s="42">
        <v>277</v>
      </c>
      <c r="CB32" s="42">
        <v>303</v>
      </c>
      <c r="CC32" s="42">
        <v>294</v>
      </c>
      <c r="CD32" s="42">
        <v>284</v>
      </c>
      <c r="CE32" s="42">
        <v>288</v>
      </c>
      <c r="CF32" s="42">
        <v>314</v>
      </c>
      <c r="CG32" s="42">
        <v>305</v>
      </c>
      <c r="CH32" s="42">
        <v>317</v>
      </c>
      <c r="CI32" s="42">
        <v>310</v>
      </c>
      <c r="CJ32" s="42">
        <v>318</v>
      </c>
      <c r="CK32" s="42">
        <v>323</v>
      </c>
      <c r="CL32" s="42">
        <v>324</v>
      </c>
      <c r="CM32" s="42">
        <v>332</v>
      </c>
      <c r="CN32" s="42">
        <v>310</v>
      </c>
      <c r="CO32" s="42">
        <v>305</v>
      </c>
      <c r="CP32" s="42">
        <v>293</v>
      </c>
      <c r="CQ32" s="42">
        <v>296</v>
      </c>
      <c r="CR32" s="42">
        <v>296</v>
      </c>
      <c r="CS32" s="42">
        <v>312</v>
      </c>
      <c r="CT32" s="42">
        <v>310</v>
      </c>
      <c r="CU32" s="50">
        <v>301</v>
      </c>
      <c r="CV32" s="50">
        <v>290</v>
      </c>
      <c r="CW32" s="50">
        <v>302</v>
      </c>
      <c r="CX32" s="50">
        <v>323</v>
      </c>
    </row>
    <row r="33" spans="1:102">
      <c r="A33" s="9" t="s">
        <v>60</v>
      </c>
      <c r="C33" s="42">
        <v>1258</v>
      </c>
      <c r="D33" s="42">
        <v>1236</v>
      </c>
      <c r="E33" s="42">
        <v>1218</v>
      </c>
      <c r="F33" s="42">
        <v>1287</v>
      </c>
      <c r="G33" s="42">
        <v>1257</v>
      </c>
      <c r="H33" s="42">
        <v>1263</v>
      </c>
      <c r="I33" s="42">
        <v>1271</v>
      </c>
      <c r="J33" s="42">
        <v>1415</v>
      </c>
      <c r="K33" s="42">
        <v>1585</v>
      </c>
      <c r="L33" s="42">
        <v>1647</v>
      </c>
      <c r="M33" s="42">
        <v>1893</v>
      </c>
      <c r="N33" s="42">
        <v>1865</v>
      </c>
      <c r="O33" s="42">
        <v>2016</v>
      </c>
      <c r="P33" s="42">
        <v>2279</v>
      </c>
      <c r="Q33" s="42">
        <v>2275</v>
      </c>
      <c r="R33" s="42">
        <v>2399</v>
      </c>
      <c r="S33" s="42">
        <v>2242</v>
      </c>
      <c r="T33" s="42">
        <v>2336</v>
      </c>
      <c r="U33" s="42">
        <v>2592</v>
      </c>
      <c r="V33" s="42">
        <v>2769</v>
      </c>
      <c r="W33" s="49">
        <v>315</v>
      </c>
      <c r="X33" s="42">
        <v>321</v>
      </c>
      <c r="Y33" s="42">
        <v>325</v>
      </c>
      <c r="Z33" s="42">
        <v>297</v>
      </c>
      <c r="AA33" s="42">
        <v>316</v>
      </c>
      <c r="AB33" s="42">
        <v>305</v>
      </c>
      <c r="AC33" s="42">
        <v>303</v>
      </c>
      <c r="AD33" s="42">
        <v>312</v>
      </c>
      <c r="AE33" s="42">
        <v>309</v>
      </c>
      <c r="AF33" s="42">
        <v>312</v>
      </c>
      <c r="AG33" s="42">
        <v>308</v>
      </c>
      <c r="AH33" s="42">
        <v>289</v>
      </c>
      <c r="AI33" s="42">
        <v>317</v>
      </c>
      <c r="AJ33" s="42">
        <v>305</v>
      </c>
      <c r="AK33" s="42">
        <v>331</v>
      </c>
      <c r="AL33" s="42">
        <v>334</v>
      </c>
      <c r="AM33" s="42">
        <v>314</v>
      </c>
      <c r="AN33" s="42">
        <v>312</v>
      </c>
      <c r="AO33" s="42">
        <v>319</v>
      </c>
      <c r="AP33" s="42">
        <v>312</v>
      </c>
      <c r="AQ33" s="42">
        <v>307</v>
      </c>
      <c r="AR33" s="42">
        <v>324</v>
      </c>
      <c r="AS33" s="42">
        <v>312</v>
      </c>
      <c r="AT33" s="42">
        <v>320</v>
      </c>
      <c r="AU33" s="42">
        <v>309</v>
      </c>
      <c r="AV33" s="42">
        <v>312</v>
      </c>
      <c r="AW33" s="42">
        <v>312</v>
      </c>
      <c r="AX33" s="42">
        <v>338</v>
      </c>
      <c r="AY33" s="42">
        <v>343</v>
      </c>
      <c r="AZ33" s="42">
        <v>352</v>
      </c>
      <c r="BA33" s="42">
        <v>366</v>
      </c>
      <c r="BB33" s="42">
        <v>354</v>
      </c>
      <c r="BC33" s="42">
        <v>395</v>
      </c>
      <c r="BD33" s="42">
        <v>388</v>
      </c>
      <c r="BE33" s="42">
        <v>394</v>
      </c>
      <c r="BF33" s="42">
        <v>408</v>
      </c>
      <c r="BG33" s="42">
        <v>416</v>
      </c>
      <c r="BH33" s="42">
        <v>389</v>
      </c>
      <c r="BI33" s="42">
        <v>418</v>
      </c>
      <c r="BJ33" s="42">
        <v>424</v>
      </c>
      <c r="BK33" s="42">
        <v>440</v>
      </c>
      <c r="BL33" s="42">
        <v>457</v>
      </c>
      <c r="BM33" s="42">
        <v>489</v>
      </c>
      <c r="BN33" s="42">
        <v>507</v>
      </c>
      <c r="BO33" s="42">
        <v>444</v>
      </c>
      <c r="BP33" s="42">
        <v>479</v>
      </c>
      <c r="BQ33" s="42">
        <v>479</v>
      </c>
      <c r="BR33" s="42">
        <v>463</v>
      </c>
      <c r="BS33" s="42">
        <v>453</v>
      </c>
      <c r="BT33" s="42">
        <v>516</v>
      </c>
      <c r="BU33" s="42">
        <v>547</v>
      </c>
      <c r="BV33" s="42">
        <v>500</v>
      </c>
      <c r="BW33" s="42">
        <v>550</v>
      </c>
      <c r="BX33" s="42">
        <v>553</v>
      </c>
      <c r="BY33" s="42">
        <v>584</v>
      </c>
      <c r="BZ33" s="42">
        <v>592</v>
      </c>
      <c r="CA33" s="42">
        <v>586</v>
      </c>
      <c r="CB33" s="42">
        <v>574</v>
      </c>
      <c r="CC33" s="42">
        <v>567</v>
      </c>
      <c r="CD33" s="42">
        <v>548</v>
      </c>
      <c r="CE33" s="42">
        <v>563</v>
      </c>
      <c r="CF33" s="42">
        <v>605</v>
      </c>
      <c r="CG33" s="42">
        <v>624</v>
      </c>
      <c r="CH33" s="42">
        <v>607</v>
      </c>
      <c r="CI33" s="42">
        <v>558</v>
      </c>
      <c r="CJ33" s="42">
        <v>553</v>
      </c>
      <c r="CK33" s="42">
        <v>574</v>
      </c>
      <c r="CL33" s="42">
        <v>557</v>
      </c>
      <c r="CM33" s="42">
        <v>596</v>
      </c>
      <c r="CN33" s="42">
        <v>573</v>
      </c>
      <c r="CO33" s="42">
        <v>603</v>
      </c>
      <c r="CP33" s="42">
        <v>564</v>
      </c>
      <c r="CQ33" s="42">
        <v>613</v>
      </c>
      <c r="CR33" s="42">
        <v>637</v>
      </c>
      <c r="CS33" s="42">
        <v>650</v>
      </c>
      <c r="CT33" s="42">
        <v>692</v>
      </c>
      <c r="CU33" s="50">
        <v>662</v>
      </c>
      <c r="CV33" s="50">
        <v>711</v>
      </c>
      <c r="CW33" s="50">
        <v>696</v>
      </c>
      <c r="CX33" s="50">
        <v>700</v>
      </c>
    </row>
    <row r="34" spans="1:102">
      <c r="A34" s="13" t="s">
        <v>61</v>
      </c>
      <c r="B34" s="18" t="s">
        <v>955</v>
      </c>
      <c r="C34" s="42">
        <v>969</v>
      </c>
      <c r="D34" s="42">
        <v>936</v>
      </c>
      <c r="E34" s="42">
        <v>966</v>
      </c>
      <c r="F34" s="42">
        <v>1042</v>
      </c>
      <c r="G34" s="42">
        <v>1021</v>
      </c>
      <c r="H34" s="42">
        <v>1000</v>
      </c>
      <c r="I34" s="42">
        <v>987</v>
      </c>
      <c r="J34" s="42">
        <v>1108</v>
      </c>
      <c r="K34" s="42">
        <v>1142</v>
      </c>
      <c r="L34" s="42">
        <v>1172</v>
      </c>
      <c r="M34" s="42">
        <v>1307</v>
      </c>
      <c r="N34" s="42">
        <v>1304</v>
      </c>
      <c r="O34" s="42">
        <v>1354</v>
      </c>
      <c r="P34" s="42">
        <v>1544</v>
      </c>
      <c r="Q34" s="42">
        <v>1539</v>
      </c>
      <c r="R34" s="42">
        <v>1631</v>
      </c>
      <c r="S34" s="42">
        <v>1612</v>
      </c>
      <c r="T34" s="42">
        <v>1616</v>
      </c>
      <c r="U34" s="42">
        <v>1777</v>
      </c>
      <c r="V34" s="42">
        <v>1918</v>
      </c>
      <c r="W34" s="49">
        <v>238</v>
      </c>
      <c r="X34" s="42">
        <v>247</v>
      </c>
      <c r="Y34" s="42">
        <v>256</v>
      </c>
      <c r="Z34" s="42">
        <v>228</v>
      </c>
      <c r="AA34" s="42">
        <v>238</v>
      </c>
      <c r="AB34" s="42">
        <v>233</v>
      </c>
      <c r="AC34" s="42">
        <v>224</v>
      </c>
      <c r="AD34" s="42">
        <v>241</v>
      </c>
      <c r="AE34" s="42">
        <v>242</v>
      </c>
      <c r="AF34" s="42">
        <v>251</v>
      </c>
      <c r="AG34" s="42">
        <v>245</v>
      </c>
      <c r="AH34" s="42">
        <v>228</v>
      </c>
      <c r="AI34" s="42">
        <v>256</v>
      </c>
      <c r="AJ34" s="42">
        <v>244</v>
      </c>
      <c r="AK34" s="42">
        <v>268</v>
      </c>
      <c r="AL34" s="42">
        <v>274</v>
      </c>
      <c r="AM34" s="42">
        <v>253</v>
      </c>
      <c r="AN34" s="42">
        <v>251</v>
      </c>
      <c r="AO34" s="42">
        <v>261</v>
      </c>
      <c r="AP34" s="42">
        <v>256</v>
      </c>
      <c r="AQ34" s="42">
        <v>250</v>
      </c>
      <c r="AR34" s="42">
        <v>251</v>
      </c>
      <c r="AS34" s="42">
        <v>248</v>
      </c>
      <c r="AT34" s="42">
        <v>251</v>
      </c>
      <c r="AU34" s="42">
        <v>241</v>
      </c>
      <c r="AV34" s="42">
        <v>243</v>
      </c>
      <c r="AW34" s="42">
        <v>239</v>
      </c>
      <c r="AX34" s="42">
        <v>264</v>
      </c>
      <c r="AY34" s="42">
        <v>269</v>
      </c>
      <c r="AZ34" s="42">
        <v>277</v>
      </c>
      <c r="BA34" s="42">
        <v>287</v>
      </c>
      <c r="BB34" s="42">
        <v>275</v>
      </c>
      <c r="BC34" s="42">
        <v>288</v>
      </c>
      <c r="BD34" s="42">
        <v>285</v>
      </c>
      <c r="BE34" s="42">
        <v>280</v>
      </c>
      <c r="BF34" s="42">
        <v>289</v>
      </c>
      <c r="BG34" s="42">
        <v>301</v>
      </c>
      <c r="BH34" s="42">
        <v>279</v>
      </c>
      <c r="BI34" s="42">
        <v>300</v>
      </c>
      <c r="BJ34" s="42">
        <v>292</v>
      </c>
      <c r="BK34" s="42">
        <v>302</v>
      </c>
      <c r="BL34" s="42">
        <v>314</v>
      </c>
      <c r="BM34" s="42">
        <v>340</v>
      </c>
      <c r="BN34" s="42">
        <v>351</v>
      </c>
      <c r="BO34" s="42">
        <v>306</v>
      </c>
      <c r="BP34" s="42">
        <v>333</v>
      </c>
      <c r="BQ34" s="42">
        <v>336</v>
      </c>
      <c r="BR34" s="42">
        <v>329</v>
      </c>
      <c r="BS34" s="42">
        <v>311</v>
      </c>
      <c r="BT34" s="42">
        <v>350</v>
      </c>
      <c r="BU34" s="42">
        <v>374</v>
      </c>
      <c r="BV34" s="42">
        <v>319</v>
      </c>
      <c r="BW34" s="42">
        <v>356</v>
      </c>
      <c r="BX34" s="42">
        <v>383</v>
      </c>
      <c r="BY34" s="42">
        <v>399</v>
      </c>
      <c r="BZ34" s="42">
        <v>406</v>
      </c>
      <c r="CA34" s="42">
        <v>394</v>
      </c>
      <c r="CB34" s="42">
        <v>394</v>
      </c>
      <c r="CC34" s="42">
        <v>386</v>
      </c>
      <c r="CD34" s="42">
        <v>365</v>
      </c>
      <c r="CE34" s="42">
        <v>383</v>
      </c>
      <c r="CF34" s="42">
        <v>410</v>
      </c>
      <c r="CG34" s="42">
        <v>422</v>
      </c>
      <c r="CH34" s="42">
        <v>416</v>
      </c>
      <c r="CI34" s="42">
        <v>394</v>
      </c>
      <c r="CJ34" s="42">
        <v>387</v>
      </c>
      <c r="CK34" s="42">
        <v>407</v>
      </c>
      <c r="CL34" s="42">
        <v>424</v>
      </c>
      <c r="CM34" s="42">
        <v>419</v>
      </c>
      <c r="CN34" s="42">
        <v>395</v>
      </c>
      <c r="CO34" s="42">
        <v>415</v>
      </c>
      <c r="CP34" s="42">
        <v>387</v>
      </c>
      <c r="CQ34" s="42">
        <v>417</v>
      </c>
      <c r="CR34" s="42">
        <v>441</v>
      </c>
      <c r="CS34" s="42">
        <v>448</v>
      </c>
      <c r="CT34" s="42">
        <v>471</v>
      </c>
      <c r="CU34" s="50">
        <v>451</v>
      </c>
      <c r="CV34" s="50">
        <v>490</v>
      </c>
      <c r="CW34" s="50">
        <v>489</v>
      </c>
      <c r="CX34" s="50">
        <v>488</v>
      </c>
    </row>
    <row r="35" spans="1:102">
      <c r="A35" s="13" t="s">
        <v>1215</v>
      </c>
      <c r="B35" s="18" t="s">
        <v>956</v>
      </c>
      <c r="C35" s="42">
        <v>289</v>
      </c>
      <c r="D35" s="42">
        <v>300</v>
      </c>
      <c r="E35" s="42">
        <v>252</v>
      </c>
      <c r="F35" s="42">
        <v>245</v>
      </c>
      <c r="G35" s="42">
        <v>236</v>
      </c>
      <c r="H35" s="42">
        <v>263</v>
      </c>
      <c r="I35" s="42">
        <v>284</v>
      </c>
      <c r="J35" s="42">
        <v>307</v>
      </c>
      <c r="K35" s="42">
        <v>443</v>
      </c>
      <c r="L35" s="42">
        <v>475</v>
      </c>
      <c r="M35" s="42">
        <v>586</v>
      </c>
      <c r="N35" s="42">
        <v>561</v>
      </c>
      <c r="O35" s="42">
        <v>662</v>
      </c>
      <c r="P35" s="42">
        <v>735</v>
      </c>
      <c r="Q35" s="42">
        <v>736</v>
      </c>
      <c r="R35" s="42">
        <v>768</v>
      </c>
      <c r="S35" s="42">
        <v>630</v>
      </c>
      <c r="T35" s="42">
        <v>720</v>
      </c>
      <c r="U35" s="42">
        <v>815</v>
      </c>
      <c r="V35" s="42">
        <v>851</v>
      </c>
      <c r="W35" s="49">
        <v>77</v>
      </c>
      <c r="X35" s="42">
        <v>74</v>
      </c>
      <c r="Y35" s="42">
        <v>69</v>
      </c>
      <c r="Z35" s="42">
        <v>69</v>
      </c>
      <c r="AA35" s="42">
        <v>78</v>
      </c>
      <c r="AB35" s="42">
        <v>72</v>
      </c>
      <c r="AC35" s="42">
        <v>79</v>
      </c>
      <c r="AD35" s="42">
        <v>71</v>
      </c>
      <c r="AE35" s="42">
        <v>67</v>
      </c>
      <c r="AF35" s="42">
        <v>61</v>
      </c>
      <c r="AG35" s="42">
        <v>63</v>
      </c>
      <c r="AH35" s="42">
        <v>61</v>
      </c>
      <c r="AI35" s="42">
        <v>61</v>
      </c>
      <c r="AJ35" s="42">
        <v>61</v>
      </c>
      <c r="AK35" s="42">
        <v>63</v>
      </c>
      <c r="AL35" s="42">
        <v>60</v>
      </c>
      <c r="AM35" s="42">
        <v>61</v>
      </c>
      <c r="AN35" s="42">
        <v>61</v>
      </c>
      <c r="AO35" s="42">
        <v>58</v>
      </c>
      <c r="AP35" s="42">
        <v>56</v>
      </c>
      <c r="AQ35" s="42">
        <v>57</v>
      </c>
      <c r="AR35" s="42">
        <v>73</v>
      </c>
      <c r="AS35" s="42">
        <v>64</v>
      </c>
      <c r="AT35" s="42">
        <v>69</v>
      </c>
      <c r="AU35" s="42">
        <v>68</v>
      </c>
      <c r="AV35" s="42">
        <v>69</v>
      </c>
      <c r="AW35" s="42">
        <v>73</v>
      </c>
      <c r="AX35" s="42">
        <v>74</v>
      </c>
      <c r="AY35" s="42">
        <v>74</v>
      </c>
      <c r="AZ35" s="42">
        <v>75</v>
      </c>
      <c r="BA35" s="42">
        <v>79</v>
      </c>
      <c r="BB35" s="42">
        <v>79</v>
      </c>
      <c r="BC35" s="42">
        <v>107</v>
      </c>
      <c r="BD35" s="42">
        <v>103</v>
      </c>
      <c r="BE35" s="42">
        <v>114</v>
      </c>
      <c r="BF35" s="42">
        <v>119</v>
      </c>
      <c r="BG35" s="42">
        <v>115</v>
      </c>
      <c r="BH35" s="42">
        <v>110</v>
      </c>
      <c r="BI35" s="42">
        <v>118</v>
      </c>
      <c r="BJ35" s="42">
        <v>132</v>
      </c>
      <c r="BK35" s="42">
        <v>138</v>
      </c>
      <c r="BL35" s="42">
        <v>143</v>
      </c>
      <c r="BM35" s="42">
        <v>149</v>
      </c>
      <c r="BN35" s="42">
        <v>156</v>
      </c>
      <c r="BO35" s="42">
        <v>138</v>
      </c>
      <c r="BP35" s="42">
        <v>146</v>
      </c>
      <c r="BQ35" s="42">
        <v>143</v>
      </c>
      <c r="BR35" s="42">
        <v>134</v>
      </c>
      <c r="BS35" s="42">
        <v>142</v>
      </c>
      <c r="BT35" s="42">
        <v>166</v>
      </c>
      <c r="BU35" s="42">
        <v>173</v>
      </c>
      <c r="BV35" s="42">
        <v>181</v>
      </c>
      <c r="BW35" s="42">
        <v>194</v>
      </c>
      <c r="BX35" s="42">
        <v>170</v>
      </c>
      <c r="BY35" s="42">
        <v>185</v>
      </c>
      <c r="BZ35" s="42">
        <v>186</v>
      </c>
      <c r="CA35" s="42">
        <v>192</v>
      </c>
      <c r="CB35" s="42">
        <v>180</v>
      </c>
      <c r="CC35" s="42">
        <v>181</v>
      </c>
      <c r="CD35" s="42">
        <v>183</v>
      </c>
      <c r="CE35" s="42">
        <v>180</v>
      </c>
      <c r="CF35" s="42">
        <v>195</v>
      </c>
      <c r="CG35" s="42">
        <v>202</v>
      </c>
      <c r="CH35" s="42">
        <v>191</v>
      </c>
      <c r="CI35" s="42">
        <v>164</v>
      </c>
      <c r="CJ35" s="42">
        <v>166</v>
      </c>
      <c r="CK35" s="42">
        <v>167</v>
      </c>
      <c r="CL35" s="42">
        <v>133</v>
      </c>
      <c r="CM35" s="42">
        <v>177</v>
      </c>
      <c r="CN35" s="42">
        <v>178</v>
      </c>
      <c r="CO35" s="42">
        <v>188</v>
      </c>
      <c r="CP35" s="42">
        <v>177</v>
      </c>
      <c r="CQ35" s="42">
        <v>196</v>
      </c>
      <c r="CR35" s="42">
        <v>196</v>
      </c>
      <c r="CS35" s="42">
        <v>202</v>
      </c>
      <c r="CT35" s="42">
        <v>221</v>
      </c>
      <c r="CU35" s="50">
        <v>211</v>
      </c>
      <c r="CV35" s="50">
        <v>221</v>
      </c>
      <c r="CW35" s="50">
        <v>207</v>
      </c>
      <c r="CX35" s="50">
        <v>212</v>
      </c>
    </row>
    <row r="36" spans="1:102">
      <c r="A36" s="9" t="s">
        <v>64</v>
      </c>
      <c r="B36" s="18" t="s">
        <v>957</v>
      </c>
      <c r="C36" s="42">
        <v>304</v>
      </c>
      <c r="D36" s="42">
        <v>325</v>
      </c>
      <c r="E36" s="42">
        <v>299</v>
      </c>
      <c r="F36" s="42">
        <v>352</v>
      </c>
      <c r="G36" s="42">
        <v>369</v>
      </c>
      <c r="H36" s="42">
        <v>428</v>
      </c>
      <c r="I36" s="42">
        <v>432</v>
      </c>
      <c r="J36" s="42">
        <v>418</v>
      </c>
      <c r="K36" s="42">
        <v>505</v>
      </c>
      <c r="L36" s="42">
        <v>559</v>
      </c>
      <c r="M36" s="42">
        <v>916</v>
      </c>
      <c r="N36" s="42">
        <v>792</v>
      </c>
      <c r="O36" s="42">
        <v>866</v>
      </c>
      <c r="P36" s="42">
        <v>872</v>
      </c>
      <c r="Q36" s="42">
        <v>902</v>
      </c>
      <c r="R36" s="42">
        <v>868</v>
      </c>
      <c r="S36" s="42">
        <v>785</v>
      </c>
      <c r="T36" s="42">
        <v>744</v>
      </c>
      <c r="U36" s="42">
        <v>821</v>
      </c>
      <c r="V36" s="42">
        <v>885</v>
      </c>
      <c r="W36" s="49">
        <v>70</v>
      </c>
      <c r="X36" s="42">
        <v>76</v>
      </c>
      <c r="Y36" s="42">
        <v>81</v>
      </c>
      <c r="Z36" s="42">
        <v>77</v>
      </c>
      <c r="AA36" s="42">
        <v>58</v>
      </c>
      <c r="AB36" s="42">
        <v>84</v>
      </c>
      <c r="AC36" s="42">
        <v>83</v>
      </c>
      <c r="AD36" s="42">
        <v>100</v>
      </c>
      <c r="AE36" s="42">
        <v>60</v>
      </c>
      <c r="AF36" s="42">
        <v>104</v>
      </c>
      <c r="AG36" s="42">
        <v>42</v>
      </c>
      <c r="AH36" s="42">
        <v>93</v>
      </c>
      <c r="AI36" s="42">
        <v>76</v>
      </c>
      <c r="AJ36" s="42">
        <v>88</v>
      </c>
      <c r="AK36" s="42">
        <v>85</v>
      </c>
      <c r="AL36" s="42">
        <v>103</v>
      </c>
      <c r="AM36" s="42">
        <v>87</v>
      </c>
      <c r="AN36" s="42">
        <v>94</v>
      </c>
      <c r="AO36" s="42">
        <v>97</v>
      </c>
      <c r="AP36" s="42">
        <v>91</v>
      </c>
      <c r="AQ36" s="42">
        <v>92</v>
      </c>
      <c r="AR36" s="42">
        <v>95</v>
      </c>
      <c r="AS36" s="42">
        <v>119</v>
      </c>
      <c r="AT36" s="42">
        <v>122</v>
      </c>
      <c r="AU36" s="42">
        <v>96</v>
      </c>
      <c r="AV36" s="42">
        <v>127</v>
      </c>
      <c r="AW36" s="42">
        <v>117</v>
      </c>
      <c r="AX36" s="42">
        <v>92</v>
      </c>
      <c r="AY36" s="42">
        <v>89</v>
      </c>
      <c r="AZ36" s="42">
        <v>103</v>
      </c>
      <c r="BA36" s="42">
        <v>111</v>
      </c>
      <c r="BB36" s="42">
        <v>115</v>
      </c>
      <c r="BC36" s="42">
        <v>140</v>
      </c>
      <c r="BD36" s="42">
        <v>114</v>
      </c>
      <c r="BE36" s="42">
        <v>113</v>
      </c>
      <c r="BF36" s="42">
        <v>138</v>
      </c>
      <c r="BG36" s="42">
        <v>117</v>
      </c>
      <c r="BH36" s="42">
        <v>126</v>
      </c>
      <c r="BI36" s="42">
        <v>140</v>
      </c>
      <c r="BJ36" s="42">
        <v>176</v>
      </c>
      <c r="BK36" s="42">
        <v>226</v>
      </c>
      <c r="BL36" s="42">
        <v>194</v>
      </c>
      <c r="BM36" s="42">
        <v>241</v>
      </c>
      <c r="BN36" s="42">
        <v>255</v>
      </c>
      <c r="BO36" s="42">
        <v>233</v>
      </c>
      <c r="BP36" s="42">
        <v>191</v>
      </c>
      <c r="BQ36" s="42">
        <v>186</v>
      </c>
      <c r="BR36" s="42">
        <v>182</v>
      </c>
      <c r="BS36" s="42">
        <v>200</v>
      </c>
      <c r="BT36" s="42">
        <v>203</v>
      </c>
      <c r="BU36" s="42">
        <v>202</v>
      </c>
      <c r="BV36" s="42">
        <v>261</v>
      </c>
      <c r="BW36" s="42">
        <v>205</v>
      </c>
      <c r="BX36" s="42">
        <v>214</v>
      </c>
      <c r="BY36" s="42">
        <v>239</v>
      </c>
      <c r="BZ36" s="42">
        <v>214</v>
      </c>
      <c r="CA36" s="42">
        <v>187</v>
      </c>
      <c r="CB36" s="42">
        <v>221</v>
      </c>
      <c r="CC36" s="42">
        <v>280</v>
      </c>
      <c r="CD36" s="42">
        <v>214</v>
      </c>
      <c r="CE36" s="42">
        <v>206</v>
      </c>
      <c r="CF36" s="42">
        <v>210</v>
      </c>
      <c r="CG36" s="42">
        <v>209</v>
      </c>
      <c r="CH36" s="42">
        <v>243</v>
      </c>
      <c r="CI36" s="42">
        <v>186</v>
      </c>
      <c r="CJ36" s="42">
        <v>202</v>
      </c>
      <c r="CK36" s="42">
        <v>191</v>
      </c>
      <c r="CL36" s="42">
        <v>206</v>
      </c>
      <c r="CM36" s="42">
        <v>166</v>
      </c>
      <c r="CN36" s="42">
        <v>186</v>
      </c>
      <c r="CO36" s="42">
        <v>192</v>
      </c>
      <c r="CP36" s="42">
        <v>200</v>
      </c>
      <c r="CQ36" s="42">
        <v>169</v>
      </c>
      <c r="CR36" s="42">
        <v>192</v>
      </c>
      <c r="CS36" s="42">
        <v>209</v>
      </c>
      <c r="CT36" s="42">
        <v>251</v>
      </c>
      <c r="CU36" s="50">
        <v>225</v>
      </c>
      <c r="CV36" s="50">
        <v>249</v>
      </c>
      <c r="CW36" s="50">
        <v>179</v>
      </c>
      <c r="CX36" s="50">
        <v>232</v>
      </c>
    </row>
    <row r="37" spans="1:102">
      <c r="A37" s="9" t="s">
        <v>66</v>
      </c>
      <c r="B37" s="18" t="s">
        <v>958</v>
      </c>
      <c r="C37" s="42">
        <v>141</v>
      </c>
      <c r="D37" s="42">
        <v>145</v>
      </c>
      <c r="E37" s="42">
        <v>122</v>
      </c>
      <c r="F37" s="42">
        <v>126</v>
      </c>
      <c r="G37" s="42">
        <v>94</v>
      </c>
      <c r="H37" s="42">
        <v>66</v>
      </c>
      <c r="I37" s="42">
        <v>60</v>
      </c>
      <c r="J37" s="42">
        <v>58</v>
      </c>
      <c r="K37" s="42">
        <v>56</v>
      </c>
      <c r="L37" s="42">
        <v>62</v>
      </c>
      <c r="M37" s="42">
        <v>70</v>
      </c>
      <c r="N37" s="42">
        <v>63</v>
      </c>
      <c r="O37" s="42">
        <v>47</v>
      </c>
      <c r="P37" s="42">
        <v>34</v>
      </c>
      <c r="Q37" s="42">
        <v>31</v>
      </c>
      <c r="R37" s="42">
        <v>34</v>
      </c>
      <c r="S37" s="42">
        <v>50</v>
      </c>
      <c r="T37" s="42">
        <v>31</v>
      </c>
      <c r="U37" s="42">
        <v>34</v>
      </c>
      <c r="V37" s="42">
        <v>24</v>
      </c>
      <c r="W37" s="49">
        <v>33</v>
      </c>
      <c r="X37" s="42">
        <v>48</v>
      </c>
      <c r="Y37" s="42">
        <v>24</v>
      </c>
      <c r="Z37" s="42">
        <v>36</v>
      </c>
      <c r="AA37" s="42">
        <v>38</v>
      </c>
      <c r="AB37" s="42">
        <v>38</v>
      </c>
      <c r="AC37" s="42">
        <v>33</v>
      </c>
      <c r="AD37" s="42">
        <v>36</v>
      </c>
      <c r="AE37" s="42">
        <v>32</v>
      </c>
      <c r="AF37" s="42">
        <v>23</v>
      </c>
      <c r="AG37" s="42">
        <v>36</v>
      </c>
      <c r="AH37" s="42">
        <v>31</v>
      </c>
      <c r="AI37" s="42">
        <v>35</v>
      </c>
      <c r="AJ37" s="42">
        <v>26</v>
      </c>
      <c r="AK37" s="42">
        <v>41</v>
      </c>
      <c r="AL37" s="42">
        <v>24</v>
      </c>
      <c r="AM37" s="42">
        <v>26</v>
      </c>
      <c r="AN37" s="42">
        <v>27</v>
      </c>
      <c r="AO37" s="42">
        <v>21</v>
      </c>
      <c r="AP37" s="42">
        <v>20</v>
      </c>
      <c r="AQ37" s="42">
        <v>14</v>
      </c>
      <c r="AR37" s="42">
        <v>22</v>
      </c>
      <c r="AS37" s="42">
        <v>13</v>
      </c>
      <c r="AT37" s="42">
        <v>17</v>
      </c>
      <c r="AU37" s="42">
        <v>15</v>
      </c>
      <c r="AV37" s="42">
        <v>13</v>
      </c>
      <c r="AW37" s="42">
        <v>18</v>
      </c>
      <c r="AX37" s="42">
        <v>14</v>
      </c>
      <c r="AY37" s="42">
        <v>14</v>
      </c>
      <c r="AZ37" s="42">
        <v>13</v>
      </c>
      <c r="BA37" s="42">
        <v>15</v>
      </c>
      <c r="BB37" s="42">
        <v>16</v>
      </c>
      <c r="BC37" s="42">
        <v>12</v>
      </c>
      <c r="BD37" s="42">
        <v>13</v>
      </c>
      <c r="BE37" s="42">
        <v>16</v>
      </c>
      <c r="BF37" s="42">
        <v>15</v>
      </c>
      <c r="BG37" s="42">
        <v>14</v>
      </c>
      <c r="BH37" s="42">
        <v>17</v>
      </c>
      <c r="BI37" s="42">
        <v>13</v>
      </c>
      <c r="BJ37" s="42">
        <v>18</v>
      </c>
      <c r="BK37" s="42">
        <v>19</v>
      </c>
      <c r="BL37" s="42">
        <v>20</v>
      </c>
      <c r="BM37" s="42">
        <v>12</v>
      </c>
      <c r="BN37" s="42">
        <v>19</v>
      </c>
      <c r="BO37" s="42">
        <v>16</v>
      </c>
      <c r="BP37" s="42">
        <v>19</v>
      </c>
      <c r="BQ37" s="42">
        <v>16</v>
      </c>
      <c r="BR37" s="42">
        <v>12</v>
      </c>
      <c r="BS37" s="42">
        <v>11</v>
      </c>
      <c r="BT37" s="42">
        <v>13</v>
      </c>
      <c r="BU37" s="42">
        <v>18</v>
      </c>
      <c r="BV37" s="42">
        <v>5</v>
      </c>
      <c r="BW37" s="42">
        <v>7</v>
      </c>
      <c r="BX37" s="42">
        <v>2</v>
      </c>
      <c r="BY37" s="42">
        <v>14</v>
      </c>
      <c r="BZ37" s="42">
        <v>11</v>
      </c>
      <c r="CA37" s="42">
        <v>11</v>
      </c>
      <c r="CB37" s="42">
        <v>8</v>
      </c>
      <c r="CC37" s="42">
        <v>7</v>
      </c>
      <c r="CD37" s="42">
        <v>5</v>
      </c>
      <c r="CE37" s="42">
        <v>8</v>
      </c>
      <c r="CF37" s="42">
        <v>6</v>
      </c>
      <c r="CG37" s="42">
        <v>9</v>
      </c>
      <c r="CH37" s="42">
        <v>11</v>
      </c>
      <c r="CI37" s="42">
        <v>26</v>
      </c>
      <c r="CJ37" s="42">
        <v>10</v>
      </c>
      <c r="CK37" s="42">
        <v>7</v>
      </c>
      <c r="CL37" s="42">
        <v>7</v>
      </c>
      <c r="CM37" s="42">
        <v>7</v>
      </c>
      <c r="CN37" s="42">
        <v>7</v>
      </c>
      <c r="CO37" s="42">
        <v>9</v>
      </c>
      <c r="CP37" s="42">
        <v>8</v>
      </c>
      <c r="CQ37" s="42">
        <v>8</v>
      </c>
      <c r="CR37" s="42">
        <v>10</v>
      </c>
      <c r="CS37" s="42">
        <v>8</v>
      </c>
      <c r="CT37" s="42">
        <v>8</v>
      </c>
      <c r="CU37" s="50">
        <v>7</v>
      </c>
      <c r="CV37" s="50">
        <v>6</v>
      </c>
      <c r="CW37" s="50">
        <v>6</v>
      </c>
      <c r="CX37" s="50">
        <v>5</v>
      </c>
    </row>
    <row r="38" spans="1:102">
      <c r="A38" s="9" t="s">
        <v>68</v>
      </c>
      <c r="B38" s="18" t="s">
        <v>959</v>
      </c>
      <c r="C38" s="42">
        <v>132</v>
      </c>
      <c r="D38" s="42">
        <v>123</v>
      </c>
      <c r="E38" s="42">
        <v>115</v>
      </c>
      <c r="F38" s="42">
        <v>129</v>
      </c>
      <c r="G38" s="42">
        <v>111</v>
      </c>
      <c r="H38" s="42">
        <v>123</v>
      </c>
      <c r="I38" s="42">
        <v>113</v>
      </c>
      <c r="J38" s="42">
        <v>127</v>
      </c>
      <c r="K38" s="42">
        <v>141</v>
      </c>
      <c r="L38" s="42">
        <v>159</v>
      </c>
      <c r="M38" s="42">
        <v>267</v>
      </c>
      <c r="N38" s="42">
        <v>264</v>
      </c>
      <c r="O38" s="42">
        <v>264</v>
      </c>
      <c r="P38" s="42">
        <v>281</v>
      </c>
      <c r="Q38" s="42">
        <v>266</v>
      </c>
      <c r="R38" s="42">
        <v>280</v>
      </c>
      <c r="S38" s="42">
        <v>307</v>
      </c>
      <c r="T38" s="42">
        <v>286</v>
      </c>
      <c r="U38" s="42">
        <v>256</v>
      </c>
      <c r="V38" s="42">
        <v>371</v>
      </c>
      <c r="W38" s="49">
        <v>34</v>
      </c>
      <c r="X38" s="42">
        <v>33</v>
      </c>
      <c r="Y38" s="42">
        <v>37</v>
      </c>
      <c r="Z38" s="42">
        <v>28</v>
      </c>
      <c r="AA38" s="42">
        <v>31</v>
      </c>
      <c r="AB38" s="42">
        <v>30</v>
      </c>
      <c r="AC38" s="42">
        <v>32</v>
      </c>
      <c r="AD38" s="42">
        <v>30</v>
      </c>
      <c r="AE38" s="42">
        <v>26</v>
      </c>
      <c r="AF38" s="42">
        <v>29</v>
      </c>
      <c r="AG38" s="42">
        <v>30</v>
      </c>
      <c r="AH38" s="42">
        <v>30</v>
      </c>
      <c r="AI38" s="42">
        <v>36</v>
      </c>
      <c r="AJ38" s="42">
        <v>29</v>
      </c>
      <c r="AK38" s="42">
        <v>29</v>
      </c>
      <c r="AL38" s="42">
        <v>35</v>
      </c>
      <c r="AM38" s="42">
        <v>27</v>
      </c>
      <c r="AN38" s="42">
        <v>29</v>
      </c>
      <c r="AO38" s="42">
        <v>28</v>
      </c>
      <c r="AP38" s="42">
        <v>27</v>
      </c>
      <c r="AQ38" s="42">
        <v>28</v>
      </c>
      <c r="AR38" s="42">
        <v>33</v>
      </c>
      <c r="AS38" s="42">
        <v>32</v>
      </c>
      <c r="AT38" s="42">
        <v>30</v>
      </c>
      <c r="AU38" s="42">
        <v>33</v>
      </c>
      <c r="AV38" s="42">
        <v>28</v>
      </c>
      <c r="AW38" s="42">
        <v>27</v>
      </c>
      <c r="AX38" s="42">
        <v>25</v>
      </c>
      <c r="AY38" s="42">
        <v>27</v>
      </c>
      <c r="AZ38" s="42">
        <v>30</v>
      </c>
      <c r="BA38" s="42">
        <v>36</v>
      </c>
      <c r="BB38" s="42">
        <v>34</v>
      </c>
      <c r="BC38" s="42">
        <v>34</v>
      </c>
      <c r="BD38" s="42">
        <v>37</v>
      </c>
      <c r="BE38" s="42">
        <v>33</v>
      </c>
      <c r="BF38" s="42">
        <v>37</v>
      </c>
      <c r="BG38" s="42">
        <v>37</v>
      </c>
      <c r="BH38" s="42">
        <v>39</v>
      </c>
      <c r="BI38" s="42">
        <v>38</v>
      </c>
      <c r="BJ38" s="42">
        <v>45</v>
      </c>
      <c r="BK38" s="42">
        <v>53</v>
      </c>
      <c r="BL38" s="42">
        <v>91</v>
      </c>
      <c r="BM38" s="42">
        <v>68</v>
      </c>
      <c r="BN38" s="42">
        <v>55</v>
      </c>
      <c r="BO38" s="42">
        <v>63</v>
      </c>
      <c r="BP38" s="42">
        <v>75</v>
      </c>
      <c r="BQ38" s="42">
        <v>62</v>
      </c>
      <c r="BR38" s="42">
        <v>64</v>
      </c>
      <c r="BS38" s="42">
        <v>61</v>
      </c>
      <c r="BT38" s="42">
        <v>79</v>
      </c>
      <c r="BU38" s="42">
        <v>62</v>
      </c>
      <c r="BV38" s="42">
        <v>62</v>
      </c>
      <c r="BW38" s="42">
        <v>70</v>
      </c>
      <c r="BX38" s="42">
        <v>70</v>
      </c>
      <c r="BY38" s="42">
        <v>73</v>
      </c>
      <c r="BZ38" s="42">
        <v>68</v>
      </c>
      <c r="CA38" s="42">
        <v>56</v>
      </c>
      <c r="CB38" s="42">
        <v>65</v>
      </c>
      <c r="CC38" s="42">
        <v>76</v>
      </c>
      <c r="CD38" s="42">
        <v>69</v>
      </c>
      <c r="CE38" s="42">
        <v>73</v>
      </c>
      <c r="CF38" s="42">
        <v>89</v>
      </c>
      <c r="CG38" s="42">
        <v>67</v>
      </c>
      <c r="CH38" s="42">
        <v>51</v>
      </c>
      <c r="CI38" s="42">
        <v>74</v>
      </c>
      <c r="CJ38" s="42">
        <v>95</v>
      </c>
      <c r="CK38" s="42">
        <v>80</v>
      </c>
      <c r="CL38" s="42">
        <v>58</v>
      </c>
      <c r="CM38" s="42">
        <v>67</v>
      </c>
      <c r="CN38" s="42">
        <v>76</v>
      </c>
      <c r="CO38" s="42">
        <v>79</v>
      </c>
      <c r="CP38" s="42">
        <v>64</v>
      </c>
      <c r="CQ38" s="42">
        <v>61</v>
      </c>
      <c r="CR38" s="42">
        <v>65</v>
      </c>
      <c r="CS38" s="42">
        <v>68</v>
      </c>
      <c r="CT38" s="42">
        <v>62</v>
      </c>
      <c r="CU38" s="50">
        <v>70</v>
      </c>
      <c r="CV38" s="50">
        <v>82</v>
      </c>
      <c r="CW38" s="50">
        <v>94</v>
      </c>
      <c r="CX38" s="50">
        <v>125</v>
      </c>
    </row>
    <row r="39" spans="1:102">
      <c r="A39" s="9" t="s">
        <v>70</v>
      </c>
      <c r="B39" s="18" t="s">
        <v>960</v>
      </c>
      <c r="C39" s="42">
        <v>30</v>
      </c>
      <c r="D39" s="42">
        <v>25</v>
      </c>
      <c r="E39" s="42">
        <v>28</v>
      </c>
      <c r="F39" s="42">
        <v>28</v>
      </c>
      <c r="G39" s="42">
        <v>29</v>
      </c>
      <c r="H39" s="42">
        <v>31</v>
      </c>
      <c r="I39" s="42">
        <v>37</v>
      </c>
      <c r="J39" s="42">
        <v>37</v>
      </c>
      <c r="K39" s="42">
        <v>42</v>
      </c>
      <c r="L39" s="42">
        <v>41</v>
      </c>
      <c r="M39" s="42">
        <v>72</v>
      </c>
      <c r="N39" s="42">
        <v>75</v>
      </c>
      <c r="O39" s="42">
        <v>85</v>
      </c>
      <c r="P39" s="42">
        <v>91</v>
      </c>
      <c r="Q39" s="42">
        <v>101</v>
      </c>
      <c r="R39" s="42">
        <v>122</v>
      </c>
      <c r="S39" s="42">
        <v>118</v>
      </c>
      <c r="T39" s="42">
        <v>126</v>
      </c>
      <c r="U39" s="42">
        <v>150</v>
      </c>
      <c r="V39" s="42">
        <v>173</v>
      </c>
      <c r="W39" s="49">
        <v>7</v>
      </c>
      <c r="X39" s="42">
        <v>7</v>
      </c>
      <c r="Y39" s="42">
        <v>7</v>
      </c>
      <c r="Z39" s="42">
        <v>9</v>
      </c>
      <c r="AA39" s="42">
        <v>6</v>
      </c>
      <c r="AB39" s="42">
        <v>6</v>
      </c>
      <c r="AC39" s="42">
        <v>6</v>
      </c>
      <c r="AD39" s="42">
        <v>7</v>
      </c>
      <c r="AE39" s="42">
        <v>6</v>
      </c>
      <c r="AF39" s="42">
        <v>7</v>
      </c>
      <c r="AG39" s="42">
        <v>8</v>
      </c>
      <c r="AH39" s="42">
        <v>7</v>
      </c>
      <c r="AI39" s="42">
        <v>8</v>
      </c>
      <c r="AJ39" s="42">
        <v>6</v>
      </c>
      <c r="AK39" s="42">
        <v>7</v>
      </c>
      <c r="AL39" s="42">
        <v>7</v>
      </c>
      <c r="AM39" s="42">
        <v>7</v>
      </c>
      <c r="AN39" s="42">
        <v>7</v>
      </c>
      <c r="AO39" s="42">
        <v>8</v>
      </c>
      <c r="AP39" s="42">
        <v>7</v>
      </c>
      <c r="AQ39" s="42">
        <v>7</v>
      </c>
      <c r="AR39" s="42">
        <v>7</v>
      </c>
      <c r="AS39" s="42">
        <v>9</v>
      </c>
      <c r="AT39" s="42">
        <v>8</v>
      </c>
      <c r="AU39" s="42">
        <v>8</v>
      </c>
      <c r="AV39" s="42">
        <v>8</v>
      </c>
      <c r="AW39" s="42">
        <v>11</v>
      </c>
      <c r="AX39" s="42">
        <v>10</v>
      </c>
      <c r="AY39" s="42">
        <v>10</v>
      </c>
      <c r="AZ39" s="42">
        <v>9</v>
      </c>
      <c r="BA39" s="42">
        <v>9</v>
      </c>
      <c r="BB39" s="42">
        <v>9</v>
      </c>
      <c r="BC39" s="42">
        <v>11</v>
      </c>
      <c r="BD39" s="42">
        <v>9</v>
      </c>
      <c r="BE39" s="42">
        <v>10</v>
      </c>
      <c r="BF39" s="42">
        <v>12</v>
      </c>
      <c r="BG39" s="42">
        <v>8</v>
      </c>
      <c r="BH39" s="42">
        <v>10</v>
      </c>
      <c r="BI39" s="42">
        <v>11</v>
      </c>
      <c r="BJ39" s="42">
        <v>12</v>
      </c>
      <c r="BK39" s="42">
        <v>17</v>
      </c>
      <c r="BL39" s="42">
        <v>16</v>
      </c>
      <c r="BM39" s="42">
        <v>18</v>
      </c>
      <c r="BN39" s="42">
        <v>21</v>
      </c>
      <c r="BO39" s="42">
        <v>16</v>
      </c>
      <c r="BP39" s="42">
        <v>17</v>
      </c>
      <c r="BQ39" s="42">
        <v>21</v>
      </c>
      <c r="BR39" s="42">
        <v>21</v>
      </c>
      <c r="BS39" s="42">
        <v>17</v>
      </c>
      <c r="BT39" s="42">
        <v>18</v>
      </c>
      <c r="BU39" s="42">
        <v>26</v>
      </c>
      <c r="BV39" s="42">
        <v>24</v>
      </c>
      <c r="BW39" s="42">
        <v>21</v>
      </c>
      <c r="BX39" s="42">
        <v>20</v>
      </c>
      <c r="BY39" s="42">
        <v>25</v>
      </c>
      <c r="BZ39" s="42">
        <v>25</v>
      </c>
      <c r="CA39" s="42">
        <v>20</v>
      </c>
      <c r="CB39" s="42">
        <v>22</v>
      </c>
      <c r="CC39" s="42">
        <v>27</v>
      </c>
      <c r="CD39" s="42">
        <v>32</v>
      </c>
      <c r="CE39" s="42">
        <v>24</v>
      </c>
      <c r="CF39" s="42">
        <v>28</v>
      </c>
      <c r="CG39" s="42">
        <v>35</v>
      </c>
      <c r="CH39" s="42">
        <v>35</v>
      </c>
      <c r="CI39" s="42">
        <v>27</v>
      </c>
      <c r="CJ39" s="42">
        <v>27</v>
      </c>
      <c r="CK39" s="42">
        <v>30</v>
      </c>
      <c r="CL39" s="42">
        <v>34</v>
      </c>
      <c r="CM39" s="42">
        <v>27</v>
      </c>
      <c r="CN39" s="42">
        <v>30</v>
      </c>
      <c r="CO39" s="42">
        <v>34</v>
      </c>
      <c r="CP39" s="42">
        <v>35</v>
      </c>
      <c r="CQ39" s="42">
        <v>30</v>
      </c>
      <c r="CR39" s="42">
        <v>36</v>
      </c>
      <c r="CS39" s="42">
        <v>40</v>
      </c>
      <c r="CT39" s="42">
        <v>44</v>
      </c>
      <c r="CU39" s="50">
        <v>41</v>
      </c>
      <c r="CV39" s="50">
        <v>41</v>
      </c>
      <c r="CW39" s="50">
        <v>45</v>
      </c>
      <c r="CX39" s="50">
        <v>46</v>
      </c>
    </row>
    <row r="40" spans="1:102">
      <c r="A40" s="9" t="s">
        <v>72</v>
      </c>
      <c r="B40" s="18" t="s">
        <v>961</v>
      </c>
      <c r="C40" s="42">
        <v>685</v>
      </c>
      <c r="D40" s="42">
        <v>674</v>
      </c>
      <c r="E40" s="42">
        <v>668</v>
      </c>
      <c r="F40" s="42">
        <v>693</v>
      </c>
      <c r="G40" s="42">
        <v>689</v>
      </c>
      <c r="H40" s="42">
        <v>729</v>
      </c>
      <c r="I40" s="42">
        <v>786</v>
      </c>
      <c r="J40" s="42">
        <v>800</v>
      </c>
      <c r="K40" s="42">
        <v>803</v>
      </c>
      <c r="L40" s="42">
        <v>886</v>
      </c>
      <c r="M40" s="42">
        <v>1061</v>
      </c>
      <c r="N40" s="42">
        <v>1099</v>
      </c>
      <c r="O40" s="42">
        <v>1050</v>
      </c>
      <c r="P40" s="42">
        <v>1140</v>
      </c>
      <c r="Q40" s="42">
        <v>1093</v>
      </c>
      <c r="R40" s="42">
        <v>1145</v>
      </c>
      <c r="S40" s="42">
        <v>1073</v>
      </c>
      <c r="T40" s="42">
        <v>1110</v>
      </c>
      <c r="U40" s="42">
        <v>1274</v>
      </c>
      <c r="V40" s="42">
        <v>1332</v>
      </c>
      <c r="W40" s="49">
        <v>173</v>
      </c>
      <c r="X40" s="42">
        <v>163</v>
      </c>
      <c r="Y40" s="42">
        <v>176</v>
      </c>
      <c r="Z40" s="42">
        <v>173</v>
      </c>
      <c r="AA40" s="42">
        <v>173</v>
      </c>
      <c r="AB40" s="42">
        <v>167</v>
      </c>
      <c r="AC40" s="42">
        <v>168</v>
      </c>
      <c r="AD40" s="42">
        <v>166</v>
      </c>
      <c r="AE40" s="42">
        <v>156</v>
      </c>
      <c r="AF40" s="42">
        <v>166</v>
      </c>
      <c r="AG40" s="42">
        <v>168</v>
      </c>
      <c r="AH40" s="42">
        <v>178</v>
      </c>
      <c r="AI40" s="42">
        <v>165</v>
      </c>
      <c r="AJ40" s="42">
        <v>193</v>
      </c>
      <c r="AK40" s="42">
        <v>167</v>
      </c>
      <c r="AL40" s="42">
        <v>168</v>
      </c>
      <c r="AM40" s="42">
        <v>178</v>
      </c>
      <c r="AN40" s="42">
        <v>169</v>
      </c>
      <c r="AO40" s="42">
        <v>172</v>
      </c>
      <c r="AP40" s="42">
        <v>170</v>
      </c>
      <c r="AQ40" s="42">
        <v>169</v>
      </c>
      <c r="AR40" s="42">
        <v>193</v>
      </c>
      <c r="AS40" s="42">
        <v>193</v>
      </c>
      <c r="AT40" s="42">
        <v>174</v>
      </c>
      <c r="AU40" s="42">
        <v>201</v>
      </c>
      <c r="AV40" s="42">
        <v>189</v>
      </c>
      <c r="AW40" s="42">
        <v>197</v>
      </c>
      <c r="AX40" s="42">
        <v>199</v>
      </c>
      <c r="AY40" s="42">
        <v>193</v>
      </c>
      <c r="AZ40" s="42">
        <v>188</v>
      </c>
      <c r="BA40" s="42">
        <v>211</v>
      </c>
      <c r="BB40" s="42">
        <v>208</v>
      </c>
      <c r="BC40" s="42">
        <v>202</v>
      </c>
      <c r="BD40" s="42">
        <v>202</v>
      </c>
      <c r="BE40" s="42">
        <v>193</v>
      </c>
      <c r="BF40" s="42">
        <v>206</v>
      </c>
      <c r="BG40" s="42">
        <v>203</v>
      </c>
      <c r="BH40" s="42">
        <v>206</v>
      </c>
      <c r="BI40" s="42">
        <v>238</v>
      </c>
      <c r="BJ40" s="42">
        <v>239</v>
      </c>
      <c r="BK40" s="42">
        <v>243</v>
      </c>
      <c r="BL40" s="42">
        <v>261</v>
      </c>
      <c r="BM40" s="42">
        <v>230</v>
      </c>
      <c r="BN40" s="42">
        <v>327</v>
      </c>
      <c r="BO40" s="42">
        <v>299</v>
      </c>
      <c r="BP40" s="42">
        <v>273</v>
      </c>
      <c r="BQ40" s="42">
        <v>275</v>
      </c>
      <c r="BR40" s="42">
        <v>252</v>
      </c>
      <c r="BS40" s="42">
        <v>244</v>
      </c>
      <c r="BT40" s="42">
        <v>274</v>
      </c>
      <c r="BU40" s="42">
        <v>265</v>
      </c>
      <c r="BV40" s="42">
        <v>267</v>
      </c>
      <c r="BW40" s="42">
        <v>275</v>
      </c>
      <c r="BX40" s="42">
        <v>249</v>
      </c>
      <c r="BY40" s="42">
        <v>325</v>
      </c>
      <c r="BZ40" s="42">
        <v>291</v>
      </c>
      <c r="CA40" s="42">
        <v>258</v>
      </c>
      <c r="CB40" s="42">
        <v>259</v>
      </c>
      <c r="CC40" s="42">
        <v>291</v>
      </c>
      <c r="CD40" s="42">
        <v>285</v>
      </c>
      <c r="CE40" s="42">
        <v>290</v>
      </c>
      <c r="CF40" s="42">
        <v>321</v>
      </c>
      <c r="CG40" s="42">
        <v>270</v>
      </c>
      <c r="CH40" s="42">
        <v>264</v>
      </c>
      <c r="CI40" s="42">
        <v>267</v>
      </c>
      <c r="CJ40" s="42">
        <v>269</v>
      </c>
      <c r="CK40" s="42">
        <v>256</v>
      </c>
      <c r="CL40" s="42">
        <v>281</v>
      </c>
      <c r="CM40" s="42">
        <v>274</v>
      </c>
      <c r="CN40" s="42">
        <v>277</v>
      </c>
      <c r="CO40" s="42">
        <v>291</v>
      </c>
      <c r="CP40" s="42">
        <v>268</v>
      </c>
      <c r="CQ40" s="42">
        <v>296</v>
      </c>
      <c r="CR40" s="42">
        <v>309</v>
      </c>
      <c r="CS40" s="42">
        <v>314</v>
      </c>
      <c r="CT40" s="42">
        <v>355</v>
      </c>
      <c r="CU40" s="50">
        <v>328</v>
      </c>
      <c r="CV40" s="50">
        <v>328</v>
      </c>
      <c r="CW40" s="50">
        <v>343</v>
      </c>
      <c r="CX40" s="50">
        <v>333</v>
      </c>
    </row>
    <row r="41" spans="1:102">
      <c r="A41" s="9" t="s">
        <v>74</v>
      </c>
      <c r="B41" s="18" t="s">
        <v>962</v>
      </c>
      <c r="C41" s="42">
        <v>100</v>
      </c>
      <c r="D41" s="42">
        <v>97</v>
      </c>
      <c r="E41" s="42">
        <v>103</v>
      </c>
      <c r="F41" s="42">
        <v>100</v>
      </c>
      <c r="G41" s="42">
        <v>78</v>
      </c>
      <c r="H41" s="42">
        <v>90</v>
      </c>
      <c r="I41" s="42">
        <v>79</v>
      </c>
      <c r="J41" s="42">
        <v>81</v>
      </c>
      <c r="K41" s="42">
        <v>93</v>
      </c>
      <c r="L41" s="42">
        <v>71</v>
      </c>
      <c r="M41" s="42">
        <v>69</v>
      </c>
      <c r="N41" s="42">
        <v>67</v>
      </c>
      <c r="O41" s="42">
        <v>91</v>
      </c>
      <c r="P41" s="42">
        <v>117</v>
      </c>
      <c r="Q41" s="42">
        <v>90</v>
      </c>
      <c r="R41" s="42">
        <v>96</v>
      </c>
      <c r="S41" s="42">
        <v>120</v>
      </c>
      <c r="T41" s="42">
        <v>129</v>
      </c>
      <c r="U41" s="42">
        <v>143</v>
      </c>
      <c r="V41" s="42">
        <v>146</v>
      </c>
      <c r="W41" s="49">
        <v>23</v>
      </c>
      <c r="X41" s="42">
        <v>26</v>
      </c>
      <c r="Y41" s="42">
        <v>26</v>
      </c>
      <c r="Z41" s="42">
        <v>25</v>
      </c>
      <c r="AA41" s="42">
        <v>29</v>
      </c>
      <c r="AB41" s="42">
        <v>21</v>
      </c>
      <c r="AC41" s="42">
        <v>24</v>
      </c>
      <c r="AD41" s="42">
        <v>23</v>
      </c>
      <c r="AE41" s="42">
        <v>26</v>
      </c>
      <c r="AF41" s="42">
        <v>27</v>
      </c>
      <c r="AG41" s="42">
        <v>24</v>
      </c>
      <c r="AH41" s="42">
        <v>26</v>
      </c>
      <c r="AI41" s="42">
        <v>24</v>
      </c>
      <c r="AJ41" s="42">
        <v>27</v>
      </c>
      <c r="AK41" s="42">
        <v>25</v>
      </c>
      <c r="AL41" s="42">
        <v>24</v>
      </c>
      <c r="AM41" s="42">
        <v>25</v>
      </c>
      <c r="AN41" s="42">
        <v>17</v>
      </c>
      <c r="AO41" s="42">
        <v>19</v>
      </c>
      <c r="AP41" s="42">
        <v>17</v>
      </c>
      <c r="AQ41" s="42">
        <v>18</v>
      </c>
      <c r="AR41" s="42">
        <v>23</v>
      </c>
      <c r="AS41" s="42">
        <v>22</v>
      </c>
      <c r="AT41" s="42">
        <v>27</v>
      </c>
      <c r="AU41" s="42">
        <v>19</v>
      </c>
      <c r="AV41" s="42">
        <v>22</v>
      </c>
      <c r="AW41" s="42">
        <v>22</v>
      </c>
      <c r="AX41" s="42">
        <v>16</v>
      </c>
      <c r="AY41" s="42">
        <v>19</v>
      </c>
      <c r="AZ41" s="42">
        <v>22</v>
      </c>
      <c r="BA41" s="42">
        <v>20</v>
      </c>
      <c r="BB41" s="42">
        <v>20</v>
      </c>
      <c r="BC41" s="42">
        <v>24</v>
      </c>
      <c r="BD41" s="42">
        <v>24</v>
      </c>
      <c r="BE41" s="42">
        <v>24</v>
      </c>
      <c r="BF41" s="42">
        <v>21</v>
      </c>
      <c r="BG41" s="42">
        <v>20</v>
      </c>
      <c r="BH41" s="42">
        <v>16</v>
      </c>
      <c r="BI41" s="42">
        <v>15</v>
      </c>
      <c r="BJ41" s="42">
        <v>20</v>
      </c>
      <c r="BK41" s="42">
        <v>18</v>
      </c>
      <c r="BL41" s="42">
        <v>17</v>
      </c>
      <c r="BM41" s="42">
        <v>17</v>
      </c>
      <c r="BN41" s="42">
        <v>17</v>
      </c>
      <c r="BO41" s="42">
        <v>18</v>
      </c>
      <c r="BP41" s="42">
        <v>17</v>
      </c>
      <c r="BQ41" s="42">
        <v>16</v>
      </c>
      <c r="BR41" s="42">
        <v>16</v>
      </c>
      <c r="BS41" s="42">
        <v>19</v>
      </c>
      <c r="BT41" s="42">
        <v>21</v>
      </c>
      <c r="BU41" s="42">
        <v>24</v>
      </c>
      <c r="BV41" s="42">
        <v>27</v>
      </c>
      <c r="BW41" s="42">
        <v>33</v>
      </c>
      <c r="BX41" s="42">
        <v>32</v>
      </c>
      <c r="BY41" s="42">
        <v>29</v>
      </c>
      <c r="BZ41" s="42">
        <v>23</v>
      </c>
      <c r="CA41" s="42">
        <v>21</v>
      </c>
      <c r="CB41" s="42">
        <v>21</v>
      </c>
      <c r="CC41" s="42">
        <v>23</v>
      </c>
      <c r="CD41" s="42">
        <v>25</v>
      </c>
      <c r="CE41" s="42">
        <v>22</v>
      </c>
      <c r="CF41" s="42">
        <v>20</v>
      </c>
      <c r="CG41" s="42">
        <v>25</v>
      </c>
      <c r="CH41" s="42">
        <v>29</v>
      </c>
      <c r="CI41" s="42">
        <v>28</v>
      </c>
      <c r="CJ41" s="42">
        <v>32</v>
      </c>
      <c r="CK41" s="42">
        <v>30</v>
      </c>
      <c r="CL41" s="42">
        <v>30</v>
      </c>
      <c r="CM41" s="42">
        <v>30</v>
      </c>
      <c r="CN41" s="42">
        <v>36</v>
      </c>
      <c r="CO41" s="42">
        <v>34</v>
      </c>
      <c r="CP41" s="42">
        <v>29</v>
      </c>
      <c r="CQ41" s="42">
        <v>30</v>
      </c>
      <c r="CR41" s="42">
        <v>35</v>
      </c>
      <c r="CS41" s="42">
        <v>39</v>
      </c>
      <c r="CT41" s="42">
        <v>39</v>
      </c>
      <c r="CU41" s="50">
        <v>35</v>
      </c>
      <c r="CV41" s="50">
        <v>40</v>
      </c>
      <c r="CW41" s="50">
        <v>32</v>
      </c>
      <c r="CX41" s="50">
        <v>39</v>
      </c>
    </row>
    <row r="42" spans="1:102">
      <c r="A42" s="1" t="s">
        <v>76</v>
      </c>
      <c r="B42" s="18" t="s">
        <v>963</v>
      </c>
      <c r="C42" s="42">
        <v>598</v>
      </c>
      <c r="D42" s="42">
        <v>710</v>
      </c>
      <c r="E42" s="42">
        <v>808</v>
      </c>
      <c r="F42" s="42">
        <v>938</v>
      </c>
      <c r="G42" s="42">
        <v>1029</v>
      </c>
      <c r="H42" s="42">
        <v>1111</v>
      </c>
      <c r="I42" s="42">
        <v>1214</v>
      </c>
      <c r="J42" s="42">
        <v>1195</v>
      </c>
      <c r="K42" s="42">
        <v>1163</v>
      </c>
      <c r="L42" s="42">
        <v>1222</v>
      </c>
      <c r="M42" s="42">
        <v>1285</v>
      </c>
      <c r="N42" s="42">
        <v>1229</v>
      </c>
      <c r="O42" s="42">
        <v>1325</v>
      </c>
      <c r="P42" s="42">
        <v>1266</v>
      </c>
      <c r="Q42" s="42">
        <v>1222</v>
      </c>
      <c r="R42" s="42">
        <v>1263</v>
      </c>
      <c r="S42" s="42">
        <v>1257</v>
      </c>
      <c r="T42" s="42">
        <v>1306</v>
      </c>
      <c r="U42" s="42">
        <v>1371</v>
      </c>
      <c r="V42" s="42">
        <v>1571</v>
      </c>
      <c r="W42" s="49">
        <v>166</v>
      </c>
      <c r="X42" s="42">
        <v>156</v>
      </c>
      <c r="Y42" s="42">
        <v>138</v>
      </c>
      <c r="Z42" s="42">
        <v>138</v>
      </c>
      <c r="AA42" s="42">
        <v>170</v>
      </c>
      <c r="AB42" s="42">
        <v>176</v>
      </c>
      <c r="AC42" s="42">
        <v>181</v>
      </c>
      <c r="AD42" s="42">
        <v>183</v>
      </c>
      <c r="AE42" s="42">
        <v>194</v>
      </c>
      <c r="AF42" s="42">
        <v>200</v>
      </c>
      <c r="AG42" s="42">
        <v>215</v>
      </c>
      <c r="AH42" s="42">
        <v>199</v>
      </c>
      <c r="AI42" s="42">
        <v>217</v>
      </c>
      <c r="AJ42" s="42">
        <v>230</v>
      </c>
      <c r="AK42" s="42">
        <v>238</v>
      </c>
      <c r="AL42" s="42">
        <v>253</v>
      </c>
      <c r="AM42" s="42">
        <v>244</v>
      </c>
      <c r="AN42" s="42">
        <v>250</v>
      </c>
      <c r="AO42" s="42">
        <v>265</v>
      </c>
      <c r="AP42" s="42">
        <v>270</v>
      </c>
      <c r="AQ42" s="42">
        <v>275</v>
      </c>
      <c r="AR42" s="42">
        <v>271</v>
      </c>
      <c r="AS42" s="42">
        <v>272</v>
      </c>
      <c r="AT42" s="42">
        <v>293</v>
      </c>
      <c r="AU42" s="42">
        <v>278</v>
      </c>
      <c r="AV42" s="42">
        <v>281</v>
      </c>
      <c r="AW42" s="42">
        <v>304</v>
      </c>
      <c r="AX42" s="42">
        <v>351</v>
      </c>
      <c r="AY42" s="42">
        <v>295</v>
      </c>
      <c r="AZ42" s="42">
        <v>298</v>
      </c>
      <c r="BA42" s="42">
        <v>301</v>
      </c>
      <c r="BB42" s="42">
        <v>301</v>
      </c>
      <c r="BC42" s="42">
        <v>303</v>
      </c>
      <c r="BD42" s="42">
        <v>288</v>
      </c>
      <c r="BE42" s="42">
        <v>287</v>
      </c>
      <c r="BF42" s="42">
        <v>285</v>
      </c>
      <c r="BG42" s="42">
        <v>286</v>
      </c>
      <c r="BH42" s="42">
        <v>317</v>
      </c>
      <c r="BI42" s="42">
        <v>315</v>
      </c>
      <c r="BJ42" s="42">
        <v>304</v>
      </c>
      <c r="BK42" s="42">
        <v>310</v>
      </c>
      <c r="BL42" s="42">
        <v>328</v>
      </c>
      <c r="BM42" s="42">
        <v>339</v>
      </c>
      <c r="BN42" s="42">
        <v>308</v>
      </c>
      <c r="BO42" s="42">
        <v>310</v>
      </c>
      <c r="BP42" s="42">
        <v>300</v>
      </c>
      <c r="BQ42" s="42">
        <v>293</v>
      </c>
      <c r="BR42" s="42">
        <v>326</v>
      </c>
      <c r="BS42" s="42">
        <v>323</v>
      </c>
      <c r="BT42" s="42">
        <v>335</v>
      </c>
      <c r="BU42" s="42">
        <v>339</v>
      </c>
      <c r="BV42" s="42">
        <v>328</v>
      </c>
      <c r="BW42" s="42">
        <v>313</v>
      </c>
      <c r="BX42" s="42">
        <v>316</v>
      </c>
      <c r="BY42" s="42">
        <v>324</v>
      </c>
      <c r="BZ42" s="42">
        <v>313</v>
      </c>
      <c r="CA42" s="42">
        <v>306</v>
      </c>
      <c r="CB42" s="42">
        <v>293</v>
      </c>
      <c r="CC42" s="42">
        <v>308</v>
      </c>
      <c r="CD42" s="42">
        <v>315</v>
      </c>
      <c r="CE42" s="42">
        <v>312</v>
      </c>
      <c r="CF42" s="42">
        <v>297</v>
      </c>
      <c r="CG42" s="42">
        <v>334</v>
      </c>
      <c r="CH42" s="42">
        <v>320</v>
      </c>
      <c r="CI42" s="42">
        <v>311</v>
      </c>
      <c r="CJ42" s="42">
        <v>317</v>
      </c>
      <c r="CK42" s="42">
        <v>314</v>
      </c>
      <c r="CL42" s="42">
        <v>315</v>
      </c>
      <c r="CM42" s="42">
        <v>320</v>
      </c>
      <c r="CN42" s="42">
        <v>321</v>
      </c>
      <c r="CO42" s="42">
        <v>324</v>
      </c>
      <c r="CP42" s="42">
        <v>341</v>
      </c>
      <c r="CQ42" s="42">
        <v>317</v>
      </c>
      <c r="CR42" s="42">
        <v>348</v>
      </c>
      <c r="CS42" s="42">
        <v>345</v>
      </c>
      <c r="CT42" s="42">
        <v>361</v>
      </c>
      <c r="CU42" s="50">
        <v>390</v>
      </c>
      <c r="CV42" s="50">
        <v>382</v>
      </c>
      <c r="CW42" s="50">
        <v>402</v>
      </c>
      <c r="CX42" s="50">
        <v>397</v>
      </c>
    </row>
    <row r="43" spans="1:102">
      <c r="A43" s="9" t="s">
        <v>78</v>
      </c>
      <c r="C43" s="42">
        <v>570</v>
      </c>
      <c r="D43" s="42">
        <v>680</v>
      </c>
      <c r="E43" s="42">
        <v>778</v>
      </c>
      <c r="F43" s="42">
        <v>916</v>
      </c>
      <c r="G43" s="42">
        <v>1012</v>
      </c>
      <c r="H43" s="42">
        <v>1090</v>
      </c>
      <c r="I43" s="42">
        <v>1183</v>
      </c>
      <c r="J43" s="42">
        <v>1150</v>
      </c>
      <c r="K43" s="42">
        <v>1119</v>
      </c>
      <c r="L43" s="42">
        <v>1183</v>
      </c>
      <c r="M43" s="42">
        <v>1250</v>
      </c>
      <c r="N43" s="42">
        <v>1194</v>
      </c>
      <c r="O43" s="42">
        <v>1281</v>
      </c>
      <c r="P43" s="42">
        <v>1226</v>
      </c>
      <c r="Q43" s="42">
        <v>1179</v>
      </c>
      <c r="R43" s="42">
        <v>1216</v>
      </c>
      <c r="S43" s="42">
        <v>1201</v>
      </c>
      <c r="T43" s="42">
        <v>1240</v>
      </c>
      <c r="U43" s="42">
        <v>1298</v>
      </c>
      <c r="V43" s="42">
        <v>1529</v>
      </c>
      <c r="W43" s="49">
        <v>159</v>
      </c>
      <c r="X43" s="42">
        <v>148</v>
      </c>
      <c r="Y43" s="42">
        <v>131</v>
      </c>
      <c r="Z43" s="42">
        <v>132</v>
      </c>
      <c r="AA43" s="42">
        <v>163</v>
      </c>
      <c r="AB43" s="42">
        <v>169</v>
      </c>
      <c r="AC43" s="42">
        <v>172</v>
      </c>
      <c r="AD43" s="42">
        <v>176</v>
      </c>
      <c r="AE43" s="42">
        <v>186</v>
      </c>
      <c r="AF43" s="42">
        <v>192</v>
      </c>
      <c r="AG43" s="42">
        <v>208</v>
      </c>
      <c r="AH43" s="42">
        <v>192</v>
      </c>
      <c r="AI43" s="42">
        <v>211</v>
      </c>
      <c r="AJ43" s="42">
        <v>225</v>
      </c>
      <c r="AK43" s="42">
        <v>231</v>
      </c>
      <c r="AL43" s="42">
        <v>249</v>
      </c>
      <c r="AM43" s="42">
        <v>239</v>
      </c>
      <c r="AN43" s="42">
        <v>246</v>
      </c>
      <c r="AO43" s="42">
        <v>261</v>
      </c>
      <c r="AP43" s="42">
        <v>266</v>
      </c>
      <c r="AQ43" s="42">
        <v>270</v>
      </c>
      <c r="AR43" s="42">
        <v>266</v>
      </c>
      <c r="AS43" s="42">
        <v>267</v>
      </c>
      <c r="AT43" s="42">
        <v>287</v>
      </c>
      <c r="AU43" s="42">
        <v>270</v>
      </c>
      <c r="AV43" s="42">
        <v>275</v>
      </c>
      <c r="AW43" s="42">
        <v>296</v>
      </c>
      <c r="AX43" s="42">
        <v>342</v>
      </c>
      <c r="AY43" s="42">
        <v>285</v>
      </c>
      <c r="AZ43" s="42">
        <v>287</v>
      </c>
      <c r="BA43" s="42">
        <v>289</v>
      </c>
      <c r="BB43" s="42">
        <v>289</v>
      </c>
      <c r="BC43" s="42">
        <v>290</v>
      </c>
      <c r="BD43" s="42">
        <v>275</v>
      </c>
      <c r="BE43" s="42">
        <v>278</v>
      </c>
      <c r="BF43" s="42">
        <v>276</v>
      </c>
      <c r="BG43" s="42">
        <v>277</v>
      </c>
      <c r="BH43" s="42">
        <v>306</v>
      </c>
      <c r="BI43" s="42">
        <v>306</v>
      </c>
      <c r="BJ43" s="42">
        <v>294</v>
      </c>
      <c r="BK43" s="42">
        <v>301</v>
      </c>
      <c r="BL43" s="42">
        <v>319</v>
      </c>
      <c r="BM43" s="42">
        <v>331</v>
      </c>
      <c r="BN43" s="42">
        <v>299</v>
      </c>
      <c r="BO43" s="42">
        <v>301</v>
      </c>
      <c r="BP43" s="42">
        <v>292</v>
      </c>
      <c r="BQ43" s="42">
        <v>284</v>
      </c>
      <c r="BR43" s="42">
        <v>317</v>
      </c>
      <c r="BS43" s="42">
        <v>311</v>
      </c>
      <c r="BT43" s="42">
        <v>324</v>
      </c>
      <c r="BU43" s="42">
        <v>328</v>
      </c>
      <c r="BV43" s="42">
        <v>318</v>
      </c>
      <c r="BW43" s="42">
        <v>303</v>
      </c>
      <c r="BX43" s="42">
        <v>307</v>
      </c>
      <c r="BY43" s="42">
        <v>314</v>
      </c>
      <c r="BZ43" s="42">
        <v>302</v>
      </c>
      <c r="CA43" s="42">
        <v>295</v>
      </c>
      <c r="CB43" s="42">
        <v>282</v>
      </c>
      <c r="CC43" s="42">
        <v>298</v>
      </c>
      <c r="CD43" s="42">
        <v>304</v>
      </c>
      <c r="CE43" s="42">
        <v>299</v>
      </c>
      <c r="CF43" s="42">
        <v>287</v>
      </c>
      <c r="CG43" s="42">
        <v>322</v>
      </c>
      <c r="CH43" s="42">
        <v>308</v>
      </c>
      <c r="CI43" s="42">
        <v>298</v>
      </c>
      <c r="CJ43" s="42">
        <v>303</v>
      </c>
      <c r="CK43" s="42">
        <v>300</v>
      </c>
      <c r="CL43" s="42">
        <v>300</v>
      </c>
      <c r="CM43" s="42">
        <v>303</v>
      </c>
      <c r="CN43" s="42">
        <v>307</v>
      </c>
      <c r="CO43" s="42">
        <v>306</v>
      </c>
      <c r="CP43" s="42">
        <v>324</v>
      </c>
      <c r="CQ43" s="42">
        <v>300</v>
      </c>
      <c r="CR43" s="42">
        <v>327</v>
      </c>
      <c r="CS43" s="42">
        <v>326</v>
      </c>
      <c r="CT43" s="42">
        <v>345</v>
      </c>
      <c r="CU43" s="50">
        <v>377</v>
      </c>
      <c r="CV43" s="50">
        <v>372</v>
      </c>
      <c r="CW43" s="50">
        <v>393</v>
      </c>
      <c r="CX43" s="50">
        <v>387</v>
      </c>
    </row>
    <row r="44" spans="1:102">
      <c r="A44" s="13" t="s">
        <v>79</v>
      </c>
      <c r="B44" s="18" t="s">
        <v>964</v>
      </c>
      <c r="C44" s="42">
        <v>91</v>
      </c>
      <c r="D44" s="42">
        <v>98</v>
      </c>
      <c r="E44" s="42">
        <v>135</v>
      </c>
      <c r="F44" s="42">
        <v>141</v>
      </c>
      <c r="G44" s="42">
        <v>143</v>
      </c>
      <c r="H44" s="42">
        <v>137</v>
      </c>
      <c r="I44" s="42">
        <v>120</v>
      </c>
      <c r="J44" s="42">
        <v>120</v>
      </c>
      <c r="K44" s="42">
        <v>122</v>
      </c>
      <c r="L44" s="42">
        <v>72</v>
      </c>
      <c r="M44" s="42">
        <v>102</v>
      </c>
      <c r="N44" s="42">
        <v>118</v>
      </c>
      <c r="O44" s="42">
        <v>129</v>
      </c>
      <c r="P44" s="42">
        <v>142</v>
      </c>
      <c r="Q44" s="42">
        <v>146</v>
      </c>
      <c r="R44" s="42">
        <v>168</v>
      </c>
      <c r="S44" s="42">
        <v>187</v>
      </c>
      <c r="T44" s="42">
        <v>207</v>
      </c>
      <c r="U44" s="42">
        <v>186</v>
      </c>
      <c r="V44" s="42">
        <v>251</v>
      </c>
      <c r="W44" s="49">
        <v>27</v>
      </c>
      <c r="X44" s="42">
        <v>28</v>
      </c>
      <c r="Y44" s="42">
        <v>20</v>
      </c>
      <c r="Z44" s="42">
        <v>16</v>
      </c>
      <c r="AA44" s="42">
        <v>22</v>
      </c>
      <c r="AB44" s="42">
        <v>34</v>
      </c>
      <c r="AC44" s="42">
        <v>17</v>
      </c>
      <c r="AD44" s="42">
        <v>25</v>
      </c>
      <c r="AE44" s="42">
        <v>34</v>
      </c>
      <c r="AF44" s="42">
        <v>33</v>
      </c>
      <c r="AG44" s="42">
        <v>38</v>
      </c>
      <c r="AH44" s="42">
        <v>30</v>
      </c>
      <c r="AI44" s="42">
        <v>34</v>
      </c>
      <c r="AJ44" s="42">
        <v>32</v>
      </c>
      <c r="AK44" s="42">
        <v>33</v>
      </c>
      <c r="AL44" s="42">
        <v>42</v>
      </c>
      <c r="AM44" s="42">
        <v>33</v>
      </c>
      <c r="AN44" s="42">
        <v>33</v>
      </c>
      <c r="AO44" s="42">
        <v>37</v>
      </c>
      <c r="AP44" s="42">
        <v>40</v>
      </c>
      <c r="AQ44" s="42">
        <v>35</v>
      </c>
      <c r="AR44" s="42">
        <v>37</v>
      </c>
      <c r="AS44" s="42">
        <v>34</v>
      </c>
      <c r="AT44" s="42">
        <v>31</v>
      </c>
      <c r="AU44" s="42">
        <v>25</v>
      </c>
      <c r="AV44" s="42">
        <v>31</v>
      </c>
      <c r="AW44" s="42">
        <v>26</v>
      </c>
      <c r="AX44" s="42">
        <v>38</v>
      </c>
      <c r="AY44" s="42">
        <v>32</v>
      </c>
      <c r="AZ44" s="42">
        <v>31</v>
      </c>
      <c r="BA44" s="42">
        <v>28</v>
      </c>
      <c r="BB44" s="42">
        <v>29</v>
      </c>
      <c r="BC44" s="42">
        <v>34</v>
      </c>
      <c r="BD44" s="42">
        <v>30</v>
      </c>
      <c r="BE44" s="42">
        <v>30</v>
      </c>
      <c r="BF44" s="42">
        <v>28</v>
      </c>
      <c r="BG44" s="42">
        <v>14</v>
      </c>
      <c r="BH44" s="42">
        <v>21</v>
      </c>
      <c r="BI44" s="42">
        <v>20</v>
      </c>
      <c r="BJ44" s="42">
        <v>17</v>
      </c>
      <c r="BK44" s="42">
        <v>23</v>
      </c>
      <c r="BL44" s="42">
        <v>26</v>
      </c>
      <c r="BM44" s="42">
        <v>28</v>
      </c>
      <c r="BN44" s="42">
        <v>25</v>
      </c>
      <c r="BO44" s="42">
        <v>32</v>
      </c>
      <c r="BP44" s="42">
        <v>29</v>
      </c>
      <c r="BQ44" s="42">
        <v>27</v>
      </c>
      <c r="BR44" s="42">
        <v>30</v>
      </c>
      <c r="BS44" s="42">
        <v>30</v>
      </c>
      <c r="BT44" s="42">
        <v>35</v>
      </c>
      <c r="BU44" s="42">
        <v>32</v>
      </c>
      <c r="BV44" s="42">
        <v>32</v>
      </c>
      <c r="BW44" s="42">
        <v>36</v>
      </c>
      <c r="BX44" s="42">
        <v>34</v>
      </c>
      <c r="BY44" s="42">
        <v>36</v>
      </c>
      <c r="BZ44" s="42">
        <v>36</v>
      </c>
      <c r="CA44" s="42">
        <v>36</v>
      </c>
      <c r="CB44" s="42">
        <v>35</v>
      </c>
      <c r="CC44" s="42">
        <v>36</v>
      </c>
      <c r="CD44" s="42">
        <v>39</v>
      </c>
      <c r="CE44" s="42">
        <v>40</v>
      </c>
      <c r="CF44" s="42">
        <v>42</v>
      </c>
      <c r="CG44" s="42">
        <v>34</v>
      </c>
      <c r="CH44" s="42">
        <v>52</v>
      </c>
      <c r="CI44" s="42">
        <v>46</v>
      </c>
      <c r="CJ44" s="42">
        <v>46</v>
      </c>
      <c r="CK44" s="42">
        <v>49</v>
      </c>
      <c r="CL44" s="42">
        <v>46</v>
      </c>
      <c r="CM44" s="42">
        <v>45</v>
      </c>
      <c r="CN44" s="42">
        <v>49</v>
      </c>
      <c r="CO44" s="42">
        <v>52</v>
      </c>
      <c r="CP44" s="42">
        <v>61</v>
      </c>
      <c r="CQ44" s="42">
        <v>47</v>
      </c>
      <c r="CR44" s="42">
        <v>45</v>
      </c>
      <c r="CS44" s="42">
        <v>47</v>
      </c>
      <c r="CT44" s="42">
        <v>47</v>
      </c>
      <c r="CU44" s="50">
        <v>57</v>
      </c>
      <c r="CV44" s="50">
        <v>64</v>
      </c>
      <c r="CW44" s="50">
        <v>67</v>
      </c>
      <c r="CX44" s="50">
        <v>63</v>
      </c>
    </row>
    <row r="45" spans="1:102">
      <c r="A45" s="13" t="s">
        <v>81</v>
      </c>
      <c r="B45" s="18" t="s">
        <v>965</v>
      </c>
      <c r="C45" s="42">
        <v>434</v>
      </c>
      <c r="D45" s="42">
        <v>544</v>
      </c>
      <c r="E45" s="42">
        <v>606</v>
      </c>
      <c r="F45" s="42">
        <v>735</v>
      </c>
      <c r="G45" s="42">
        <v>833</v>
      </c>
      <c r="H45" s="42">
        <v>898</v>
      </c>
      <c r="I45" s="42">
        <v>1003</v>
      </c>
      <c r="J45" s="42">
        <v>952</v>
      </c>
      <c r="K45" s="42">
        <v>910</v>
      </c>
      <c r="L45" s="42">
        <v>1028</v>
      </c>
      <c r="M45" s="42">
        <v>1061</v>
      </c>
      <c r="N45" s="42">
        <v>988</v>
      </c>
      <c r="O45" s="42">
        <v>1050</v>
      </c>
      <c r="P45" s="42">
        <v>967</v>
      </c>
      <c r="Q45" s="42">
        <v>958</v>
      </c>
      <c r="R45" s="42">
        <v>959</v>
      </c>
      <c r="S45" s="42">
        <v>912</v>
      </c>
      <c r="T45" s="42">
        <v>930</v>
      </c>
      <c r="U45" s="42">
        <v>970</v>
      </c>
      <c r="V45" s="42">
        <v>1060</v>
      </c>
      <c r="W45" s="49">
        <v>121</v>
      </c>
      <c r="X45" s="42">
        <v>109</v>
      </c>
      <c r="Y45" s="42">
        <v>100</v>
      </c>
      <c r="Z45" s="42">
        <v>104</v>
      </c>
      <c r="AA45" s="42">
        <v>133</v>
      </c>
      <c r="AB45" s="42">
        <v>125</v>
      </c>
      <c r="AC45" s="42">
        <v>144</v>
      </c>
      <c r="AD45" s="42">
        <v>142</v>
      </c>
      <c r="AE45" s="42">
        <v>143</v>
      </c>
      <c r="AF45" s="42">
        <v>149</v>
      </c>
      <c r="AG45" s="42">
        <v>161</v>
      </c>
      <c r="AH45" s="42">
        <v>153</v>
      </c>
      <c r="AI45" s="42">
        <v>167</v>
      </c>
      <c r="AJ45" s="42">
        <v>183</v>
      </c>
      <c r="AK45" s="42">
        <v>189</v>
      </c>
      <c r="AL45" s="42">
        <v>196</v>
      </c>
      <c r="AM45" s="42">
        <v>195</v>
      </c>
      <c r="AN45" s="42">
        <v>204</v>
      </c>
      <c r="AO45" s="42">
        <v>215</v>
      </c>
      <c r="AP45" s="42">
        <v>219</v>
      </c>
      <c r="AQ45" s="42">
        <v>223</v>
      </c>
      <c r="AR45" s="42">
        <v>216</v>
      </c>
      <c r="AS45" s="42">
        <v>219</v>
      </c>
      <c r="AT45" s="42">
        <v>240</v>
      </c>
      <c r="AU45" s="42">
        <v>230</v>
      </c>
      <c r="AV45" s="42">
        <v>230</v>
      </c>
      <c r="AW45" s="42">
        <v>251</v>
      </c>
      <c r="AX45" s="42">
        <v>292</v>
      </c>
      <c r="AY45" s="42">
        <v>236</v>
      </c>
      <c r="AZ45" s="42">
        <v>238</v>
      </c>
      <c r="BA45" s="42">
        <v>240</v>
      </c>
      <c r="BB45" s="42">
        <v>238</v>
      </c>
      <c r="BC45" s="42">
        <v>234</v>
      </c>
      <c r="BD45" s="42">
        <v>222</v>
      </c>
      <c r="BE45" s="42">
        <v>227</v>
      </c>
      <c r="BF45" s="42">
        <v>227</v>
      </c>
      <c r="BG45" s="42">
        <v>244</v>
      </c>
      <c r="BH45" s="42">
        <v>263</v>
      </c>
      <c r="BI45" s="42">
        <v>265</v>
      </c>
      <c r="BJ45" s="42">
        <v>256</v>
      </c>
      <c r="BK45" s="42">
        <v>258</v>
      </c>
      <c r="BL45" s="42">
        <v>271</v>
      </c>
      <c r="BM45" s="42">
        <v>280</v>
      </c>
      <c r="BN45" s="42">
        <v>252</v>
      </c>
      <c r="BO45" s="42">
        <v>247</v>
      </c>
      <c r="BP45" s="42">
        <v>242</v>
      </c>
      <c r="BQ45" s="42">
        <v>234</v>
      </c>
      <c r="BR45" s="42">
        <v>265</v>
      </c>
      <c r="BS45" s="42">
        <v>256</v>
      </c>
      <c r="BT45" s="42">
        <v>261</v>
      </c>
      <c r="BU45" s="42">
        <v>275</v>
      </c>
      <c r="BV45" s="42">
        <v>258</v>
      </c>
      <c r="BW45" s="42">
        <v>240</v>
      </c>
      <c r="BX45" s="42">
        <v>247</v>
      </c>
      <c r="BY45" s="42">
        <v>240</v>
      </c>
      <c r="BZ45" s="42">
        <v>240</v>
      </c>
      <c r="CA45" s="42">
        <v>243</v>
      </c>
      <c r="CB45" s="42">
        <v>226</v>
      </c>
      <c r="CC45" s="42">
        <v>243</v>
      </c>
      <c r="CD45" s="42">
        <v>246</v>
      </c>
      <c r="CE45" s="42">
        <v>242</v>
      </c>
      <c r="CF45" s="42">
        <v>226</v>
      </c>
      <c r="CG45" s="42">
        <v>262</v>
      </c>
      <c r="CH45" s="42">
        <v>229</v>
      </c>
      <c r="CI45" s="42">
        <v>225</v>
      </c>
      <c r="CJ45" s="42">
        <v>236</v>
      </c>
      <c r="CK45" s="42">
        <v>223</v>
      </c>
      <c r="CL45" s="42">
        <v>228</v>
      </c>
      <c r="CM45" s="42">
        <v>232</v>
      </c>
      <c r="CN45" s="42">
        <v>233</v>
      </c>
      <c r="CO45" s="42">
        <v>236</v>
      </c>
      <c r="CP45" s="42">
        <v>229</v>
      </c>
      <c r="CQ45" s="42">
        <v>232</v>
      </c>
      <c r="CR45" s="42">
        <v>243</v>
      </c>
      <c r="CS45" s="42">
        <v>240</v>
      </c>
      <c r="CT45" s="42">
        <v>255</v>
      </c>
      <c r="CU45" s="50">
        <v>257</v>
      </c>
      <c r="CV45" s="50">
        <v>257</v>
      </c>
      <c r="CW45" s="50">
        <v>276</v>
      </c>
      <c r="CX45" s="50">
        <v>270</v>
      </c>
    </row>
    <row r="46" spans="1:102">
      <c r="A46" s="13" t="s">
        <v>83</v>
      </c>
      <c r="B46" s="18" t="s">
        <v>966</v>
      </c>
      <c r="C46" s="42">
        <v>4</v>
      </c>
      <c r="D46" s="42">
        <v>4</v>
      </c>
      <c r="E46" s="42">
        <v>4</v>
      </c>
      <c r="F46" s="42">
        <v>4</v>
      </c>
      <c r="G46" s="42">
        <v>4</v>
      </c>
      <c r="H46" s="42">
        <v>4</v>
      </c>
      <c r="I46" s="42">
        <v>5</v>
      </c>
      <c r="J46" s="42">
        <v>5</v>
      </c>
      <c r="K46" s="42">
        <v>7</v>
      </c>
      <c r="L46" s="42">
        <v>7</v>
      </c>
      <c r="M46" s="42">
        <v>8</v>
      </c>
      <c r="N46" s="42">
        <v>7</v>
      </c>
      <c r="O46" s="42">
        <v>6</v>
      </c>
      <c r="P46" s="42">
        <v>7</v>
      </c>
      <c r="Q46" s="42">
        <v>7</v>
      </c>
      <c r="R46" s="42">
        <v>4</v>
      </c>
      <c r="S46" s="42">
        <v>4</v>
      </c>
      <c r="T46" s="42">
        <v>5</v>
      </c>
      <c r="U46" s="42">
        <v>8</v>
      </c>
      <c r="V46" s="42">
        <v>10</v>
      </c>
      <c r="W46" s="49">
        <v>1</v>
      </c>
      <c r="X46" s="42">
        <v>1</v>
      </c>
      <c r="Y46" s="42">
        <v>1</v>
      </c>
      <c r="Z46" s="42">
        <v>1</v>
      </c>
      <c r="AA46" s="42">
        <v>1</v>
      </c>
      <c r="AB46" s="42">
        <v>1</v>
      </c>
      <c r="AC46" s="42">
        <v>1</v>
      </c>
      <c r="AD46" s="42">
        <v>1</v>
      </c>
      <c r="AE46" s="42">
        <v>1</v>
      </c>
      <c r="AF46" s="42">
        <v>1</v>
      </c>
      <c r="AG46" s="42">
        <v>1</v>
      </c>
      <c r="AH46" s="42">
        <v>1</v>
      </c>
      <c r="AI46" s="42">
        <v>1</v>
      </c>
      <c r="AJ46" s="42">
        <v>1</v>
      </c>
      <c r="AK46" s="42">
        <v>1</v>
      </c>
      <c r="AL46" s="42">
        <v>1</v>
      </c>
      <c r="AM46" s="42">
        <v>1</v>
      </c>
      <c r="AN46" s="42">
        <v>1</v>
      </c>
      <c r="AO46" s="42">
        <v>1</v>
      </c>
      <c r="AP46" s="42">
        <v>1</v>
      </c>
      <c r="AQ46" s="42">
        <v>1</v>
      </c>
      <c r="AR46" s="42">
        <v>1</v>
      </c>
      <c r="AS46" s="42">
        <v>1</v>
      </c>
      <c r="AT46" s="42">
        <v>1</v>
      </c>
      <c r="AU46" s="42">
        <v>1</v>
      </c>
      <c r="AV46" s="42">
        <v>1</v>
      </c>
      <c r="AW46" s="42">
        <v>2</v>
      </c>
      <c r="AX46" s="42">
        <v>1</v>
      </c>
      <c r="AY46" s="42">
        <v>1</v>
      </c>
      <c r="AZ46" s="42">
        <v>1</v>
      </c>
      <c r="BA46" s="42">
        <v>1</v>
      </c>
      <c r="BB46" s="42">
        <v>2</v>
      </c>
      <c r="BC46" s="42">
        <v>1</v>
      </c>
      <c r="BD46" s="42">
        <v>2</v>
      </c>
      <c r="BE46" s="42">
        <v>2</v>
      </c>
      <c r="BF46" s="42">
        <v>2</v>
      </c>
      <c r="BG46" s="42">
        <v>1</v>
      </c>
      <c r="BH46" s="42">
        <v>2</v>
      </c>
      <c r="BI46" s="42">
        <v>2</v>
      </c>
      <c r="BJ46" s="42">
        <v>2</v>
      </c>
      <c r="BK46" s="42">
        <v>2</v>
      </c>
      <c r="BL46" s="42">
        <v>2</v>
      </c>
      <c r="BM46" s="42">
        <v>2</v>
      </c>
      <c r="BN46" s="42">
        <v>2</v>
      </c>
      <c r="BO46" s="42">
        <v>2</v>
      </c>
      <c r="BP46" s="42">
        <v>2</v>
      </c>
      <c r="BQ46" s="42">
        <v>2</v>
      </c>
      <c r="BR46" s="42">
        <v>1</v>
      </c>
      <c r="BS46" s="42">
        <v>1</v>
      </c>
      <c r="BT46" s="42">
        <v>2</v>
      </c>
      <c r="BU46" s="42">
        <v>2</v>
      </c>
      <c r="BV46" s="42">
        <v>1</v>
      </c>
      <c r="BW46" s="42">
        <v>2</v>
      </c>
      <c r="BX46" s="42">
        <v>2</v>
      </c>
      <c r="BY46" s="42">
        <v>2</v>
      </c>
      <c r="BZ46" s="42">
        <v>1</v>
      </c>
      <c r="CA46" s="42">
        <v>2</v>
      </c>
      <c r="CB46" s="42">
        <v>2</v>
      </c>
      <c r="CC46" s="42">
        <v>2</v>
      </c>
      <c r="CD46" s="42">
        <v>1</v>
      </c>
      <c r="CE46" s="42">
        <v>1</v>
      </c>
      <c r="CF46" s="42">
        <v>1</v>
      </c>
      <c r="CG46" s="42">
        <v>1</v>
      </c>
      <c r="CH46" s="42">
        <v>1</v>
      </c>
      <c r="CI46" s="42">
        <v>1</v>
      </c>
      <c r="CJ46" s="42">
        <v>1</v>
      </c>
      <c r="CK46" s="42">
        <v>1</v>
      </c>
      <c r="CL46" s="42">
        <v>1</v>
      </c>
      <c r="CM46" s="42">
        <v>1</v>
      </c>
      <c r="CN46" s="42">
        <v>1</v>
      </c>
      <c r="CO46" s="42">
        <v>2</v>
      </c>
      <c r="CP46" s="42">
        <v>1</v>
      </c>
      <c r="CQ46" s="42">
        <v>2</v>
      </c>
      <c r="CR46" s="42">
        <v>2</v>
      </c>
      <c r="CS46" s="42">
        <v>2</v>
      </c>
      <c r="CT46" s="42">
        <v>2</v>
      </c>
      <c r="CU46" s="50">
        <v>2</v>
      </c>
      <c r="CV46" s="50">
        <v>3</v>
      </c>
      <c r="CW46" s="50">
        <v>2</v>
      </c>
      <c r="CX46" s="50">
        <v>3</v>
      </c>
    </row>
    <row r="47" spans="1:102">
      <c r="A47" s="13" t="s">
        <v>85</v>
      </c>
      <c r="B47" s="18" t="s">
        <v>967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42">
        <v>1</v>
      </c>
      <c r="O47" s="42">
        <v>1</v>
      </c>
      <c r="P47" s="42">
        <v>1</v>
      </c>
      <c r="Q47" s="42">
        <v>1</v>
      </c>
      <c r="R47" s="42">
        <v>2</v>
      </c>
      <c r="S47" s="42">
        <v>1</v>
      </c>
      <c r="T47" s="42">
        <v>1</v>
      </c>
      <c r="U47" s="42">
        <v>3</v>
      </c>
      <c r="V47" s="42">
        <v>33</v>
      </c>
      <c r="W47" s="49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1</v>
      </c>
      <c r="BN47" s="42">
        <v>0</v>
      </c>
      <c r="BO47" s="42">
        <v>0</v>
      </c>
      <c r="BP47" s="42">
        <v>0</v>
      </c>
      <c r="BQ47" s="42">
        <v>0</v>
      </c>
      <c r="BR47" s="42">
        <v>1</v>
      </c>
      <c r="BS47" s="42">
        <v>0</v>
      </c>
      <c r="BT47" s="42">
        <v>0</v>
      </c>
      <c r="BU47" s="42">
        <v>0</v>
      </c>
      <c r="BV47" s="42">
        <v>1</v>
      </c>
      <c r="BW47" s="42">
        <v>0</v>
      </c>
      <c r="BX47" s="42">
        <v>1</v>
      </c>
      <c r="BY47" s="42">
        <v>0</v>
      </c>
      <c r="BZ47" s="42">
        <v>0</v>
      </c>
      <c r="CA47" s="42">
        <v>0</v>
      </c>
      <c r="CB47" s="42">
        <v>0</v>
      </c>
      <c r="CC47" s="42">
        <v>0</v>
      </c>
      <c r="CD47" s="42">
        <v>1</v>
      </c>
      <c r="CE47" s="42">
        <v>0</v>
      </c>
      <c r="CF47" s="42">
        <v>1</v>
      </c>
      <c r="CG47" s="42">
        <v>0</v>
      </c>
      <c r="CH47" s="42">
        <v>1</v>
      </c>
      <c r="CI47" s="42">
        <v>0</v>
      </c>
      <c r="CJ47" s="42">
        <v>0</v>
      </c>
      <c r="CK47" s="42">
        <v>0</v>
      </c>
      <c r="CL47" s="42">
        <v>1</v>
      </c>
      <c r="CM47" s="42">
        <v>0</v>
      </c>
      <c r="CN47" s="42">
        <v>0</v>
      </c>
      <c r="CO47" s="42">
        <v>0</v>
      </c>
      <c r="CP47" s="42">
        <v>1</v>
      </c>
      <c r="CQ47" s="42">
        <v>0</v>
      </c>
      <c r="CR47" s="42">
        <v>0</v>
      </c>
      <c r="CS47" s="42">
        <v>1</v>
      </c>
      <c r="CT47" s="42">
        <v>2</v>
      </c>
      <c r="CU47" s="50">
        <v>8</v>
      </c>
      <c r="CV47" s="50">
        <v>9</v>
      </c>
      <c r="CW47" s="50">
        <v>10</v>
      </c>
      <c r="CX47" s="50">
        <v>6</v>
      </c>
    </row>
    <row r="48" spans="1:102">
      <c r="A48" s="13" t="s">
        <v>87</v>
      </c>
      <c r="B48" s="18" t="s">
        <v>968</v>
      </c>
      <c r="C48" s="42">
        <v>41</v>
      </c>
      <c r="D48" s="42">
        <v>34</v>
      </c>
      <c r="E48" s="42">
        <v>33</v>
      </c>
      <c r="F48" s="42">
        <v>36</v>
      </c>
      <c r="G48" s="42">
        <v>33</v>
      </c>
      <c r="H48" s="42">
        <v>52</v>
      </c>
      <c r="I48" s="42">
        <v>56</v>
      </c>
      <c r="J48" s="42">
        <v>72</v>
      </c>
      <c r="K48" s="42">
        <v>80</v>
      </c>
      <c r="L48" s="42">
        <v>75</v>
      </c>
      <c r="M48" s="42">
        <v>78</v>
      </c>
      <c r="N48" s="42">
        <v>80</v>
      </c>
      <c r="O48" s="42">
        <v>95</v>
      </c>
      <c r="P48" s="42">
        <v>109</v>
      </c>
      <c r="Q48" s="42">
        <v>67</v>
      </c>
      <c r="R48" s="42">
        <v>83</v>
      </c>
      <c r="S48" s="42">
        <v>97</v>
      </c>
      <c r="T48" s="42">
        <v>97</v>
      </c>
      <c r="U48" s="42">
        <v>131</v>
      </c>
      <c r="V48" s="42">
        <v>175</v>
      </c>
      <c r="W48" s="49">
        <v>10</v>
      </c>
      <c r="X48" s="42">
        <v>10</v>
      </c>
      <c r="Y48" s="42">
        <v>10</v>
      </c>
      <c r="Z48" s="42">
        <v>11</v>
      </c>
      <c r="AA48" s="42">
        <v>7</v>
      </c>
      <c r="AB48" s="42">
        <v>9</v>
      </c>
      <c r="AC48" s="42">
        <v>10</v>
      </c>
      <c r="AD48" s="42">
        <v>8</v>
      </c>
      <c r="AE48" s="42">
        <v>8</v>
      </c>
      <c r="AF48" s="42">
        <v>9</v>
      </c>
      <c r="AG48" s="42">
        <v>8</v>
      </c>
      <c r="AH48" s="42">
        <v>8</v>
      </c>
      <c r="AI48" s="42">
        <v>9</v>
      </c>
      <c r="AJ48" s="42">
        <v>9</v>
      </c>
      <c r="AK48" s="42">
        <v>8</v>
      </c>
      <c r="AL48" s="42">
        <v>10</v>
      </c>
      <c r="AM48" s="42">
        <v>10</v>
      </c>
      <c r="AN48" s="42">
        <v>8</v>
      </c>
      <c r="AO48" s="42">
        <v>8</v>
      </c>
      <c r="AP48" s="42">
        <v>7</v>
      </c>
      <c r="AQ48" s="42">
        <v>11</v>
      </c>
      <c r="AR48" s="42">
        <v>12</v>
      </c>
      <c r="AS48" s="42">
        <v>13</v>
      </c>
      <c r="AT48" s="42">
        <v>16</v>
      </c>
      <c r="AU48" s="42">
        <v>15</v>
      </c>
      <c r="AV48" s="42">
        <v>13</v>
      </c>
      <c r="AW48" s="42">
        <v>17</v>
      </c>
      <c r="AX48" s="42">
        <v>11</v>
      </c>
      <c r="AY48" s="42">
        <v>15</v>
      </c>
      <c r="AZ48" s="42">
        <v>17</v>
      </c>
      <c r="BA48" s="42">
        <v>20</v>
      </c>
      <c r="BB48" s="42">
        <v>20</v>
      </c>
      <c r="BC48" s="42">
        <v>21</v>
      </c>
      <c r="BD48" s="42">
        <v>21</v>
      </c>
      <c r="BE48" s="42">
        <v>19</v>
      </c>
      <c r="BF48" s="42">
        <v>19</v>
      </c>
      <c r="BG48" s="42">
        <v>18</v>
      </c>
      <c r="BH48" s="42">
        <v>20</v>
      </c>
      <c r="BI48" s="42">
        <v>19</v>
      </c>
      <c r="BJ48" s="42">
        <v>18</v>
      </c>
      <c r="BK48" s="42">
        <v>18</v>
      </c>
      <c r="BL48" s="42">
        <v>20</v>
      </c>
      <c r="BM48" s="42">
        <v>20</v>
      </c>
      <c r="BN48" s="42">
        <v>20</v>
      </c>
      <c r="BO48" s="42">
        <v>20</v>
      </c>
      <c r="BP48" s="42">
        <v>19</v>
      </c>
      <c r="BQ48" s="42">
        <v>21</v>
      </c>
      <c r="BR48" s="42">
        <v>20</v>
      </c>
      <c r="BS48" s="42">
        <v>24</v>
      </c>
      <c r="BT48" s="42">
        <v>26</v>
      </c>
      <c r="BU48" s="42">
        <v>19</v>
      </c>
      <c r="BV48" s="42">
        <v>26</v>
      </c>
      <c r="BW48" s="42">
        <v>25</v>
      </c>
      <c r="BX48" s="42">
        <v>23</v>
      </c>
      <c r="BY48" s="42">
        <v>36</v>
      </c>
      <c r="BZ48" s="42">
        <v>25</v>
      </c>
      <c r="CA48" s="42">
        <v>14</v>
      </c>
      <c r="CB48" s="42">
        <v>19</v>
      </c>
      <c r="CC48" s="42">
        <v>17</v>
      </c>
      <c r="CD48" s="42">
        <v>17</v>
      </c>
      <c r="CE48" s="42">
        <v>16</v>
      </c>
      <c r="CF48" s="42">
        <v>17</v>
      </c>
      <c r="CG48" s="42">
        <v>25</v>
      </c>
      <c r="CH48" s="42">
        <v>25</v>
      </c>
      <c r="CI48" s="42">
        <v>26</v>
      </c>
      <c r="CJ48" s="42">
        <v>20</v>
      </c>
      <c r="CK48" s="42">
        <v>27</v>
      </c>
      <c r="CL48" s="42">
        <v>24</v>
      </c>
      <c r="CM48" s="42">
        <v>25</v>
      </c>
      <c r="CN48" s="42">
        <v>24</v>
      </c>
      <c r="CO48" s="42">
        <v>16</v>
      </c>
      <c r="CP48" s="42">
        <v>32</v>
      </c>
      <c r="CQ48" s="42">
        <v>19</v>
      </c>
      <c r="CR48" s="42">
        <v>37</v>
      </c>
      <c r="CS48" s="42">
        <v>36</v>
      </c>
      <c r="CT48" s="42">
        <v>39</v>
      </c>
      <c r="CU48" s="50">
        <v>53</v>
      </c>
      <c r="CV48" s="50">
        <v>39</v>
      </c>
      <c r="CW48" s="50">
        <v>38</v>
      </c>
      <c r="CX48" s="50">
        <v>45</v>
      </c>
    </row>
    <row r="49" spans="1:102">
      <c r="A49" s="13" t="s">
        <v>89</v>
      </c>
      <c r="B49" s="18" t="s">
        <v>969</v>
      </c>
      <c r="C49" s="42">
        <v>0</v>
      </c>
      <c r="D49" s="42">
        <v>0</v>
      </c>
      <c r="E49" s="42">
        <v>0</v>
      </c>
      <c r="F49" s="42">
        <v>0</v>
      </c>
      <c r="G49" s="42">
        <v>-1</v>
      </c>
      <c r="H49" s="42">
        <v>-1</v>
      </c>
      <c r="I49" s="42">
        <v>-1</v>
      </c>
      <c r="J49" s="42">
        <v>1</v>
      </c>
      <c r="K49" s="42">
        <v>0</v>
      </c>
      <c r="L49" s="42">
        <v>1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9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-1</v>
      </c>
      <c r="AQ49" s="42">
        <v>0</v>
      </c>
      <c r="AR49" s="42">
        <v>0</v>
      </c>
      <c r="AS49" s="42">
        <v>0</v>
      </c>
      <c r="AT49" s="42">
        <v>-1</v>
      </c>
      <c r="AU49" s="42">
        <v>-1</v>
      </c>
      <c r="AV49" s="42">
        <v>0</v>
      </c>
      <c r="AW49" s="42">
        <v>0</v>
      </c>
      <c r="AX49" s="42">
        <v>0</v>
      </c>
      <c r="AY49" s="42">
        <v>1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0</v>
      </c>
      <c r="BG49" s="42">
        <v>0</v>
      </c>
      <c r="BH49" s="42">
        <v>0</v>
      </c>
      <c r="BI49" s="42">
        <v>0</v>
      </c>
      <c r="BJ49" s="42">
        <v>1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U49" s="42">
        <v>0</v>
      </c>
      <c r="BV49" s="42">
        <v>0</v>
      </c>
      <c r="BW49" s="42">
        <v>0</v>
      </c>
      <c r="BX49" s="42">
        <v>0</v>
      </c>
      <c r="BY49" s="42">
        <v>0</v>
      </c>
      <c r="BZ49" s="42">
        <v>0</v>
      </c>
      <c r="CA49" s="42">
        <v>0</v>
      </c>
      <c r="CB49" s="42">
        <v>0</v>
      </c>
      <c r="CC49" s="42">
        <v>0</v>
      </c>
      <c r="CD49" s="42">
        <v>0</v>
      </c>
      <c r="CE49" s="42">
        <v>0</v>
      </c>
      <c r="CF49" s="42">
        <v>0</v>
      </c>
      <c r="CG49" s="42">
        <v>0</v>
      </c>
      <c r="CH49" s="42">
        <v>0</v>
      </c>
      <c r="CI49" s="42">
        <v>0</v>
      </c>
      <c r="CJ49" s="42">
        <v>0</v>
      </c>
      <c r="CK49" s="42">
        <v>0</v>
      </c>
      <c r="CL49" s="42">
        <v>0</v>
      </c>
      <c r="CM49" s="42">
        <v>0</v>
      </c>
      <c r="CN49" s="42">
        <v>0</v>
      </c>
      <c r="CO49" s="42">
        <v>0</v>
      </c>
      <c r="CP49" s="42">
        <v>0</v>
      </c>
      <c r="CQ49" s="42">
        <v>0</v>
      </c>
      <c r="CR49" s="42">
        <v>0</v>
      </c>
      <c r="CS49" s="42">
        <v>0</v>
      </c>
      <c r="CT49" s="42">
        <v>0</v>
      </c>
      <c r="CU49" s="50">
        <v>0</v>
      </c>
      <c r="CV49" s="50">
        <v>0</v>
      </c>
      <c r="CW49" s="50">
        <v>0</v>
      </c>
      <c r="CX49" s="50">
        <v>0</v>
      </c>
    </row>
    <row r="50" spans="1:102">
      <c r="A50" s="13" t="s">
        <v>91</v>
      </c>
      <c r="B50" s="18" t="s">
        <v>970</v>
      </c>
      <c r="C50" s="42">
        <v>28</v>
      </c>
      <c r="D50" s="42">
        <v>30</v>
      </c>
      <c r="E50" s="42">
        <v>30</v>
      </c>
      <c r="F50" s="42">
        <v>22</v>
      </c>
      <c r="G50" s="42">
        <v>17</v>
      </c>
      <c r="H50" s="42">
        <v>21</v>
      </c>
      <c r="I50" s="42">
        <v>31</v>
      </c>
      <c r="J50" s="42">
        <v>45</v>
      </c>
      <c r="K50" s="42">
        <v>44</v>
      </c>
      <c r="L50" s="42">
        <v>39</v>
      </c>
      <c r="M50" s="42">
        <v>35</v>
      </c>
      <c r="N50" s="42">
        <v>35</v>
      </c>
      <c r="O50" s="42">
        <v>44</v>
      </c>
      <c r="P50" s="42">
        <v>40</v>
      </c>
      <c r="Q50" s="42">
        <v>43</v>
      </c>
      <c r="R50" s="42">
        <v>47</v>
      </c>
      <c r="S50" s="42">
        <v>56</v>
      </c>
      <c r="T50" s="42">
        <v>66</v>
      </c>
      <c r="U50" s="42">
        <v>73</v>
      </c>
      <c r="V50" s="42">
        <v>42</v>
      </c>
      <c r="W50" s="49">
        <v>7</v>
      </c>
      <c r="X50" s="42">
        <v>8</v>
      </c>
      <c r="Y50" s="42">
        <v>7</v>
      </c>
      <c r="Z50" s="42">
        <v>6</v>
      </c>
      <c r="AA50" s="42">
        <v>7</v>
      </c>
      <c r="AB50" s="42">
        <v>7</v>
      </c>
      <c r="AC50" s="42">
        <v>9</v>
      </c>
      <c r="AD50" s="42">
        <v>7</v>
      </c>
      <c r="AE50" s="42">
        <v>8</v>
      </c>
      <c r="AF50" s="42">
        <v>8</v>
      </c>
      <c r="AG50" s="42">
        <v>7</v>
      </c>
      <c r="AH50" s="42">
        <v>7</v>
      </c>
      <c r="AI50" s="42">
        <v>6</v>
      </c>
      <c r="AJ50" s="42">
        <v>5</v>
      </c>
      <c r="AK50" s="42">
        <v>6</v>
      </c>
      <c r="AL50" s="42">
        <v>5</v>
      </c>
      <c r="AM50" s="42">
        <v>5</v>
      </c>
      <c r="AN50" s="42">
        <v>4</v>
      </c>
      <c r="AO50" s="42">
        <v>4</v>
      </c>
      <c r="AP50" s="42">
        <v>4</v>
      </c>
      <c r="AQ50" s="42">
        <v>5</v>
      </c>
      <c r="AR50" s="42">
        <v>5</v>
      </c>
      <c r="AS50" s="42">
        <v>5</v>
      </c>
      <c r="AT50" s="42">
        <v>6</v>
      </c>
      <c r="AU50" s="42">
        <v>7</v>
      </c>
      <c r="AV50" s="42">
        <v>7</v>
      </c>
      <c r="AW50" s="42">
        <v>8</v>
      </c>
      <c r="AX50" s="42">
        <v>9</v>
      </c>
      <c r="AY50" s="42">
        <v>10</v>
      </c>
      <c r="AZ50" s="42">
        <v>11</v>
      </c>
      <c r="BA50" s="42">
        <v>12</v>
      </c>
      <c r="BB50" s="42">
        <v>12</v>
      </c>
      <c r="BC50" s="42">
        <v>13</v>
      </c>
      <c r="BD50" s="42">
        <v>13</v>
      </c>
      <c r="BE50" s="42">
        <v>9</v>
      </c>
      <c r="BF50" s="42">
        <v>9</v>
      </c>
      <c r="BG50" s="42">
        <v>9</v>
      </c>
      <c r="BH50" s="42">
        <v>11</v>
      </c>
      <c r="BI50" s="42">
        <v>9</v>
      </c>
      <c r="BJ50" s="42">
        <v>10</v>
      </c>
      <c r="BK50" s="42">
        <v>9</v>
      </c>
      <c r="BL50" s="42">
        <v>9</v>
      </c>
      <c r="BM50" s="42">
        <v>8</v>
      </c>
      <c r="BN50" s="42">
        <v>9</v>
      </c>
      <c r="BO50" s="42">
        <v>9</v>
      </c>
      <c r="BP50" s="42">
        <v>8</v>
      </c>
      <c r="BQ50" s="42">
        <v>9</v>
      </c>
      <c r="BR50" s="42">
        <v>9</v>
      </c>
      <c r="BS50" s="42">
        <v>12</v>
      </c>
      <c r="BT50" s="42">
        <v>11</v>
      </c>
      <c r="BU50" s="42">
        <v>11</v>
      </c>
      <c r="BV50" s="42">
        <v>10</v>
      </c>
      <c r="BW50" s="42">
        <v>10</v>
      </c>
      <c r="BX50" s="42">
        <v>10</v>
      </c>
      <c r="BY50" s="42">
        <v>9</v>
      </c>
      <c r="BZ50" s="42">
        <v>11</v>
      </c>
      <c r="CA50" s="42">
        <v>11</v>
      </c>
      <c r="CB50" s="42">
        <v>11</v>
      </c>
      <c r="CC50" s="42">
        <v>10</v>
      </c>
      <c r="CD50" s="42">
        <v>11</v>
      </c>
      <c r="CE50" s="42">
        <v>13</v>
      </c>
      <c r="CF50" s="42">
        <v>10</v>
      </c>
      <c r="CG50" s="42">
        <v>12</v>
      </c>
      <c r="CH50" s="42">
        <v>12</v>
      </c>
      <c r="CI50" s="42">
        <v>13</v>
      </c>
      <c r="CJ50" s="42">
        <v>14</v>
      </c>
      <c r="CK50" s="42">
        <v>14</v>
      </c>
      <c r="CL50" s="42">
        <v>15</v>
      </c>
      <c r="CM50" s="42">
        <v>17</v>
      </c>
      <c r="CN50" s="42">
        <v>15</v>
      </c>
      <c r="CO50" s="42">
        <v>17</v>
      </c>
      <c r="CP50" s="42">
        <v>17</v>
      </c>
      <c r="CQ50" s="42">
        <v>17</v>
      </c>
      <c r="CR50" s="42">
        <v>21</v>
      </c>
      <c r="CS50" s="42">
        <v>19</v>
      </c>
      <c r="CT50" s="42">
        <v>16</v>
      </c>
      <c r="CU50" s="50">
        <v>13</v>
      </c>
      <c r="CV50" s="50">
        <v>10</v>
      </c>
      <c r="CW50" s="50">
        <v>9</v>
      </c>
      <c r="CX50" s="50">
        <v>10</v>
      </c>
    </row>
    <row r="51" spans="1:102">
      <c r="A51" s="1" t="s">
        <v>93</v>
      </c>
      <c r="B51" s="18" t="s">
        <v>971</v>
      </c>
      <c r="C51" s="42">
        <v>277</v>
      </c>
      <c r="D51" s="42">
        <v>547</v>
      </c>
      <c r="E51" s="42">
        <v>631</v>
      </c>
      <c r="F51" s="42">
        <v>787</v>
      </c>
      <c r="G51" s="42">
        <v>689</v>
      </c>
      <c r="H51" s="42">
        <v>786</v>
      </c>
      <c r="I51" s="42">
        <v>786</v>
      </c>
      <c r="J51" s="42">
        <v>759</v>
      </c>
      <c r="K51" s="42">
        <v>700</v>
      </c>
      <c r="L51" s="42">
        <v>682</v>
      </c>
      <c r="M51" s="42">
        <v>744</v>
      </c>
      <c r="N51" s="42">
        <v>657</v>
      </c>
      <c r="O51" s="42">
        <v>626</v>
      </c>
      <c r="P51" s="42">
        <v>652</v>
      </c>
      <c r="Q51" s="42">
        <v>670</v>
      </c>
      <c r="R51" s="42">
        <v>732</v>
      </c>
      <c r="S51" s="42">
        <v>774</v>
      </c>
      <c r="T51" s="42">
        <v>877</v>
      </c>
      <c r="U51" s="42">
        <v>803</v>
      </c>
      <c r="V51" s="42">
        <v>788</v>
      </c>
      <c r="W51" s="49">
        <v>53</v>
      </c>
      <c r="X51" s="42">
        <v>63</v>
      </c>
      <c r="Y51" s="42">
        <v>74</v>
      </c>
      <c r="Z51" s="42">
        <v>87</v>
      </c>
      <c r="AA51" s="42">
        <v>124</v>
      </c>
      <c r="AB51" s="42">
        <v>138</v>
      </c>
      <c r="AC51" s="42">
        <v>144</v>
      </c>
      <c r="AD51" s="42">
        <v>141</v>
      </c>
      <c r="AE51" s="42">
        <v>148</v>
      </c>
      <c r="AF51" s="42">
        <v>149</v>
      </c>
      <c r="AG51" s="42">
        <v>162</v>
      </c>
      <c r="AH51" s="42">
        <v>172</v>
      </c>
      <c r="AI51" s="42">
        <v>174</v>
      </c>
      <c r="AJ51" s="42">
        <v>193</v>
      </c>
      <c r="AK51" s="42">
        <v>209</v>
      </c>
      <c r="AL51" s="42">
        <v>211</v>
      </c>
      <c r="AM51" s="42">
        <v>177</v>
      </c>
      <c r="AN51" s="42">
        <v>173</v>
      </c>
      <c r="AO51" s="42">
        <v>171</v>
      </c>
      <c r="AP51" s="42">
        <v>168</v>
      </c>
      <c r="AQ51" s="42">
        <v>202</v>
      </c>
      <c r="AR51" s="42">
        <v>197</v>
      </c>
      <c r="AS51" s="42">
        <v>195</v>
      </c>
      <c r="AT51" s="42">
        <v>192</v>
      </c>
      <c r="AU51" s="42">
        <v>195</v>
      </c>
      <c r="AV51" s="42">
        <v>195</v>
      </c>
      <c r="AW51" s="42">
        <v>197</v>
      </c>
      <c r="AX51" s="42">
        <v>199</v>
      </c>
      <c r="AY51" s="42">
        <v>192</v>
      </c>
      <c r="AZ51" s="42">
        <v>188</v>
      </c>
      <c r="BA51" s="42">
        <v>191</v>
      </c>
      <c r="BB51" s="42">
        <v>188</v>
      </c>
      <c r="BC51" s="42">
        <v>176</v>
      </c>
      <c r="BD51" s="42">
        <v>177</v>
      </c>
      <c r="BE51" s="42">
        <v>176</v>
      </c>
      <c r="BF51" s="42">
        <v>171</v>
      </c>
      <c r="BG51" s="42">
        <v>170</v>
      </c>
      <c r="BH51" s="42">
        <v>171</v>
      </c>
      <c r="BI51" s="42">
        <v>170</v>
      </c>
      <c r="BJ51" s="42">
        <v>171</v>
      </c>
      <c r="BK51" s="42">
        <v>181</v>
      </c>
      <c r="BL51" s="42">
        <v>183</v>
      </c>
      <c r="BM51" s="42">
        <v>187</v>
      </c>
      <c r="BN51" s="42">
        <v>193</v>
      </c>
      <c r="BO51" s="42">
        <v>160</v>
      </c>
      <c r="BP51" s="42">
        <v>164</v>
      </c>
      <c r="BQ51" s="42">
        <v>169</v>
      </c>
      <c r="BR51" s="42">
        <v>164</v>
      </c>
      <c r="BS51" s="42">
        <v>154</v>
      </c>
      <c r="BT51" s="42">
        <v>156</v>
      </c>
      <c r="BU51" s="42">
        <v>159</v>
      </c>
      <c r="BV51" s="42">
        <v>157</v>
      </c>
      <c r="BW51" s="42">
        <v>159</v>
      </c>
      <c r="BX51" s="42">
        <v>164</v>
      </c>
      <c r="BY51" s="42">
        <v>164</v>
      </c>
      <c r="BZ51" s="42">
        <v>165</v>
      </c>
      <c r="CA51" s="42">
        <v>161</v>
      </c>
      <c r="CB51" s="42">
        <v>167</v>
      </c>
      <c r="CC51" s="42">
        <v>173</v>
      </c>
      <c r="CD51" s="42">
        <v>169</v>
      </c>
      <c r="CE51" s="42">
        <v>177</v>
      </c>
      <c r="CF51" s="42">
        <v>180</v>
      </c>
      <c r="CG51" s="42">
        <v>185</v>
      </c>
      <c r="CH51" s="42">
        <v>190</v>
      </c>
      <c r="CI51" s="42">
        <v>187</v>
      </c>
      <c r="CJ51" s="42">
        <v>192</v>
      </c>
      <c r="CK51" s="42">
        <v>196</v>
      </c>
      <c r="CL51" s="42">
        <v>199</v>
      </c>
      <c r="CM51" s="42">
        <v>218</v>
      </c>
      <c r="CN51" s="42">
        <v>221</v>
      </c>
      <c r="CO51" s="42">
        <v>226</v>
      </c>
      <c r="CP51" s="42">
        <v>222</v>
      </c>
      <c r="CQ51" s="42">
        <v>190</v>
      </c>
      <c r="CR51" s="42">
        <v>218</v>
      </c>
      <c r="CS51" s="42">
        <v>198</v>
      </c>
      <c r="CT51" s="42">
        <v>197</v>
      </c>
      <c r="CU51" s="50">
        <v>193</v>
      </c>
      <c r="CV51" s="50">
        <v>196</v>
      </c>
      <c r="CW51" s="50">
        <v>200</v>
      </c>
      <c r="CX51" s="50">
        <v>199</v>
      </c>
    </row>
    <row r="52" spans="1:102">
      <c r="A52" s="9" t="s">
        <v>95</v>
      </c>
      <c r="B52" s="18" t="s">
        <v>972</v>
      </c>
      <c r="C52" s="42">
        <v>277</v>
      </c>
      <c r="D52" s="42">
        <v>547</v>
      </c>
      <c r="E52" s="42">
        <v>631</v>
      </c>
      <c r="F52" s="42">
        <v>787</v>
      </c>
      <c r="G52" s="42">
        <v>689</v>
      </c>
      <c r="H52" s="42">
        <v>786</v>
      </c>
      <c r="I52" s="42">
        <v>786</v>
      </c>
      <c r="J52" s="42">
        <v>759</v>
      </c>
      <c r="K52" s="42">
        <v>700</v>
      </c>
      <c r="L52" s="42">
        <v>682</v>
      </c>
      <c r="M52" s="42">
        <v>744</v>
      </c>
      <c r="N52" s="42">
        <v>657</v>
      </c>
      <c r="O52" s="42">
        <v>626</v>
      </c>
      <c r="P52" s="42">
        <v>652</v>
      </c>
      <c r="Q52" s="42">
        <v>670</v>
      </c>
      <c r="R52" s="42">
        <v>732</v>
      </c>
      <c r="S52" s="42">
        <v>774</v>
      </c>
      <c r="T52" s="42">
        <v>877</v>
      </c>
      <c r="U52" s="42">
        <v>803</v>
      </c>
      <c r="V52" s="42">
        <v>788</v>
      </c>
      <c r="W52" s="49">
        <v>53</v>
      </c>
      <c r="X52" s="42">
        <v>63</v>
      </c>
      <c r="Y52" s="42">
        <v>74</v>
      </c>
      <c r="Z52" s="42">
        <v>87</v>
      </c>
      <c r="AA52" s="42">
        <v>124</v>
      </c>
      <c r="AB52" s="42">
        <v>138</v>
      </c>
      <c r="AC52" s="42">
        <v>144</v>
      </c>
      <c r="AD52" s="42">
        <v>141</v>
      </c>
      <c r="AE52" s="42">
        <v>148</v>
      </c>
      <c r="AF52" s="42">
        <v>149</v>
      </c>
      <c r="AG52" s="42">
        <v>162</v>
      </c>
      <c r="AH52" s="42">
        <v>172</v>
      </c>
      <c r="AI52" s="42">
        <v>174</v>
      </c>
      <c r="AJ52" s="42">
        <v>193</v>
      </c>
      <c r="AK52" s="42">
        <v>209</v>
      </c>
      <c r="AL52" s="42">
        <v>211</v>
      </c>
      <c r="AM52" s="42">
        <v>177</v>
      </c>
      <c r="AN52" s="42">
        <v>173</v>
      </c>
      <c r="AO52" s="42">
        <v>171</v>
      </c>
      <c r="AP52" s="42">
        <v>168</v>
      </c>
      <c r="AQ52" s="42">
        <v>202</v>
      </c>
      <c r="AR52" s="42">
        <v>197</v>
      </c>
      <c r="AS52" s="42">
        <v>195</v>
      </c>
      <c r="AT52" s="42">
        <v>192</v>
      </c>
      <c r="AU52" s="42">
        <v>195</v>
      </c>
      <c r="AV52" s="42">
        <v>195</v>
      </c>
      <c r="AW52" s="42">
        <v>197</v>
      </c>
      <c r="AX52" s="42">
        <v>199</v>
      </c>
      <c r="AY52" s="42">
        <v>192</v>
      </c>
      <c r="AZ52" s="42">
        <v>188</v>
      </c>
      <c r="BA52" s="42">
        <v>191</v>
      </c>
      <c r="BB52" s="42">
        <v>188</v>
      </c>
      <c r="BC52" s="42">
        <v>176</v>
      </c>
      <c r="BD52" s="42">
        <v>177</v>
      </c>
      <c r="BE52" s="42">
        <v>176</v>
      </c>
      <c r="BF52" s="42">
        <v>171</v>
      </c>
      <c r="BG52" s="42">
        <v>170</v>
      </c>
      <c r="BH52" s="42">
        <v>171</v>
      </c>
      <c r="BI52" s="42">
        <v>170</v>
      </c>
      <c r="BJ52" s="42">
        <v>171</v>
      </c>
      <c r="BK52" s="42">
        <v>181</v>
      </c>
      <c r="BL52" s="42">
        <v>183</v>
      </c>
      <c r="BM52" s="42">
        <v>187</v>
      </c>
      <c r="BN52" s="42">
        <v>193</v>
      </c>
      <c r="BO52" s="42">
        <v>160</v>
      </c>
      <c r="BP52" s="42">
        <v>164</v>
      </c>
      <c r="BQ52" s="42">
        <v>169</v>
      </c>
      <c r="BR52" s="42">
        <v>164</v>
      </c>
      <c r="BS52" s="42">
        <v>154</v>
      </c>
      <c r="BT52" s="42">
        <v>156</v>
      </c>
      <c r="BU52" s="42">
        <v>159</v>
      </c>
      <c r="BV52" s="42">
        <v>157</v>
      </c>
      <c r="BW52" s="42">
        <v>159</v>
      </c>
      <c r="BX52" s="42">
        <v>164</v>
      </c>
      <c r="BY52" s="42">
        <v>164</v>
      </c>
      <c r="BZ52" s="42">
        <v>165</v>
      </c>
      <c r="CA52" s="42">
        <v>161</v>
      </c>
      <c r="CB52" s="42">
        <v>167</v>
      </c>
      <c r="CC52" s="42">
        <v>173</v>
      </c>
      <c r="CD52" s="42">
        <v>169</v>
      </c>
      <c r="CE52" s="42">
        <v>177</v>
      </c>
      <c r="CF52" s="42">
        <v>180</v>
      </c>
      <c r="CG52" s="42">
        <v>185</v>
      </c>
      <c r="CH52" s="42">
        <v>190</v>
      </c>
      <c r="CI52" s="42">
        <v>187</v>
      </c>
      <c r="CJ52" s="42">
        <v>192</v>
      </c>
      <c r="CK52" s="42">
        <v>196</v>
      </c>
      <c r="CL52" s="42">
        <v>199</v>
      </c>
      <c r="CM52" s="42">
        <v>218</v>
      </c>
      <c r="CN52" s="42">
        <v>221</v>
      </c>
      <c r="CO52" s="42">
        <v>226</v>
      </c>
      <c r="CP52" s="42">
        <v>222</v>
      </c>
      <c r="CQ52" s="42">
        <v>190</v>
      </c>
      <c r="CR52" s="42">
        <v>218</v>
      </c>
      <c r="CS52" s="42">
        <v>198</v>
      </c>
      <c r="CT52" s="42">
        <v>197</v>
      </c>
      <c r="CU52" s="50">
        <v>193</v>
      </c>
      <c r="CV52" s="50">
        <v>196</v>
      </c>
      <c r="CW52" s="50">
        <v>200</v>
      </c>
      <c r="CX52" s="50">
        <v>199</v>
      </c>
    </row>
    <row r="53" spans="1:102">
      <c r="A53" s="1" t="s">
        <v>97</v>
      </c>
      <c r="B53" s="18" t="s">
        <v>973</v>
      </c>
      <c r="C53" s="42">
        <v>1653</v>
      </c>
      <c r="D53" s="42">
        <v>1516</v>
      </c>
      <c r="E53" s="42">
        <v>1598</v>
      </c>
      <c r="F53" s="42">
        <v>1576</v>
      </c>
      <c r="G53" s="42">
        <v>1525</v>
      </c>
      <c r="H53" s="42">
        <v>1500</v>
      </c>
      <c r="I53" s="42">
        <v>1612</v>
      </c>
      <c r="J53" s="42">
        <v>1524</v>
      </c>
      <c r="K53" s="42">
        <v>1901</v>
      </c>
      <c r="L53" s="42">
        <v>1937</v>
      </c>
      <c r="M53" s="42">
        <v>2041</v>
      </c>
      <c r="N53" s="42">
        <v>2012</v>
      </c>
      <c r="O53" s="42">
        <v>2368</v>
      </c>
      <c r="P53" s="42">
        <v>2536</v>
      </c>
      <c r="Q53" s="42">
        <v>2506</v>
      </c>
      <c r="R53" s="42">
        <v>2617</v>
      </c>
      <c r="S53" s="42">
        <v>2728</v>
      </c>
      <c r="T53" s="42">
        <v>2916</v>
      </c>
      <c r="U53" s="42">
        <v>3108</v>
      </c>
      <c r="V53" s="42">
        <v>3303</v>
      </c>
      <c r="W53" s="49">
        <v>438</v>
      </c>
      <c r="X53" s="42">
        <v>410</v>
      </c>
      <c r="Y53" s="42">
        <v>412</v>
      </c>
      <c r="Z53" s="42">
        <v>393</v>
      </c>
      <c r="AA53" s="42">
        <v>371</v>
      </c>
      <c r="AB53" s="42">
        <v>367</v>
      </c>
      <c r="AC53" s="42">
        <v>384</v>
      </c>
      <c r="AD53" s="42">
        <v>394</v>
      </c>
      <c r="AE53" s="42">
        <v>393</v>
      </c>
      <c r="AF53" s="42">
        <v>392</v>
      </c>
      <c r="AG53" s="42">
        <v>410</v>
      </c>
      <c r="AH53" s="42">
        <v>403</v>
      </c>
      <c r="AI53" s="42">
        <v>404</v>
      </c>
      <c r="AJ53" s="42">
        <v>398</v>
      </c>
      <c r="AK53" s="42">
        <v>384</v>
      </c>
      <c r="AL53" s="42">
        <v>390</v>
      </c>
      <c r="AM53" s="42">
        <v>400</v>
      </c>
      <c r="AN53" s="42">
        <v>393</v>
      </c>
      <c r="AO53" s="42">
        <v>370</v>
      </c>
      <c r="AP53" s="42">
        <v>362</v>
      </c>
      <c r="AQ53" s="42">
        <v>361</v>
      </c>
      <c r="AR53" s="42">
        <v>374</v>
      </c>
      <c r="AS53" s="42">
        <v>384</v>
      </c>
      <c r="AT53" s="42">
        <v>381</v>
      </c>
      <c r="AU53" s="42">
        <v>393</v>
      </c>
      <c r="AV53" s="42">
        <v>402</v>
      </c>
      <c r="AW53" s="42">
        <v>416</v>
      </c>
      <c r="AX53" s="42">
        <v>401</v>
      </c>
      <c r="AY53" s="42">
        <v>374</v>
      </c>
      <c r="AZ53" s="42">
        <v>374</v>
      </c>
      <c r="BA53" s="42">
        <v>390</v>
      </c>
      <c r="BB53" s="42">
        <v>386</v>
      </c>
      <c r="BC53" s="42">
        <v>464</v>
      </c>
      <c r="BD53" s="42">
        <v>474</v>
      </c>
      <c r="BE53" s="42">
        <v>463</v>
      </c>
      <c r="BF53" s="42">
        <v>500</v>
      </c>
      <c r="BG53" s="42">
        <v>493</v>
      </c>
      <c r="BH53" s="42">
        <v>468</v>
      </c>
      <c r="BI53" s="42">
        <v>493</v>
      </c>
      <c r="BJ53" s="42">
        <v>483</v>
      </c>
      <c r="BK53" s="42">
        <v>495</v>
      </c>
      <c r="BL53" s="42">
        <v>499</v>
      </c>
      <c r="BM53" s="42">
        <v>507</v>
      </c>
      <c r="BN53" s="42">
        <v>540</v>
      </c>
      <c r="BO53" s="42">
        <v>495</v>
      </c>
      <c r="BP53" s="42">
        <v>490</v>
      </c>
      <c r="BQ53" s="42">
        <v>501</v>
      </c>
      <c r="BR53" s="42">
        <v>526</v>
      </c>
      <c r="BS53" s="42">
        <v>551</v>
      </c>
      <c r="BT53" s="42">
        <v>591</v>
      </c>
      <c r="BU53" s="42">
        <v>621</v>
      </c>
      <c r="BV53" s="42">
        <v>605</v>
      </c>
      <c r="BW53" s="42">
        <v>632</v>
      </c>
      <c r="BX53" s="42">
        <v>631</v>
      </c>
      <c r="BY53" s="42">
        <v>633</v>
      </c>
      <c r="BZ53" s="42">
        <v>640</v>
      </c>
      <c r="CA53" s="42">
        <v>611</v>
      </c>
      <c r="CB53" s="42">
        <v>630</v>
      </c>
      <c r="CC53" s="42">
        <v>642</v>
      </c>
      <c r="CD53" s="42">
        <v>623</v>
      </c>
      <c r="CE53" s="42">
        <v>626</v>
      </c>
      <c r="CF53" s="42">
        <v>656</v>
      </c>
      <c r="CG53" s="42">
        <v>683</v>
      </c>
      <c r="CH53" s="42">
        <v>652</v>
      </c>
      <c r="CI53" s="42">
        <v>660</v>
      </c>
      <c r="CJ53" s="42">
        <v>686</v>
      </c>
      <c r="CK53" s="42">
        <v>682</v>
      </c>
      <c r="CL53" s="42">
        <v>700</v>
      </c>
      <c r="CM53" s="42">
        <v>732</v>
      </c>
      <c r="CN53" s="42">
        <v>699</v>
      </c>
      <c r="CO53" s="42">
        <v>747</v>
      </c>
      <c r="CP53" s="42">
        <v>738</v>
      </c>
      <c r="CQ53" s="42">
        <v>758</v>
      </c>
      <c r="CR53" s="42">
        <v>757</v>
      </c>
      <c r="CS53" s="42">
        <v>783</v>
      </c>
      <c r="CT53" s="42">
        <v>810</v>
      </c>
      <c r="CU53" s="50">
        <v>804</v>
      </c>
      <c r="CV53" s="50">
        <v>835</v>
      </c>
      <c r="CW53" s="50">
        <v>846</v>
      </c>
      <c r="CX53" s="50">
        <v>818</v>
      </c>
    </row>
    <row r="54" spans="1:102">
      <c r="A54" s="9" t="s">
        <v>99</v>
      </c>
      <c r="B54" s="18" t="s">
        <v>974</v>
      </c>
      <c r="C54" s="42">
        <v>231</v>
      </c>
      <c r="D54" s="42">
        <v>189</v>
      </c>
      <c r="E54" s="42">
        <v>204</v>
      </c>
      <c r="F54" s="42">
        <v>178</v>
      </c>
      <c r="G54" s="42">
        <v>158</v>
      </c>
      <c r="H54" s="42">
        <v>167</v>
      </c>
      <c r="I54" s="42">
        <v>154</v>
      </c>
      <c r="J54" s="42">
        <v>128</v>
      </c>
      <c r="K54" s="42">
        <v>164</v>
      </c>
      <c r="L54" s="42">
        <v>156</v>
      </c>
      <c r="M54" s="42">
        <v>165</v>
      </c>
      <c r="N54" s="42">
        <v>154</v>
      </c>
      <c r="O54" s="42">
        <v>198</v>
      </c>
      <c r="P54" s="42">
        <v>255</v>
      </c>
      <c r="Q54" s="42">
        <v>244</v>
      </c>
      <c r="R54" s="42">
        <v>221</v>
      </c>
      <c r="S54" s="42">
        <v>217</v>
      </c>
      <c r="T54" s="42">
        <v>229</v>
      </c>
      <c r="U54" s="42">
        <v>231</v>
      </c>
      <c r="V54" s="42">
        <v>239</v>
      </c>
      <c r="W54" s="49">
        <v>65</v>
      </c>
      <c r="X54" s="42">
        <v>59</v>
      </c>
      <c r="Y54" s="42">
        <v>54</v>
      </c>
      <c r="Z54" s="42">
        <v>53</v>
      </c>
      <c r="AA54" s="42">
        <v>49</v>
      </c>
      <c r="AB54" s="42">
        <v>47</v>
      </c>
      <c r="AC54" s="42">
        <v>45</v>
      </c>
      <c r="AD54" s="42">
        <v>48</v>
      </c>
      <c r="AE54" s="42">
        <v>49</v>
      </c>
      <c r="AF54" s="42">
        <v>51</v>
      </c>
      <c r="AG54" s="42">
        <v>55</v>
      </c>
      <c r="AH54" s="42">
        <v>49</v>
      </c>
      <c r="AI54" s="42">
        <v>48</v>
      </c>
      <c r="AJ54" s="42">
        <v>46</v>
      </c>
      <c r="AK54" s="42">
        <v>43</v>
      </c>
      <c r="AL54" s="42">
        <v>41</v>
      </c>
      <c r="AM54" s="42">
        <v>40</v>
      </c>
      <c r="AN54" s="42">
        <v>41</v>
      </c>
      <c r="AO54" s="42">
        <v>39</v>
      </c>
      <c r="AP54" s="42">
        <v>38</v>
      </c>
      <c r="AQ54" s="42">
        <v>41</v>
      </c>
      <c r="AR54" s="42">
        <v>40</v>
      </c>
      <c r="AS54" s="42">
        <v>41</v>
      </c>
      <c r="AT54" s="42">
        <v>45</v>
      </c>
      <c r="AU54" s="42">
        <v>38</v>
      </c>
      <c r="AV54" s="42">
        <v>40</v>
      </c>
      <c r="AW54" s="42">
        <v>40</v>
      </c>
      <c r="AX54" s="42">
        <v>36</v>
      </c>
      <c r="AY54" s="42">
        <v>32</v>
      </c>
      <c r="AZ54" s="42">
        <v>32</v>
      </c>
      <c r="BA54" s="42">
        <v>32</v>
      </c>
      <c r="BB54" s="42">
        <v>32</v>
      </c>
      <c r="BC54" s="42">
        <v>40</v>
      </c>
      <c r="BD54" s="42">
        <v>42</v>
      </c>
      <c r="BE54" s="42">
        <v>40</v>
      </c>
      <c r="BF54" s="42">
        <v>42</v>
      </c>
      <c r="BG54" s="42">
        <v>42</v>
      </c>
      <c r="BH54" s="42">
        <v>35</v>
      </c>
      <c r="BI54" s="42">
        <v>40</v>
      </c>
      <c r="BJ54" s="42">
        <v>39</v>
      </c>
      <c r="BK54" s="42">
        <v>40</v>
      </c>
      <c r="BL54" s="42">
        <v>40</v>
      </c>
      <c r="BM54" s="42">
        <v>41</v>
      </c>
      <c r="BN54" s="42">
        <v>44</v>
      </c>
      <c r="BO54" s="42">
        <v>38</v>
      </c>
      <c r="BP54" s="42">
        <v>37</v>
      </c>
      <c r="BQ54" s="42">
        <v>38</v>
      </c>
      <c r="BR54" s="42">
        <v>41</v>
      </c>
      <c r="BS54" s="42">
        <v>45</v>
      </c>
      <c r="BT54" s="42">
        <v>48</v>
      </c>
      <c r="BU54" s="42">
        <v>51</v>
      </c>
      <c r="BV54" s="42">
        <v>54</v>
      </c>
      <c r="BW54" s="42">
        <v>57</v>
      </c>
      <c r="BX54" s="42">
        <v>65</v>
      </c>
      <c r="BY54" s="42">
        <v>68</v>
      </c>
      <c r="BZ54" s="42">
        <v>65</v>
      </c>
      <c r="CA54" s="42">
        <v>63</v>
      </c>
      <c r="CB54" s="42">
        <v>62</v>
      </c>
      <c r="CC54" s="42">
        <v>61</v>
      </c>
      <c r="CD54" s="42">
        <v>58</v>
      </c>
      <c r="CE54" s="42">
        <v>55</v>
      </c>
      <c r="CF54" s="42">
        <v>54</v>
      </c>
      <c r="CG54" s="42">
        <v>56</v>
      </c>
      <c r="CH54" s="42">
        <v>56</v>
      </c>
      <c r="CI54" s="42">
        <v>56</v>
      </c>
      <c r="CJ54" s="42">
        <v>54</v>
      </c>
      <c r="CK54" s="42">
        <v>54</v>
      </c>
      <c r="CL54" s="42">
        <v>53</v>
      </c>
      <c r="CM54" s="42">
        <v>52</v>
      </c>
      <c r="CN54" s="42">
        <v>56</v>
      </c>
      <c r="CO54" s="42">
        <v>63</v>
      </c>
      <c r="CP54" s="42">
        <v>58</v>
      </c>
      <c r="CQ54" s="42">
        <v>59</v>
      </c>
      <c r="CR54" s="42">
        <v>57</v>
      </c>
      <c r="CS54" s="42">
        <v>55</v>
      </c>
      <c r="CT54" s="42">
        <v>60</v>
      </c>
      <c r="CU54" s="50">
        <v>61</v>
      </c>
      <c r="CV54" s="50">
        <v>59</v>
      </c>
      <c r="CW54" s="50">
        <v>60</v>
      </c>
      <c r="CX54" s="50">
        <v>59</v>
      </c>
    </row>
    <row r="55" spans="1:102">
      <c r="A55" s="9" t="s">
        <v>101</v>
      </c>
      <c r="B55" s="18" t="s">
        <v>975</v>
      </c>
      <c r="C55" s="42">
        <v>673</v>
      </c>
      <c r="D55" s="42">
        <v>556</v>
      </c>
      <c r="E55" s="42">
        <v>564</v>
      </c>
      <c r="F55" s="42">
        <v>500</v>
      </c>
      <c r="G55" s="42">
        <v>425</v>
      </c>
      <c r="H55" s="42">
        <v>381</v>
      </c>
      <c r="I55" s="42">
        <v>371</v>
      </c>
      <c r="J55" s="42">
        <v>295</v>
      </c>
      <c r="K55" s="42">
        <v>353</v>
      </c>
      <c r="L55" s="42">
        <v>336</v>
      </c>
      <c r="M55" s="42">
        <v>343</v>
      </c>
      <c r="N55" s="42">
        <v>290</v>
      </c>
      <c r="O55" s="42">
        <v>355</v>
      </c>
      <c r="P55" s="42">
        <v>422</v>
      </c>
      <c r="Q55" s="42">
        <v>396</v>
      </c>
      <c r="R55" s="42">
        <v>418</v>
      </c>
      <c r="S55" s="42">
        <v>437</v>
      </c>
      <c r="T55" s="42">
        <v>430</v>
      </c>
      <c r="U55" s="42">
        <v>448</v>
      </c>
      <c r="V55" s="42">
        <v>474</v>
      </c>
      <c r="W55" s="49">
        <v>184</v>
      </c>
      <c r="X55" s="42">
        <v>165</v>
      </c>
      <c r="Y55" s="42">
        <v>169</v>
      </c>
      <c r="Z55" s="42">
        <v>155</v>
      </c>
      <c r="AA55" s="42">
        <v>141</v>
      </c>
      <c r="AB55" s="42">
        <v>137</v>
      </c>
      <c r="AC55" s="42">
        <v>138</v>
      </c>
      <c r="AD55" s="42">
        <v>140</v>
      </c>
      <c r="AE55" s="42">
        <v>140</v>
      </c>
      <c r="AF55" s="42">
        <v>141</v>
      </c>
      <c r="AG55" s="42">
        <v>144</v>
      </c>
      <c r="AH55" s="42">
        <v>139</v>
      </c>
      <c r="AI55" s="42">
        <v>137</v>
      </c>
      <c r="AJ55" s="42">
        <v>131</v>
      </c>
      <c r="AK55" s="42">
        <v>111</v>
      </c>
      <c r="AL55" s="42">
        <v>121</v>
      </c>
      <c r="AM55" s="42">
        <v>117</v>
      </c>
      <c r="AN55" s="42">
        <v>111</v>
      </c>
      <c r="AO55" s="42">
        <v>99</v>
      </c>
      <c r="AP55" s="42">
        <v>98</v>
      </c>
      <c r="AQ55" s="42">
        <v>92</v>
      </c>
      <c r="AR55" s="42">
        <v>98</v>
      </c>
      <c r="AS55" s="42">
        <v>100</v>
      </c>
      <c r="AT55" s="42">
        <v>91</v>
      </c>
      <c r="AU55" s="42">
        <v>98</v>
      </c>
      <c r="AV55" s="42">
        <v>95</v>
      </c>
      <c r="AW55" s="42">
        <v>93</v>
      </c>
      <c r="AX55" s="42">
        <v>85</v>
      </c>
      <c r="AY55" s="42">
        <v>80</v>
      </c>
      <c r="AZ55" s="42">
        <v>69</v>
      </c>
      <c r="BA55" s="42">
        <v>71</v>
      </c>
      <c r="BB55" s="42">
        <v>75</v>
      </c>
      <c r="BC55" s="42">
        <v>89</v>
      </c>
      <c r="BD55" s="42">
        <v>88</v>
      </c>
      <c r="BE55" s="42">
        <v>87</v>
      </c>
      <c r="BF55" s="42">
        <v>89</v>
      </c>
      <c r="BG55" s="42">
        <v>83</v>
      </c>
      <c r="BH55" s="42">
        <v>84</v>
      </c>
      <c r="BI55" s="42">
        <v>86</v>
      </c>
      <c r="BJ55" s="42">
        <v>83</v>
      </c>
      <c r="BK55" s="42">
        <v>86</v>
      </c>
      <c r="BL55" s="42">
        <v>86</v>
      </c>
      <c r="BM55" s="42">
        <v>85</v>
      </c>
      <c r="BN55" s="42">
        <v>86</v>
      </c>
      <c r="BO55" s="42">
        <v>73</v>
      </c>
      <c r="BP55" s="42">
        <v>66</v>
      </c>
      <c r="BQ55" s="42">
        <v>73</v>
      </c>
      <c r="BR55" s="42">
        <v>78</v>
      </c>
      <c r="BS55" s="42">
        <v>81</v>
      </c>
      <c r="BT55" s="42">
        <v>87</v>
      </c>
      <c r="BU55" s="42">
        <v>94</v>
      </c>
      <c r="BV55" s="42">
        <v>93</v>
      </c>
      <c r="BW55" s="42">
        <v>100</v>
      </c>
      <c r="BX55" s="42">
        <v>109</v>
      </c>
      <c r="BY55" s="42">
        <v>108</v>
      </c>
      <c r="BZ55" s="42">
        <v>105</v>
      </c>
      <c r="CA55" s="42">
        <v>100</v>
      </c>
      <c r="CB55" s="42">
        <v>100</v>
      </c>
      <c r="CC55" s="42">
        <v>101</v>
      </c>
      <c r="CD55" s="42">
        <v>95</v>
      </c>
      <c r="CE55" s="42">
        <v>96</v>
      </c>
      <c r="CF55" s="42">
        <v>106</v>
      </c>
      <c r="CG55" s="42">
        <v>107</v>
      </c>
      <c r="CH55" s="42">
        <v>109</v>
      </c>
      <c r="CI55" s="42">
        <v>110</v>
      </c>
      <c r="CJ55" s="42">
        <v>110</v>
      </c>
      <c r="CK55" s="42">
        <v>109</v>
      </c>
      <c r="CL55" s="42">
        <v>108</v>
      </c>
      <c r="CM55" s="42">
        <v>108</v>
      </c>
      <c r="CN55" s="42">
        <v>108</v>
      </c>
      <c r="CO55" s="42">
        <v>106</v>
      </c>
      <c r="CP55" s="42">
        <v>108</v>
      </c>
      <c r="CQ55" s="42">
        <v>107</v>
      </c>
      <c r="CR55" s="42">
        <v>108</v>
      </c>
      <c r="CS55" s="42">
        <v>117</v>
      </c>
      <c r="CT55" s="42">
        <v>116</v>
      </c>
      <c r="CU55" s="50">
        <v>123</v>
      </c>
      <c r="CV55" s="50">
        <v>120</v>
      </c>
      <c r="CW55" s="50">
        <v>114</v>
      </c>
      <c r="CX55" s="50">
        <v>117</v>
      </c>
    </row>
    <row r="56" spans="1:102">
      <c r="A56" s="9" t="s">
        <v>103</v>
      </c>
      <c r="B56" s="18" t="s">
        <v>976</v>
      </c>
      <c r="C56" s="42">
        <v>749</v>
      </c>
      <c r="D56" s="42">
        <v>771</v>
      </c>
      <c r="E56" s="42">
        <v>830</v>
      </c>
      <c r="F56" s="42">
        <v>898</v>
      </c>
      <c r="G56" s="42">
        <v>942</v>
      </c>
      <c r="H56" s="42">
        <v>952</v>
      </c>
      <c r="I56" s="42">
        <v>1087</v>
      </c>
      <c r="J56" s="42">
        <v>1101</v>
      </c>
      <c r="K56" s="42">
        <v>1384</v>
      </c>
      <c r="L56" s="42">
        <v>1445</v>
      </c>
      <c r="M56" s="42">
        <v>1533</v>
      </c>
      <c r="N56" s="42">
        <v>1568</v>
      </c>
      <c r="O56" s="42">
        <v>1815</v>
      </c>
      <c r="P56" s="42">
        <v>1859</v>
      </c>
      <c r="Q56" s="42">
        <v>1866</v>
      </c>
      <c r="R56" s="42">
        <v>1978</v>
      </c>
      <c r="S56" s="42">
        <v>2074</v>
      </c>
      <c r="T56" s="42">
        <v>2257</v>
      </c>
      <c r="U56" s="42">
        <v>2429</v>
      </c>
      <c r="V56" s="42">
        <v>2590</v>
      </c>
      <c r="W56" s="49">
        <v>189</v>
      </c>
      <c r="X56" s="42">
        <v>186</v>
      </c>
      <c r="Y56" s="42">
        <v>189</v>
      </c>
      <c r="Z56" s="42">
        <v>185</v>
      </c>
      <c r="AA56" s="42">
        <v>181</v>
      </c>
      <c r="AB56" s="42">
        <v>183</v>
      </c>
      <c r="AC56" s="42">
        <v>201</v>
      </c>
      <c r="AD56" s="42">
        <v>206</v>
      </c>
      <c r="AE56" s="42">
        <v>204</v>
      </c>
      <c r="AF56" s="42">
        <v>200</v>
      </c>
      <c r="AG56" s="42">
        <v>211</v>
      </c>
      <c r="AH56" s="42">
        <v>215</v>
      </c>
      <c r="AI56" s="42">
        <v>219</v>
      </c>
      <c r="AJ56" s="42">
        <v>221</v>
      </c>
      <c r="AK56" s="42">
        <v>230</v>
      </c>
      <c r="AL56" s="42">
        <v>228</v>
      </c>
      <c r="AM56" s="42">
        <v>243</v>
      </c>
      <c r="AN56" s="42">
        <v>241</v>
      </c>
      <c r="AO56" s="42">
        <v>232</v>
      </c>
      <c r="AP56" s="42">
        <v>226</v>
      </c>
      <c r="AQ56" s="42">
        <v>228</v>
      </c>
      <c r="AR56" s="42">
        <v>236</v>
      </c>
      <c r="AS56" s="42">
        <v>243</v>
      </c>
      <c r="AT56" s="42">
        <v>245</v>
      </c>
      <c r="AU56" s="42">
        <v>257</v>
      </c>
      <c r="AV56" s="42">
        <v>268</v>
      </c>
      <c r="AW56" s="42">
        <v>282</v>
      </c>
      <c r="AX56" s="42">
        <v>280</v>
      </c>
      <c r="AY56" s="42">
        <v>262</v>
      </c>
      <c r="AZ56" s="42">
        <v>273</v>
      </c>
      <c r="BA56" s="42">
        <v>287</v>
      </c>
      <c r="BB56" s="42">
        <v>279</v>
      </c>
      <c r="BC56" s="42">
        <v>335</v>
      </c>
      <c r="BD56" s="42">
        <v>344</v>
      </c>
      <c r="BE56" s="42">
        <v>336</v>
      </c>
      <c r="BF56" s="42">
        <v>369</v>
      </c>
      <c r="BG56" s="42">
        <v>368</v>
      </c>
      <c r="BH56" s="42">
        <v>349</v>
      </c>
      <c r="BI56" s="42">
        <v>367</v>
      </c>
      <c r="BJ56" s="42">
        <v>361</v>
      </c>
      <c r="BK56" s="42">
        <v>369</v>
      </c>
      <c r="BL56" s="42">
        <v>373</v>
      </c>
      <c r="BM56" s="42">
        <v>381</v>
      </c>
      <c r="BN56" s="42">
        <v>410</v>
      </c>
      <c r="BO56" s="42">
        <v>384</v>
      </c>
      <c r="BP56" s="42">
        <v>387</v>
      </c>
      <c r="BQ56" s="42">
        <v>390</v>
      </c>
      <c r="BR56" s="42">
        <v>407</v>
      </c>
      <c r="BS56" s="42">
        <v>425</v>
      </c>
      <c r="BT56" s="42">
        <v>456</v>
      </c>
      <c r="BU56" s="42">
        <v>476</v>
      </c>
      <c r="BV56" s="42">
        <v>458</v>
      </c>
      <c r="BW56" s="42">
        <v>475</v>
      </c>
      <c r="BX56" s="42">
        <v>457</v>
      </c>
      <c r="BY56" s="42">
        <v>457</v>
      </c>
      <c r="BZ56" s="42">
        <v>470</v>
      </c>
      <c r="CA56" s="42">
        <v>448</v>
      </c>
      <c r="CB56" s="42">
        <v>468</v>
      </c>
      <c r="CC56" s="42">
        <v>479</v>
      </c>
      <c r="CD56" s="42">
        <v>471</v>
      </c>
      <c r="CE56" s="42">
        <v>476</v>
      </c>
      <c r="CF56" s="42">
        <v>495</v>
      </c>
      <c r="CG56" s="42">
        <v>520</v>
      </c>
      <c r="CH56" s="42">
        <v>487</v>
      </c>
      <c r="CI56" s="42">
        <v>494</v>
      </c>
      <c r="CJ56" s="42">
        <v>522</v>
      </c>
      <c r="CK56" s="42">
        <v>519</v>
      </c>
      <c r="CL56" s="42">
        <v>539</v>
      </c>
      <c r="CM56" s="42">
        <v>572</v>
      </c>
      <c r="CN56" s="42">
        <v>535</v>
      </c>
      <c r="CO56" s="42">
        <v>578</v>
      </c>
      <c r="CP56" s="42">
        <v>572</v>
      </c>
      <c r="CQ56" s="42">
        <v>592</v>
      </c>
      <c r="CR56" s="42">
        <v>592</v>
      </c>
      <c r="CS56" s="42">
        <v>611</v>
      </c>
      <c r="CT56" s="42">
        <v>634</v>
      </c>
      <c r="CU56" s="50">
        <v>621</v>
      </c>
      <c r="CV56" s="50">
        <v>655</v>
      </c>
      <c r="CW56" s="50">
        <v>672</v>
      </c>
      <c r="CX56" s="50">
        <v>642</v>
      </c>
    </row>
    <row r="57" spans="1:102">
      <c r="A57" s="1" t="s">
        <v>105</v>
      </c>
      <c r="B57" s="18" t="s">
        <v>977</v>
      </c>
      <c r="C57" s="42">
        <v>3841</v>
      </c>
      <c r="D57" s="42">
        <v>4373</v>
      </c>
      <c r="E57" s="42">
        <v>5167</v>
      </c>
      <c r="F57" s="42">
        <v>5578</v>
      </c>
      <c r="G57" s="42">
        <v>5684</v>
      </c>
      <c r="H57" s="42">
        <v>5847</v>
      </c>
      <c r="I57" s="42">
        <v>6075</v>
      </c>
      <c r="J57" s="42">
        <v>6743</v>
      </c>
      <c r="K57" s="42">
        <v>8863</v>
      </c>
      <c r="L57" s="42">
        <v>8944</v>
      </c>
      <c r="M57" s="42">
        <v>10032</v>
      </c>
      <c r="N57" s="42">
        <v>10550</v>
      </c>
      <c r="O57" s="42">
        <v>11240</v>
      </c>
      <c r="P57" s="42">
        <v>12015</v>
      </c>
      <c r="Q57" s="42">
        <v>11589</v>
      </c>
      <c r="R57" s="42">
        <v>12266</v>
      </c>
      <c r="S57" s="42">
        <v>12650</v>
      </c>
      <c r="T57" s="42">
        <v>13091</v>
      </c>
      <c r="U57" s="42">
        <v>13521</v>
      </c>
      <c r="V57" s="42">
        <v>13659</v>
      </c>
      <c r="W57" s="49">
        <v>956</v>
      </c>
      <c r="X57" s="42">
        <v>974</v>
      </c>
      <c r="Y57" s="42">
        <v>956</v>
      </c>
      <c r="Z57" s="42">
        <v>955</v>
      </c>
      <c r="AA57" s="42">
        <v>1018</v>
      </c>
      <c r="AB57" s="42">
        <v>1020</v>
      </c>
      <c r="AC57" s="42">
        <v>1167</v>
      </c>
      <c r="AD57" s="42">
        <v>1168</v>
      </c>
      <c r="AE57" s="42">
        <v>1211</v>
      </c>
      <c r="AF57" s="42">
        <v>1261</v>
      </c>
      <c r="AG57" s="42">
        <v>1334</v>
      </c>
      <c r="AH57" s="42">
        <v>1361</v>
      </c>
      <c r="AI57" s="42">
        <v>1386</v>
      </c>
      <c r="AJ57" s="42">
        <v>1386</v>
      </c>
      <c r="AK57" s="42">
        <v>1427</v>
      </c>
      <c r="AL57" s="42">
        <v>1379</v>
      </c>
      <c r="AM57" s="42">
        <v>1440</v>
      </c>
      <c r="AN57" s="42">
        <v>1420</v>
      </c>
      <c r="AO57" s="42">
        <v>1420</v>
      </c>
      <c r="AP57" s="42">
        <v>1404</v>
      </c>
      <c r="AQ57" s="42">
        <v>1416</v>
      </c>
      <c r="AR57" s="42">
        <v>1448</v>
      </c>
      <c r="AS57" s="42">
        <v>1463</v>
      </c>
      <c r="AT57" s="42">
        <v>1520</v>
      </c>
      <c r="AU57" s="42">
        <v>1504</v>
      </c>
      <c r="AV57" s="42">
        <v>1522</v>
      </c>
      <c r="AW57" s="42">
        <v>1520</v>
      </c>
      <c r="AX57" s="42">
        <v>1529</v>
      </c>
      <c r="AY57" s="42">
        <v>1557</v>
      </c>
      <c r="AZ57" s="42">
        <v>1622</v>
      </c>
      <c r="BA57" s="42">
        <v>1776</v>
      </c>
      <c r="BB57" s="42">
        <v>1788</v>
      </c>
      <c r="BC57" s="42">
        <v>2214</v>
      </c>
      <c r="BD57" s="42">
        <v>2211</v>
      </c>
      <c r="BE57" s="42">
        <v>2221</v>
      </c>
      <c r="BF57" s="42">
        <v>2217</v>
      </c>
      <c r="BG57" s="42">
        <v>2165</v>
      </c>
      <c r="BH57" s="42">
        <v>2238</v>
      </c>
      <c r="BI57" s="42">
        <v>2276</v>
      </c>
      <c r="BJ57" s="42">
        <v>2265</v>
      </c>
      <c r="BK57" s="42">
        <v>2329</v>
      </c>
      <c r="BL57" s="42">
        <v>2384</v>
      </c>
      <c r="BM57" s="42">
        <v>2551</v>
      </c>
      <c r="BN57" s="42">
        <v>2768</v>
      </c>
      <c r="BO57" s="42">
        <v>2712</v>
      </c>
      <c r="BP57" s="42">
        <v>2710</v>
      </c>
      <c r="BQ57" s="42">
        <v>2589</v>
      </c>
      <c r="BR57" s="42">
        <v>2539</v>
      </c>
      <c r="BS57" s="42">
        <v>2573</v>
      </c>
      <c r="BT57" s="42">
        <v>2806</v>
      </c>
      <c r="BU57" s="42">
        <v>2915</v>
      </c>
      <c r="BV57" s="42">
        <v>2946</v>
      </c>
      <c r="BW57" s="42">
        <v>2961</v>
      </c>
      <c r="BX57" s="42">
        <v>2985</v>
      </c>
      <c r="BY57" s="42">
        <v>3132</v>
      </c>
      <c r="BZ57" s="42">
        <v>2937</v>
      </c>
      <c r="CA57" s="42">
        <v>2811</v>
      </c>
      <c r="CB57" s="42">
        <v>2881</v>
      </c>
      <c r="CC57" s="42">
        <v>3001</v>
      </c>
      <c r="CD57" s="42">
        <v>2896</v>
      </c>
      <c r="CE57" s="42">
        <v>2967</v>
      </c>
      <c r="CF57" s="42">
        <v>3036</v>
      </c>
      <c r="CG57" s="42">
        <v>3215</v>
      </c>
      <c r="CH57" s="42">
        <v>3048</v>
      </c>
      <c r="CI57" s="42">
        <v>3006</v>
      </c>
      <c r="CJ57" s="42">
        <v>3157</v>
      </c>
      <c r="CK57" s="42">
        <v>3174</v>
      </c>
      <c r="CL57" s="42">
        <v>3313</v>
      </c>
      <c r="CM57" s="42">
        <v>3250</v>
      </c>
      <c r="CN57" s="42">
        <v>3214</v>
      </c>
      <c r="CO57" s="42">
        <v>3309</v>
      </c>
      <c r="CP57" s="42">
        <v>3318</v>
      </c>
      <c r="CQ57" s="42">
        <v>3459</v>
      </c>
      <c r="CR57" s="42">
        <v>3382</v>
      </c>
      <c r="CS57" s="42">
        <v>3337</v>
      </c>
      <c r="CT57" s="42">
        <v>3343</v>
      </c>
      <c r="CU57" s="50">
        <v>3343</v>
      </c>
      <c r="CV57" s="50">
        <v>3473</v>
      </c>
      <c r="CW57" s="50">
        <v>3449</v>
      </c>
      <c r="CX57" s="50">
        <v>3394</v>
      </c>
    </row>
    <row r="58" spans="1:102">
      <c r="A58" s="9" t="s">
        <v>107</v>
      </c>
      <c r="B58" s="18" t="s">
        <v>978</v>
      </c>
      <c r="C58" s="42">
        <v>3175</v>
      </c>
      <c r="D58" s="42">
        <v>3616</v>
      </c>
      <c r="E58" s="42">
        <v>4360</v>
      </c>
      <c r="F58" s="42">
        <v>4642</v>
      </c>
      <c r="G58" s="42">
        <v>4793</v>
      </c>
      <c r="H58" s="42">
        <v>4983</v>
      </c>
      <c r="I58" s="42">
        <v>5212</v>
      </c>
      <c r="J58" s="42">
        <v>5749</v>
      </c>
      <c r="K58" s="42">
        <v>7529</v>
      </c>
      <c r="L58" s="42">
        <v>7569</v>
      </c>
      <c r="M58" s="42">
        <v>8308</v>
      </c>
      <c r="N58" s="42">
        <v>8726</v>
      </c>
      <c r="O58" s="42">
        <v>9393</v>
      </c>
      <c r="P58" s="42">
        <v>10054</v>
      </c>
      <c r="Q58" s="42">
        <v>9734</v>
      </c>
      <c r="R58" s="42">
        <v>10232</v>
      </c>
      <c r="S58" s="42">
        <v>10655</v>
      </c>
      <c r="T58" s="42">
        <v>11080</v>
      </c>
      <c r="U58" s="42">
        <v>11425</v>
      </c>
      <c r="V58" s="42">
        <v>11542</v>
      </c>
      <c r="W58" s="49">
        <v>789</v>
      </c>
      <c r="X58" s="42">
        <v>795</v>
      </c>
      <c r="Y58" s="42">
        <v>797</v>
      </c>
      <c r="Z58" s="42">
        <v>794</v>
      </c>
      <c r="AA58" s="42">
        <v>841</v>
      </c>
      <c r="AB58" s="42">
        <v>833</v>
      </c>
      <c r="AC58" s="42">
        <v>965</v>
      </c>
      <c r="AD58" s="42">
        <v>977</v>
      </c>
      <c r="AE58" s="42">
        <v>1012</v>
      </c>
      <c r="AF58" s="42">
        <v>1057</v>
      </c>
      <c r="AG58" s="42">
        <v>1135</v>
      </c>
      <c r="AH58" s="42">
        <v>1156</v>
      </c>
      <c r="AI58" s="42">
        <v>1174</v>
      </c>
      <c r="AJ58" s="42">
        <v>1157</v>
      </c>
      <c r="AK58" s="42">
        <v>1173</v>
      </c>
      <c r="AL58" s="42">
        <v>1138</v>
      </c>
      <c r="AM58" s="42">
        <v>1200</v>
      </c>
      <c r="AN58" s="42">
        <v>1197</v>
      </c>
      <c r="AO58" s="42">
        <v>1203</v>
      </c>
      <c r="AP58" s="42">
        <v>1193</v>
      </c>
      <c r="AQ58" s="42">
        <v>1210</v>
      </c>
      <c r="AR58" s="42">
        <v>1228</v>
      </c>
      <c r="AS58" s="42">
        <v>1254</v>
      </c>
      <c r="AT58" s="42">
        <v>1291</v>
      </c>
      <c r="AU58" s="42">
        <v>1286</v>
      </c>
      <c r="AV58" s="42">
        <v>1300</v>
      </c>
      <c r="AW58" s="42">
        <v>1304</v>
      </c>
      <c r="AX58" s="42">
        <v>1322</v>
      </c>
      <c r="AY58" s="42">
        <v>1333</v>
      </c>
      <c r="AZ58" s="42">
        <v>1372</v>
      </c>
      <c r="BA58" s="42">
        <v>1512</v>
      </c>
      <c r="BB58" s="42">
        <v>1532</v>
      </c>
      <c r="BC58" s="42">
        <v>1884</v>
      </c>
      <c r="BD58" s="42">
        <v>1880</v>
      </c>
      <c r="BE58" s="42">
        <v>1890</v>
      </c>
      <c r="BF58" s="42">
        <v>1875</v>
      </c>
      <c r="BG58" s="42">
        <v>1822</v>
      </c>
      <c r="BH58" s="42">
        <v>1902</v>
      </c>
      <c r="BI58" s="42">
        <v>1933</v>
      </c>
      <c r="BJ58" s="42">
        <v>1912</v>
      </c>
      <c r="BK58" s="42">
        <v>1965</v>
      </c>
      <c r="BL58" s="42">
        <v>1984</v>
      </c>
      <c r="BM58" s="42">
        <v>2094</v>
      </c>
      <c r="BN58" s="42">
        <v>2265</v>
      </c>
      <c r="BO58" s="42">
        <v>2259</v>
      </c>
      <c r="BP58" s="42">
        <v>2238</v>
      </c>
      <c r="BQ58" s="42">
        <v>2128</v>
      </c>
      <c r="BR58" s="42">
        <v>2101</v>
      </c>
      <c r="BS58" s="42">
        <v>2129</v>
      </c>
      <c r="BT58" s="42">
        <v>2351</v>
      </c>
      <c r="BU58" s="42">
        <v>2450</v>
      </c>
      <c r="BV58" s="42">
        <v>2463</v>
      </c>
      <c r="BW58" s="42">
        <v>2466</v>
      </c>
      <c r="BX58" s="42">
        <v>2507</v>
      </c>
      <c r="BY58" s="42">
        <v>2618</v>
      </c>
      <c r="BZ58" s="42">
        <v>2463</v>
      </c>
      <c r="CA58" s="42">
        <v>2373</v>
      </c>
      <c r="CB58" s="42">
        <v>2411</v>
      </c>
      <c r="CC58" s="42">
        <v>2523</v>
      </c>
      <c r="CD58" s="42">
        <v>2427</v>
      </c>
      <c r="CE58" s="42">
        <v>2475</v>
      </c>
      <c r="CF58" s="42">
        <v>2526</v>
      </c>
      <c r="CG58" s="42">
        <v>2680</v>
      </c>
      <c r="CH58" s="42">
        <v>2551</v>
      </c>
      <c r="CI58" s="42">
        <v>2516</v>
      </c>
      <c r="CJ58" s="42">
        <v>2654</v>
      </c>
      <c r="CK58" s="42">
        <v>2693</v>
      </c>
      <c r="CL58" s="42">
        <v>2792</v>
      </c>
      <c r="CM58" s="42">
        <v>2763</v>
      </c>
      <c r="CN58" s="42">
        <v>2731</v>
      </c>
      <c r="CO58" s="42">
        <v>2799</v>
      </c>
      <c r="CP58" s="42">
        <v>2787</v>
      </c>
      <c r="CQ58" s="42">
        <v>2942</v>
      </c>
      <c r="CR58" s="42">
        <v>2861</v>
      </c>
      <c r="CS58" s="42">
        <v>2806</v>
      </c>
      <c r="CT58" s="42">
        <v>2816</v>
      </c>
      <c r="CU58" s="50">
        <v>2810</v>
      </c>
      <c r="CV58" s="50">
        <v>2941</v>
      </c>
      <c r="CW58" s="50">
        <v>2930</v>
      </c>
      <c r="CX58" s="50">
        <v>2861</v>
      </c>
    </row>
    <row r="59" spans="1:102">
      <c r="A59" s="9" t="s">
        <v>109</v>
      </c>
      <c r="B59" s="18" t="s">
        <v>979</v>
      </c>
      <c r="C59" s="42">
        <v>2</v>
      </c>
      <c r="D59" s="42">
        <v>3</v>
      </c>
      <c r="E59" s="42">
        <v>2</v>
      </c>
      <c r="F59" s="42">
        <v>2</v>
      </c>
      <c r="G59" s="42">
        <v>2</v>
      </c>
      <c r="H59" s="42">
        <v>3</v>
      </c>
      <c r="I59" s="42">
        <v>4</v>
      </c>
      <c r="J59" s="42">
        <v>4</v>
      </c>
      <c r="K59" s="42">
        <v>4</v>
      </c>
      <c r="L59" s="42">
        <v>3</v>
      </c>
      <c r="M59" s="42">
        <v>3</v>
      </c>
      <c r="N59" s="42">
        <v>4</v>
      </c>
      <c r="O59" s="42">
        <v>6</v>
      </c>
      <c r="P59" s="42">
        <v>8</v>
      </c>
      <c r="Q59" s="42">
        <v>7</v>
      </c>
      <c r="R59" s="42">
        <v>6</v>
      </c>
      <c r="S59" s="42">
        <v>6</v>
      </c>
      <c r="T59" s="42">
        <v>8</v>
      </c>
      <c r="U59" s="42">
        <v>9</v>
      </c>
      <c r="V59" s="42">
        <v>10</v>
      </c>
      <c r="W59" s="49">
        <v>1</v>
      </c>
      <c r="X59" s="42">
        <v>1</v>
      </c>
      <c r="Y59" s="42">
        <v>0</v>
      </c>
      <c r="Z59" s="42">
        <v>0</v>
      </c>
      <c r="AA59" s="42">
        <v>1</v>
      </c>
      <c r="AB59" s="42">
        <v>1</v>
      </c>
      <c r="AC59" s="42">
        <v>1</v>
      </c>
      <c r="AD59" s="42">
        <v>0</v>
      </c>
      <c r="AE59" s="42">
        <v>0</v>
      </c>
      <c r="AF59" s="42">
        <v>1</v>
      </c>
      <c r="AG59" s="42">
        <v>0</v>
      </c>
      <c r="AH59" s="42">
        <v>1</v>
      </c>
      <c r="AI59" s="42">
        <v>0</v>
      </c>
      <c r="AJ59" s="42">
        <v>0</v>
      </c>
      <c r="AK59" s="42">
        <v>1</v>
      </c>
      <c r="AL59" s="42">
        <v>1</v>
      </c>
      <c r="AM59" s="42">
        <v>0</v>
      </c>
      <c r="AN59" s="42">
        <v>0</v>
      </c>
      <c r="AO59" s="42">
        <v>1</v>
      </c>
      <c r="AP59" s="42">
        <v>1</v>
      </c>
      <c r="AQ59" s="42">
        <v>0</v>
      </c>
      <c r="AR59" s="42">
        <v>1</v>
      </c>
      <c r="AS59" s="42">
        <v>1</v>
      </c>
      <c r="AT59" s="42">
        <v>1</v>
      </c>
      <c r="AU59" s="42">
        <v>1</v>
      </c>
      <c r="AV59" s="42">
        <v>1</v>
      </c>
      <c r="AW59" s="42">
        <v>1</v>
      </c>
      <c r="AX59" s="42">
        <v>1</v>
      </c>
      <c r="AY59" s="42">
        <v>1</v>
      </c>
      <c r="AZ59" s="42">
        <v>1</v>
      </c>
      <c r="BA59" s="42">
        <v>1</v>
      </c>
      <c r="BB59" s="42">
        <v>1</v>
      </c>
      <c r="BC59" s="42">
        <v>1</v>
      </c>
      <c r="BD59" s="42">
        <v>1</v>
      </c>
      <c r="BE59" s="42">
        <v>1</v>
      </c>
      <c r="BF59" s="42">
        <v>1</v>
      </c>
      <c r="BG59" s="42">
        <v>1</v>
      </c>
      <c r="BH59" s="42">
        <v>1</v>
      </c>
      <c r="BI59" s="42">
        <v>0</v>
      </c>
      <c r="BJ59" s="42">
        <v>1</v>
      </c>
      <c r="BK59" s="42">
        <v>1</v>
      </c>
      <c r="BL59" s="42">
        <v>1</v>
      </c>
      <c r="BM59" s="42">
        <v>0</v>
      </c>
      <c r="BN59" s="42">
        <v>1</v>
      </c>
      <c r="BO59" s="42">
        <v>1</v>
      </c>
      <c r="BP59" s="42">
        <v>1</v>
      </c>
      <c r="BQ59" s="42">
        <v>1</v>
      </c>
      <c r="BR59" s="42">
        <v>1</v>
      </c>
      <c r="BS59" s="42">
        <v>2</v>
      </c>
      <c r="BT59" s="42">
        <v>1</v>
      </c>
      <c r="BU59" s="42">
        <v>2</v>
      </c>
      <c r="BV59" s="42">
        <v>1</v>
      </c>
      <c r="BW59" s="42">
        <v>2</v>
      </c>
      <c r="BX59" s="42">
        <v>1</v>
      </c>
      <c r="BY59" s="42">
        <v>2</v>
      </c>
      <c r="BZ59" s="42">
        <v>3</v>
      </c>
      <c r="CA59" s="42">
        <v>2</v>
      </c>
      <c r="CB59" s="42">
        <v>1</v>
      </c>
      <c r="CC59" s="42">
        <v>2</v>
      </c>
      <c r="CD59" s="42">
        <v>2</v>
      </c>
      <c r="CE59" s="42">
        <v>2</v>
      </c>
      <c r="CF59" s="42">
        <v>1</v>
      </c>
      <c r="CG59" s="42">
        <v>1</v>
      </c>
      <c r="CH59" s="42">
        <v>2</v>
      </c>
      <c r="CI59" s="42">
        <v>2</v>
      </c>
      <c r="CJ59" s="42">
        <v>1</v>
      </c>
      <c r="CK59" s="42">
        <v>1</v>
      </c>
      <c r="CL59" s="42">
        <v>2</v>
      </c>
      <c r="CM59" s="42">
        <v>2</v>
      </c>
      <c r="CN59" s="42">
        <v>2</v>
      </c>
      <c r="CO59" s="42">
        <v>2</v>
      </c>
      <c r="CP59" s="42">
        <v>2</v>
      </c>
      <c r="CQ59" s="42">
        <v>2</v>
      </c>
      <c r="CR59" s="42">
        <v>2</v>
      </c>
      <c r="CS59" s="42">
        <v>3</v>
      </c>
      <c r="CT59" s="42">
        <v>2</v>
      </c>
      <c r="CU59" s="50">
        <v>3</v>
      </c>
      <c r="CV59" s="50">
        <v>1</v>
      </c>
      <c r="CW59" s="50">
        <v>3</v>
      </c>
      <c r="CX59" s="50">
        <v>3</v>
      </c>
    </row>
    <row r="60" spans="1:102">
      <c r="A60" s="9" t="s">
        <v>111</v>
      </c>
      <c r="B60" s="18" t="s">
        <v>980</v>
      </c>
      <c r="C60" s="42">
        <v>664</v>
      </c>
      <c r="D60" s="42">
        <v>754</v>
      </c>
      <c r="E60" s="42">
        <v>805</v>
      </c>
      <c r="F60" s="42">
        <v>934</v>
      </c>
      <c r="G60" s="42">
        <v>889</v>
      </c>
      <c r="H60" s="42">
        <v>861</v>
      </c>
      <c r="I60" s="42">
        <v>859</v>
      </c>
      <c r="J60" s="42">
        <v>990</v>
      </c>
      <c r="K60" s="42">
        <v>1330</v>
      </c>
      <c r="L60" s="42">
        <v>1372</v>
      </c>
      <c r="M60" s="42">
        <v>1721</v>
      </c>
      <c r="N60" s="42">
        <v>1820</v>
      </c>
      <c r="O60" s="42">
        <v>1841</v>
      </c>
      <c r="P60" s="42">
        <v>1953</v>
      </c>
      <c r="Q60" s="42">
        <v>1848</v>
      </c>
      <c r="R60" s="42">
        <v>2028</v>
      </c>
      <c r="S60" s="42">
        <v>1989</v>
      </c>
      <c r="T60" s="42">
        <v>2003</v>
      </c>
      <c r="U60" s="42">
        <v>2087</v>
      </c>
      <c r="V60" s="42">
        <v>2107</v>
      </c>
      <c r="W60" s="49">
        <v>166</v>
      </c>
      <c r="X60" s="42">
        <v>178</v>
      </c>
      <c r="Y60" s="42">
        <v>159</v>
      </c>
      <c r="Z60" s="42">
        <v>161</v>
      </c>
      <c r="AA60" s="42">
        <v>176</v>
      </c>
      <c r="AB60" s="42">
        <v>186</v>
      </c>
      <c r="AC60" s="42">
        <v>201</v>
      </c>
      <c r="AD60" s="42">
        <v>191</v>
      </c>
      <c r="AE60" s="42">
        <v>199</v>
      </c>
      <c r="AF60" s="42">
        <v>203</v>
      </c>
      <c r="AG60" s="42">
        <v>198</v>
      </c>
      <c r="AH60" s="42">
        <v>205</v>
      </c>
      <c r="AI60" s="42">
        <v>213</v>
      </c>
      <c r="AJ60" s="42">
        <v>229</v>
      </c>
      <c r="AK60" s="42">
        <v>252</v>
      </c>
      <c r="AL60" s="42">
        <v>240</v>
      </c>
      <c r="AM60" s="42">
        <v>240</v>
      </c>
      <c r="AN60" s="42">
        <v>223</v>
      </c>
      <c r="AO60" s="42">
        <v>216</v>
      </c>
      <c r="AP60" s="42">
        <v>210</v>
      </c>
      <c r="AQ60" s="42">
        <v>206</v>
      </c>
      <c r="AR60" s="42">
        <v>219</v>
      </c>
      <c r="AS60" s="42">
        <v>208</v>
      </c>
      <c r="AT60" s="42">
        <v>228</v>
      </c>
      <c r="AU60" s="42">
        <v>217</v>
      </c>
      <c r="AV60" s="42">
        <v>221</v>
      </c>
      <c r="AW60" s="42">
        <v>215</v>
      </c>
      <c r="AX60" s="42">
        <v>206</v>
      </c>
      <c r="AY60" s="42">
        <v>223</v>
      </c>
      <c r="AZ60" s="42">
        <v>249</v>
      </c>
      <c r="BA60" s="42">
        <v>263</v>
      </c>
      <c r="BB60" s="42">
        <v>255</v>
      </c>
      <c r="BC60" s="42">
        <v>329</v>
      </c>
      <c r="BD60" s="42">
        <v>330</v>
      </c>
      <c r="BE60" s="42">
        <v>330</v>
      </c>
      <c r="BF60" s="42">
        <v>341</v>
      </c>
      <c r="BG60" s="42">
        <v>342</v>
      </c>
      <c r="BH60" s="42">
        <v>335</v>
      </c>
      <c r="BI60" s="42">
        <v>343</v>
      </c>
      <c r="BJ60" s="42">
        <v>352</v>
      </c>
      <c r="BK60" s="42">
        <v>363</v>
      </c>
      <c r="BL60" s="42">
        <v>399</v>
      </c>
      <c r="BM60" s="42">
        <v>457</v>
      </c>
      <c r="BN60" s="42">
        <v>502</v>
      </c>
      <c r="BO60" s="42">
        <v>452</v>
      </c>
      <c r="BP60" s="42">
        <v>471</v>
      </c>
      <c r="BQ60" s="42">
        <v>461</v>
      </c>
      <c r="BR60" s="42">
        <v>436</v>
      </c>
      <c r="BS60" s="42">
        <v>441</v>
      </c>
      <c r="BT60" s="42">
        <v>455</v>
      </c>
      <c r="BU60" s="42">
        <v>463</v>
      </c>
      <c r="BV60" s="42">
        <v>482</v>
      </c>
      <c r="BW60" s="42">
        <v>493</v>
      </c>
      <c r="BX60" s="42">
        <v>477</v>
      </c>
      <c r="BY60" s="42">
        <v>512</v>
      </c>
      <c r="BZ60" s="42">
        <v>471</v>
      </c>
      <c r="CA60" s="42">
        <v>436</v>
      </c>
      <c r="CB60" s="42">
        <v>469</v>
      </c>
      <c r="CC60" s="42">
        <v>476</v>
      </c>
      <c r="CD60" s="42">
        <v>467</v>
      </c>
      <c r="CE60" s="42">
        <v>490</v>
      </c>
      <c r="CF60" s="42">
        <v>509</v>
      </c>
      <c r="CG60" s="42">
        <v>534</v>
      </c>
      <c r="CH60" s="42">
        <v>495</v>
      </c>
      <c r="CI60" s="42">
        <v>488</v>
      </c>
      <c r="CJ60" s="42">
        <v>502</v>
      </c>
      <c r="CK60" s="42">
        <v>480</v>
      </c>
      <c r="CL60" s="42">
        <v>519</v>
      </c>
      <c r="CM60" s="42">
        <v>485</v>
      </c>
      <c r="CN60" s="42">
        <v>481</v>
      </c>
      <c r="CO60" s="42">
        <v>508</v>
      </c>
      <c r="CP60" s="42">
        <v>529</v>
      </c>
      <c r="CQ60" s="42">
        <v>515</v>
      </c>
      <c r="CR60" s="42">
        <v>519</v>
      </c>
      <c r="CS60" s="42">
        <v>529</v>
      </c>
      <c r="CT60" s="42">
        <v>524</v>
      </c>
      <c r="CU60" s="50">
        <v>530</v>
      </c>
      <c r="CV60" s="50">
        <v>531</v>
      </c>
      <c r="CW60" s="50">
        <v>516</v>
      </c>
      <c r="CX60" s="50">
        <v>530</v>
      </c>
    </row>
    <row r="61" spans="1:102">
      <c r="A61" s="1" t="s">
        <v>113</v>
      </c>
      <c r="B61" s="18" t="s">
        <v>981</v>
      </c>
      <c r="C61" s="42">
        <v>1250</v>
      </c>
      <c r="D61" s="42">
        <v>1399</v>
      </c>
      <c r="E61" s="42">
        <v>1608</v>
      </c>
      <c r="F61" s="42">
        <v>1688</v>
      </c>
      <c r="G61" s="42">
        <v>1674</v>
      </c>
      <c r="H61" s="42">
        <v>1769</v>
      </c>
      <c r="I61" s="42">
        <v>1958</v>
      </c>
      <c r="J61" s="42">
        <v>2227</v>
      </c>
      <c r="K61" s="42">
        <v>2406</v>
      </c>
      <c r="L61" s="42">
        <v>2460</v>
      </c>
      <c r="M61" s="42">
        <v>2814</v>
      </c>
      <c r="N61" s="42">
        <v>2996</v>
      </c>
      <c r="O61" s="42">
        <v>3562</v>
      </c>
      <c r="P61" s="42">
        <v>3513</v>
      </c>
      <c r="Q61" s="42">
        <v>3650</v>
      </c>
      <c r="R61" s="42">
        <v>3759</v>
      </c>
      <c r="S61" s="42">
        <v>3840</v>
      </c>
      <c r="T61" s="42">
        <v>4205</v>
      </c>
      <c r="U61" s="42">
        <v>4128</v>
      </c>
      <c r="V61" s="42">
        <v>4046</v>
      </c>
      <c r="W61" s="49">
        <v>330</v>
      </c>
      <c r="X61" s="42">
        <v>311</v>
      </c>
      <c r="Y61" s="42">
        <v>302</v>
      </c>
      <c r="Z61" s="42">
        <v>307</v>
      </c>
      <c r="AA61" s="42">
        <v>324</v>
      </c>
      <c r="AB61" s="42">
        <v>317</v>
      </c>
      <c r="AC61" s="42">
        <v>390</v>
      </c>
      <c r="AD61" s="42">
        <v>368</v>
      </c>
      <c r="AE61" s="42">
        <v>386</v>
      </c>
      <c r="AF61" s="42">
        <v>392</v>
      </c>
      <c r="AG61" s="42">
        <v>411</v>
      </c>
      <c r="AH61" s="42">
        <v>419</v>
      </c>
      <c r="AI61" s="42">
        <v>429</v>
      </c>
      <c r="AJ61" s="42">
        <v>427</v>
      </c>
      <c r="AK61" s="42">
        <v>421</v>
      </c>
      <c r="AL61" s="42">
        <v>411</v>
      </c>
      <c r="AM61" s="42">
        <v>418</v>
      </c>
      <c r="AN61" s="42">
        <v>427</v>
      </c>
      <c r="AO61" s="42">
        <v>423</v>
      </c>
      <c r="AP61" s="42">
        <v>406</v>
      </c>
      <c r="AQ61" s="42">
        <v>416</v>
      </c>
      <c r="AR61" s="42">
        <v>433</v>
      </c>
      <c r="AS61" s="42">
        <v>451</v>
      </c>
      <c r="AT61" s="42">
        <v>469</v>
      </c>
      <c r="AU61" s="42">
        <v>462</v>
      </c>
      <c r="AV61" s="42">
        <v>487</v>
      </c>
      <c r="AW61" s="42">
        <v>500</v>
      </c>
      <c r="AX61" s="42">
        <v>509</v>
      </c>
      <c r="AY61" s="42">
        <v>511</v>
      </c>
      <c r="AZ61" s="42">
        <v>530</v>
      </c>
      <c r="BA61" s="42">
        <v>586</v>
      </c>
      <c r="BB61" s="42">
        <v>600</v>
      </c>
      <c r="BC61" s="42">
        <v>608</v>
      </c>
      <c r="BD61" s="42">
        <v>604</v>
      </c>
      <c r="BE61" s="42">
        <v>602</v>
      </c>
      <c r="BF61" s="42">
        <v>592</v>
      </c>
      <c r="BG61" s="42">
        <v>598</v>
      </c>
      <c r="BH61" s="42">
        <v>595</v>
      </c>
      <c r="BI61" s="42">
        <v>630</v>
      </c>
      <c r="BJ61" s="42">
        <v>637</v>
      </c>
      <c r="BK61" s="42">
        <v>632</v>
      </c>
      <c r="BL61" s="42">
        <v>666</v>
      </c>
      <c r="BM61" s="42">
        <v>729</v>
      </c>
      <c r="BN61" s="42">
        <v>787</v>
      </c>
      <c r="BO61" s="42">
        <v>797</v>
      </c>
      <c r="BP61" s="42">
        <v>772</v>
      </c>
      <c r="BQ61" s="42">
        <v>721</v>
      </c>
      <c r="BR61" s="42">
        <v>706</v>
      </c>
      <c r="BS61" s="42">
        <v>801</v>
      </c>
      <c r="BT61" s="42">
        <v>885</v>
      </c>
      <c r="BU61" s="42">
        <v>958</v>
      </c>
      <c r="BV61" s="42">
        <v>918</v>
      </c>
      <c r="BW61" s="42">
        <v>880</v>
      </c>
      <c r="BX61" s="42">
        <v>857</v>
      </c>
      <c r="BY61" s="42">
        <v>896</v>
      </c>
      <c r="BZ61" s="42">
        <v>880</v>
      </c>
      <c r="CA61" s="42">
        <v>864</v>
      </c>
      <c r="CB61" s="42">
        <v>911</v>
      </c>
      <c r="CC61" s="42">
        <v>951</v>
      </c>
      <c r="CD61" s="42">
        <v>924</v>
      </c>
      <c r="CE61" s="42">
        <v>912</v>
      </c>
      <c r="CF61" s="42">
        <v>934</v>
      </c>
      <c r="CG61" s="42">
        <v>964</v>
      </c>
      <c r="CH61" s="42">
        <v>949</v>
      </c>
      <c r="CI61" s="42">
        <v>912</v>
      </c>
      <c r="CJ61" s="42">
        <v>956</v>
      </c>
      <c r="CK61" s="42">
        <v>968</v>
      </c>
      <c r="CL61" s="42">
        <v>1004</v>
      </c>
      <c r="CM61" s="42">
        <v>1064</v>
      </c>
      <c r="CN61" s="42">
        <v>1001</v>
      </c>
      <c r="CO61" s="42">
        <v>1099</v>
      </c>
      <c r="CP61" s="42">
        <v>1041</v>
      </c>
      <c r="CQ61" s="42">
        <v>1082</v>
      </c>
      <c r="CR61" s="42">
        <v>1026</v>
      </c>
      <c r="CS61" s="42">
        <v>1012</v>
      </c>
      <c r="CT61" s="42">
        <v>1008</v>
      </c>
      <c r="CU61" s="50">
        <v>977</v>
      </c>
      <c r="CV61" s="50">
        <v>1039</v>
      </c>
      <c r="CW61" s="50">
        <v>1023</v>
      </c>
      <c r="CX61" s="50">
        <v>1007</v>
      </c>
    </row>
    <row r="62" spans="1:102">
      <c r="A62" s="9" t="s">
        <v>115</v>
      </c>
      <c r="B62" s="18" t="s">
        <v>982</v>
      </c>
      <c r="C62" s="42">
        <v>511</v>
      </c>
      <c r="D62" s="42">
        <v>543</v>
      </c>
      <c r="E62" s="42">
        <v>625</v>
      </c>
      <c r="F62" s="42">
        <v>627</v>
      </c>
      <c r="G62" s="42">
        <v>604</v>
      </c>
      <c r="H62" s="42">
        <v>626</v>
      </c>
      <c r="I62" s="42">
        <v>672</v>
      </c>
      <c r="J62" s="42">
        <v>728</v>
      </c>
      <c r="K62" s="42">
        <v>802</v>
      </c>
      <c r="L62" s="42">
        <v>873</v>
      </c>
      <c r="M62" s="42">
        <v>1010</v>
      </c>
      <c r="N62" s="42">
        <v>983</v>
      </c>
      <c r="O62" s="42">
        <v>1145</v>
      </c>
      <c r="P62" s="42">
        <v>1159</v>
      </c>
      <c r="Q62" s="42">
        <v>1252</v>
      </c>
      <c r="R62" s="42">
        <v>1255</v>
      </c>
      <c r="S62" s="42">
        <v>1283</v>
      </c>
      <c r="T62" s="42">
        <v>1334</v>
      </c>
      <c r="U62" s="42">
        <v>1358</v>
      </c>
      <c r="V62" s="42">
        <v>1376</v>
      </c>
      <c r="W62" s="49">
        <v>137</v>
      </c>
      <c r="X62" s="42">
        <v>131</v>
      </c>
      <c r="Y62" s="42">
        <v>121</v>
      </c>
      <c r="Z62" s="42">
        <v>122</v>
      </c>
      <c r="AA62" s="42">
        <v>130</v>
      </c>
      <c r="AB62" s="42">
        <v>127</v>
      </c>
      <c r="AC62" s="42">
        <v>145</v>
      </c>
      <c r="AD62" s="42">
        <v>141</v>
      </c>
      <c r="AE62" s="42">
        <v>146</v>
      </c>
      <c r="AF62" s="42">
        <v>153</v>
      </c>
      <c r="AG62" s="42">
        <v>164</v>
      </c>
      <c r="AH62" s="42">
        <v>162</v>
      </c>
      <c r="AI62" s="42">
        <v>160</v>
      </c>
      <c r="AJ62" s="42">
        <v>156</v>
      </c>
      <c r="AK62" s="42">
        <v>157</v>
      </c>
      <c r="AL62" s="42">
        <v>154</v>
      </c>
      <c r="AM62" s="42">
        <v>152</v>
      </c>
      <c r="AN62" s="42">
        <v>152</v>
      </c>
      <c r="AO62" s="42">
        <v>150</v>
      </c>
      <c r="AP62" s="42">
        <v>150</v>
      </c>
      <c r="AQ62" s="42">
        <v>155</v>
      </c>
      <c r="AR62" s="42">
        <v>155</v>
      </c>
      <c r="AS62" s="42">
        <v>157</v>
      </c>
      <c r="AT62" s="42">
        <v>159</v>
      </c>
      <c r="AU62" s="42">
        <v>159</v>
      </c>
      <c r="AV62" s="42">
        <v>168</v>
      </c>
      <c r="AW62" s="42">
        <v>172</v>
      </c>
      <c r="AX62" s="42">
        <v>173</v>
      </c>
      <c r="AY62" s="42">
        <v>170</v>
      </c>
      <c r="AZ62" s="42">
        <v>176</v>
      </c>
      <c r="BA62" s="42">
        <v>188</v>
      </c>
      <c r="BB62" s="42">
        <v>194</v>
      </c>
      <c r="BC62" s="42">
        <v>198</v>
      </c>
      <c r="BD62" s="42">
        <v>198</v>
      </c>
      <c r="BE62" s="42">
        <v>201</v>
      </c>
      <c r="BF62" s="42">
        <v>205</v>
      </c>
      <c r="BG62" s="42">
        <v>210</v>
      </c>
      <c r="BH62" s="42">
        <v>206</v>
      </c>
      <c r="BI62" s="42">
        <v>229</v>
      </c>
      <c r="BJ62" s="42">
        <v>228</v>
      </c>
      <c r="BK62" s="42">
        <v>228</v>
      </c>
      <c r="BL62" s="42">
        <v>238</v>
      </c>
      <c r="BM62" s="42">
        <v>268</v>
      </c>
      <c r="BN62" s="42">
        <v>276</v>
      </c>
      <c r="BO62" s="42">
        <v>264</v>
      </c>
      <c r="BP62" s="42">
        <v>251</v>
      </c>
      <c r="BQ62" s="42">
        <v>234</v>
      </c>
      <c r="BR62" s="42">
        <v>234</v>
      </c>
      <c r="BS62" s="42">
        <v>254</v>
      </c>
      <c r="BT62" s="42">
        <v>273</v>
      </c>
      <c r="BU62" s="42">
        <v>314</v>
      </c>
      <c r="BV62" s="42">
        <v>304</v>
      </c>
      <c r="BW62" s="42">
        <v>294</v>
      </c>
      <c r="BX62" s="42">
        <v>282</v>
      </c>
      <c r="BY62" s="42">
        <v>294</v>
      </c>
      <c r="BZ62" s="42">
        <v>289</v>
      </c>
      <c r="CA62" s="42">
        <v>289</v>
      </c>
      <c r="CB62" s="42">
        <v>319</v>
      </c>
      <c r="CC62" s="42">
        <v>327</v>
      </c>
      <c r="CD62" s="42">
        <v>317</v>
      </c>
      <c r="CE62" s="42">
        <v>307</v>
      </c>
      <c r="CF62" s="42">
        <v>308</v>
      </c>
      <c r="CG62" s="42">
        <v>322</v>
      </c>
      <c r="CH62" s="42">
        <v>318</v>
      </c>
      <c r="CI62" s="42">
        <v>311</v>
      </c>
      <c r="CJ62" s="42">
        <v>321</v>
      </c>
      <c r="CK62" s="42">
        <v>323</v>
      </c>
      <c r="CL62" s="42">
        <v>328</v>
      </c>
      <c r="CM62" s="42">
        <v>347</v>
      </c>
      <c r="CN62" s="42">
        <v>318</v>
      </c>
      <c r="CO62" s="42">
        <v>342</v>
      </c>
      <c r="CP62" s="42">
        <v>327</v>
      </c>
      <c r="CQ62" s="42">
        <v>343</v>
      </c>
      <c r="CR62" s="42">
        <v>334</v>
      </c>
      <c r="CS62" s="42">
        <v>338</v>
      </c>
      <c r="CT62" s="42">
        <v>343</v>
      </c>
      <c r="CU62" s="50">
        <v>334</v>
      </c>
      <c r="CV62" s="50">
        <v>358</v>
      </c>
      <c r="CW62" s="50">
        <v>346</v>
      </c>
      <c r="CX62" s="50">
        <v>338</v>
      </c>
    </row>
    <row r="63" spans="1:102">
      <c r="A63" s="9" t="s">
        <v>117</v>
      </c>
      <c r="B63" s="18" t="s">
        <v>983</v>
      </c>
      <c r="C63" s="42">
        <v>739</v>
      </c>
      <c r="D63" s="42">
        <v>856</v>
      </c>
      <c r="E63" s="42">
        <v>983</v>
      </c>
      <c r="F63" s="42">
        <v>1061</v>
      </c>
      <c r="G63" s="42">
        <v>1070</v>
      </c>
      <c r="H63" s="42">
        <v>1143</v>
      </c>
      <c r="I63" s="42">
        <v>1286</v>
      </c>
      <c r="J63" s="42">
        <v>1499</v>
      </c>
      <c r="K63" s="42">
        <v>1604</v>
      </c>
      <c r="L63" s="42">
        <v>1587</v>
      </c>
      <c r="M63" s="42">
        <v>1804</v>
      </c>
      <c r="N63" s="42">
        <v>2013</v>
      </c>
      <c r="O63" s="42">
        <v>2417</v>
      </c>
      <c r="P63" s="42">
        <v>2354</v>
      </c>
      <c r="Q63" s="42">
        <v>2398</v>
      </c>
      <c r="R63" s="42">
        <v>2504</v>
      </c>
      <c r="S63" s="42">
        <v>2557</v>
      </c>
      <c r="T63" s="42">
        <v>2871</v>
      </c>
      <c r="U63" s="42">
        <v>2770</v>
      </c>
      <c r="V63" s="42">
        <v>2670</v>
      </c>
      <c r="W63" s="49">
        <v>193</v>
      </c>
      <c r="X63" s="42">
        <v>180</v>
      </c>
      <c r="Y63" s="42">
        <v>181</v>
      </c>
      <c r="Z63" s="42">
        <v>185</v>
      </c>
      <c r="AA63" s="42">
        <v>194</v>
      </c>
      <c r="AB63" s="42">
        <v>190</v>
      </c>
      <c r="AC63" s="42">
        <v>245</v>
      </c>
      <c r="AD63" s="42">
        <v>227</v>
      </c>
      <c r="AE63" s="42">
        <v>241</v>
      </c>
      <c r="AF63" s="42">
        <v>239</v>
      </c>
      <c r="AG63" s="42">
        <v>247</v>
      </c>
      <c r="AH63" s="42">
        <v>256</v>
      </c>
      <c r="AI63" s="42">
        <v>268</v>
      </c>
      <c r="AJ63" s="42">
        <v>271</v>
      </c>
      <c r="AK63" s="42">
        <v>264</v>
      </c>
      <c r="AL63" s="42">
        <v>258</v>
      </c>
      <c r="AM63" s="42">
        <v>266</v>
      </c>
      <c r="AN63" s="42">
        <v>275</v>
      </c>
      <c r="AO63" s="42">
        <v>273</v>
      </c>
      <c r="AP63" s="42">
        <v>256</v>
      </c>
      <c r="AQ63" s="42">
        <v>261</v>
      </c>
      <c r="AR63" s="42">
        <v>278</v>
      </c>
      <c r="AS63" s="42">
        <v>294</v>
      </c>
      <c r="AT63" s="42">
        <v>310</v>
      </c>
      <c r="AU63" s="42">
        <v>303</v>
      </c>
      <c r="AV63" s="42">
        <v>319</v>
      </c>
      <c r="AW63" s="42">
        <v>328</v>
      </c>
      <c r="AX63" s="42">
        <v>336</v>
      </c>
      <c r="AY63" s="42">
        <v>341</v>
      </c>
      <c r="AZ63" s="42">
        <v>354</v>
      </c>
      <c r="BA63" s="42">
        <v>398</v>
      </c>
      <c r="BB63" s="42">
        <v>406</v>
      </c>
      <c r="BC63" s="42">
        <v>410</v>
      </c>
      <c r="BD63" s="42">
        <v>406</v>
      </c>
      <c r="BE63" s="42">
        <v>401</v>
      </c>
      <c r="BF63" s="42">
        <v>387</v>
      </c>
      <c r="BG63" s="42">
        <v>388</v>
      </c>
      <c r="BH63" s="42">
        <v>389</v>
      </c>
      <c r="BI63" s="42">
        <v>401</v>
      </c>
      <c r="BJ63" s="42">
        <v>409</v>
      </c>
      <c r="BK63" s="42">
        <v>404</v>
      </c>
      <c r="BL63" s="42">
        <v>428</v>
      </c>
      <c r="BM63" s="42">
        <v>461</v>
      </c>
      <c r="BN63" s="42">
        <v>511</v>
      </c>
      <c r="BO63" s="42">
        <v>533</v>
      </c>
      <c r="BP63" s="42">
        <v>522</v>
      </c>
      <c r="BQ63" s="42">
        <v>486</v>
      </c>
      <c r="BR63" s="42">
        <v>472</v>
      </c>
      <c r="BS63" s="42">
        <v>547</v>
      </c>
      <c r="BT63" s="42">
        <v>612</v>
      </c>
      <c r="BU63" s="42">
        <v>644</v>
      </c>
      <c r="BV63" s="42">
        <v>614</v>
      </c>
      <c r="BW63" s="42">
        <v>586</v>
      </c>
      <c r="BX63" s="42">
        <v>575</v>
      </c>
      <c r="BY63" s="42">
        <v>602</v>
      </c>
      <c r="BZ63" s="42">
        <v>591</v>
      </c>
      <c r="CA63" s="42">
        <v>575</v>
      </c>
      <c r="CB63" s="42">
        <v>592</v>
      </c>
      <c r="CC63" s="42">
        <v>625</v>
      </c>
      <c r="CD63" s="42">
        <v>606</v>
      </c>
      <c r="CE63" s="42">
        <v>605</v>
      </c>
      <c r="CF63" s="42">
        <v>625</v>
      </c>
      <c r="CG63" s="42">
        <v>643</v>
      </c>
      <c r="CH63" s="42">
        <v>631</v>
      </c>
      <c r="CI63" s="42">
        <v>601</v>
      </c>
      <c r="CJ63" s="42">
        <v>635</v>
      </c>
      <c r="CK63" s="42">
        <v>645</v>
      </c>
      <c r="CL63" s="42">
        <v>676</v>
      </c>
      <c r="CM63" s="42">
        <v>717</v>
      </c>
      <c r="CN63" s="42">
        <v>683</v>
      </c>
      <c r="CO63" s="42">
        <v>757</v>
      </c>
      <c r="CP63" s="42">
        <v>714</v>
      </c>
      <c r="CQ63" s="42">
        <v>740</v>
      </c>
      <c r="CR63" s="42">
        <v>691</v>
      </c>
      <c r="CS63" s="42">
        <v>674</v>
      </c>
      <c r="CT63" s="42">
        <v>665</v>
      </c>
      <c r="CU63" s="50">
        <v>643</v>
      </c>
      <c r="CV63" s="50">
        <v>681</v>
      </c>
      <c r="CW63" s="50">
        <v>677</v>
      </c>
      <c r="CX63" s="50">
        <v>669</v>
      </c>
    </row>
    <row r="64" spans="1:102">
      <c r="A64" s="1" t="s">
        <v>119</v>
      </c>
      <c r="B64" s="18" t="s">
        <v>984</v>
      </c>
      <c r="C64" s="42">
        <v>749</v>
      </c>
      <c r="D64" s="42">
        <v>810</v>
      </c>
      <c r="E64" s="42">
        <v>887</v>
      </c>
      <c r="F64" s="42">
        <v>899</v>
      </c>
      <c r="G64" s="42">
        <v>907</v>
      </c>
      <c r="H64" s="42">
        <v>897</v>
      </c>
      <c r="I64" s="42">
        <v>976</v>
      </c>
      <c r="J64" s="42">
        <v>989</v>
      </c>
      <c r="K64" s="42">
        <v>1089</v>
      </c>
      <c r="L64" s="42">
        <v>1225</v>
      </c>
      <c r="M64" s="42">
        <v>1155</v>
      </c>
      <c r="N64" s="42">
        <v>970</v>
      </c>
      <c r="O64" s="42">
        <v>1148</v>
      </c>
      <c r="P64" s="42">
        <v>1113</v>
      </c>
      <c r="Q64" s="42">
        <v>1129</v>
      </c>
      <c r="R64" s="42">
        <v>1177</v>
      </c>
      <c r="S64" s="42">
        <v>1266</v>
      </c>
      <c r="T64" s="42">
        <v>1370</v>
      </c>
      <c r="U64" s="42">
        <v>1432</v>
      </c>
      <c r="V64" s="42">
        <v>1545</v>
      </c>
      <c r="W64" s="49">
        <v>207</v>
      </c>
      <c r="X64" s="42">
        <v>180</v>
      </c>
      <c r="Y64" s="42">
        <v>187</v>
      </c>
      <c r="Z64" s="42">
        <v>175</v>
      </c>
      <c r="AA64" s="42">
        <v>207</v>
      </c>
      <c r="AB64" s="42">
        <v>197</v>
      </c>
      <c r="AC64" s="42">
        <v>209</v>
      </c>
      <c r="AD64" s="42">
        <v>197</v>
      </c>
      <c r="AE64" s="42">
        <v>226</v>
      </c>
      <c r="AF64" s="42">
        <v>225</v>
      </c>
      <c r="AG64" s="42">
        <v>222</v>
      </c>
      <c r="AH64" s="42">
        <v>214</v>
      </c>
      <c r="AI64" s="42">
        <v>228</v>
      </c>
      <c r="AJ64" s="42">
        <v>223</v>
      </c>
      <c r="AK64" s="42">
        <v>226</v>
      </c>
      <c r="AL64" s="42">
        <v>222</v>
      </c>
      <c r="AM64" s="42">
        <v>214</v>
      </c>
      <c r="AN64" s="42">
        <v>219</v>
      </c>
      <c r="AO64" s="42">
        <v>230</v>
      </c>
      <c r="AP64" s="42">
        <v>244</v>
      </c>
      <c r="AQ64" s="42">
        <v>226</v>
      </c>
      <c r="AR64" s="42">
        <v>236</v>
      </c>
      <c r="AS64" s="42">
        <v>222</v>
      </c>
      <c r="AT64" s="42">
        <v>213</v>
      </c>
      <c r="AU64" s="42">
        <v>225</v>
      </c>
      <c r="AV64" s="42">
        <v>254</v>
      </c>
      <c r="AW64" s="42">
        <v>253</v>
      </c>
      <c r="AX64" s="42">
        <v>244</v>
      </c>
      <c r="AY64" s="42">
        <v>241</v>
      </c>
      <c r="AZ64" s="42">
        <v>247</v>
      </c>
      <c r="BA64" s="42">
        <v>252</v>
      </c>
      <c r="BB64" s="42">
        <v>249</v>
      </c>
      <c r="BC64" s="42">
        <v>244</v>
      </c>
      <c r="BD64" s="42">
        <v>264</v>
      </c>
      <c r="BE64" s="42">
        <v>278</v>
      </c>
      <c r="BF64" s="42">
        <v>303</v>
      </c>
      <c r="BG64" s="42">
        <v>303</v>
      </c>
      <c r="BH64" s="42">
        <v>308</v>
      </c>
      <c r="BI64" s="42">
        <v>315</v>
      </c>
      <c r="BJ64" s="42">
        <v>299</v>
      </c>
      <c r="BK64" s="42">
        <v>291</v>
      </c>
      <c r="BL64" s="42">
        <v>288</v>
      </c>
      <c r="BM64" s="42">
        <v>297</v>
      </c>
      <c r="BN64" s="42">
        <v>279</v>
      </c>
      <c r="BO64" s="42">
        <v>245</v>
      </c>
      <c r="BP64" s="42">
        <v>233</v>
      </c>
      <c r="BQ64" s="42">
        <v>243</v>
      </c>
      <c r="BR64" s="42">
        <v>249</v>
      </c>
      <c r="BS64" s="42">
        <v>267</v>
      </c>
      <c r="BT64" s="42">
        <v>295</v>
      </c>
      <c r="BU64" s="42">
        <v>320</v>
      </c>
      <c r="BV64" s="42">
        <v>266</v>
      </c>
      <c r="BW64" s="42">
        <v>278</v>
      </c>
      <c r="BX64" s="42">
        <v>280</v>
      </c>
      <c r="BY64" s="42">
        <v>285</v>
      </c>
      <c r="BZ64" s="42">
        <v>270</v>
      </c>
      <c r="CA64" s="42">
        <v>269</v>
      </c>
      <c r="CB64" s="42">
        <v>291</v>
      </c>
      <c r="CC64" s="42">
        <v>304</v>
      </c>
      <c r="CD64" s="42">
        <v>265</v>
      </c>
      <c r="CE64" s="42">
        <v>273</v>
      </c>
      <c r="CF64" s="42">
        <v>301</v>
      </c>
      <c r="CG64" s="42">
        <v>305</v>
      </c>
      <c r="CH64" s="42">
        <v>298</v>
      </c>
      <c r="CI64" s="42">
        <v>301</v>
      </c>
      <c r="CJ64" s="42">
        <v>309</v>
      </c>
      <c r="CK64" s="42">
        <v>321</v>
      </c>
      <c r="CL64" s="42">
        <v>335</v>
      </c>
      <c r="CM64" s="42">
        <v>363</v>
      </c>
      <c r="CN64" s="42">
        <v>338</v>
      </c>
      <c r="CO64" s="42">
        <v>352</v>
      </c>
      <c r="CP64" s="42">
        <v>317</v>
      </c>
      <c r="CQ64" s="42">
        <v>338</v>
      </c>
      <c r="CR64" s="42">
        <v>348</v>
      </c>
      <c r="CS64" s="42">
        <v>375</v>
      </c>
      <c r="CT64" s="42">
        <v>371</v>
      </c>
      <c r="CU64" s="50">
        <v>398</v>
      </c>
      <c r="CV64" s="50">
        <v>386</v>
      </c>
      <c r="CW64" s="50">
        <v>400</v>
      </c>
      <c r="CX64" s="50">
        <v>361</v>
      </c>
    </row>
    <row r="65" spans="1:102">
      <c r="A65" s="9" t="s">
        <v>121</v>
      </c>
      <c r="B65" s="18" t="s">
        <v>985</v>
      </c>
      <c r="C65" s="42">
        <v>247</v>
      </c>
      <c r="D65" s="42">
        <v>266</v>
      </c>
      <c r="E65" s="42">
        <v>296</v>
      </c>
      <c r="F65" s="42">
        <v>278</v>
      </c>
      <c r="G65" s="42">
        <v>268</v>
      </c>
      <c r="H65" s="42">
        <v>272</v>
      </c>
      <c r="I65" s="42">
        <v>288</v>
      </c>
      <c r="J65" s="42">
        <v>313</v>
      </c>
      <c r="K65" s="42">
        <v>347</v>
      </c>
      <c r="L65" s="42">
        <v>434</v>
      </c>
      <c r="M65" s="42">
        <v>336</v>
      </c>
      <c r="N65" s="42">
        <v>273</v>
      </c>
      <c r="O65" s="42">
        <v>336</v>
      </c>
      <c r="P65" s="42">
        <v>300</v>
      </c>
      <c r="Q65" s="42">
        <v>292</v>
      </c>
      <c r="R65" s="42">
        <v>302</v>
      </c>
      <c r="S65" s="42">
        <v>320</v>
      </c>
      <c r="T65" s="42">
        <v>303</v>
      </c>
      <c r="U65" s="42">
        <v>327</v>
      </c>
      <c r="V65" s="42">
        <v>344</v>
      </c>
      <c r="W65" s="49">
        <v>62</v>
      </c>
      <c r="X65" s="42">
        <v>60</v>
      </c>
      <c r="Y65" s="42">
        <v>63</v>
      </c>
      <c r="Z65" s="42">
        <v>62</v>
      </c>
      <c r="AA65" s="42">
        <v>64</v>
      </c>
      <c r="AB65" s="42">
        <v>63</v>
      </c>
      <c r="AC65" s="42">
        <v>65</v>
      </c>
      <c r="AD65" s="42">
        <v>74</v>
      </c>
      <c r="AE65" s="42">
        <v>74</v>
      </c>
      <c r="AF65" s="42">
        <v>76</v>
      </c>
      <c r="AG65" s="42">
        <v>77</v>
      </c>
      <c r="AH65" s="42">
        <v>69</v>
      </c>
      <c r="AI65" s="42">
        <v>74</v>
      </c>
      <c r="AJ65" s="42">
        <v>68</v>
      </c>
      <c r="AK65" s="42">
        <v>68</v>
      </c>
      <c r="AL65" s="42">
        <v>68</v>
      </c>
      <c r="AM65" s="42">
        <v>66</v>
      </c>
      <c r="AN65" s="42">
        <v>68</v>
      </c>
      <c r="AO65" s="42">
        <v>64</v>
      </c>
      <c r="AP65" s="42">
        <v>70</v>
      </c>
      <c r="AQ65" s="42">
        <v>62</v>
      </c>
      <c r="AR65" s="42">
        <v>65</v>
      </c>
      <c r="AS65" s="42">
        <v>75</v>
      </c>
      <c r="AT65" s="42">
        <v>70</v>
      </c>
      <c r="AU65" s="42">
        <v>74</v>
      </c>
      <c r="AV65" s="42">
        <v>73</v>
      </c>
      <c r="AW65" s="42">
        <v>68</v>
      </c>
      <c r="AX65" s="42">
        <v>73</v>
      </c>
      <c r="AY65" s="42">
        <v>77</v>
      </c>
      <c r="AZ65" s="42">
        <v>73</v>
      </c>
      <c r="BA65" s="42">
        <v>82</v>
      </c>
      <c r="BB65" s="42">
        <v>81</v>
      </c>
      <c r="BC65" s="42">
        <v>78</v>
      </c>
      <c r="BD65" s="42">
        <v>83</v>
      </c>
      <c r="BE65" s="42">
        <v>89</v>
      </c>
      <c r="BF65" s="42">
        <v>97</v>
      </c>
      <c r="BG65" s="42">
        <v>107</v>
      </c>
      <c r="BH65" s="42">
        <v>112</v>
      </c>
      <c r="BI65" s="42">
        <v>112</v>
      </c>
      <c r="BJ65" s="42">
        <v>103</v>
      </c>
      <c r="BK65" s="42">
        <v>94</v>
      </c>
      <c r="BL65" s="42">
        <v>90</v>
      </c>
      <c r="BM65" s="42">
        <v>81</v>
      </c>
      <c r="BN65" s="42">
        <v>71</v>
      </c>
      <c r="BO65" s="42">
        <v>66</v>
      </c>
      <c r="BP65" s="42">
        <v>57</v>
      </c>
      <c r="BQ65" s="42">
        <v>69</v>
      </c>
      <c r="BR65" s="42">
        <v>81</v>
      </c>
      <c r="BS65" s="42">
        <v>83</v>
      </c>
      <c r="BT65" s="42">
        <v>86</v>
      </c>
      <c r="BU65" s="42">
        <v>90</v>
      </c>
      <c r="BV65" s="42">
        <v>77</v>
      </c>
      <c r="BW65" s="42">
        <v>76</v>
      </c>
      <c r="BX65" s="42">
        <v>73</v>
      </c>
      <c r="BY65" s="42">
        <v>73</v>
      </c>
      <c r="BZ65" s="42">
        <v>78</v>
      </c>
      <c r="CA65" s="42">
        <v>74</v>
      </c>
      <c r="CB65" s="42">
        <v>72</v>
      </c>
      <c r="CC65" s="42">
        <v>75</v>
      </c>
      <c r="CD65" s="42">
        <v>71</v>
      </c>
      <c r="CE65" s="42">
        <v>70</v>
      </c>
      <c r="CF65" s="42">
        <v>78</v>
      </c>
      <c r="CG65" s="42">
        <v>78</v>
      </c>
      <c r="CH65" s="42">
        <v>76</v>
      </c>
      <c r="CI65" s="42">
        <v>80</v>
      </c>
      <c r="CJ65" s="42">
        <v>82</v>
      </c>
      <c r="CK65" s="42">
        <v>78</v>
      </c>
      <c r="CL65" s="42">
        <v>80</v>
      </c>
      <c r="CM65" s="42">
        <v>78</v>
      </c>
      <c r="CN65" s="42">
        <v>75</v>
      </c>
      <c r="CO65" s="42">
        <v>75</v>
      </c>
      <c r="CP65" s="42">
        <v>75</v>
      </c>
      <c r="CQ65" s="42">
        <v>77</v>
      </c>
      <c r="CR65" s="42">
        <v>80</v>
      </c>
      <c r="CS65" s="42">
        <v>83</v>
      </c>
      <c r="CT65" s="42">
        <v>87</v>
      </c>
      <c r="CU65" s="50">
        <v>89</v>
      </c>
      <c r="CV65" s="50">
        <v>85</v>
      </c>
      <c r="CW65" s="50">
        <v>91</v>
      </c>
      <c r="CX65" s="50">
        <v>79</v>
      </c>
    </row>
    <row r="66" spans="1:102">
      <c r="A66" s="9" t="s">
        <v>123</v>
      </c>
      <c r="B66" s="18" t="s">
        <v>986</v>
      </c>
      <c r="C66" s="42">
        <v>502</v>
      </c>
      <c r="D66" s="42">
        <v>544</v>
      </c>
      <c r="E66" s="42">
        <v>591</v>
      </c>
      <c r="F66" s="42">
        <v>621</v>
      </c>
      <c r="G66" s="42">
        <v>639</v>
      </c>
      <c r="H66" s="42">
        <v>625</v>
      </c>
      <c r="I66" s="42">
        <v>688</v>
      </c>
      <c r="J66" s="42">
        <v>676</v>
      </c>
      <c r="K66" s="42">
        <v>742</v>
      </c>
      <c r="L66" s="42">
        <v>791</v>
      </c>
      <c r="M66" s="42">
        <v>819</v>
      </c>
      <c r="N66" s="42">
        <v>697</v>
      </c>
      <c r="O66" s="42">
        <v>812</v>
      </c>
      <c r="P66" s="42">
        <v>813</v>
      </c>
      <c r="Q66" s="42">
        <v>837</v>
      </c>
      <c r="R66" s="42">
        <v>875</v>
      </c>
      <c r="S66" s="42">
        <v>946</v>
      </c>
      <c r="T66" s="42">
        <v>1067</v>
      </c>
      <c r="U66" s="42">
        <v>1105</v>
      </c>
      <c r="V66" s="42">
        <v>1201</v>
      </c>
      <c r="W66" s="49">
        <v>144</v>
      </c>
      <c r="X66" s="42">
        <v>120</v>
      </c>
      <c r="Y66" s="42">
        <v>125</v>
      </c>
      <c r="Z66" s="42">
        <v>113</v>
      </c>
      <c r="AA66" s="42">
        <v>143</v>
      </c>
      <c r="AB66" s="42">
        <v>133</v>
      </c>
      <c r="AC66" s="42">
        <v>145</v>
      </c>
      <c r="AD66" s="42">
        <v>123</v>
      </c>
      <c r="AE66" s="42">
        <v>153</v>
      </c>
      <c r="AF66" s="42">
        <v>148</v>
      </c>
      <c r="AG66" s="42">
        <v>145</v>
      </c>
      <c r="AH66" s="42">
        <v>145</v>
      </c>
      <c r="AI66" s="42">
        <v>154</v>
      </c>
      <c r="AJ66" s="42">
        <v>155</v>
      </c>
      <c r="AK66" s="42">
        <v>158</v>
      </c>
      <c r="AL66" s="42">
        <v>154</v>
      </c>
      <c r="AM66" s="42">
        <v>148</v>
      </c>
      <c r="AN66" s="42">
        <v>151</v>
      </c>
      <c r="AO66" s="42">
        <v>166</v>
      </c>
      <c r="AP66" s="42">
        <v>174</v>
      </c>
      <c r="AQ66" s="42">
        <v>164</v>
      </c>
      <c r="AR66" s="42">
        <v>170</v>
      </c>
      <c r="AS66" s="42">
        <v>148</v>
      </c>
      <c r="AT66" s="42">
        <v>143</v>
      </c>
      <c r="AU66" s="42">
        <v>151</v>
      </c>
      <c r="AV66" s="42">
        <v>181</v>
      </c>
      <c r="AW66" s="42">
        <v>185</v>
      </c>
      <c r="AX66" s="42">
        <v>171</v>
      </c>
      <c r="AY66" s="42">
        <v>164</v>
      </c>
      <c r="AZ66" s="42">
        <v>175</v>
      </c>
      <c r="BA66" s="42">
        <v>169</v>
      </c>
      <c r="BB66" s="42">
        <v>168</v>
      </c>
      <c r="BC66" s="42">
        <v>166</v>
      </c>
      <c r="BD66" s="42">
        <v>181</v>
      </c>
      <c r="BE66" s="42">
        <v>189</v>
      </c>
      <c r="BF66" s="42">
        <v>206</v>
      </c>
      <c r="BG66" s="42">
        <v>196</v>
      </c>
      <c r="BH66" s="42">
        <v>196</v>
      </c>
      <c r="BI66" s="42">
        <v>203</v>
      </c>
      <c r="BJ66" s="42">
        <v>196</v>
      </c>
      <c r="BK66" s="42">
        <v>197</v>
      </c>
      <c r="BL66" s="42">
        <v>198</v>
      </c>
      <c r="BM66" s="42">
        <v>216</v>
      </c>
      <c r="BN66" s="42">
        <v>208</v>
      </c>
      <c r="BO66" s="42">
        <v>179</v>
      </c>
      <c r="BP66" s="42">
        <v>176</v>
      </c>
      <c r="BQ66" s="42">
        <v>174</v>
      </c>
      <c r="BR66" s="42">
        <v>168</v>
      </c>
      <c r="BS66" s="42">
        <v>184</v>
      </c>
      <c r="BT66" s="42">
        <v>209</v>
      </c>
      <c r="BU66" s="42">
        <v>230</v>
      </c>
      <c r="BV66" s="42">
        <v>189</v>
      </c>
      <c r="BW66" s="42">
        <v>202</v>
      </c>
      <c r="BX66" s="42">
        <v>206</v>
      </c>
      <c r="BY66" s="42">
        <v>213</v>
      </c>
      <c r="BZ66" s="42">
        <v>192</v>
      </c>
      <c r="CA66" s="42">
        <v>195</v>
      </c>
      <c r="CB66" s="42">
        <v>219</v>
      </c>
      <c r="CC66" s="42">
        <v>229</v>
      </c>
      <c r="CD66" s="42">
        <v>194</v>
      </c>
      <c r="CE66" s="42">
        <v>203</v>
      </c>
      <c r="CF66" s="42">
        <v>223</v>
      </c>
      <c r="CG66" s="42">
        <v>227</v>
      </c>
      <c r="CH66" s="42">
        <v>222</v>
      </c>
      <c r="CI66" s="42">
        <v>222</v>
      </c>
      <c r="CJ66" s="42">
        <v>226</v>
      </c>
      <c r="CK66" s="42">
        <v>243</v>
      </c>
      <c r="CL66" s="42">
        <v>255</v>
      </c>
      <c r="CM66" s="42">
        <v>285</v>
      </c>
      <c r="CN66" s="42">
        <v>263</v>
      </c>
      <c r="CO66" s="42">
        <v>277</v>
      </c>
      <c r="CP66" s="42">
        <v>242</v>
      </c>
      <c r="CQ66" s="42">
        <v>261</v>
      </c>
      <c r="CR66" s="42">
        <v>268</v>
      </c>
      <c r="CS66" s="42">
        <v>292</v>
      </c>
      <c r="CT66" s="42">
        <v>284</v>
      </c>
      <c r="CU66" s="50">
        <v>309</v>
      </c>
      <c r="CV66" s="50">
        <v>301</v>
      </c>
      <c r="CW66" s="50">
        <v>309</v>
      </c>
      <c r="CX66" s="50">
        <v>282</v>
      </c>
    </row>
    <row r="67" spans="1:102">
      <c r="A67" s="1" t="s">
        <v>125</v>
      </c>
      <c r="B67" s="18" t="s">
        <v>987</v>
      </c>
      <c r="C67" s="42">
        <v>1215</v>
      </c>
      <c r="D67" s="42">
        <v>1220</v>
      </c>
      <c r="E67" s="42">
        <v>1446</v>
      </c>
      <c r="F67" s="42">
        <v>1428</v>
      </c>
      <c r="G67" s="42">
        <v>1220</v>
      </c>
      <c r="H67" s="42">
        <v>1139</v>
      </c>
      <c r="I67" s="42">
        <v>1151</v>
      </c>
      <c r="J67" s="42">
        <v>1232</v>
      </c>
      <c r="K67" s="42">
        <v>1248</v>
      </c>
      <c r="L67" s="42">
        <v>1425</v>
      </c>
      <c r="M67" s="42">
        <v>1468</v>
      </c>
      <c r="N67" s="42">
        <v>1462</v>
      </c>
      <c r="O67" s="42">
        <v>1654</v>
      </c>
      <c r="P67" s="42">
        <v>1703</v>
      </c>
      <c r="Q67" s="42">
        <v>1613</v>
      </c>
      <c r="R67" s="42">
        <v>1535</v>
      </c>
      <c r="S67" s="42">
        <v>1565</v>
      </c>
      <c r="T67" s="42">
        <v>1601</v>
      </c>
      <c r="U67" s="42">
        <v>1754</v>
      </c>
      <c r="V67" s="42">
        <v>1856</v>
      </c>
      <c r="W67" s="49">
        <v>319</v>
      </c>
      <c r="X67" s="42">
        <v>309</v>
      </c>
      <c r="Y67" s="42">
        <v>299</v>
      </c>
      <c r="Z67" s="42">
        <v>288</v>
      </c>
      <c r="AA67" s="42">
        <v>285</v>
      </c>
      <c r="AB67" s="42">
        <v>296</v>
      </c>
      <c r="AC67" s="42">
        <v>317</v>
      </c>
      <c r="AD67" s="42">
        <v>322</v>
      </c>
      <c r="AE67" s="42">
        <v>343</v>
      </c>
      <c r="AF67" s="42">
        <v>344</v>
      </c>
      <c r="AG67" s="42">
        <v>375</v>
      </c>
      <c r="AH67" s="42">
        <v>384</v>
      </c>
      <c r="AI67" s="42">
        <v>388</v>
      </c>
      <c r="AJ67" s="42">
        <v>371</v>
      </c>
      <c r="AK67" s="42">
        <v>354</v>
      </c>
      <c r="AL67" s="42">
        <v>315</v>
      </c>
      <c r="AM67" s="42">
        <v>301</v>
      </c>
      <c r="AN67" s="42">
        <v>322</v>
      </c>
      <c r="AO67" s="42">
        <v>296</v>
      </c>
      <c r="AP67" s="42">
        <v>301</v>
      </c>
      <c r="AQ67" s="42">
        <v>294</v>
      </c>
      <c r="AR67" s="42">
        <v>282</v>
      </c>
      <c r="AS67" s="42">
        <v>270</v>
      </c>
      <c r="AT67" s="42">
        <v>293</v>
      </c>
      <c r="AU67" s="42">
        <v>277</v>
      </c>
      <c r="AV67" s="42">
        <v>284</v>
      </c>
      <c r="AW67" s="42">
        <v>301</v>
      </c>
      <c r="AX67" s="42">
        <v>289</v>
      </c>
      <c r="AY67" s="42">
        <v>291</v>
      </c>
      <c r="AZ67" s="42">
        <v>297</v>
      </c>
      <c r="BA67" s="42">
        <v>335</v>
      </c>
      <c r="BB67" s="42">
        <v>309</v>
      </c>
      <c r="BC67" s="42">
        <v>317</v>
      </c>
      <c r="BD67" s="42">
        <v>308</v>
      </c>
      <c r="BE67" s="42">
        <v>309</v>
      </c>
      <c r="BF67" s="42">
        <v>314</v>
      </c>
      <c r="BG67" s="42">
        <v>333</v>
      </c>
      <c r="BH67" s="42">
        <v>352</v>
      </c>
      <c r="BI67" s="42">
        <v>363</v>
      </c>
      <c r="BJ67" s="42">
        <v>377</v>
      </c>
      <c r="BK67" s="42">
        <v>350</v>
      </c>
      <c r="BL67" s="42">
        <v>360</v>
      </c>
      <c r="BM67" s="42">
        <v>378</v>
      </c>
      <c r="BN67" s="42">
        <v>380</v>
      </c>
      <c r="BO67" s="42">
        <v>373</v>
      </c>
      <c r="BP67" s="42">
        <v>366</v>
      </c>
      <c r="BQ67" s="42">
        <v>356</v>
      </c>
      <c r="BR67" s="42">
        <v>367</v>
      </c>
      <c r="BS67" s="42">
        <v>398</v>
      </c>
      <c r="BT67" s="42">
        <v>408</v>
      </c>
      <c r="BU67" s="42">
        <v>431</v>
      </c>
      <c r="BV67" s="42">
        <v>417</v>
      </c>
      <c r="BW67" s="42">
        <v>412</v>
      </c>
      <c r="BX67" s="42">
        <v>422</v>
      </c>
      <c r="BY67" s="42">
        <v>441</v>
      </c>
      <c r="BZ67" s="42">
        <v>428</v>
      </c>
      <c r="CA67" s="42">
        <v>406</v>
      </c>
      <c r="CB67" s="42">
        <v>412</v>
      </c>
      <c r="CC67" s="42">
        <v>418</v>
      </c>
      <c r="CD67" s="42">
        <v>377</v>
      </c>
      <c r="CE67" s="42">
        <v>384</v>
      </c>
      <c r="CF67" s="42">
        <v>378</v>
      </c>
      <c r="CG67" s="42">
        <v>388</v>
      </c>
      <c r="CH67" s="42">
        <v>385</v>
      </c>
      <c r="CI67" s="42">
        <v>383</v>
      </c>
      <c r="CJ67" s="42">
        <v>396</v>
      </c>
      <c r="CK67" s="42">
        <v>395</v>
      </c>
      <c r="CL67" s="42">
        <v>391</v>
      </c>
      <c r="CM67" s="42">
        <v>400</v>
      </c>
      <c r="CN67" s="42">
        <v>404</v>
      </c>
      <c r="CO67" s="42">
        <v>400</v>
      </c>
      <c r="CP67" s="42">
        <v>397</v>
      </c>
      <c r="CQ67" s="42">
        <v>421</v>
      </c>
      <c r="CR67" s="42">
        <v>415</v>
      </c>
      <c r="CS67" s="42">
        <v>446</v>
      </c>
      <c r="CT67" s="42">
        <v>472</v>
      </c>
      <c r="CU67" s="50">
        <v>454</v>
      </c>
      <c r="CV67" s="50">
        <v>474</v>
      </c>
      <c r="CW67" s="50">
        <v>473</v>
      </c>
      <c r="CX67" s="50">
        <v>455</v>
      </c>
    </row>
    <row r="68" spans="1:102">
      <c r="A68" s="9" t="s">
        <v>127</v>
      </c>
      <c r="B68" s="18" t="s">
        <v>988</v>
      </c>
      <c r="C68" s="42">
        <v>925</v>
      </c>
      <c r="D68" s="42">
        <v>896</v>
      </c>
      <c r="E68" s="42">
        <v>1041</v>
      </c>
      <c r="F68" s="42">
        <v>1021</v>
      </c>
      <c r="G68" s="42">
        <v>874</v>
      </c>
      <c r="H68" s="42">
        <v>825</v>
      </c>
      <c r="I68" s="42">
        <v>820</v>
      </c>
      <c r="J68" s="42">
        <v>868</v>
      </c>
      <c r="K68" s="42">
        <v>859</v>
      </c>
      <c r="L68" s="42">
        <v>997</v>
      </c>
      <c r="M68" s="42">
        <v>965</v>
      </c>
      <c r="N68" s="42">
        <v>949</v>
      </c>
      <c r="O68" s="42">
        <v>1073</v>
      </c>
      <c r="P68" s="42">
        <v>1112</v>
      </c>
      <c r="Q68" s="42">
        <v>1011</v>
      </c>
      <c r="R68" s="42">
        <v>916</v>
      </c>
      <c r="S68" s="42">
        <v>921</v>
      </c>
      <c r="T68" s="42">
        <v>915</v>
      </c>
      <c r="U68" s="42">
        <v>994</v>
      </c>
      <c r="V68" s="42">
        <v>1045</v>
      </c>
      <c r="W68" s="49">
        <v>245</v>
      </c>
      <c r="X68" s="42">
        <v>236</v>
      </c>
      <c r="Y68" s="42">
        <v>228</v>
      </c>
      <c r="Z68" s="42">
        <v>216</v>
      </c>
      <c r="AA68" s="42">
        <v>209</v>
      </c>
      <c r="AB68" s="42">
        <v>218</v>
      </c>
      <c r="AC68" s="42">
        <v>233</v>
      </c>
      <c r="AD68" s="42">
        <v>236</v>
      </c>
      <c r="AE68" s="42">
        <v>245</v>
      </c>
      <c r="AF68" s="42">
        <v>245</v>
      </c>
      <c r="AG68" s="42">
        <v>273</v>
      </c>
      <c r="AH68" s="42">
        <v>278</v>
      </c>
      <c r="AI68" s="42">
        <v>286</v>
      </c>
      <c r="AJ68" s="42">
        <v>265</v>
      </c>
      <c r="AK68" s="42">
        <v>251</v>
      </c>
      <c r="AL68" s="42">
        <v>219</v>
      </c>
      <c r="AM68" s="42">
        <v>214</v>
      </c>
      <c r="AN68" s="42">
        <v>229</v>
      </c>
      <c r="AO68" s="42">
        <v>211</v>
      </c>
      <c r="AP68" s="42">
        <v>220</v>
      </c>
      <c r="AQ68" s="42">
        <v>211</v>
      </c>
      <c r="AR68" s="42">
        <v>209</v>
      </c>
      <c r="AS68" s="42">
        <v>190</v>
      </c>
      <c r="AT68" s="42">
        <v>215</v>
      </c>
      <c r="AU68" s="42">
        <v>198</v>
      </c>
      <c r="AV68" s="42">
        <v>202</v>
      </c>
      <c r="AW68" s="42">
        <v>216</v>
      </c>
      <c r="AX68" s="42">
        <v>204</v>
      </c>
      <c r="AY68" s="42">
        <v>203</v>
      </c>
      <c r="AZ68" s="42">
        <v>206</v>
      </c>
      <c r="BA68" s="42">
        <v>243</v>
      </c>
      <c r="BB68" s="42">
        <v>216</v>
      </c>
      <c r="BC68" s="42">
        <v>220</v>
      </c>
      <c r="BD68" s="42">
        <v>212</v>
      </c>
      <c r="BE68" s="42">
        <v>211</v>
      </c>
      <c r="BF68" s="42">
        <v>216</v>
      </c>
      <c r="BG68" s="42">
        <v>232</v>
      </c>
      <c r="BH68" s="42">
        <v>251</v>
      </c>
      <c r="BI68" s="42">
        <v>255</v>
      </c>
      <c r="BJ68" s="42">
        <v>259</v>
      </c>
      <c r="BK68" s="42">
        <v>235</v>
      </c>
      <c r="BL68" s="42">
        <v>240</v>
      </c>
      <c r="BM68" s="42">
        <v>245</v>
      </c>
      <c r="BN68" s="42">
        <v>245</v>
      </c>
      <c r="BO68" s="42">
        <v>243</v>
      </c>
      <c r="BP68" s="42">
        <v>235</v>
      </c>
      <c r="BQ68" s="42">
        <v>232</v>
      </c>
      <c r="BR68" s="42">
        <v>239</v>
      </c>
      <c r="BS68" s="42">
        <v>259</v>
      </c>
      <c r="BT68" s="42">
        <v>261</v>
      </c>
      <c r="BU68" s="42">
        <v>279</v>
      </c>
      <c r="BV68" s="42">
        <v>274</v>
      </c>
      <c r="BW68" s="42">
        <v>268</v>
      </c>
      <c r="BX68" s="42">
        <v>278</v>
      </c>
      <c r="BY68" s="42">
        <v>290</v>
      </c>
      <c r="BZ68" s="42">
        <v>276</v>
      </c>
      <c r="CA68" s="42">
        <v>259</v>
      </c>
      <c r="CB68" s="42">
        <v>256</v>
      </c>
      <c r="CC68" s="42">
        <v>265</v>
      </c>
      <c r="CD68" s="42">
        <v>231</v>
      </c>
      <c r="CE68" s="42">
        <v>234</v>
      </c>
      <c r="CF68" s="42">
        <v>224</v>
      </c>
      <c r="CG68" s="42">
        <v>229</v>
      </c>
      <c r="CH68" s="42">
        <v>229</v>
      </c>
      <c r="CI68" s="42">
        <v>230</v>
      </c>
      <c r="CJ68" s="42">
        <v>234</v>
      </c>
      <c r="CK68" s="42">
        <v>231</v>
      </c>
      <c r="CL68" s="42">
        <v>226</v>
      </c>
      <c r="CM68" s="42">
        <v>231</v>
      </c>
      <c r="CN68" s="42">
        <v>235</v>
      </c>
      <c r="CO68" s="42">
        <v>228</v>
      </c>
      <c r="CP68" s="42">
        <v>221</v>
      </c>
      <c r="CQ68" s="42">
        <v>239</v>
      </c>
      <c r="CR68" s="42">
        <v>235</v>
      </c>
      <c r="CS68" s="42">
        <v>247</v>
      </c>
      <c r="CT68" s="42">
        <v>273</v>
      </c>
      <c r="CU68" s="50">
        <v>255</v>
      </c>
      <c r="CV68" s="50">
        <v>266</v>
      </c>
      <c r="CW68" s="50">
        <v>262</v>
      </c>
      <c r="CX68" s="50">
        <v>262</v>
      </c>
    </row>
    <row r="69" spans="1:102">
      <c r="A69" s="9" t="s">
        <v>129</v>
      </c>
      <c r="B69" s="18" t="s">
        <v>989</v>
      </c>
      <c r="C69" s="42">
        <v>290</v>
      </c>
      <c r="D69" s="42">
        <v>324</v>
      </c>
      <c r="E69" s="42">
        <v>405</v>
      </c>
      <c r="F69" s="42">
        <v>407</v>
      </c>
      <c r="G69" s="42">
        <v>346</v>
      </c>
      <c r="H69" s="42">
        <v>314</v>
      </c>
      <c r="I69" s="42">
        <v>331</v>
      </c>
      <c r="J69" s="42">
        <v>364</v>
      </c>
      <c r="K69" s="42">
        <v>389</v>
      </c>
      <c r="L69" s="42">
        <v>428</v>
      </c>
      <c r="M69" s="42">
        <v>503</v>
      </c>
      <c r="N69" s="42">
        <v>513</v>
      </c>
      <c r="O69" s="42">
        <v>581</v>
      </c>
      <c r="P69" s="42">
        <v>591</v>
      </c>
      <c r="Q69" s="42">
        <v>602</v>
      </c>
      <c r="R69" s="42">
        <v>619</v>
      </c>
      <c r="S69" s="42">
        <v>644</v>
      </c>
      <c r="T69" s="42">
        <v>686</v>
      </c>
      <c r="U69" s="42">
        <v>760</v>
      </c>
      <c r="V69" s="42">
        <v>811</v>
      </c>
      <c r="W69" s="49">
        <v>74</v>
      </c>
      <c r="X69" s="42">
        <v>73</v>
      </c>
      <c r="Y69" s="42">
        <v>71</v>
      </c>
      <c r="Z69" s="42">
        <v>72</v>
      </c>
      <c r="AA69" s="42">
        <v>76</v>
      </c>
      <c r="AB69" s="42">
        <v>78</v>
      </c>
      <c r="AC69" s="42">
        <v>84</v>
      </c>
      <c r="AD69" s="42">
        <v>86</v>
      </c>
      <c r="AE69" s="42">
        <v>98</v>
      </c>
      <c r="AF69" s="42">
        <v>99</v>
      </c>
      <c r="AG69" s="42">
        <v>102</v>
      </c>
      <c r="AH69" s="42">
        <v>106</v>
      </c>
      <c r="AI69" s="42">
        <v>102</v>
      </c>
      <c r="AJ69" s="42">
        <v>106</v>
      </c>
      <c r="AK69" s="42">
        <v>103</v>
      </c>
      <c r="AL69" s="42">
        <v>96</v>
      </c>
      <c r="AM69" s="42">
        <v>87</v>
      </c>
      <c r="AN69" s="42">
        <v>93</v>
      </c>
      <c r="AO69" s="42">
        <v>85</v>
      </c>
      <c r="AP69" s="42">
        <v>81</v>
      </c>
      <c r="AQ69" s="42">
        <v>83</v>
      </c>
      <c r="AR69" s="42">
        <v>73</v>
      </c>
      <c r="AS69" s="42">
        <v>80</v>
      </c>
      <c r="AT69" s="42">
        <v>78</v>
      </c>
      <c r="AU69" s="42">
        <v>79</v>
      </c>
      <c r="AV69" s="42">
        <v>82</v>
      </c>
      <c r="AW69" s="42">
        <v>85</v>
      </c>
      <c r="AX69" s="42">
        <v>85</v>
      </c>
      <c r="AY69" s="42">
        <v>88</v>
      </c>
      <c r="AZ69" s="42">
        <v>90</v>
      </c>
      <c r="BA69" s="42">
        <v>93</v>
      </c>
      <c r="BB69" s="42">
        <v>93</v>
      </c>
      <c r="BC69" s="42">
        <v>97</v>
      </c>
      <c r="BD69" s="42">
        <v>96</v>
      </c>
      <c r="BE69" s="42">
        <v>98</v>
      </c>
      <c r="BF69" s="42">
        <v>98</v>
      </c>
      <c r="BG69" s="42">
        <v>101</v>
      </c>
      <c r="BH69" s="42">
        <v>101</v>
      </c>
      <c r="BI69" s="42">
        <v>108</v>
      </c>
      <c r="BJ69" s="42">
        <v>118</v>
      </c>
      <c r="BK69" s="42">
        <v>115</v>
      </c>
      <c r="BL69" s="42">
        <v>120</v>
      </c>
      <c r="BM69" s="42">
        <v>133</v>
      </c>
      <c r="BN69" s="42">
        <v>135</v>
      </c>
      <c r="BO69" s="42">
        <v>130</v>
      </c>
      <c r="BP69" s="42">
        <v>131</v>
      </c>
      <c r="BQ69" s="42">
        <v>124</v>
      </c>
      <c r="BR69" s="42">
        <v>128</v>
      </c>
      <c r="BS69" s="42">
        <v>139</v>
      </c>
      <c r="BT69" s="42">
        <v>147</v>
      </c>
      <c r="BU69" s="42">
        <v>152</v>
      </c>
      <c r="BV69" s="42">
        <v>143</v>
      </c>
      <c r="BW69" s="42">
        <v>144</v>
      </c>
      <c r="BX69" s="42">
        <v>144</v>
      </c>
      <c r="BY69" s="42">
        <v>151</v>
      </c>
      <c r="BZ69" s="42">
        <v>152</v>
      </c>
      <c r="CA69" s="42">
        <v>147</v>
      </c>
      <c r="CB69" s="42">
        <v>156</v>
      </c>
      <c r="CC69" s="42">
        <v>153</v>
      </c>
      <c r="CD69" s="42">
        <v>146</v>
      </c>
      <c r="CE69" s="42">
        <v>150</v>
      </c>
      <c r="CF69" s="42">
        <v>154</v>
      </c>
      <c r="CG69" s="42">
        <v>158</v>
      </c>
      <c r="CH69" s="42">
        <v>157</v>
      </c>
      <c r="CI69" s="42">
        <v>154</v>
      </c>
      <c r="CJ69" s="42">
        <v>162</v>
      </c>
      <c r="CK69" s="42">
        <v>163</v>
      </c>
      <c r="CL69" s="42">
        <v>165</v>
      </c>
      <c r="CM69" s="42">
        <v>169</v>
      </c>
      <c r="CN69" s="42">
        <v>169</v>
      </c>
      <c r="CO69" s="42">
        <v>172</v>
      </c>
      <c r="CP69" s="42">
        <v>176</v>
      </c>
      <c r="CQ69" s="42">
        <v>182</v>
      </c>
      <c r="CR69" s="42">
        <v>180</v>
      </c>
      <c r="CS69" s="42">
        <v>199</v>
      </c>
      <c r="CT69" s="42">
        <v>199</v>
      </c>
      <c r="CU69" s="50">
        <v>199</v>
      </c>
      <c r="CV69" s="50">
        <v>208</v>
      </c>
      <c r="CW69" s="50">
        <v>211</v>
      </c>
      <c r="CX69" s="50">
        <v>193</v>
      </c>
    </row>
    <row r="70" spans="1:102">
      <c r="A70" s="1" t="s">
        <v>131</v>
      </c>
      <c r="B70" s="18" t="s">
        <v>990</v>
      </c>
      <c r="C70" s="42">
        <v>6</v>
      </c>
      <c r="D70" s="42">
        <v>7</v>
      </c>
      <c r="E70" s="42">
        <v>7</v>
      </c>
      <c r="F70" s="42">
        <v>8</v>
      </c>
      <c r="G70" s="42">
        <v>8</v>
      </c>
      <c r="H70" s="42">
        <v>6</v>
      </c>
      <c r="I70" s="42">
        <v>5</v>
      </c>
      <c r="J70" s="42">
        <v>5</v>
      </c>
      <c r="K70" s="42">
        <v>8</v>
      </c>
      <c r="L70" s="42">
        <v>5</v>
      </c>
      <c r="M70" s="42">
        <v>6</v>
      </c>
      <c r="N70" s="42">
        <v>5</v>
      </c>
      <c r="O70" s="42">
        <v>5</v>
      </c>
      <c r="P70" s="42">
        <v>4</v>
      </c>
      <c r="Q70" s="42">
        <v>4</v>
      </c>
      <c r="R70" s="42">
        <v>4</v>
      </c>
      <c r="S70" s="42">
        <v>3</v>
      </c>
      <c r="T70" s="42">
        <v>3</v>
      </c>
      <c r="U70" s="42">
        <v>4</v>
      </c>
      <c r="V70" s="42">
        <v>3</v>
      </c>
      <c r="W70" s="49">
        <v>1</v>
      </c>
      <c r="X70" s="42">
        <v>2</v>
      </c>
      <c r="Y70" s="42">
        <v>1</v>
      </c>
      <c r="Z70" s="42">
        <v>2</v>
      </c>
      <c r="AA70" s="42">
        <v>2</v>
      </c>
      <c r="AB70" s="42">
        <v>2</v>
      </c>
      <c r="AC70" s="42">
        <v>1</v>
      </c>
      <c r="AD70" s="42">
        <v>2</v>
      </c>
      <c r="AE70" s="42">
        <v>2</v>
      </c>
      <c r="AF70" s="42">
        <v>2</v>
      </c>
      <c r="AG70" s="42">
        <v>1</v>
      </c>
      <c r="AH70" s="42">
        <v>2</v>
      </c>
      <c r="AI70" s="42">
        <v>2</v>
      </c>
      <c r="AJ70" s="42">
        <v>2</v>
      </c>
      <c r="AK70" s="42">
        <v>2</v>
      </c>
      <c r="AL70" s="42">
        <v>2</v>
      </c>
      <c r="AM70" s="42">
        <v>2</v>
      </c>
      <c r="AN70" s="42">
        <v>2</v>
      </c>
      <c r="AO70" s="42">
        <v>2</v>
      </c>
      <c r="AP70" s="42">
        <v>2</v>
      </c>
      <c r="AQ70" s="42">
        <v>2</v>
      </c>
      <c r="AR70" s="42">
        <v>2</v>
      </c>
      <c r="AS70" s="42">
        <v>1</v>
      </c>
      <c r="AT70" s="42">
        <v>1</v>
      </c>
      <c r="AU70" s="42">
        <v>1</v>
      </c>
      <c r="AV70" s="42">
        <v>1</v>
      </c>
      <c r="AW70" s="42">
        <v>2</v>
      </c>
      <c r="AX70" s="42">
        <v>1</v>
      </c>
      <c r="AY70" s="42">
        <v>1</v>
      </c>
      <c r="AZ70" s="42">
        <v>1</v>
      </c>
      <c r="BA70" s="42">
        <v>1</v>
      </c>
      <c r="BB70" s="42">
        <v>2</v>
      </c>
      <c r="BC70" s="42">
        <v>2</v>
      </c>
      <c r="BD70" s="42">
        <v>2</v>
      </c>
      <c r="BE70" s="42">
        <v>2</v>
      </c>
      <c r="BF70" s="42">
        <v>2</v>
      </c>
      <c r="BG70" s="42">
        <v>2</v>
      </c>
      <c r="BH70" s="42">
        <v>1</v>
      </c>
      <c r="BI70" s="42">
        <v>1</v>
      </c>
      <c r="BJ70" s="42">
        <v>1</v>
      </c>
      <c r="BK70" s="42">
        <v>1</v>
      </c>
      <c r="BL70" s="42">
        <v>2</v>
      </c>
      <c r="BM70" s="42">
        <v>1</v>
      </c>
      <c r="BN70" s="42">
        <v>2</v>
      </c>
      <c r="BO70" s="42">
        <v>1</v>
      </c>
      <c r="BP70" s="42">
        <v>1</v>
      </c>
      <c r="BQ70" s="42">
        <v>1</v>
      </c>
      <c r="BR70" s="42">
        <v>2</v>
      </c>
      <c r="BS70" s="42">
        <v>1</v>
      </c>
      <c r="BT70" s="42">
        <v>2</v>
      </c>
      <c r="BU70" s="42">
        <v>1</v>
      </c>
      <c r="BV70" s="42">
        <v>1</v>
      </c>
      <c r="BW70" s="42">
        <v>1</v>
      </c>
      <c r="BX70" s="42">
        <v>1</v>
      </c>
      <c r="BY70" s="42">
        <v>1</v>
      </c>
      <c r="BZ70" s="42">
        <v>1</v>
      </c>
      <c r="CA70" s="42">
        <v>1</v>
      </c>
      <c r="CB70" s="42">
        <v>1</v>
      </c>
      <c r="CC70" s="42">
        <v>1</v>
      </c>
      <c r="CD70" s="42">
        <v>1</v>
      </c>
      <c r="CE70" s="42">
        <v>1</v>
      </c>
      <c r="CF70" s="42">
        <v>1</v>
      </c>
      <c r="CG70" s="42">
        <v>1</v>
      </c>
      <c r="CH70" s="42">
        <v>1</v>
      </c>
      <c r="CI70" s="42">
        <v>1</v>
      </c>
      <c r="CJ70" s="42">
        <v>1</v>
      </c>
      <c r="CK70" s="42">
        <v>0</v>
      </c>
      <c r="CL70" s="42">
        <v>1</v>
      </c>
      <c r="CM70" s="42">
        <v>0</v>
      </c>
      <c r="CN70" s="42">
        <v>1</v>
      </c>
      <c r="CO70" s="42">
        <v>1</v>
      </c>
      <c r="CP70" s="42">
        <v>1</v>
      </c>
      <c r="CQ70" s="42">
        <v>1</v>
      </c>
      <c r="CR70" s="42">
        <v>1</v>
      </c>
      <c r="CS70" s="42">
        <v>1</v>
      </c>
      <c r="CT70" s="42">
        <v>1</v>
      </c>
      <c r="CU70" s="50">
        <v>0</v>
      </c>
      <c r="CV70" s="50">
        <v>1</v>
      </c>
      <c r="CW70" s="50">
        <v>1</v>
      </c>
      <c r="CX70" s="50">
        <v>1</v>
      </c>
    </row>
    <row r="71" spans="1:102">
      <c r="A71" s="9" t="s">
        <v>133</v>
      </c>
      <c r="B71" s="18" t="s">
        <v>991</v>
      </c>
      <c r="C71" s="42">
        <v>6</v>
      </c>
      <c r="D71" s="42">
        <v>7</v>
      </c>
      <c r="E71" s="42">
        <v>7</v>
      </c>
      <c r="F71" s="42">
        <v>8</v>
      </c>
      <c r="G71" s="42">
        <v>8</v>
      </c>
      <c r="H71" s="42">
        <v>6</v>
      </c>
      <c r="I71" s="42">
        <v>5</v>
      </c>
      <c r="J71" s="42">
        <v>5</v>
      </c>
      <c r="K71" s="42">
        <v>8</v>
      </c>
      <c r="L71" s="42">
        <v>5</v>
      </c>
      <c r="M71" s="42">
        <v>6</v>
      </c>
      <c r="N71" s="42">
        <v>5</v>
      </c>
      <c r="O71" s="42">
        <v>5</v>
      </c>
      <c r="P71" s="42">
        <v>4</v>
      </c>
      <c r="Q71" s="42">
        <v>4</v>
      </c>
      <c r="R71" s="42">
        <v>4</v>
      </c>
      <c r="S71" s="42">
        <v>3</v>
      </c>
      <c r="T71" s="42">
        <v>3</v>
      </c>
      <c r="U71" s="42">
        <v>4</v>
      </c>
      <c r="V71" s="42">
        <v>3</v>
      </c>
      <c r="W71" s="49">
        <v>1</v>
      </c>
      <c r="X71" s="42">
        <v>2</v>
      </c>
      <c r="Y71" s="42">
        <v>1</v>
      </c>
      <c r="Z71" s="42">
        <v>2</v>
      </c>
      <c r="AA71" s="42">
        <v>2</v>
      </c>
      <c r="AB71" s="42">
        <v>2</v>
      </c>
      <c r="AC71" s="42">
        <v>1</v>
      </c>
      <c r="AD71" s="42">
        <v>2</v>
      </c>
      <c r="AE71" s="42">
        <v>2</v>
      </c>
      <c r="AF71" s="42">
        <v>2</v>
      </c>
      <c r="AG71" s="42">
        <v>1</v>
      </c>
      <c r="AH71" s="42">
        <v>2</v>
      </c>
      <c r="AI71" s="42">
        <v>2</v>
      </c>
      <c r="AJ71" s="42">
        <v>2</v>
      </c>
      <c r="AK71" s="42">
        <v>2</v>
      </c>
      <c r="AL71" s="42">
        <v>2</v>
      </c>
      <c r="AM71" s="42">
        <v>2</v>
      </c>
      <c r="AN71" s="42">
        <v>2</v>
      </c>
      <c r="AO71" s="42">
        <v>2</v>
      </c>
      <c r="AP71" s="42">
        <v>2</v>
      </c>
      <c r="AQ71" s="42">
        <v>2</v>
      </c>
      <c r="AR71" s="42">
        <v>2</v>
      </c>
      <c r="AS71" s="42">
        <v>1</v>
      </c>
      <c r="AT71" s="42">
        <v>1</v>
      </c>
      <c r="AU71" s="42">
        <v>1</v>
      </c>
      <c r="AV71" s="42">
        <v>1</v>
      </c>
      <c r="AW71" s="42">
        <v>2</v>
      </c>
      <c r="AX71" s="42">
        <v>1</v>
      </c>
      <c r="AY71" s="42">
        <v>1</v>
      </c>
      <c r="AZ71" s="42">
        <v>1</v>
      </c>
      <c r="BA71" s="42">
        <v>1</v>
      </c>
      <c r="BB71" s="42">
        <v>2</v>
      </c>
      <c r="BC71" s="42">
        <v>2</v>
      </c>
      <c r="BD71" s="42">
        <v>2</v>
      </c>
      <c r="BE71" s="42">
        <v>2</v>
      </c>
      <c r="BF71" s="42">
        <v>2</v>
      </c>
      <c r="BG71" s="42">
        <v>2</v>
      </c>
      <c r="BH71" s="42">
        <v>1</v>
      </c>
      <c r="BI71" s="42">
        <v>1</v>
      </c>
      <c r="BJ71" s="42">
        <v>1</v>
      </c>
      <c r="BK71" s="42">
        <v>1</v>
      </c>
      <c r="BL71" s="42">
        <v>2</v>
      </c>
      <c r="BM71" s="42">
        <v>1</v>
      </c>
      <c r="BN71" s="42">
        <v>2</v>
      </c>
      <c r="BO71" s="42">
        <v>1</v>
      </c>
      <c r="BP71" s="42">
        <v>1</v>
      </c>
      <c r="BQ71" s="42">
        <v>1</v>
      </c>
      <c r="BR71" s="42">
        <v>2</v>
      </c>
      <c r="BS71" s="42">
        <v>1</v>
      </c>
      <c r="BT71" s="42">
        <v>2</v>
      </c>
      <c r="BU71" s="42">
        <v>1</v>
      </c>
      <c r="BV71" s="42">
        <v>1</v>
      </c>
      <c r="BW71" s="42">
        <v>1</v>
      </c>
      <c r="BX71" s="42">
        <v>1</v>
      </c>
      <c r="BY71" s="42">
        <v>1</v>
      </c>
      <c r="BZ71" s="42">
        <v>1</v>
      </c>
      <c r="CA71" s="42">
        <v>1</v>
      </c>
      <c r="CB71" s="42">
        <v>1</v>
      </c>
      <c r="CC71" s="42">
        <v>1</v>
      </c>
      <c r="CD71" s="42">
        <v>1</v>
      </c>
      <c r="CE71" s="42">
        <v>1</v>
      </c>
      <c r="CF71" s="42">
        <v>1</v>
      </c>
      <c r="CG71" s="42">
        <v>1</v>
      </c>
      <c r="CH71" s="42">
        <v>1</v>
      </c>
      <c r="CI71" s="42">
        <v>1</v>
      </c>
      <c r="CJ71" s="42">
        <v>1</v>
      </c>
      <c r="CK71" s="42">
        <v>0</v>
      </c>
      <c r="CL71" s="42">
        <v>1</v>
      </c>
      <c r="CM71" s="42">
        <v>0</v>
      </c>
      <c r="CN71" s="42">
        <v>1</v>
      </c>
      <c r="CO71" s="42">
        <v>1</v>
      </c>
      <c r="CP71" s="42">
        <v>1</v>
      </c>
      <c r="CQ71" s="42">
        <v>1</v>
      </c>
      <c r="CR71" s="42">
        <v>1</v>
      </c>
      <c r="CS71" s="42">
        <v>1</v>
      </c>
      <c r="CT71" s="42">
        <v>1</v>
      </c>
      <c r="CU71" s="50">
        <v>0</v>
      </c>
      <c r="CV71" s="50">
        <v>1</v>
      </c>
      <c r="CW71" s="50">
        <v>1</v>
      </c>
      <c r="CX71" s="50">
        <v>1</v>
      </c>
    </row>
    <row r="72" spans="1:102">
      <c r="A72" s="1" t="s">
        <v>135</v>
      </c>
      <c r="B72" s="18" t="s">
        <v>992</v>
      </c>
      <c r="C72" s="42">
        <v>1184</v>
      </c>
      <c r="D72" s="42">
        <v>1314</v>
      </c>
      <c r="E72" s="42">
        <v>2402</v>
      </c>
      <c r="F72" s="42">
        <v>2627</v>
      </c>
      <c r="G72" s="42">
        <v>2629</v>
      </c>
      <c r="H72" s="42">
        <v>3371</v>
      </c>
      <c r="I72" s="42">
        <v>4579</v>
      </c>
      <c r="J72" s="42">
        <v>7452</v>
      </c>
      <c r="K72" s="42">
        <v>7305</v>
      </c>
      <c r="L72" s="42">
        <v>7904</v>
      </c>
      <c r="M72" s="42">
        <v>10137</v>
      </c>
      <c r="N72" s="42">
        <v>7797</v>
      </c>
      <c r="O72" s="42">
        <v>9004</v>
      </c>
      <c r="P72" s="42">
        <v>11429</v>
      </c>
      <c r="Q72" s="42">
        <v>12211</v>
      </c>
      <c r="R72" s="42">
        <v>12875</v>
      </c>
      <c r="S72" s="42">
        <v>12843</v>
      </c>
      <c r="T72" s="42">
        <v>10455</v>
      </c>
      <c r="U72" s="42">
        <v>9367</v>
      </c>
      <c r="V72" s="42">
        <v>11017</v>
      </c>
      <c r="W72" s="49">
        <v>340</v>
      </c>
      <c r="X72" s="42">
        <v>295</v>
      </c>
      <c r="Y72" s="42">
        <v>299</v>
      </c>
      <c r="Z72" s="42">
        <v>250</v>
      </c>
      <c r="AA72" s="42">
        <v>289</v>
      </c>
      <c r="AB72" s="42">
        <v>300</v>
      </c>
      <c r="AC72" s="42">
        <v>326</v>
      </c>
      <c r="AD72" s="42">
        <v>399</v>
      </c>
      <c r="AE72" s="42">
        <v>473</v>
      </c>
      <c r="AF72" s="42">
        <v>507</v>
      </c>
      <c r="AG72" s="42">
        <v>631</v>
      </c>
      <c r="AH72" s="42">
        <v>791</v>
      </c>
      <c r="AI72" s="42">
        <v>674</v>
      </c>
      <c r="AJ72" s="42">
        <v>723</v>
      </c>
      <c r="AK72" s="42">
        <v>634</v>
      </c>
      <c r="AL72" s="42">
        <v>596</v>
      </c>
      <c r="AM72" s="42">
        <v>633</v>
      </c>
      <c r="AN72" s="42">
        <v>727</v>
      </c>
      <c r="AO72" s="42">
        <v>600</v>
      </c>
      <c r="AP72" s="42">
        <v>669</v>
      </c>
      <c r="AQ72" s="42">
        <v>785</v>
      </c>
      <c r="AR72" s="42">
        <v>820</v>
      </c>
      <c r="AS72" s="42">
        <v>886</v>
      </c>
      <c r="AT72" s="42">
        <v>880</v>
      </c>
      <c r="AU72" s="42">
        <v>947</v>
      </c>
      <c r="AV72" s="42">
        <v>1107</v>
      </c>
      <c r="AW72" s="42">
        <v>1204</v>
      </c>
      <c r="AX72" s="42">
        <v>1321</v>
      </c>
      <c r="AY72" s="42">
        <v>1516</v>
      </c>
      <c r="AZ72" s="42">
        <v>1739</v>
      </c>
      <c r="BA72" s="42">
        <v>2073</v>
      </c>
      <c r="BB72" s="42">
        <v>2124</v>
      </c>
      <c r="BC72" s="42">
        <v>1939</v>
      </c>
      <c r="BD72" s="42">
        <v>1850</v>
      </c>
      <c r="BE72" s="42">
        <v>1787</v>
      </c>
      <c r="BF72" s="42">
        <v>1729</v>
      </c>
      <c r="BG72" s="42">
        <v>1845</v>
      </c>
      <c r="BH72" s="42">
        <v>1954</v>
      </c>
      <c r="BI72" s="42">
        <v>1963</v>
      </c>
      <c r="BJ72" s="42">
        <v>2142</v>
      </c>
      <c r="BK72" s="42">
        <v>2369</v>
      </c>
      <c r="BL72" s="42">
        <v>2585</v>
      </c>
      <c r="BM72" s="42">
        <v>2818</v>
      </c>
      <c r="BN72" s="42">
        <v>2365</v>
      </c>
      <c r="BO72" s="42">
        <v>1992</v>
      </c>
      <c r="BP72" s="42">
        <v>1821</v>
      </c>
      <c r="BQ72" s="42">
        <v>1839</v>
      </c>
      <c r="BR72" s="42">
        <v>2145</v>
      </c>
      <c r="BS72" s="42">
        <v>2210</v>
      </c>
      <c r="BT72" s="42">
        <v>2213</v>
      </c>
      <c r="BU72" s="42">
        <v>2379</v>
      </c>
      <c r="BV72" s="42">
        <v>2202</v>
      </c>
      <c r="BW72" s="42">
        <v>2767</v>
      </c>
      <c r="BX72" s="42">
        <v>2976</v>
      </c>
      <c r="BY72" s="42">
        <v>2842</v>
      </c>
      <c r="BZ72" s="42">
        <v>2844</v>
      </c>
      <c r="CA72" s="42">
        <v>2815</v>
      </c>
      <c r="CB72" s="42">
        <v>2610</v>
      </c>
      <c r="CC72" s="42">
        <v>3164</v>
      </c>
      <c r="CD72" s="42">
        <v>3622</v>
      </c>
      <c r="CE72" s="42">
        <v>2995</v>
      </c>
      <c r="CF72" s="42">
        <v>3292</v>
      </c>
      <c r="CG72" s="42">
        <v>3146</v>
      </c>
      <c r="CH72" s="42">
        <v>3442</v>
      </c>
      <c r="CI72" s="42">
        <v>3430</v>
      </c>
      <c r="CJ72" s="42">
        <v>3176</v>
      </c>
      <c r="CK72" s="42">
        <v>3483</v>
      </c>
      <c r="CL72" s="42">
        <v>2754</v>
      </c>
      <c r="CM72" s="42">
        <v>2654</v>
      </c>
      <c r="CN72" s="42">
        <v>3037</v>
      </c>
      <c r="CO72" s="42">
        <v>2580</v>
      </c>
      <c r="CP72" s="42">
        <v>2184</v>
      </c>
      <c r="CQ72" s="42">
        <v>2129</v>
      </c>
      <c r="CR72" s="42">
        <v>2261</v>
      </c>
      <c r="CS72" s="42">
        <v>2402</v>
      </c>
      <c r="CT72" s="42">
        <v>2575</v>
      </c>
      <c r="CU72" s="50">
        <v>2912</v>
      </c>
      <c r="CV72" s="50">
        <v>2618</v>
      </c>
      <c r="CW72" s="50">
        <v>2518</v>
      </c>
      <c r="CX72" s="50">
        <v>2969</v>
      </c>
    </row>
    <row r="73" spans="1:102">
      <c r="A73" s="9" t="s">
        <v>137</v>
      </c>
      <c r="B73" s="18" t="s">
        <v>993</v>
      </c>
      <c r="C73" s="42">
        <v>27</v>
      </c>
      <c r="D73" s="42">
        <v>8</v>
      </c>
      <c r="E73" s="42">
        <v>10</v>
      </c>
      <c r="F73" s="42">
        <v>4</v>
      </c>
      <c r="G73" s="42">
        <v>7</v>
      </c>
      <c r="H73" s="42">
        <v>32</v>
      </c>
      <c r="I73" s="42">
        <v>104</v>
      </c>
      <c r="J73" s="42">
        <v>58</v>
      </c>
      <c r="K73" s="42">
        <v>34</v>
      </c>
      <c r="L73" s="42">
        <v>83</v>
      </c>
      <c r="M73" s="42">
        <v>96</v>
      </c>
      <c r="N73" s="42">
        <v>3</v>
      </c>
      <c r="O73" s="42">
        <v>7</v>
      </c>
      <c r="P73" s="42">
        <v>2</v>
      </c>
      <c r="Q73" s="42">
        <v>5</v>
      </c>
      <c r="R73" s="42">
        <v>90</v>
      </c>
      <c r="S73" s="42">
        <v>106</v>
      </c>
      <c r="T73" s="42">
        <v>110</v>
      </c>
      <c r="U73" s="42">
        <v>133</v>
      </c>
      <c r="V73" s="42">
        <v>195</v>
      </c>
      <c r="W73" s="49">
        <v>6</v>
      </c>
      <c r="X73" s="42">
        <v>10</v>
      </c>
      <c r="Y73" s="42">
        <v>4</v>
      </c>
      <c r="Z73" s="42">
        <v>7</v>
      </c>
      <c r="AA73" s="42">
        <v>2</v>
      </c>
      <c r="AB73" s="42">
        <v>1</v>
      </c>
      <c r="AC73" s="42">
        <v>3</v>
      </c>
      <c r="AD73" s="42">
        <v>2</v>
      </c>
      <c r="AE73" s="42">
        <v>3</v>
      </c>
      <c r="AF73" s="42">
        <v>2</v>
      </c>
      <c r="AG73" s="42">
        <v>3</v>
      </c>
      <c r="AH73" s="42">
        <v>2</v>
      </c>
      <c r="AI73" s="42">
        <v>0</v>
      </c>
      <c r="AJ73" s="42">
        <v>4</v>
      </c>
      <c r="AK73" s="42">
        <v>0</v>
      </c>
      <c r="AL73" s="42">
        <v>0</v>
      </c>
      <c r="AM73" s="42">
        <v>1</v>
      </c>
      <c r="AN73" s="42">
        <v>5</v>
      </c>
      <c r="AO73" s="42">
        <v>0</v>
      </c>
      <c r="AP73" s="42">
        <v>1</v>
      </c>
      <c r="AQ73" s="42">
        <v>6</v>
      </c>
      <c r="AR73" s="42">
        <v>11</v>
      </c>
      <c r="AS73" s="42">
        <v>8</v>
      </c>
      <c r="AT73" s="42">
        <v>7</v>
      </c>
      <c r="AU73" s="42">
        <v>11</v>
      </c>
      <c r="AV73" s="42">
        <v>47</v>
      </c>
      <c r="AW73" s="42">
        <v>26</v>
      </c>
      <c r="AX73" s="42">
        <v>20</v>
      </c>
      <c r="AY73" s="42">
        <v>15</v>
      </c>
      <c r="AZ73" s="42">
        <v>28</v>
      </c>
      <c r="BA73" s="42">
        <v>13</v>
      </c>
      <c r="BB73" s="42">
        <v>2</v>
      </c>
      <c r="BC73" s="42">
        <v>7</v>
      </c>
      <c r="BD73" s="42">
        <v>13</v>
      </c>
      <c r="BE73" s="42">
        <v>8</v>
      </c>
      <c r="BF73" s="42">
        <v>6</v>
      </c>
      <c r="BG73" s="42">
        <v>7</v>
      </c>
      <c r="BH73" s="42">
        <v>19</v>
      </c>
      <c r="BI73" s="42">
        <v>32</v>
      </c>
      <c r="BJ73" s="42">
        <v>25</v>
      </c>
      <c r="BK73" s="42">
        <v>28</v>
      </c>
      <c r="BL73" s="42">
        <v>22</v>
      </c>
      <c r="BM73" s="42">
        <v>27</v>
      </c>
      <c r="BN73" s="42">
        <v>19</v>
      </c>
      <c r="BO73" s="42">
        <v>1</v>
      </c>
      <c r="BP73" s="42">
        <v>0</v>
      </c>
      <c r="BQ73" s="42">
        <v>0</v>
      </c>
      <c r="BR73" s="42">
        <v>2</v>
      </c>
      <c r="BS73" s="42">
        <v>2</v>
      </c>
      <c r="BT73" s="42">
        <v>2</v>
      </c>
      <c r="BU73" s="42">
        <v>1</v>
      </c>
      <c r="BV73" s="42">
        <v>2</v>
      </c>
      <c r="BW73" s="42">
        <v>1</v>
      </c>
      <c r="BX73" s="42">
        <v>0</v>
      </c>
      <c r="BY73" s="42">
        <v>0</v>
      </c>
      <c r="BZ73" s="42">
        <v>1</v>
      </c>
      <c r="CA73" s="42">
        <v>1</v>
      </c>
      <c r="CB73" s="42">
        <v>2</v>
      </c>
      <c r="CC73" s="42">
        <v>2</v>
      </c>
      <c r="CD73" s="42">
        <v>0</v>
      </c>
      <c r="CE73" s="42">
        <v>9</v>
      </c>
      <c r="CF73" s="42">
        <v>32</v>
      </c>
      <c r="CG73" s="42">
        <v>34</v>
      </c>
      <c r="CH73" s="42">
        <v>15</v>
      </c>
      <c r="CI73" s="42">
        <v>25</v>
      </c>
      <c r="CJ73" s="42">
        <v>31</v>
      </c>
      <c r="CK73" s="42">
        <v>26</v>
      </c>
      <c r="CL73" s="42">
        <v>24</v>
      </c>
      <c r="CM73" s="42">
        <v>35</v>
      </c>
      <c r="CN73" s="42">
        <v>28</v>
      </c>
      <c r="CO73" s="42">
        <v>21</v>
      </c>
      <c r="CP73" s="42">
        <v>26</v>
      </c>
      <c r="CQ73" s="42">
        <v>18</v>
      </c>
      <c r="CR73" s="42">
        <v>31</v>
      </c>
      <c r="CS73" s="42">
        <v>29</v>
      </c>
      <c r="CT73" s="42">
        <v>55</v>
      </c>
      <c r="CU73" s="50">
        <v>48</v>
      </c>
      <c r="CV73" s="50">
        <v>50</v>
      </c>
      <c r="CW73" s="50">
        <v>60</v>
      </c>
      <c r="CX73" s="50">
        <v>37</v>
      </c>
    </row>
    <row r="74" spans="1:102">
      <c r="A74" s="9" t="s">
        <v>139</v>
      </c>
      <c r="B74" s="18" t="s">
        <v>994</v>
      </c>
      <c r="C74" s="42">
        <v>1157</v>
      </c>
      <c r="D74" s="42">
        <v>1306</v>
      </c>
      <c r="E74" s="42">
        <v>2392</v>
      </c>
      <c r="F74" s="42">
        <v>2623</v>
      </c>
      <c r="G74" s="42">
        <v>2622</v>
      </c>
      <c r="H74" s="42">
        <v>3339</v>
      </c>
      <c r="I74" s="42">
        <v>4475</v>
      </c>
      <c r="J74" s="42">
        <v>7394</v>
      </c>
      <c r="K74" s="42">
        <v>7271</v>
      </c>
      <c r="L74" s="42">
        <v>7821</v>
      </c>
      <c r="M74" s="42">
        <v>10041</v>
      </c>
      <c r="N74" s="42">
        <v>7794</v>
      </c>
      <c r="O74" s="42">
        <v>8997</v>
      </c>
      <c r="P74" s="42">
        <v>11427</v>
      </c>
      <c r="Q74" s="42">
        <v>12206</v>
      </c>
      <c r="R74" s="42">
        <v>12785</v>
      </c>
      <c r="S74" s="42">
        <v>12737</v>
      </c>
      <c r="T74" s="42">
        <v>10345</v>
      </c>
      <c r="U74" s="42">
        <v>9234</v>
      </c>
      <c r="V74" s="42">
        <v>10822</v>
      </c>
      <c r="W74" s="49">
        <v>334</v>
      </c>
      <c r="X74" s="42">
        <v>285</v>
      </c>
      <c r="Y74" s="42">
        <v>295</v>
      </c>
      <c r="Z74" s="42">
        <v>243</v>
      </c>
      <c r="AA74" s="42">
        <v>287</v>
      </c>
      <c r="AB74" s="42">
        <v>299</v>
      </c>
      <c r="AC74" s="42">
        <v>323</v>
      </c>
      <c r="AD74" s="42">
        <v>397</v>
      </c>
      <c r="AE74" s="42">
        <v>470</v>
      </c>
      <c r="AF74" s="42">
        <v>505</v>
      </c>
      <c r="AG74" s="42">
        <v>628</v>
      </c>
      <c r="AH74" s="42">
        <v>789</v>
      </c>
      <c r="AI74" s="42">
        <v>674</v>
      </c>
      <c r="AJ74" s="42">
        <v>719</v>
      </c>
      <c r="AK74" s="42">
        <v>634</v>
      </c>
      <c r="AL74" s="42">
        <v>596</v>
      </c>
      <c r="AM74" s="42">
        <v>632</v>
      </c>
      <c r="AN74" s="42">
        <v>722</v>
      </c>
      <c r="AO74" s="42">
        <v>600</v>
      </c>
      <c r="AP74" s="42">
        <v>668</v>
      </c>
      <c r="AQ74" s="42">
        <v>779</v>
      </c>
      <c r="AR74" s="42">
        <v>809</v>
      </c>
      <c r="AS74" s="42">
        <v>878</v>
      </c>
      <c r="AT74" s="42">
        <v>873</v>
      </c>
      <c r="AU74" s="42">
        <v>936</v>
      </c>
      <c r="AV74" s="42">
        <v>1060</v>
      </c>
      <c r="AW74" s="42">
        <v>1178</v>
      </c>
      <c r="AX74" s="42">
        <v>1301</v>
      </c>
      <c r="AY74" s="42">
        <v>1501</v>
      </c>
      <c r="AZ74" s="42">
        <v>1711</v>
      </c>
      <c r="BA74" s="42">
        <v>2060</v>
      </c>
      <c r="BB74" s="42">
        <v>2122</v>
      </c>
      <c r="BC74" s="42">
        <v>1932</v>
      </c>
      <c r="BD74" s="42">
        <v>1837</v>
      </c>
      <c r="BE74" s="42">
        <v>1779</v>
      </c>
      <c r="BF74" s="42">
        <v>1723</v>
      </c>
      <c r="BG74" s="42">
        <v>1838</v>
      </c>
      <c r="BH74" s="42">
        <v>1935</v>
      </c>
      <c r="BI74" s="42">
        <v>1931</v>
      </c>
      <c r="BJ74" s="42">
        <v>2117</v>
      </c>
      <c r="BK74" s="42">
        <v>2341</v>
      </c>
      <c r="BL74" s="42">
        <v>2563</v>
      </c>
      <c r="BM74" s="42">
        <v>2791</v>
      </c>
      <c r="BN74" s="42">
        <v>2346</v>
      </c>
      <c r="BO74" s="42">
        <v>1991</v>
      </c>
      <c r="BP74" s="42">
        <v>1821</v>
      </c>
      <c r="BQ74" s="42">
        <v>1839</v>
      </c>
      <c r="BR74" s="42">
        <v>2143</v>
      </c>
      <c r="BS74" s="42">
        <v>2208</v>
      </c>
      <c r="BT74" s="42">
        <v>2211</v>
      </c>
      <c r="BU74" s="42">
        <v>2378</v>
      </c>
      <c r="BV74" s="42">
        <v>2200</v>
      </c>
      <c r="BW74" s="42">
        <v>2766</v>
      </c>
      <c r="BX74" s="42">
        <v>2976</v>
      </c>
      <c r="BY74" s="42">
        <v>2842</v>
      </c>
      <c r="BZ74" s="42">
        <v>2843</v>
      </c>
      <c r="CA74" s="42">
        <v>2814</v>
      </c>
      <c r="CB74" s="42">
        <v>2608</v>
      </c>
      <c r="CC74" s="42">
        <v>3162</v>
      </c>
      <c r="CD74" s="42">
        <v>3622</v>
      </c>
      <c r="CE74" s="42">
        <v>2986</v>
      </c>
      <c r="CF74" s="42">
        <v>3260</v>
      </c>
      <c r="CG74" s="42">
        <v>3112</v>
      </c>
      <c r="CH74" s="42">
        <v>3427</v>
      </c>
      <c r="CI74" s="42">
        <v>3405</v>
      </c>
      <c r="CJ74" s="42">
        <v>3145</v>
      </c>
      <c r="CK74" s="42">
        <v>3457</v>
      </c>
      <c r="CL74" s="42">
        <v>2730</v>
      </c>
      <c r="CM74" s="42">
        <v>2619</v>
      </c>
      <c r="CN74" s="42">
        <v>3009</v>
      </c>
      <c r="CO74" s="42">
        <v>2559</v>
      </c>
      <c r="CP74" s="42">
        <v>2158</v>
      </c>
      <c r="CQ74" s="42">
        <v>2111</v>
      </c>
      <c r="CR74" s="42">
        <v>2230</v>
      </c>
      <c r="CS74" s="42">
        <v>2373</v>
      </c>
      <c r="CT74" s="42">
        <v>2520</v>
      </c>
      <c r="CU74" s="50">
        <v>2864</v>
      </c>
      <c r="CV74" s="50">
        <v>2568</v>
      </c>
      <c r="CW74" s="50">
        <v>2458</v>
      </c>
      <c r="CX74" s="50">
        <v>2932</v>
      </c>
    </row>
    <row r="75" spans="1:102">
      <c r="A75" s="1" t="s">
        <v>141</v>
      </c>
      <c r="B75" s="18" t="s">
        <v>995</v>
      </c>
      <c r="C75" s="42">
        <v>3766</v>
      </c>
      <c r="D75" s="42">
        <v>3985</v>
      </c>
      <c r="E75" s="42">
        <v>4537</v>
      </c>
      <c r="F75" s="42">
        <v>4502</v>
      </c>
      <c r="G75" s="42">
        <v>4332</v>
      </c>
      <c r="H75" s="42">
        <v>4949</v>
      </c>
      <c r="I75" s="42">
        <v>5641</v>
      </c>
      <c r="J75" s="42">
        <v>6279</v>
      </c>
      <c r="K75" s="42">
        <v>6412</v>
      </c>
      <c r="L75" s="42">
        <v>6755</v>
      </c>
      <c r="M75" s="42">
        <v>6663</v>
      </c>
      <c r="N75" s="42">
        <v>5831</v>
      </c>
      <c r="O75" s="42">
        <v>7269</v>
      </c>
      <c r="P75" s="42">
        <v>8322</v>
      </c>
      <c r="Q75" s="42">
        <v>7925</v>
      </c>
      <c r="R75" s="42">
        <v>6970</v>
      </c>
      <c r="S75" s="42">
        <v>6595</v>
      </c>
      <c r="T75" s="42">
        <v>6537</v>
      </c>
      <c r="U75" s="42">
        <v>6902</v>
      </c>
      <c r="V75" s="42">
        <v>8054</v>
      </c>
      <c r="W75" s="49">
        <v>996</v>
      </c>
      <c r="X75" s="42">
        <v>909</v>
      </c>
      <c r="Y75" s="42">
        <v>932</v>
      </c>
      <c r="Z75" s="42">
        <v>929</v>
      </c>
      <c r="AA75" s="42">
        <v>1000</v>
      </c>
      <c r="AB75" s="42">
        <v>970</v>
      </c>
      <c r="AC75" s="42">
        <v>1025</v>
      </c>
      <c r="AD75" s="42">
        <v>990</v>
      </c>
      <c r="AE75" s="42">
        <v>1060</v>
      </c>
      <c r="AF75" s="42">
        <v>1175</v>
      </c>
      <c r="AG75" s="42">
        <v>1159</v>
      </c>
      <c r="AH75" s="42">
        <v>1143</v>
      </c>
      <c r="AI75" s="42">
        <v>1202</v>
      </c>
      <c r="AJ75" s="42">
        <v>1100</v>
      </c>
      <c r="AK75" s="42">
        <v>1145</v>
      </c>
      <c r="AL75" s="42">
        <v>1055</v>
      </c>
      <c r="AM75" s="42">
        <v>1051</v>
      </c>
      <c r="AN75" s="42">
        <v>1082</v>
      </c>
      <c r="AO75" s="42">
        <v>1152</v>
      </c>
      <c r="AP75" s="42">
        <v>1047</v>
      </c>
      <c r="AQ75" s="42">
        <v>1166</v>
      </c>
      <c r="AR75" s="42">
        <v>1379</v>
      </c>
      <c r="AS75" s="42">
        <v>1190</v>
      </c>
      <c r="AT75" s="42">
        <v>1214</v>
      </c>
      <c r="AU75" s="42">
        <v>1447</v>
      </c>
      <c r="AV75" s="42">
        <v>1228</v>
      </c>
      <c r="AW75" s="42">
        <v>1460</v>
      </c>
      <c r="AX75" s="42">
        <v>1506</v>
      </c>
      <c r="AY75" s="42">
        <v>1452</v>
      </c>
      <c r="AZ75" s="42">
        <v>1507</v>
      </c>
      <c r="BA75" s="42">
        <v>1562</v>
      </c>
      <c r="BB75" s="42">
        <v>1758</v>
      </c>
      <c r="BC75" s="42">
        <v>1553</v>
      </c>
      <c r="BD75" s="42">
        <v>1551</v>
      </c>
      <c r="BE75" s="42">
        <v>1476</v>
      </c>
      <c r="BF75" s="42">
        <v>1832</v>
      </c>
      <c r="BG75" s="42">
        <v>1718</v>
      </c>
      <c r="BH75" s="42">
        <v>1624</v>
      </c>
      <c r="BI75" s="42">
        <v>1705</v>
      </c>
      <c r="BJ75" s="42">
        <v>1708</v>
      </c>
      <c r="BK75" s="42">
        <v>1710</v>
      </c>
      <c r="BL75" s="42">
        <v>1620</v>
      </c>
      <c r="BM75" s="42">
        <v>1786</v>
      </c>
      <c r="BN75" s="42">
        <v>1547</v>
      </c>
      <c r="BO75" s="42">
        <v>1456</v>
      </c>
      <c r="BP75" s="42">
        <v>1366</v>
      </c>
      <c r="BQ75" s="42">
        <v>1381</v>
      </c>
      <c r="BR75" s="42">
        <v>1628</v>
      </c>
      <c r="BS75" s="42">
        <v>1558</v>
      </c>
      <c r="BT75" s="42">
        <v>1764</v>
      </c>
      <c r="BU75" s="42">
        <v>1966</v>
      </c>
      <c r="BV75" s="42">
        <v>1981</v>
      </c>
      <c r="BW75" s="42">
        <v>2001</v>
      </c>
      <c r="BX75" s="42">
        <v>2158</v>
      </c>
      <c r="BY75" s="42">
        <v>2281</v>
      </c>
      <c r="BZ75" s="42">
        <v>1882</v>
      </c>
      <c r="CA75" s="42">
        <v>1965</v>
      </c>
      <c r="CB75" s="42">
        <v>2053</v>
      </c>
      <c r="CC75" s="42">
        <v>1979</v>
      </c>
      <c r="CD75" s="42">
        <v>1928</v>
      </c>
      <c r="CE75" s="42">
        <v>1792</v>
      </c>
      <c r="CF75" s="42">
        <v>1675</v>
      </c>
      <c r="CG75" s="42">
        <v>1788</v>
      </c>
      <c r="CH75" s="42">
        <v>1715</v>
      </c>
      <c r="CI75" s="42">
        <v>1614</v>
      </c>
      <c r="CJ75" s="42">
        <v>1715</v>
      </c>
      <c r="CK75" s="42">
        <v>1636</v>
      </c>
      <c r="CL75" s="42">
        <v>1630</v>
      </c>
      <c r="CM75" s="42">
        <v>1695</v>
      </c>
      <c r="CN75" s="42">
        <v>1658</v>
      </c>
      <c r="CO75" s="42">
        <v>1643</v>
      </c>
      <c r="CP75" s="42">
        <v>1541</v>
      </c>
      <c r="CQ75" s="42">
        <v>1689</v>
      </c>
      <c r="CR75" s="42">
        <v>1647</v>
      </c>
      <c r="CS75" s="42">
        <v>1768</v>
      </c>
      <c r="CT75" s="42">
        <v>1798</v>
      </c>
      <c r="CU75" s="50">
        <v>2002</v>
      </c>
      <c r="CV75" s="50">
        <v>2096</v>
      </c>
      <c r="CW75" s="50">
        <v>2113</v>
      </c>
      <c r="CX75" s="50">
        <v>1843</v>
      </c>
    </row>
    <row r="76" spans="1:102">
      <c r="A76" s="9" t="s">
        <v>143</v>
      </c>
      <c r="C76" s="42">
        <v>408</v>
      </c>
      <c r="D76" s="42">
        <v>487</v>
      </c>
      <c r="E76" s="42">
        <v>466</v>
      </c>
      <c r="F76" s="42">
        <v>535</v>
      </c>
      <c r="G76" s="42">
        <v>455</v>
      </c>
      <c r="H76" s="42">
        <v>463</v>
      </c>
      <c r="I76" s="42">
        <v>652</v>
      </c>
      <c r="J76" s="42">
        <v>661</v>
      </c>
      <c r="K76" s="42">
        <v>706</v>
      </c>
      <c r="L76" s="42">
        <v>717</v>
      </c>
      <c r="M76" s="42">
        <v>1043</v>
      </c>
      <c r="N76" s="42">
        <v>709</v>
      </c>
      <c r="O76" s="42">
        <v>957</v>
      </c>
      <c r="P76" s="42">
        <v>1134</v>
      </c>
      <c r="Q76" s="42">
        <v>1078</v>
      </c>
      <c r="R76" s="42">
        <v>941</v>
      </c>
      <c r="S76" s="42">
        <v>961</v>
      </c>
      <c r="T76" s="42">
        <v>918</v>
      </c>
      <c r="U76" s="42">
        <v>860</v>
      </c>
      <c r="V76" s="42">
        <v>933</v>
      </c>
      <c r="W76" s="49">
        <v>94</v>
      </c>
      <c r="X76" s="42">
        <v>94</v>
      </c>
      <c r="Y76" s="42">
        <v>116</v>
      </c>
      <c r="Z76" s="42">
        <v>104</v>
      </c>
      <c r="AA76" s="42">
        <v>120</v>
      </c>
      <c r="AB76" s="42">
        <v>132</v>
      </c>
      <c r="AC76" s="42">
        <v>123</v>
      </c>
      <c r="AD76" s="42">
        <v>112</v>
      </c>
      <c r="AE76" s="42">
        <v>97</v>
      </c>
      <c r="AF76" s="42">
        <v>127</v>
      </c>
      <c r="AG76" s="42">
        <v>114</v>
      </c>
      <c r="AH76" s="42">
        <v>128</v>
      </c>
      <c r="AI76" s="42">
        <v>138</v>
      </c>
      <c r="AJ76" s="42">
        <v>127</v>
      </c>
      <c r="AK76" s="42">
        <v>142</v>
      </c>
      <c r="AL76" s="42">
        <v>128</v>
      </c>
      <c r="AM76" s="42">
        <v>127</v>
      </c>
      <c r="AN76" s="42">
        <v>103</v>
      </c>
      <c r="AO76" s="42">
        <v>112</v>
      </c>
      <c r="AP76" s="42">
        <v>113</v>
      </c>
      <c r="AQ76" s="42">
        <v>118</v>
      </c>
      <c r="AR76" s="42">
        <v>132</v>
      </c>
      <c r="AS76" s="42">
        <v>97</v>
      </c>
      <c r="AT76" s="42">
        <v>116</v>
      </c>
      <c r="AU76" s="42">
        <v>156</v>
      </c>
      <c r="AV76" s="42">
        <v>150</v>
      </c>
      <c r="AW76" s="42">
        <v>165</v>
      </c>
      <c r="AX76" s="42">
        <v>181</v>
      </c>
      <c r="AY76" s="42">
        <v>124</v>
      </c>
      <c r="AZ76" s="42">
        <v>147</v>
      </c>
      <c r="BA76" s="42">
        <v>239</v>
      </c>
      <c r="BB76" s="42">
        <v>151</v>
      </c>
      <c r="BC76" s="42">
        <v>179</v>
      </c>
      <c r="BD76" s="42">
        <v>166</v>
      </c>
      <c r="BE76" s="42">
        <v>193</v>
      </c>
      <c r="BF76" s="42">
        <v>168</v>
      </c>
      <c r="BG76" s="42">
        <v>139</v>
      </c>
      <c r="BH76" s="42">
        <v>181</v>
      </c>
      <c r="BI76" s="42">
        <v>199</v>
      </c>
      <c r="BJ76" s="42">
        <v>198</v>
      </c>
      <c r="BK76" s="42">
        <v>251</v>
      </c>
      <c r="BL76" s="42">
        <v>237</v>
      </c>
      <c r="BM76" s="42">
        <v>340</v>
      </c>
      <c r="BN76" s="42">
        <v>215</v>
      </c>
      <c r="BO76" s="42">
        <v>226</v>
      </c>
      <c r="BP76" s="42">
        <v>147</v>
      </c>
      <c r="BQ76" s="42">
        <v>158</v>
      </c>
      <c r="BR76" s="42">
        <v>178</v>
      </c>
      <c r="BS76" s="42">
        <v>233</v>
      </c>
      <c r="BT76" s="42">
        <v>234</v>
      </c>
      <c r="BU76" s="42">
        <v>216</v>
      </c>
      <c r="BV76" s="42">
        <v>274</v>
      </c>
      <c r="BW76" s="42">
        <v>266</v>
      </c>
      <c r="BX76" s="42">
        <v>353</v>
      </c>
      <c r="BY76" s="42">
        <v>323</v>
      </c>
      <c r="BZ76" s="42">
        <v>192</v>
      </c>
      <c r="CA76" s="42">
        <v>231</v>
      </c>
      <c r="CB76" s="42">
        <v>250</v>
      </c>
      <c r="CC76" s="42">
        <v>279</v>
      </c>
      <c r="CD76" s="42">
        <v>318</v>
      </c>
      <c r="CE76" s="42">
        <v>213</v>
      </c>
      <c r="CF76" s="42">
        <v>198</v>
      </c>
      <c r="CG76" s="42">
        <v>242</v>
      </c>
      <c r="CH76" s="42">
        <v>288</v>
      </c>
      <c r="CI76" s="42">
        <v>209</v>
      </c>
      <c r="CJ76" s="42">
        <v>274</v>
      </c>
      <c r="CK76" s="42">
        <v>216</v>
      </c>
      <c r="CL76" s="42">
        <v>262</v>
      </c>
      <c r="CM76" s="42">
        <v>293</v>
      </c>
      <c r="CN76" s="42">
        <v>254</v>
      </c>
      <c r="CO76" s="42">
        <v>197</v>
      </c>
      <c r="CP76" s="42">
        <v>174</v>
      </c>
      <c r="CQ76" s="42">
        <v>200</v>
      </c>
      <c r="CR76" s="42">
        <v>188</v>
      </c>
      <c r="CS76" s="42">
        <v>233</v>
      </c>
      <c r="CT76" s="42">
        <v>239</v>
      </c>
      <c r="CU76" s="50">
        <v>291</v>
      </c>
      <c r="CV76" s="50">
        <v>273</v>
      </c>
      <c r="CW76" s="50">
        <v>248</v>
      </c>
      <c r="CX76" s="50">
        <v>121</v>
      </c>
    </row>
    <row r="77" spans="1:102">
      <c r="A77" s="13" t="s">
        <v>144</v>
      </c>
      <c r="B77" s="18" t="s">
        <v>996</v>
      </c>
      <c r="C77" s="42">
        <v>10</v>
      </c>
      <c r="D77" s="42">
        <v>12</v>
      </c>
      <c r="E77" s="42">
        <v>14</v>
      </c>
      <c r="F77" s="42">
        <v>21</v>
      </c>
      <c r="G77" s="42">
        <v>19</v>
      </c>
      <c r="H77" s="42">
        <v>16</v>
      </c>
      <c r="I77" s="42">
        <v>16</v>
      </c>
      <c r="J77" s="42">
        <v>19</v>
      </c>
      <c r="K77" s="42">
        <v>19</v>
      </c>
      <c r="L77" s="42">
        <v>18</v>
      </c>
      <c r="M77" s="42">
        <v>17</v>
      </c>
      <c r="N77" s="42">
        <v>18</v>
      </c>
      <c r="O77" s="42">
        <v>21</v>
      </c>
      <c r="P77" s="42">
        <v>28</v>
      </c>
      <c r="Q77" s="42">
        <v>34</v>
      </c>
      <c r="R77" s="42">
        <v>27</v>
      </c>
      <c r="S77" s="42">
        <v>30</v>
      </c>
      <c r="T77" s="42">
        <v>32</v>
      </c>
      <c r="U77" s="42">
        <v>37</v>
      </c>
      <c r="V77" s="42">
        <v>35</v>
      </c>
      <c r="W77" s="49">
        <v>2</v>
      </c>
      <c r="X77" s="42">
        <v>2</v>
      </c>
      <c r="Y77" s="42">
        <v>3</v>
      </c>
      <c r="Z77" s="42">
        <v>3</v>
      </c>
      <c r="AA77" s="42">
        <v>3</v>
      </c>
      <c r="AB77" s="42">
        <v>2</v>
      </c>
      <c r="AC77" s="42">
        <v>4</v>
      </c>
      <c r="AD77" s="42">
        <v>3</v>
      </c>
      <c r="AE77" s="42">
        <v>2</v>
      </c>
      <c r="AF77" s="42">
        <v>2</v>
      </c>
      <c r="AG77" s="42">
        <v>5</v>
      </c>
      <c r="AH77" s="42">
        <v>5</v>
      </c>
      <c r="AI77" s="42">
        <v>6</v>
      </c>
      <c r="AJ77" s="42">
        <v>5</v>
      </c>
      <c r="AK77" s="42">
        <v>4</v>
      </c>
      <c r="AL77" s="42">
        <v>6</v>
      </c>
      <c r="AM77" s="42">
        <v>5</v>
      </c>
      <c r="AN77" s="42">
        <v>5</v>
      </c>
      <c r="AO77" s="42">
        <v>5</v>
      </c>
      <c r="AP77" s="42">
        <v>4</v>
      </c>
      <c r="AQ77" s="42">
        <v>4</v>
      </c>
      <c r="AR77" s="42">
        <v>4</v>
      </c>
      <c r="AS77" s="42">
        <v>5</v>
      </c>
      <c r="AT77" s="42">
        <v>3</v>
      </c>
      <c r="AU77" s="42">
        <v>3</v>
      </c>
      <c r="AV77" s="42">
        <v>4</v>
      </c>
      <c r="AW77" s="42">
        <v>5</v>
      </c>
      <c r="AX77" s="42">
        <v>4</v>
      </c>
      <c r="AY77" s="42">
        <v>4</v>
      </c>
      <c r="AZ77" s="42">
        <v>5</v>
      </c>
      <c r="BA77" s="42">
        <v>5</v>
      </c>
      <c r="BB77" s="42">
        <v>5</v>
      </c>
      <c r="BC77" s="42">
        <v>5</v>
      </c>
      <c r="BD77" s="42">
        <v>5</v>
      </c>
      <c r="BE77" s="42">
        <v>5</v>
      </c>
      <c r="BF77" s="42">
        <v>4</v>
      </c>
      <c r="BG77" s="42">
        <v>5</v>
      </c>
      <c r="BH77" s="42">
        <v>5</v>
      </c>
      <c r="BI77" s="42">
        <v>4</v>
      </c>
      <c r="BJ77" s="42">
        <v>4</v>
      </c>
      <c r="BK77" s="42">
        <v>4</v>
      </c>
      <c r="BL77" s="42">
        <v>4</v>
      </c>
      <c r="BM77" s="42">
        <v>3</v>
      </c>
      <c r="BN77" s="42">
        <v>6</v>
      </c>
      <c r="BO77" s="42">
        <v>6</v>
      </c>
      <c r="BP77" s="42">
        <v>5</v>
      </c>
      <c r="BQ77" s="42">
        <v>3</v>
      </c>
      <c r="BR77" s="42">
        <v>4</v>
      </c>
      <c r="BS77" s="42">
        <v>5</v>
      </c>
      <c r="BT77" s="42">
        <v>4</v>
      </c>
      <c r="BU77" s="42">
        <v>6</v>
      </c>
      <c r="BV77" s="42">
        <v>6</v>
      </c>
      <c r="BW77" s="42">
        <v>6</v>
      </c>
      <c r="BX77" s="42">
        <v>6</v>
      </c>
      <c r="BY77" s="42">
        <v>6</v>
      </c>
      <c r="BZ77" s="42">
        <v>10</v>
      </c>
      <c r="CA77" s="42">
        <v>8</v>
      </c>
      <c r="CB77" s="42">
        <v>9</v>
      </c>
      <c r="CC77" s="42">
        <v>9</v>
      </c>
      <c r="CD77" s="42">
        <v>8</v>
      </c>
      <c r="CE77" s="42">
        <v>7</v>
      </c>
      <c r="CF77" s="42">
        <v>7</v>
      </c>
      <c r="CG77" s="42">
        <v>7</v>
      </c>
      <c r="CH77" s="42">
        <v>6</v>
      </c>
      <c r="CI77" s="42">
        <v>7</v>
      </c>
      <c r="CJ77" s="42">
        <v>7</v>
      </c>
      <c r="CK77" s="42">
        <v>8</v>
      </c>
      <c r="CL77" s="42">
        <v>8</v>
      </c>
      <c r="CM77" s="42">
        <v>8</v>
      </c>
      <c r="CN77" s="42">
        <v>9</v>
      </c>
      <c r="CO77" s="42">
        <v>7</v>
      </c>
      <c r="CP77" s="42">
        <v>8</v>
      </c>
      <c r="CQ77" s="42">
        <v>10</v>
      </c>
      <c r="CR77" s="42">
        <v>8</v>
      </c>
      <c r="CS77" s="42">
        <v>9</v>
      </c>
      <c r="CT77" s="42">
        <v>10</v>
      </c>
      <c r="CU77" s="50">
        <v>9</v>
      </c>
      <c r="CV77" s="50">
        <v>9</v>
      </c>
      <c r="CW77" s="50">
        <v>10</v>
      </c>
      <c r="CX77" s="50">
        <v>7</v>
      </c>
    </row>
    <row r="78" spans="1:102">
      <c r="A78" s="13" t="s">
        <v>146</v>
      </c>
      <c r="B78" s="18" t="s">
        <v>997</v>
      </c>
      <c r="C78" s="42">
        <v>307</v>
      </c>
      <c r="D78" s="42">
        <v>379</v>
      </c>
      <c r="E78" s="42">
        <v>342</v>
      </c>
      <c r="F78" s="42">
        <v>384</v>
      </c>
      <c r="G78" s="42">
        <v>329</v>
      </c>
      <c r="H78" s="42">
        <v>303</v>
      </c>
      <c r="I78" s="42">
        <v>484</v>
      </c>
      <c r="J78" s="42">
        <v>512</v>
      </c>
      <c r="K78" s="42">
        <v>524</v>
      </c>
      <c r="L78" s="42">
        <v>536</v>
      </c>
      <c r="M78" s="42">
        <v>665</v>
      </c>
      <c r="N78" s="42">
        <v>513</v>
      </c>
      <c r="O78" s="42">
        <v>629</v>
      </c>
      <c r="P78" s="42">
        <v>809</v>
      </c>
      <c r="Q78" s="42">
        <v>779</v>
      </c>
      <c r="R78" s="42">
        <v>670</v>
      </c>
      <c r="S78" s="42">
        <v>691</v>
      </c>
      <c r="T78" s="42">
        <v>659</v>
      </c>
      <c r="U78" s="42">
        <v>596</v>
      </c>
      <c r="V78" s="42">
        <v>693</v>
      </c>
      <c r="W78" s="49">
        <v>66</v>
      </c>
      <c r="X78" s="42">
        <v>73</v>
      </c>
      <c r="Y78" s="42">
        <v>90</v>
      </c>
      <c r="Z78" s="42">
        <v>78</v>
      </c>
      <c r="AA78" s="42">
        <v>91</v>
      </c>
      <c r="AB78" s="42">
        <v>104</v>
      </c>
      <c r="AC78" s="42">
        <v>95</v>
      </c>
      <c r="AD78" s="42">
        <v>89</v>
      </c>
      <c r="AE78" s="42">
        <v>76</v>
      </c>
      <c r="AF78" s="42">
        <v>97</v>
      </c>
      <c r="AG78" s="42">
        <v>79</v>
      </c>
      <c r="AH78" s="42">
        <v>90</v>
      </c>
      <c r="AI78" s="42">
        <v>98</v>
      </c>
      <c r="AJ78" s="42">
        <v>94</v>
      </c>
      <c r="AK78" s="42">
        <v>108</v>
      </c>
      <c r="AL78" s="42">
        <v>84</v>
      </c>
      <c r="AM78" s="42">
        <v>94</v>
      </c>
      <c r="AN78" s="42">
        <v>68</v>
      </c>
      <c r="AO78" s="42">
        <v>80</v>
      </c>
      <c r="AP78" s="42">
        <v>87</v>
      </c>
      <c r="AQ78" s="42">
        <v>87</v>
      </c>
      <c r="AR78" s="42">
        <v>91</v>
      </c>
      <c r="AS78" s="42">
        <v>54</v>
      </c>
      <c r="AT78" s="42">
        <v>71</v>
      </c>
      <c r="AU78" s="42">
        <v>111</v>
      </c>
      <c r="AV78" s="42">
        <v>110</v>
      </c>
      <c r="AW78" s="42">
        <v>124</v>
      </c>
      <c r="AX78" s="42">
        <v>139</v>
      </c>
      <c r="AY78" s="42">
        <v>92</v>
      </c>
      <c r="AZ78" s="42">
        <v>113</v>
      </c>
      <c r="BA78" s="42">
        <v>204</v>
      </c>
      <c r="BB78" s="42">
        <v>103</v>
      </c>
      <c r="BC78" s="42">
        <v>128</v>
      </c>
      <c r="BD78" s="42">
        <v>123</v>
      </c>
      <c r="BE78" s="42">
        <v>147</v>
      </c>
      <c r="BF78" s="42">
        <v>126</v>
      </c>
      <c r="BG78" s="42">
        <v>93</v>
      </c>
      <c r="BH78" s="42">
        <v>138</v>
      </c>
      <c r="BI78" s="42">
        <v>158</v>
      </c>
      <c r="BJ78" s="42">
        <v>147</v>
      </c>
      <c r="BK78" s="42">
        <v>181</v>
      </c>
      <c r="BL78" s="42">
        <v>127</v>
      </c>
      <c r="BM78" s="42">
        <v>198</v>
      </c>
      <c r="BN78" s="42">
        <v>159</v>
      </c>
      <c r="BO78" s="42">
        <v>170</v>
      </c>
      <c r="BP78" s="42">
        <v>107</v>
      </c>
      <c r="BQ78" s="42">
        <v>113</v>
      </c>
      <c r="BR78" s="42">
        <v>123</v>
      </c>
      <c r="BS78" s="42">
        <v>167</v>
      </c>
      <c r="BT78" s="42">
        <v>168</v>
      </c>
      <c r="BU78" s="42">
        <v>133</v>
      </c>
      <c r="BV78" s="42">
        <v>161</v>
      </c>
      <c r="BW78" s="42">
        <v>196</v>
      </c>
      <c r="BX78" s="42">
        <v>262</v>
      </c>
      <c r="BY78" s="42">
        <v>231</v>
      </c>
      <c r="BZ78" s="42">
        <v>120</v>
      </c>
      <c r="CA78" s="42">
        <v>153</v>
      </c>
      <c r="CB78" s="42">
        <v>173</v>
      </c>
      <c r="CC78" s="42">
        <v>220</v>
      </c>
      <c r="CD78" s="42">
        <v>233</v>
      </c>
      <c r="CE78" s="42">
        <v>145</v>
      </c>
      <c r="CF78" s="42">
        <v>138</v>
      </c>
      <c r="CG78" s="42">
        <v>165</v>
      </c>
      <c r="CH78" s="42">
        <v>222</v>
      </c>
      <c r="CI78" s="42">
        <v>143</v>
      </c>
      <c r="CJ78" s="42">
        <v>194</v>
      </c>
      <c r="CK78" s="42">
        <v>142</v>
      </c>
      <c r="CL78" s="42">
        <v>212</v>
      </c>
      <c r="CM78" s="42">
        <v>198</v>
      </c>
      <c r="CN78" s="42">
        <v>193</v>
      </c>
      <c r="CO78" s="42">
        <v>148</v>
      </c>
      <c r="CP78" s="42">
        <v>120</v>
      </c>
      <c r="CQ78" s="42">
        <v>136</v>
      </c>
      <c r="CR78" s="42">
        <v>129</v>
      </c>
      <c r="CS78" s="42">
        <v>165</v>
      </c>
      <c r="CT78" s="42">
        <v>166</v>
      </c>
      <c r="CU78" s="50">
        <v>224</v>
      </c>
      <c r="CV78" s="50">
        <v>208</v>
      </c>
      <c r="CW78" s="50">
        <v>185</v>
      </c>
      <c r="CX78" s="50">
        <v>76</v>
      </c>
    </row>
    <row r="79" spans="1:102">
      <c r="A79" s="13" t="s">
        <v>148</v>
      </c>
      <c r="B79" s="18" t="s">
        <v>998</v>
      </c>
      <c r="C79" s="42">
        <v>91</v>
      </c>
      <c r="D79" s="42">
        <v>96</v>
      </c>
      <c r="E79" s="42">
        <v>110</v>
      </c>
      <c r="F79" s="42">
        <v>130</v>
      </c>
      <c r="G79" s="42">
        <v>107</v>
      </c>
      <c r="H79" s="42">
        <v>144</v>
      </c>
      <c r="I79" s="42">
        <v>152</v>
      </c>
      <c r="J79" s="42">
        <v>130</v>
      </c>
      <c r="K79" s="42">
        <v>163</v>
      </c>
      <c r="L79" s="42">
        <v>163</v>
      </c>
      <c r="M79" s="42">
        <v>361</v>
      </c>
      <c r="N79" s="42">
        <v>178</v>
      </c>
      <c r="O79" s="42">
        <v>307</v>
      </c>
      <c r="P79" s="42">
        <v>297</v>
      </c>
      <c r="Q79" s="42">
        <v>265</v>
      </c>
      <c r="R79" s="42">
        <v>244</v>
      </c>
      <c r="S79" s="42">
        <v>240</v>
      </c>
      <c r="T79" s="42">
        <v>227</v>
      </c>
      <c r="U79" s="42">
        <v>227</v>
      </c>
      <c r="V79" s="42">
        <v>205</v>
      </c>
      <c r="W79" s="49">
        <v>26</v>
      </c>
      <c r="X79" s="42">
        <v>19</v>
      </c>
      <c r="Y79" s="42">
        <v>23</v>
      </c>
      <c r="Z79" s="42">
        <v>23</v>
      </c>
      <c r="AA79" s="42">
        <v>26</v>
      </c>
      <c r="AB79" s="42">
        <v>26</v>
      </c>
      <c r="AC79" s="42">
        <v>24</v>
      </c>
      <c r="AD79" s="42">
        <v>20</v>
      </c>
      <c r="AE79" s="42">
        <v>19</v>
      </c>
      <c r="AF79" s="42">
        <v>28</v>
      </c>
      <c r="AG79" s="42">
        <v>30</v>
      </c>
      <c r="AH79" s="42">
        <v>33</v>
      </c>
      <c r="AI79" s="42">
        <v>34</v>
      </c>
      <c r="AJ79" s="42">
        <v>28</v>
      </c>
      <c r="AK79" s="42">
        <v>30</v>
      </c>
      <c r="AL79" s="42">
        <v>38</v>
      </c>
      <c r="AM79" s="42">
        <v>28</v>
      </c>
      <c r="AN79" s="42">
        <v>30</v>
      </c>
      <c r="AO79" s="42">
        <v>27</v>
      </c>
      <c r="AP79" s="42">
        <v>22</v>
      </c>
      <c r="AQ79" s="42">
        <v>27</v>
      </c>
      <c r="AR79" s="42">
        <v>37</v>
      </c>
      <c r="AS79" s="42">
        <v>38</v>
      </c>
      <c r="AT79" s="42">
        <v>42</v>
      </c>
      <c r="AU79" s="42">
        <v>42</v>
      </c>
      <c r="AV79" s="42">
        <v>36</v>
      </c>
      <c r="AW79" s="42">
        <v>36</v>
      </c>
      <c r="AX79" s="42">
        <v>38</v>
      </c>
      <c r="AY79" s="42">
        <v>28</v>
      </c>
      <c r="AZ79" s="42">
        <v>29</v>
      </c>
      <c r="BA79" s="42">
        <v>30</v>
      </c>
      <c r="BB79" s="42">
        <v>43</v>
      </c>
      <c r="BC79" s="42">
        <v>46</v>
      </c>
      <c r="BD79" s="42">
        <v>38</v>
      </c>
      <c r="BE79" s="42">
        <v>41</v>
      </c>
      <c r="BF79" s="42">
        <v>38</v>
      </c>
      <c r="BG79" s="42">
        <v>41</v>
      </c>
      <c r="BH79" s="42">
        <v>38</v>
      </c>
      <c r="BI79" s="42">
        <v>37</v>
      </c>
      <c r="BJ79" s="42">
        <v>47</v>
      </c>
      <c r="BK79" s="42">
        <v>66</v>
      </c>
      <c r="BL79" s="42">
        <v>106</v>
      </c>
      <c r="BM79" s="42">
        <v>139</v>
      </c>
      <c r="BN79" s="42">
        <v>50</v>
      </c>
      <c r="BO79" s="42">
        <v>50</v>
      </c>
      <c r="BP79" s="42">
        <v>35</v>
      </c>
      <c r="BQ79" s="42">
        <v>42</v>
      </c>
      <c r="BR79" s="42">
        <v>51</v>
      </c>
      <c r="BS79" s="42">
        <v>61</v>
      </c>
      <c r="BT79" s="42">
        <v>62</v>
      </c>
      <c r="BU79" s="42">
        <v>77</v>
      </c>
      <c r="BV79" s="42">
        <v>107</v>
      </c>
      <c r="BW79" s="42">
        <v>64</v>
      </c>
      <c r="BX79" s="42">
        <v>85</v>
      </c>
      <c r="BY79" s="42">
        <v>86</v>
      </c>
      <c r="BZ79" s="42">
        <v>62</v>
      </c>
      <c r="CA79" s="42">
        <v>70</v>
      </c>
      <c r="CB79" s="42">
        <v>68</v>
      </c>
      <c r="CC79" s="42">
        <v>50</v>
      </c>
      <c r="CD79" s="42">
        <v>77</v>
      </c>
      <c r="CE79" s="42">
        <v>61</v>
      </c>
      <c r="CF79" s="42">
        <v>53</v>
      </c>
      <c r="CG79" s="42">
        <v>70</v>
      </c>
      <c r="CH79" s="42">
        <v>60</v>
      </c>
      <c r="CI79" s="42">
        <v>59</v>
      </c>
      <c r="CJ79" s="42">
        <v>73</v>
      </c>
      <c r="CK79" s="42">
        <v>66</v>
      </c>
      <c r="CL79" s="42">
        <v>42</v>
      </c>
      <c r="CM79" s="42">
        <v>87</v>
      </c>
      <c r="CN79" s="42">
        <v>52</v>
      </c>
      <c r="CO79" s="42">
        <v>42</v>
      </c>
      <c r="CP79" s="42">
        <v>46</v>
      </c>
      <c r="CQ79" s="42">
        <v>54</v>
      </c>
      <c r="CR79" s="42">
        <v>51</v>
      </c>
      <c r="CS79" s="42">
        <v>59</v>
      </c>
      <c r="CT79" s="42">
        <v>63</v>
      </c>
      <c r="CU79" s="50">
        <v>57</v>
      </c>
      <c r="CV79" s="50">
        <v>57</v>
      </c>
      <c r="CW79" s="50">
        <v>53</v>
      </c>
      <c r="CX79" s="50">
        <v>38</v>
      </c>
    </row>
    <row r="80" spans="1:102">
      <c r="A80" s="9" t="s">
        <v>150</v>
      </c>
      <c r="C80" s="42">
        <v>1881</v>
      </c>
      <c r="D80" s="42">
        <v>1921</v>
      </c>
      <c r="E80" s="42">
        <v>2045</v>
      </c>
      <c r="F80" s="42">
        <v>2001</v>
      </c>
      <c r="G80" s="42">
        <v>1971</v>
      </c>
      <c r="H80" s="42">
        <v>2701</v>
      </c>
      <c r="I80" s="42">
        <v>3221</v>
      </c>
      <c r="J80" s="42">
        <v>3669</v>
      </c>
      <c r="K80" s="42">
        <v>3716</v>
      </c>
      <c r="L80" s="42">
        <v>4010</v>
      </c>
      <c r="M80" s="42">
        <v>3175</v>
      </c>
      <c r="N80" s="42">
        <v>2726</v>
      </c>
      <c r="O80" s="42">
        <v>3506</v>
      </c>
      <c r="P80" s="42">
        <v>4235</v>
      </c>
      <c r="Q80" s="42">
        <v>4001</v>
      </c>
      <c r="R80" s="42">
        <v>3061</v>
      </c>
      <c r="S80" s="42">
        <v>2754</v>
      </c>
      <c r="T80" s="42">
        <v>2737</v>
      </c>
      <c r="U80" s="42">
        <v>2896</v>
      </c>
      <c r="V80" s="42">
        <v>3397</v>
      </c>
      <c r="W80" s="49">
        <v>519</v>
      </c>
      <c r="X80" s="42">
        <v>446</v>
      </c>
      <c r="Y80" s="42">
        <v>447</v>
      </c>
      <c r="Z80" s="42">
        <v>469</v>
      </c>
      <c r="AA80" s="42">
        <v>515</v>
      </c>
      <c r="AB80" s="42">
        <v>462</v>
      </c>
      <c r="AC80" s="42">
        <v>492</v>
      </c>
      <c r="AD80" s="42">
        <v>452</v>
      </c>
      <c r="AE80" s="42">
        <v>486</v>
      </c>
      <c r="AF80" s="42">
        <v>536</v>
      </c>
      <c r="AG80" s="42">
        <v>507</v>
      </c>
      <c r="AH80" s="42">
        <v>516</v>
      </c>
      <c r="AI80" s="42">
        <v>540</v>
      </c>
      <c r="AJ80" s="42">
        <v>469</v>
      </c>
      <c r="AK80" s="42">
        <v>538</v>
      </c>
      <c r="AL80" s="42">
        <v>454</v>
      </c>
      <c r="AM80" s="42">
        <v>455</v>
      </c>
      <c r="AN80" s="42">
        <v>487</v>
      </c>
      <c r="AO80" s="42">
        <v>563</v>
      </c>
      <c r="AP80" s="42">
        <v>466</v>
      </c>
      <c r="AQ80" s="42">
        <v>592</v>
      </c>
      <c r="AR80" s="42">
        <v>793</v>
      </c>
      <c r="AS80" s="42">
        <v>639</v>
      </c>
      <c r="AT80" s="42">
        <v>677</v>
      </c>
      <c r="AU80" s="42">
        <v>865</v>
      </c>
      <c r="AV80" s="42">
        <v>648</v>
      </c>
      <c r="AW80" s="42">
        <v>840</v>
      </c>
      <c r="AX80" s="42">
        <v>868</v>
      </c>
      <c r="AY80" s="42">
        <v>882</v>
      </c>
      <c r="AZ80" s="42">
        <v>870</v>
      </c>
      <c r="BA80" s="42">
        <v>812</v>
      </c>
      <c r="BB80" s="42">
        <v>1105</v>
      </c>
      <c r="BC80" s="42">
        <v>880</v>
      </c>
      <c r="BD80" s="42">
        <v>907</v>
      </c>
      <c r="BE80" s="42">
        <v>779</v>
      </c>
      <c r="BF80" s="42">
        <v>1150</v>
      </c>
      <c r="BG80" s="42">
        <v>1062</v>
      </c>
      <c r="BH80" s="42">
        <v>938</v>
      </c>
      <c r="BI80" s="42">
        <v>1006</v>
      </c>
      <c r="BJ80" s="42">
        <v>1004</v>
      </c>
      <c r="BK80" s="42">
        <v>921</v>
      </c>
      <c r="BL80" s="42">
        <v>778</v>
      </c>
      <c r="BM80" s="42">
        <v>802</v>
      </c>
      <c r="BN80" s="42">
        <v>674</v>
      </c>
      <c r="BO80" s="42">
        <v>645</v>
      </c>
      <c r="BP80" s="42">
        <v>643</v>
      </c>
      <c r="BQ80" s="42">
        <v>619</v>
      </c>
      <c r="BR80" s="42">
        <v>819</v>
      </c>
      <c r="BS80" s="42">
        <v>671</v>
      </c>
      <c r="BT80" s="42">
        <v>818</v>
      </c>
      <c r="BU80" s="42">
        <v>1022</v>
      </c>
      <c r="BV80" s="42">
        <v>995</v>
      </c>
      <c r="BW80" s="42">
        <v>1015</v>
      </c>
      <c r="BX80" s="42">
        <v>1068</v>
      </c>
      <c r="BY80" s="42">
        <v>1191</v>
      </c>
      <c r="BZ80" s="42">
        <v>961</v>
      </c>
      <c r="CA80" s="42">
        <v>993</v>
      </c>
      <c r="CB80" s="42">
        <v>1064</v>
      </c>
      <c r="CC80" s="42">
        <v>994</v>
      </c>
      <c r="CD80" s="42">
        <v>950</v>
      </c>
      <c r="CE80" s="42">
        <v>856</v>
      </c>
      <c r="CF80" s="42">
        <v>736</v>
      </c>
      <c r="CG80" s="42">
        <v>795</v>
      </c>
      <c r="CH80" s="42">
        <v>674</v>
      </c>
      <c r="CI80" s="42">
        <v>701</v>
      </c>
      <c r="CJ80" s="42">
        <v>705</v>
      </c>
      <c r="CK80" s="42">
        <v>693</v>
      </c>
      <c r="CL80" s="42">
        <v>655</v>
      </c>
      <c r="CM80" s="42">
        <v>692</v>
      </c>
      <c r="CN80" s="42">
        <v>674</v>
      </c>
      <c r="CO80" s="42">
        <v>714</v>
      </c>
      <c r="CP80" s="42">
        <v>657</v>
      </c>
      <c r="CQ80" s="42">
        <v>738</v>
      </c>
      <c r="CR80" s="42">
        <v>705</v>
      </c>
      <c r="CS80" s="42">
        <v>726</v>
      </c>
      <c r="CT80" s="42">
        <v>727</v>
      </c>
      <c r="CU80" s="50">
        <v>817</v>
      </c>
      <c r="CV80" s="50">
        <v>880</v>
      </c>
      <c r="CW80" s="50">
        <v>911</v>
      </c>
      <c r="CX80" s="50">
        <v>789</v>
      </c>
    </row>
    <row r="81" spans="1:102">
      <c r="A81" s="13" t="s">
        <v>151</v>
      </c>
      <c r="B81" s="18" t="s">
        <v>999</v>
      </c>
      <c r="C81" s="42">
        <v>1227</v>
      </c>
      <c r="D81" s="42">
        <v>1336</v>
      </c>
      <c r="E81" s="42">
        <v>1408</v>
      </c>
      <c r="F81" s="42">
        <v>1382</v>
      </c>
      <c r="G81" s="42">
        <v>1374</v>
      </c>
      <c r="H81" s="42">
        <v>2075</v>
      </c>
      <c r="I81" s="42">
        <v>2600</v>
      </c>
      <c r="J81" s="42">
        <v>3002</v>
      </c>
      <c r="K81" s="42">
        <v>3012</v>
      </c>
      <c r="L81" s="42">
        <v>3300</v>
      </c>
      <c r="M81" s="42">
        <v>2365</v>
      </c>
      <c r="N81" s="42">
        <v>2041</v>
      </c>
      <c r="O81" s="42">
        <v>2495</v>
      </c>
      <c r="P81" s="42">
        <v>2922</v>
      </c>
      <c r="Q81" s="42">
        <v>2744</v>
      </c>
      <c r="R81" s="42">
        <v>1821</v>
      </c>
      <c r="S81" s="42">
        <v>1589</v>
      </c>
      <c r="T81" s="42">
        <v>1726</v>
      </c>
      <c r="U81" s="42">
        <v>1814</v>
      </c>
      <c r="V81" s="42">
        <v>2129</v>
      </c>
      <c r="W81" s="49">
        <v>341</v>
      </c>
      <c r="X81" s="42">
        <v>273</v>
      </c>
      <c r="Y81" s="42">
        <v>292</v>
      </c>
      <c r="Z81" s="42">
        <v>321</v>
      </c>
      <c r="AA81" s="42">
        <v>371</v>
      </c>
      <c r="AB81" s="42">
        <v>324</v>
      </c>
      <c r="AC81" s="42">
        <v>346</v>
      </c>
      <c r="AD81" s="42">
        <v>295</v>
      </c>
      <c r="AE81" s="42">
        <v>325</v>
      </c>
      <c r="AF81" s="42">
        <v>370</v>
      </c>
      <c r="AG81" s="42">
        <v>354</v>
      </c>
      <c r="AH81" s="42">
        <v>359</v>
      </c>
      <c r="AI81" s="42">
        <v>369</v>
      </c>
      <c r="AJ81" s="42">
        <v>317</v>
      </c>
      <c r="AK81" s="42">
        <v>390</v>
      </c>
      <c r="AL81" s="42">
        <v>306</v>
      </c>
      <c r="AM81" s="42">
        <v>314</v>
      </c>
      <c r="AN81" s="42">
        <v>341</v>
      </c>
      <c r="AO81" s="42">
        <v>403</v>
      </c>
      <c r="AP81" s="42">
        <v>316</v>
      </c>
      <c r="AQ81" s="42">
        <v>438</v>
      </c>
      <c r="AR81" s="42">
        <v>630</v>
      </c>
      <c r="AS81" s="42">
        <v>486</v>
      </c>
      <c r="AT81" s="42">
        <v>521</v>
      </c>
      <c r="AU81" s="42">
        <v>719</v>
      </c>
      <c r="AV81" s="42">
        <v>502</v>
      </c>
      <c r="AW81" s="42">
        <v>679</v>
      </c>
      <c r="AX81" s="42">
        <v>700</v>
      </c>
      <c r="AY81" s="42">
        <v>700</v>
      </c>
      <c r="AZ81" s="42">
        <v>704</v>
      </c>
      <c r="BA81" s="42">
        <v>659</v>
      </c>
      <c r="BB81" s="42">
        <v>939</v>
      </c>
      <c r="BC81" s="42">
        <v>711</v>
      </c>
      <c r="BD81" s="42">
        <v>734</v>
      </c>
      <c r="BE81" s="42">
        <v>606</v>
      </c>
      <c r="BF81" s="42">
        <v>961</v>
      </c>
      <c r="BG81" s="42">
        <v>884</v>
      </c>
      <c r="BH81" s="42">
        <v>767</v>
      </c>
      <c r="BI81" s="42">
        <v>825</v>
      </c>
      <c r="BJ81" s="42">
        <v>824</v>
      </c>
      <c r="BK81" s="42">
        <v>732</v>
      </c>
      <c r="BL81" s="42">
        <v>577</v>
      </c>
      <c r="BM81" s="42">
        <v>601</v>
      </c>
      <c r="BN81" s="42">
        <v>455</v>
      </c>
      <c r="BO81" s="42">
        <v>473</v>
      </c>
      <c r="BP81" s="42">
        <v>502</v>
      </c>
      <c r="BQ81" s="42">
        <v>459</v>
      </c>
      <c r="BR81" s="42">
        <v>607</v>
      </c>
      <c r="BS81" s="42">
        <v>446</v>
      </c>
      <c r="BT81" s="42">
        <v>568</v>
      </c>
      <c r="BU81" s="42">
        <v>743</v>
      </c>
      <c r="BV81" s="42">
        <v>738</v>
      </c>
      <c r="BW81" s="42">
        <v>712</v>
      </c>
      <c r="BX81" s="42">
        <v>715</v>
      </c>
      <c r="BY81" s="42">
        <v>858</v>
      </c>
      <c r="BZ81" s="42">
        <v>637</v>
      </c>
      <c r="CA81" s="42">
        <v>668</v>
      </c>
      <c r="CB81" s="42">
        <v>722</v>
      </c>
      <c r="CC81" s="42">
        <v>693</v>
      </c>
      <c r="CD81" s="42">
        <v>661</v>
      </c>
      <c r="CE81" s="42">
        <v>553</v>
      </c>
      <c r="CF81" s="42">
        <v>440</v>
      </c>
      <c r="CG81" s="42">
        <v>474</v>
      </c>
      <c r="CH81" s="42">
        <v>354</v>
      </c>
      <c r="CI81" s="42">
        <v>401</v>
      </c>
      <c r="CJ81" s="42">
        <v>408</v>
      </c>
      <c r="CK81" s="42">
        <v>399</v>
      </c>
      <c r="CL81" s="42">
        <v>381</v>
      </c>
      <c r="CM81" s="42">
        <v>434</v>
      </c>
      <c r="CN81" s="42">
        <v>423</v>
      </c>
      <c r="CO81" s="42">
        <v>451</v>
      </c>
      <c r="CP81" s="42">
        <v>418</v>
      </c>
      <c r="CQ81" s="42">
        <v>472</v>
      </c>
      <c r="CR81" s="42">
        <v>441</v>
      </c>
      <c r="CS81" s="42">
        <v>455</v>
      </c>
      <c r="CT81" s="42">
        <v>446</v>
      </c>
      <c r="CU81" s="50">
        <v>516</v>
      </c>
      <c r="CV81" s="50">
        <v>555</v>
      </c>
      <c r="CW81" s="50">
        <v>575</v>
      </c>
      <c r="CX81" s="50">
        <v>483</v>
      </c>
    </row>
    <row r="82" spans="1:102">
      <c r="A82" s="13" t="s">
        <v>153</v>
      </c>
      <c r="B82" s="18" t="s">
        <v>1000</v>
      </c>
      <c r="C82" s="42">
        <v>436</v>
      </c>
      <c r="D82" s="42">
        <v>394</v>
      </c>
      <c r="E82" s="42">
        <v>424</v>
      </c>
      <c r="F82" s="42">
        <v>434</v>
      </c>
      <c r="G82" s="42">
        <v>435</v>
      </c>
      <c r="H82" s="42">
        <v>451</v>
      </c>
      <c r="I82" s="42">
        <v>454</v>
      </c>
      <c r="J82" s="42">
        <v>488</v>
      </c>
      <c r="K82" s="42">
        <v>503</v>
      </c>
      <c r="L82" s="42">
        <v>503</v>
      </c>
      <c r="M82" s="42">
        <v>592</v>
      </c>
      <c r="N82" s="42">
        <v>506</v>
      </c>
      <c r="O82" s="42">
        <v>731</v>
      </c>
      <c r="P82" s="42">
        <v>952</v>
      </c>
      <c r="Q82" s="42">
        <v>941</v>
      </c>
      <c r="R82" s="42">
        <v>914</v>
      </c>
      <c r="S82" s="42">
        <v>845</v>
      </c>
      <c r="T82" s="42">
        <v>735</v>
      </c>
      <c r="U82" s="42">
        <v>809</v>
      </c>
      <c r="V82" s="42">
        <v>923</v>
      </c>
      <c r="W82" s="49">
        <v>119</v>
      </c>
      <c r="X82" s="42">
        <v>113</v>
      </c>
      <c r="Y82" s="42">
        <v>106</v>
      </c>
      <c r="Z82" s="42">
        <v>98</v>
      </c>
      <c r="AA82" s="42">
        <v>94</v>
      </c>
      <c r="AB82" s="42">
        <v>93</v>
      </c>
      <c r="AC82" s="42">
        <v>102</v>
      </c>
      <c r="AD82" s="42">
        <v>105</v>
      </c>
      <c r="AE82" s="42">
        <v>107</v>
      </c>
      <c r="AF82" s="42">
        <v>109</v>
      </c>
      <c r="AG82" s="42">
        <v>103</v>
      </c>
      <c r="AH82" s="42">
        <v>105</v>
      </c>
      <c r="AI82" s="42">
        <v>115</v>
      </c>
      <c r="AJ82" s="42">
        <v>103</v>
      </c>
      <c r="AK82" s="42">
        <v>108</v>
      </c>
      <c r="AL82" s="42">
        <v>108</v>
      </c>
      <c r="AM82" s="42">
        <v>100</v>
      </c>
      <c r="AN82" s="42">
        <v>103</v>
      </c>
      <c r="AO82" s="42">
        <v>121</v>
      </c>
      <c r="AP82" s="42">
        <v>111</v>
      </c>
      <c r="AQ82" s="42">
        <v>112</v>
      </c>
      <c r="AR82" s="42">
        <v>118</v>
      </c>
      <c r="AS82" s="42">
        <v>110</v>
      </c>
      <c r="AT82" s="42">
        <v>111</v>
      </c>
      <c r="AU82" s="42">
        <v>103</v>
      </c>
      <c r="AV82" s="42">
        <v>105</v>
      </c>
      <c r="AW82" s="42">
        <v>123</v>
      </c>
      <c r="AX82" s="42">
        <v>123</v>
      </c>
      <c r="AY82" s="42">
        <v>135</v>
      </c>
      <c r="AZ82" s="42">
        <v>121</v>
      </c>
      <c r="BA82" s="42">
        <v>113</v>
      </c>
      <c r="BB82" s="42">
        <v>119</v>
      </c>
      <c r="BC82" s="42">
        <v>122</v>
      </c>
      <c r="BD82" s="42">
        <v>128</v>
      </c>
      <c r="BE82" s="42">
        <v>124</v>
      </c>
      <c r="BF82" s="42">
        <v>129</v>
      </c>
      <c r="BG82" s="42">
        <v>127</v>
      </c>
      <c r="BH82" s="42">
        <v>122</v>
      </c>
      <c r="BI82" s="42">
        <v>126</v>
      </c>
      <c r="BJ82" s="42">
        <v>128</v>
      </c>
      <c r="BK82" s="42">
        <v>136</v>
      </c>
      <c r="BL82" s="42">
        <v>147</v>
      </c>
      <c r="BM82" s="42">
        <v>146</v>
      </c>
      <c r="BN82" s="42">
        <v>163</v>
      </c>
      <c r="BO82" s="42">
        <v>128</v>
      </c>
      <c r="BP82" s="42">
        <v>100</v>
      </c>
      <c r="BQ82" s="42">
        <v>120</v>
      </c>
      <c r="BR82" s="42">
        <v>158</v>
      </c>
      <c r="BS82" s="42">
        <v>168</v>
      </c>
      <c r="BT82" s="42">
        <v>175</v>
      </c>
      <c r="BU82" s="42">
        <v>205</v>
      </c>
      <c r="BV82" s="42">
        <v>183</v>
      </c>
      <c r="BW82" s="42">
        <v>219</v>
      </c>
      <c r="BX82" s="42">
        <v>256</v>
      </c>
      <c r="BY82" s="42">
        <v>243</v>
      </c>
      <c r="BZ82" s="42">
        <v>234</v>
      </c>
      <c r="CA82" s="42">
        <v>241</v>
      </c>
      <c r="CB82" s="42">
        <v>264</v>
      </c>
      <c r="CC82" s="42">
        <v>222</v>
      </c>
      <c r="CD82" s="42">
        <v>214</v>
      </c>
      <c r="CE82" s="42">
        <v>222</v>
      </c>
      <c r="CF82" s="42">
        <v>215</v>
      </c>
      <c r="CG82" s="42">
        <v>235</v>
      </c>
      <c r="CH82" s="42">
        <v>242</v>
      </c>
      <c r="CI82" s="42">
        <v>213</v>
      </c>
      <c r="CJ82" s="42">
        <v>217</v>
      </c>
      <c r="CK82" s="42">
        <v>210</v>
      </c>
      <c r="CL82" s="42">
        <v>205</v>
      </c>
      <c r="CM82" s="42">
        <v>181</v>
      </c>
      <c r="CN82" s="42">
        <v>183</v>
      </c>
      <c r="CO82" s="42">
        <v>195</v>
      </c>
      <c r="CP82" s="42">
        <v>176</v>
      </c>
      <c r="CQ82" s="42">
        <v>197</v>
      </c>
      <c r="CR82" s="42">
        <v>198</v>
      </c>
      <c r="CS82" s="42">
        <v>202</v>
      </c>
      <c r="CT82" s="42">
        <v>212</v>
      </c>
      <c r="CU82" s="50">
        <v>222</v>
      </c>
      <c r="CV82" s="50">
        <v>235</v>
      </c>
      <c r="CW82" s="50">
        <v>246</v>
      </c>
      <c r="CX82" s="50">
        <v>220</v>
      </c>
    </row>
    <row r="83" spans="1:102">
      <c r="A83" s="13" t="s">
        <v>155</v>
      </c>
      <c r="B83" s="18" t="s">
        <v>1001</v>
      </c>
      <c r="C83" s="42">
        <v>58</v>
      </c>
      <c r="D83" s="42">
        <v>49</v>
      </c>
      <c r="E83" s="42">
        <v>51</v>
      </c>
      <c r="F83" s="42">
        <v>43</v>
      </c>
      <c r="G83" s="42">
        <v>39</v>
      </c>
      <c r="H83" s="42">
        <v>56</v>
      </c>
      <c r="I83" s="42">
        <v>56</v>
      </c>
      <c r="J83" s="42">
        <v>62</v>
      </c>
      <c r="K83" s="42">
        <v>78</v>
      </c>
      <c r="L83" s="42">
        <v>70</v>
      </c>
      <c r="M83" s="42">
        <v>64</v>
      </c>
      <c r="N83" s="42">
        <v>47</v>
      </c>
      <c r="O83" s="42">
        <v>78</v>
      </c>
      <c r="P83" s="42">
        <v>98</v>
      </c>
      <c r="Q83" s="42">
        <v>82</v>
      </c>
      <c r="R83" s="42">
        <v>84</v>
      </c>
      <c r="S83" s="42">
        <v>82</v>
      </c>
      <c r="T83" s="42">
        <v>63</v>
      </c>
      <c r="U83" s="42">
        <v>54</v>
      </c>
      <c r="V83" s="42">
        <v>73</v>
      </c>
      <c r="W83" s="49">
        <v>15</v>
      </c>
      <c r="X83" s="42">
        <v>15</v>
      </c>
      <c r="Y83" s="42">
        <v>14</v>
      </c>
      <c r="Z83" s="42">
        <v>14</v>
      </c>
      <c r="AA83" s="42">
        <v>12</v>
      </c>
      <c r="AB83" s="42">
        <v>11</v>
      </c>
      <c r="AC83" s="42">
        <v>12</v>
      </c>
      <c r="AD83" s="42">
        <v>14</v>
      </c>
      <c r="AE83" s="42">
        <v>12</v>
      </c>
      <c r="AF83" s="42">
        <v>13</v>
      </c>
      <c r="AG83" s="42">
        <v>14</v>
      </c>
      <c r="AH83" s="42">
        <v>12</v>
      </c>
      <c r="AI83" s="42">
        <v>14</v>
      </c>
      <c r="AJ83" s="42">
        <v>12</v>
      </c>
      <c r="AK83" s="42">
        <v>9</v>
      </c>
      <c r="AL83" s="42">
        <v>8</v>
      </c>
      <c r="AM83" s="42">
        <v>9</v>
      </c>
      <c r="AN83" s="42">
        <v>10</v>
      </c>
      <c r="AO83" s="42">
        <v>10</v>
      </c>
      <c r="AP83" s="42">
        <v>10</v>
      </c>
      <c r="AQ83" s="42">
        <v>13</v>
      </c>
      <c r="AR83" s="42">
        <v>16</v>
      </c>
      <c r="AS83" s="42">
        <v>13</v>
      </c>
      <c r="AT83" s="42">
        <v>14</v>
      </c>
      <c r="AU83" s="42">
        <v>16</v>
      </c>
      <c r="AV83" s="42">
        <v>13</v>
      </c>
      <c r="AW83" s="42">
        <v>11</v>
      </c>
      <c r="AX83" s="42">
        <v>16</v>
      </c>
      <c r="AY83" s="42">
        <v>14</v>
      </c>
      <c r="AZ83" s="42">
        <v>15</v>
      </c>
      <c r="BA83" s="42">
        <v>15</v>
      </c>
      <c r="BB83" s="42">
        <v>18</v>
      </c>
      <c r="BC83" s="42">
        <v>15</v>
      </c>
      <c r="BD83" s="42">
        <v>16</v>
      </c>
      <c r="BE83" s="42">
        <v>21</v>
      </c>
      <c r="BF83" s="42">
        <v>26</v>
      </c>
      <c r="BG83" s="42">
        <v>18</v>
      </c>
      <c r="BH83" s="42">
        <v>17</v>
      </c>
      <c r="BI83" s="42">
        <v>19</v>
      </c>
      <c r="BJ83" s="42">
        <v>16</v>
      </c>
      <c r="BK83" s="42">
        <v>15</v>
      </c>
      <c r="BL83" s="42">
        <v>17</v>
      </c>
      <c r="BM83" s="42">
        <v>17</v>
      </c>
      <c r="BN83" s="42">
        <v>15</v>
      </c>
      <c r="BO83" s="42">
        <v>12</v>
      </c>
      <c r="BP83" s="42">
        <v>8</v>
      </c>
      <c r="BQ83" s="42">
        <v>10</v>
      </c>
      <c r="BR83" s="42">
        <v>17</v>
      </c>
      <c r="BS83" s="42">
        <v>15</v>
      </c>
      <c r="BT83" s="42">
        <v>22</v>
      </c>
      <c r="BU83" s="42">
        <v>23</v>
      </c>
      <c r="BV83" s="42">
        <v>18</v>
      </c>
      <c r="BW83" s="42">
        <v>22</v>
      </c>
      <c r="BX83" s="42">
        <v>26</v>
      </c>
      <c r="BY83" s="42">
        <v>29</v>
      </c>
      <c r="BZ83" s="42">
        <v>21</v>
      </c>
      <c r="CA83" s="42">
        <v>23</v>
      </c>
      <c r="CB83" s="42">
        <v>20</v>
      </c>
      <c r="CC83" s="42">
        <v>19</v>
      </c>
      <c r="CD83" s="42">
        <v>20</v>
      </c>
      <c r="CE83" s="42">
        <v>20</v>
      </c>
      <c r="CF83" s="42">
        <v>22</v>
      </c>
      <c r="CG83" s="42">
        <v>21</v>
      </c>
      <c r="CH83" s="42">
        <v>21</v>
      </c>
      <c r="CI83" s="42">
        <v>23</v>
      </c>
      <c r="CJ83" s="42">
        <v>19</v>
      </c>
      <c r="CK83" s="42">
        <v>21</v>
      </c>
      <c r="CL83" s="42">
        <v>19</v>
      </c>
      <c r="CM83" s="42">
        <v>17</v>
      </c>
      <c r="CN83" s="42">
        <v>17</v>
      </c>
      <c r="CO83" s="42">
        <v>15</v>
      </c>
      <c r="CP83" s="42">
        <v>14</v>
      </c>
      <c r="CQ83" s="42">
        <v>14</v>
      </c>
      <c r="CR83" s="42">
        <v>15</v>
      </c>
      <c r="CS83" s="42">
        <v>12</v>
      </c>
      <c r="CT83" s="42">
        <v>13</v>
      </c>
      <c r="CU83" s="50">
        <v>16</v>
      </c>
      <c r="CV83" s="50">
        <v>18</v>
      </c>
      <c r="CW83" s="50">
        <v>20</v>
      </c>
      <c r="CX83" s="50">
        <v>19</v>
      </c>
    </row>
    <row r="84" spans="1:102">
      <c r="A84" s="13" t="s">
        <v>157</v>
      </c>
      <c r="B84" s="18" t="s">
        <v>1002</v>
      </c>
      <c r="C84" s="42">
        <v>160</v>
      </c>
      <c r="D84" s="42">
        <v>142</v>
      </c>
      <c r="E84" s="42">
        <v>162</v>
      </c>
      <c r="F84" s="42">
        <v>142</v>
      </c>
      <c r="G84" s="42">
        <v>123</v>
      </c>
      <c r="H84" s="42">
        <v>119</v>
      </c>
      <c r="I84" s="42">
        <v>111</v>
      </c>
      <c r="J84" s="42">
        <v>117</v>
      </c>
      <c r="K84" s="42">
        <v>123</v>
      </c>
      <c r="L84" s="42">
        <v>137</v>
      </c>
      <c r="M84" s="42">
        <v>154</v>
      </c>
      <c r="N84" s="42">
        <v>132</v>
      </c>
      <c r="O84" s="42">
        <v>202</v>
      </c>
      <c r="P84" s="42">
        <v>263</v>
      </c>
      <c r="Q84" s="42">
        <v>234</v>
      </c>
      <c r="R84" s="42">
        <v>242</v>
      </c>
      <c r="S84" s="42">
        <v>238</v>
      </c>
      <c r="T84" s="42">
        <v>213</v>
      </c>
      <c r="U84" s="42">
        <v>219</v>
      </c>
      <c r="V84" s="42">
        <v>272</v>
      </c>
      <c r="W84" s="49">
        <v>44</v>
      </c>
      <c r="X84" s="42">
        <v>45</v>
      </c>
      <c r="Y84" s="42">
        <v>35</v>
      </c>
      <c r="Z84" s="42">
        <v>36</v>
      </c>
      <c r="AA84" s="42">
        <v>38</v>
      </c>
      <c r="AB84" s="42">
        <v>34</v>
      </c>
      <c r="AC84" s="42">
        <v>32</v>
      </c>
      <c r="AD84" s="42">
        <v>38</v>
      </c>
      <c r="AE84" s="42">
        <v>42</v>
      </c>
      <c r="AF84" s="42">
        <v>44</v>
      </c>
      <c r="AG84" s="42">
        <v>36</v>
      </c>
      <c r="AH84" s="42">
        <v>40</v>
      </c>
      <c r="AI84" s="42">
        <v>42</v>
      </c>
      <c r="AJ84" s="42">
        <v>37</v>
      </c>
      <c r="AK84" s="42">
        <v>31</v>
      </c>
      <c r="AL84" s="42">
        <v>32</v>
      </c>
      <c r="AM84" s="42">
        <v>32</v>
      </c>
      <c r="AN84" s="42">
        <v>33</v>
      </c>
      <c r="AO84" s="42">
        <v>29</v>
      </c>
      <c r="AP84" s="42">
        <v>29</v>
      </c>
      <c r="AQ84" s="42">
        <v>29</v>
      </c>
      <c r="AR84" s="42">
        <v>29</v>
      </c>
      <c r="AS84" s="42">
        <v>30</v>
      </c>
      <c r="AT84" s="42">
        <v>31</v>
      </c>
      <c r="AU84" s="42">
        <v>27</v>
      </c>
      <c r="AV84" s="42">
        <v>28</v>
      </c>
      <c r="AW84" s="42">
        <v>27</v>
      </c>
      <c r="AX84" s="42">
        <v>29</v>
      </c>
      <c r="AY84" s="42">
        <v>33</v>
      </c>
      <c r="AZ84" s="42">
        <v>30</v>
      </c>
      <c r="BA84" s="42">
        <v>25</v>
      </c>
      <c r="BB84" s="42">
        <v>29</v>
      </c>
      <c r="BC84" s="42">
        <v>32</v>
      </c>
      <c r="BD84" s="42">
        <v>29</v>
      </c>
      <c r="BE84" s="42">
        <v>28</v>
      </c>
      <c r="BF84" s="42">
        <v>34</v>
      </c>
      <c r="BG84" s="42">
        <v>33</v>
      </c>
      <c r="BH84" s="42">
        <v>32</v>
      </c>
      <c r="BI84" s="42">
        <v>36</v>
      </c>
      <c r="BJ84" s="42">
        <v>36</v>
      </c>
      <c r="BK84" s="42">
        <v>38</v>
      </c>
      <c r="BL84" s="42">
        <v>37</v>
      </c>
      <c r="BM84" s="42">
        <v>38</v>
      </c>
      <c r="BN84" s="42">
        <v>41</v>
      </c>
      <c r="BO84" s="42">
        <v>32</v>
      </c>
      <c r="BP84" s="42">
        <v>33</v>
      </c>
      <c r="BQ84" s="42">
        <v>30</v>
      </c>
      <c r="BR84" s="42">
        <v>37</v>
      </c>
      <c r="BS84" s="42">
        <v>42</v>
      </c>
      <c r="BT84" s="42">
        <v>53</v>
      </c>
      <c r="BU84" s="42">
        <v>51</v>
      </c>
      <c r="BV84" s="42">
        <v>56</v>
      </c>
      <c r="BW84" s="42">
        <v>62</v>
      </c>
      <c r="BX84" s="42">
        <v>71</v>
      </c>
      <c r="BY84" s="42">
        <v>61</v>
      </c>
      <c r="BZ84" s="42">
        <v>69</v>
      </c>
      <c r="CA84" s="42">
        <v>61</v>
      </c>
      <c r="CB84" s="42">
        <v>58</v>
      </c>
      <c r="CC84" s="42">
        <v>60</v>
      </c>
      <c r="CD84" s="42">
        <v>55</v>
      </c>
      <c r="CE84" s="42">
        <v>61</v>
      </c>
      <c r="CF84" s="42">
        <v>59</v>
      </c>
      <c r="CG84" s="42">
        <v>65</v>
      </c>
      <c r="CH84" s="42">
        <v>57</v>
      </c>
      <c r="CI84" s="42">
        <v>64</v>
      </c>
      <c r="CJ84" s="42">
        <v>61</v>
      </c>
      <c r="CK84" s="42">
        <v>63</v>
      </c>
      <c r="CL84" s="42">
        <v>50</v>
      </c>
      <c r="CM84" s="42">
        <v>60</v>
      </c>
      <c r="CN84" s="42">
        <v>51</v>
      </c>
      <c r="CO84" s="42">
        <v>53</v>
      </c>
      <c r="CP84" s="42">
        <v>49</v>
      </c>
      <c r="CQ84" s="42">
        <v>55</v>
      </c>
      <c r="CR84" s="42">
        <v>51</v>
      </c>
      <c r="CS84" s="42">
        <v>57</v>
      </c>
      <c r="CT84" s="42">
        <v>56</v>
      </c>
      <c r="CU84" s="50">
        <v>63</v>
      </c>
      <c r="CV84" s="50">
        <v>71</v>
      </c>
      <c r="CW84" s="50">
        <v>71</v>
      </c>
      <c r="CX84" s="50">
        <v>67</v>
      </c>
    </row>
    <row r="85" spans="1:102">
      <c r="A85" s="9" t="s">
        <v>159</v>
      </c>
      <c r="C85" s="42">
        <v>289</v>
      </c>
      <c r="D85" s="42">
        <v>271</v>
      </c>
      <c r="E85" s="42">
        <v>305</v>
      </c>
      <c r="F85" s="42">
        <v>312</v>
      </c>
      <c r="G85" s="42">
        <v>253</v>
      </c>
      <c r="H85" s="42">
        <v>253</v>
      </c>
      <c r="I85" s="42">
        <v>251</v>
      </c>
      <c r="J85" s="42">
        <v>248</v>
      </c>
      <c r="K85" s="42">
        <v>267</v>
      </c>
      <c r="L85" s="42">
        <v>278</v>
      </c>
      <c r="M85" s="42">
        <v>300</v>
      </c>
      <c r="N85" s="42">
        <v>233</v>
      </c>
      <c r="O85" s="42">
        <v>327</v>
      </c>
      <c r="P85" s="42">
        <v>358</v>
      </c>
      <c r="Q85" s="42">
        <v>350</v>
      </c>
      <c r="R85" s="42">
        <v>323</v>
      </c>
      <c r="S85" s="42">
        <v>323</v>
      </c>
      <c r="T85" s="42">
        <v>311</v>
      </c>
      <c r="U85" s="42">
        <v>331</v>
      </c>
      <c r="V85" s="42">
        <v>392</v>
      </c>
      <c r="W85" s="49">
        <v>69</v>
      </c>
      <c r="X85" s="42">
        <v>74</v>
      </c>
      <c r="Y85" s="42">
        <v>79</v>
      </c>
      <c r="Z85" s="42">
        <v>67</v>
      </c>
      <c r="AA85" s="42">
        <v>68</v>
      </c>
      <c r="AB85" s="42">
        <v>68</v>
      </c>
      <c r="AC85" s="42">
        <v>68</v>
      </c>
      <c r="AD85" s="42">
        <v>67</v>
      </c>
      <c r="AE85" s="42">
        <v>74</v>
      </c>
      <c r="AF85" s="42">
        <v>77</v>
      </c>
      <c r="AG85" s="42">
        <v>82</v>
      </c>
      <c r="AH85" s="42">
        <v>72</v>
      </c>
      <c r="AI85" s="42">
        <v>88</v>
      </c>
      <c r="AJ85" s="42">
        <v>84</v>
      </c>
      <c r="AK85" s="42">
        <v>70</v>
      </c>
      <c r="AL85" s="42">
        <v>70</v>
      </c>
      <c r="AM85" s="42">
        <v>66</v>
      </c>
      <c r="AN85" s="42">
        <v>67</v>
      </c>
      <c r="AO85" s="42">
        <v>62</v>
      </c>
      <c r="AP85" s="42">
        <v>58</v>
      </c>
      <c r="AQ85" s="42">
        <v>62</v>
      </c>
      <c r="AR85" s="42">
        <v>64</v>
      </c>
      <c r="AS85" s="42">
        <v>70</v>
      </c>
      <c r="AT85" s="42">
        <v>57</v>
      </c>
      <c r="AU85" s="42">
        <v>61</v>
      </c>
      <c r="AV85" s="42">
        <v>68</v>
      </c>
      <c r="AW85" s="42">
        <v>65</v>
      </c>
      <c r="AX85" s="42">
        <v>57</v>
      </c>
      <c r="AY85" s="42">
        <v>62</v>
      </c>
      <c r="AZ85" s="42">
        <v>61</v>
      </c>
      <c r="BA85" s="42">
        <v>64</v>
      </c>
      <c r="BB85" s="42">
        <v>61</v>
      </c>
      <c r="BC85" s="42">
        <v>64</v>
      </c>
      <c r="BD85" s="42">
        <v>64</v>
      </c>
      <c r="BE85" s="42">
        <v>76</v>
      </c>
      <c r="BF85" s="42">
        <v>63</v>
      </c>
      <c r="BG85" s="42">
        <v>67</v>
      </c>
      <c r="BH85" s="42">
        <v>77</v>
      </c>
      <c r="BI85" s="42">
        <v>67</v>
      </c>
      <c r="BJ85" s="42">
        <v>67</v>
      </c>
      <c r="BK85" s="42">
        <v>66</v>
      </c>
      <c r="BL85" s="42">
        <v>76</v>
      </c>
      <c r="BM85" s="42">
        <v>72</v>
      </c>
      <c r="BN85" s="42">
        <v>86</v>
      </c>
      <c r="BO85" s="42">
        <v>50</v>
      </c>
      <c r="BP85" s="42">
        <v>54</v>
      </c>
      <c r="BQ85" s="42">
        <v>65</v>
      </c>
      <c r="BR85" s="42">
        <v>64</v>
      </c>
      <c r="BS85" s="42">
        <v>74</v>
      </c>
      <c r="BT85" s="42">
        <v>85</v>
      </c>
      <c r="BU85" s="42">
        <v>89</v>
      </c>
      <c r="BV85" s="42">
        <v>79</v>
      </c>
      <c r="BW85" s="42">
        <v>87</v>
      </c>
      <c r="BX85" s="42">
        <v>90</v>
      </c>
      <c r="BY85" s="42">
        <v>96</v>
      </c>
      <c r="BZ85" s="42">
        <v>85</v>
      </c>
      <c r="CA85" s="42">
        <v>102</v>
      </c>
      <c r="CB85" s="42">
        <v>94</v>
      </c>
      <c r="CC85" s="42">
        <v>85</v>
      </c>
      <c r="CD85" s="42">
        <v>69</v>
      </c>
      <c r="CE85" s="42">
        <v>83</v>
      </c>
      <c r="CF85" s="42">
        <v>90</v>
      </c>
      <c r="CG85" s="42">
        <v>75</v>
      </c>
      <c r="CH85" s="42">
        <v>75</v>
      </c>
      <c r="CI85" s="42">
        <v>72</v>
      </c>
      <c r="CJ85" s="42">
        <v>85</v>
      </c>
      <c r="CK85" s="42">
        <v>91</v>
      </c>
      <c r="CL85" s="42">
        <v>75</v>
      </c>
      <c r="CM85" s="42">
        <v>85</v>
      </c>
      <c r="CN85" s="42">
        <v>83</v>
      </c>
      <c r="CO85" s="42">
        <v>74</v>
      </c>
      <c r="CP85" s="42">
        <v>69</v>
      </c>
      <c r="CQ85" s="42">
        <v>80</v>
      </c>
      <c r="CR85" s="42">
        <v>79</v>
      </c>
      <c r="CS85" s="42">
        <v>86</v>
      </c>
      <c r="CT85" s="42">
        <v>86</v>
      </c>
      <c r="CU85" s="50">
        <v>89</v>
      </c>
      <c r="CV85" s="50">
        <v>101</v>
      </c>
      <c r="CW85" s="50">
        <v>104</v>
      </c>
      <c r="CX85" s="50">
        <v>98</v>
      </c>
    </row>
    <row r="86" spans="1:102">
      <c r="A86" s="13" t="s">
        <v>160</v>
      </c>
      <c r="B86" s="18" t="s">
        <v>1003</v>
      </c>
      <c r="C86" s="42">
        <v>243</v>
      </c>
      <c r="D86" s="42">
        <v>216</v>
      </c>
      <c r="E86" s="42">
        <v>238</v>
      </c>
      <c r="F86" s="42">
        <v>230</v>
      </c>
      <c r="G86" s="42">
        <v>190</v>
      </c>
      <c r="H86" s="42">
        <v>193</v>
      </c>
      <c r="I86" s="42">
        <v>185</v>
      </c>
      <c r="J86" s="42">
        <v>188</v>
      </c>
      <c r="K86" s="42">
        <v>202</v>
      </c>
      <c r="L86" s="42">
        <v>205</v>
      </c>
      <c r="M86" s="42">
        <v>205</v>
      </c>
      <c r="N86" s="42">
        <v>161</v>
      </c>
      <c r="O86" s="42">
        <v>239</v>
      </c>
      <c r="P86" s="42">
        <v>277</v>
      </c>
      <c r="Q86" s="42">
        <v>256</v>
      </c>
      <c r="R86" s="42">
        <v>236</v>
      </c>
      <c r="S86" s="42">
        <v>218</v>
      </c>
      <c r="T86" s="42">
        <v>199</v>
      </c>
      <c r="U86" s="42">
        <v>216</v>
      </c>
      <c r="V86" s="42">
        <v>280</v>
      </c>
      <c r="W86" s="49">
        <v>60</v>
      </c>
      <c r="X86" s="42">
        <v>64</v>
      </c>
      <c r="Y86" s="42">
        <v>65</v>
      </c>
      <c r="Z86" s="42">
        <v>54</v>
      </c>
      <c r="AA86" s="42">
        <v>52</v>
      </c>
      <c r="AB86" s="42">
        <v>53</v>
      </c>
      <c r="AC86" s="42">
        <v>56</v>
      </c>
      <c r="AD86" s="42">
        <v>55</v>
      </c>
      <c r="AE86" s="42">
        <v>59</v>
      </c>
      <c r="AF86" s="42">
        <v>61</v>
      </c>
      <c r="AG86" s="42">
        <v>61</v>
      </c>
      <c r="AH86" s="42">
        <v>57</v>
      </c>
      <c r="AI86" s="42">
        <v>62</v>
      </c>
      <c r="AJ86" s="42">
        <v>64</v>
      </c>
      <c r="AK86" s="42">
        <v>53</v>
      </c>
      <c r="AL86" s="42">
        <v>51</v>
      </c>
      <c r="AM86" s="42">
        <v>49</v>
      </c>
      <c r="AN86" s="42">
        <v>50</v>
      </c>
      <c r="AO86" s="42">
        <v>48</v>
      </c>
      <c r="AP86" s="42">
        <v>43</v>
      </c>
      <c r="AQ86" s="42">
        <v>51</v>
      </c>
      <c r="AR86" s="42">
        <v>50</v>
      </c>
      <c r="AS86" s="42">
        <v>46</v>
      </c>
      <c r="AT86" s="42">
        <v>46</v>
      </c>
      <c r="AU86" s="42">
        <v>45</v>
      </c>
      <c r="AV86" s="42">
        <v>51</v>
      </c>
      <c r="AW86" s="42">
        <v>46</v>
      </c>
      <c r="AX86" s="42">
        <v>43</v>
      </c>
      <c r="AY86" s="42">
        <v>44</v>
      </c>
      <c r="AZ86" s="42">
        <v>47</v>
      </c>
      <c r="BA86" s="42">
        <v>52</v>
      </c>
      <c r="BB86" s="42">
        <v>45</v>
      </c>
      <c r="BC86" s="42">
        <v>49</v>
      </c>
      <c r="BD86" s="42">
        <v>52</v>
      </c>
      <c r="BE86" s="42">
        <v>54</v>
      </c>
      <c r="BF86" s="42">
        <v>47</v>
      </c>
      <c r="BG86" s="42">
        <v>52</v>
      </c>
      <c r="BH86" s="42">
        <v>58</v>
      </c>
      <c r="BI86" s="42">
        <v>49</v>
      </c>
      <c r="BJ86" s="42">
        <v>46</v>
      </c>
      <c r="BK86" s="42">
        <v>47</v>
      </c>
      <c r="BL86" s="42">
        <v>53</v>
      </c>
      <c r="BM86" s="42">
        <v>52</v>
      </c>
      <c r="BN86" s="42">
        <v>53</v>
      </c>
      <c r="BO86" s="42">
        <v>35</v>
      </c>
      <c r="BP86" s="42">
        <v>39</v>
      </c>
      <c r="BQ86" s="42">
        <v>44</v>
      </c>
      <c r="BR86" s="42">
        <v>43</v>
      </c>
      <c r="BS86" s="42">
        <v>51</v>
      </c>
      <c r="BT86" s="42">
        <v>61</v>
      </c>
      <c r="BU86" s="42">
        <v>68</v>
      </c>
      <c r="BV86" s="42">
        <v>59</v>
      </c>
      <c r="BW86" s="42">
        <v>65</v>
      </c>
      <c r="BX86" s="42">
        <v>75</v>
      </c>
      <c r="BY86" s="42">
        <v>73</v>
      </c>
      <c r="BZ86" s="42">
        <v>64</v>
      </c>
      <c r="CA86" s="42">
        <v>71</v>
      </c>
      <c r="CB86" s="42">
        <v>71</v>
      </c>
      <c r="CC86" s="42">
        <v>67</v>
      </c>
      <c r="CD86" s="42">
        <v>47</v>
      </c>
      <c r="CE86" s="42">
        <v>62</v>
      </c>
      <c r="CF86" s="42">
        <v>64</v>
      </c>
      <c r="CG86" s="42">
        <v>58</v>
      </c>
      <c r="CH86" s="42">
        <v>52</v>
      </c>
      <c r="CI86" s="42">
        <v>53</v>
      </c>
      <c r="CJ86" s="42">
        <v>58</v>
      </c>
      <c r="CK86" s="42">
        <v>57</v>
      </c>
      <c r="CL86" s="42">
        <v>50</v>
      </c>
      <c r="CM86" s="42">
        <v>52</v>
      </c>
      <c r="CN86" s="42">
        <v>53</v>
      </c>
      <c r="CO86" s="42">
        <v>50</v>
      </c>
      <c r="CP86" s="42">
        <v>44</v>
      </c>
      <c r="CQ86" s="42">
        <v>49</v>
      </c>
      <c r="CR86" s="42">
        <v>55</v>
      </c>
      <c r="CS86" s="42">
        <v>57</v>
      </c>
      <c r="CT86" s="42">
        <v>55</v>
      </c>
      <c r="CU86" s="50">
        <v>65</v>
      </c>
      <c r="CV86" s="50">
        <v>74</v>
      </c>
      <c r="CW86" s="50">
        <v>73</v>
      </c>
      <c r="CX86" s="50">
        <v>68</v>
      </c>
    </row>
    <row r="87" spans="1:102">
      <c r="A87" s="13" t="s">
        <v>162</v>
      </c>
      <c r="B87" s="18" t="s">
        <v>1004</v>
      </c>
      <c r="C87" s="42">
        <v>46</v>
      </c>
      <c r="D87" s="42">
        <v>55</v>
      </c>
      <c r="E87" s="42">
        <v>67</v>
      </c>
      <c r="F87" s="42">
        <v>82</v>
      </c>
      <c r="G87" s="42">
        <v>63</v>
      </c>
      <c r="H87" s="42">
        <v>60</v>
      </c>
      <c r="I87" s="42">
        <v>66</v>
      </c>
      <c r="J87" s="42">
        <v>60</v>
      </c>
      <c r="K87" s="42">
        <v>65</v>
      </c>
      <c r="L87" s="42">
        <v>73</v>
      </c>
      <c r="M87" s="42">
        <v>95</v>
      </c>
      <c r="N87" s="42">
        <v>72</v>
      </c>
      <c r="O87" s="42">
        <v>88</v>
      </c>
      <c r="P87" s="42">
        <v>81</v>
      </c>
      <c r="Q87" s="42">
        <v>94</v>
      </c>
      <c r="R87" s="42">
        <v>87</v>
      </c>
      <c r="S87" s="42">
        <v>105</v>
      </c>
      <c r="T87" s="42">
        <v>112</v>
      </c>
      <c r="U87" s="42">
        <v>115</v>
      </c>
      <c r="V87" s="42">
        <v>112</v>
      </c>
      <c r="W87" s="49">
        <v>9</v>
      </c>
      <c r="X87" s="42">
        <v>10</v>
      </c>
      <c r="Y87" s="42">
        <v>14</v>
      </c>
      <c r="Z87" s="42">
        <v>13</v>
      </c>
      <c r="AA87" s="42">
        <v>16</v>
      </c>
      <c r="AB87" s="42">
        <v>15</v>
      </c>
      <c r="AC87" s="42">
        <v>12</v>
      </c>
      <c r="AD87" s="42">
        <v>12</v>
      </c>
      <c r="AE87" s="42">
        <v>15</v>
      </c>
      <c r="AF87" s="42">
        <v>16</v>
      </c>
      <c r="AG87" s="42">
        <v>21</v>
      </c>
      <c r="AH87" s="42">
        <v>15</v>
      </c>
      <c r="AI87" s="42">
        <v>26</v>
      </c>
      <c r="AJ87" s="42">
        <v>20</v>
      </c>
      <c r="AK87" s="42">
        <v>17</v>
      </c>
      <c r="AL87" s="42">
        <v>19</v>
      </c>
      <c r="AM87" s="42">
        <v>17</v>
      </c>
      <c r="AN87" s="42">
        <v>17</v>
      </c>
      <c r="AO87" s="42">
        <v>14</v>
      </c>
      <c r="AP87" s="42">
        <v>15</v>
      </c>
      <c r="AQ87" s="42">
        <v>11</v>
      </c>
      <c r="AR87" s="42">
        <v>14</v>
      </c>
      <c r="AS87" s="42">
        <v>24</v>
      </c>
      <c r="AT87" s="42">
        <v>11</v>
      </c>
      <c r="AU87" s="42">
        <v>16</v>
      </c>
      <c r="AV87" s="42">
        <v>17</v>
      </c>
      <c r="AW87" s="42">
        <v>19</v>
      </c>
      <c r="AX87" s="42">
        <v>14</v>
      </c>
      <c r="AY87" s="42">
        <v>18</v>
      </c>
      <c r="AZ87" s="42">
        <v>14</v>
      </c>
      <c r="BA87" s="42">
        <v>12</v>
      </c>
      <c r="BB87" s="42">
        <v>16</v>
      </c>
      <c r="BC87" s="42">
        <v>15</v>
      </c>
      <c r="BD87" s="42">
        <v>12</v>
      </c>
      <c r="BE87" s="42">
        <v>22</v>
      </c>
      <c r="BF87" s="42">
        <v>16</v>
      </c>
      <c r="BG87" s="42">
        <v>15</v>
      </c>
      <c r="BH87" s="42">
        <v>19</v>
      </c>
      <c r="BI87" s="42">
        <v>18</v>
      </c>
      <c r="BJ87" s="42">
        <v>21</v>
      </c>
      <c r="BK87" s="42">
        <v>19</v>
      </c>
      <c r="BL87" s="42">
        <v>23</v>
      </c>
      <c r="BM87" s="42">
        <v>20</v>
      </c>
      <c r="BN87" s="42">
        <v>33</v>
      </c>
      <c r="BO87" s="42">
        <v>15</v>
      </c>
      <c r="BP87" s="42">
        <v>15</v>
      </c>
      <c r="BQ87" s="42">
        <v>21</v>
      </c>
      <c r="BR87" s="42">
        <v>21</v>
      </c>
      <c r="BS87" s="42">
        <v>23</v>
      </c>
      <c r="BT87" s="42">
        <v>24</v>
      </c>
      <c r="BU87" s="42">
        <v>21</v>
      </c>
      <c r="BV87" s="42">
        <v>20</v>
      </c>
      <c r="BW87" s="42">
        <v>22</v>
      </c>
      <c r="BX87" s="42">
        <v>15</v>
      </c>
      <c r="BY87" s="42">
        <v>23</v>
      </c>
      <c r="BZ87" s="42">
        <v>21</v>
      </c>
      <c r="CA87" s="42">
        <v>31</v>
      </c>
      <c r="CB87" s="42">
        <v>23</v>
      </c>
      <c r="CC87" s="42">
        <v>18</v>
      </c>
      <c r="CD87" s="42">
        <v>22</v>
      </c>
      <c r="CE87" s="42">
        <v>21</v>
      </c>
      <c r="CF87" s="42">
        <v>26</v>
      </c>
      <c r="CG87" s="42">
        <v>17</v>
      </c>
      <c r="CH87" s="42">
        <v>23</v>
      </c>
      <c r="CI87" s="42">
        <v>19</v>
      </c>
      <c r="CJ87" s="42">
        <v>27</v>
      </c>
      <c r="CK87" s="42">
        <v>34</v>
      </c>
      <c r="CL87" s="42">
        <v>25</v>
      </c>
      <c r="CM87" s="42">
        <v>33</v>
      </c>
      <c r="CN87" s="42">
        <v>30</v>
      </c>
      <c r="CO87" s="42">
        <v>24</v>
      </c>
      <c r="CP87" s="42">
        <v>25</v>
      </c>
      <c r="CQ87" s="42">
        <v>31</v>
      </c>
      <c r="CR87" s="42">
        <v>24</v>
      </c>
      <c r="CS87" s="42">
        <v>29</v>
      </c>
      <c r="CT87" s="42">
        <v>31</v>
      </c>
      <c r="CU87" s="50">
        <v>24</v>
      </c>
      <c r="CV87" s="50">
        <v>27</v>
      </c>
      <c r="CW87" s="50">
        <v>31</v>
      </c>
      <c r="CX87" s="50">
        <v>30</v>
      </c>
    </row>
    <row r="88" spans="1:102">
      <c r="A88" s="9" t="s">
        <v>164</v>
      </c>
      <c r="B88" s="18" t="s">
        <v>1005</v>
      </c>
      <c r="C88" s="42">
        <v>105</v>
      </c>
      <c r="D88" s="42">
        <v>104</v>
      </c>
      <c r="E88" s="42">
        <v>128</v>
      </c>
      <c r="F88" s="42">
        <v>138</v>
      </c>
      <c r="G88" s="42">
        <v>112</v>
      </c>
      <c r="H88" s="42">
        <v>113</v>
      </c>
      <c r="I88" s="42">
        <v>108</v>
      </c>
      <c r="J88" s="42">
        <v>119</v>
      </c>
      <c r="K88" s="42">
        <v>121</v>
      </c>
      <c r="L88" s="42">
        <v>136</v>
      </c>
      <c r="M88" s="42">
        <v>165</v>
      </c>
      <c r="N88" s="42">
        <v>149</v>
      </c>
      <c r="O88" s="42">
        <v>197</v>
      </c>
      <c r="P88" s="42">
        <v>172</v>
      </c>
      <c r="Q88" s="42">
        <v>166</v>
      </c>
      <c r="R88" s="42">
        <v>168</v>
      </c>
      <c r="S88" s="42">
        <v>161</v>
      </c>
      <c r="T88" s="42">
        <v>166</v>
      </c>
      <c r="U88" s="42">
        <v>203</v>
      </c>
      <c r="V88" s="42">
        <v>229</v>
      </c>
      <c r="W88" s="49">
        <v>28</v>
      </c>
      <c r="X88" s="42">
        <v>28</v>
      </c>
      <c r="Y88" s="42">
        <v>25</v>
      </c>
      <c r="Z88" s="42">
        <v>24</v>
      </c>
      <c r="AA88" s="42">
        <v>23</v>
      </c>
      <c r="AB88" s="42">
        <v>24</v>
      </c>
      <c r="AC88" s="42">
        <v>28</v>
      </c>
      <c r="AD88" s="42">
        <v>29</v>
      </c>
      <c r="AE88" s="42">
        <v>30</v>
      </c>
      <c r="AF88" s="42">
        <v>30</v>
      </c>
      <c r="AG88" s="42">
        <v>34</v>
      </c>
      <c r="AH88" s="42">
        <v>34</v>
      </c>
      <c r="AI88" s="42">
        <v>42</v>
      </c>
      <c r="AJ88" s="42">
        <v>36</v>
      </c>
      <c r="AK88" s="42">
        <v>30</v>
      </c>
      <c r="AL88" s="42">
        <v>30</v>
      </c>
      <c r="AM88" s="42">
        <v>28</v>
      </c>
      <c r="AN88" s="42">
        <v>28</v>
      </c>
      <c r="AO88" s="42">
        <v>29</v>
      </c>
      <c r="AP88" s="42">
        <v>27</v>
      </c>
      <c r="AQ88" s="42">
        <v>28</v>
      </c>
      <c r="AR88" s="42">
        <v>29</v>
      </c>
      <c r="AS88" s="42">
        <v>28</v>
      </c>
      <c r="AT88" s="42">
        <v>28</v>
      </c>
      <c r="AU88" s="42">
        <v>27</v>
      </c>
      <c r="AV88" s="42">
        <v>27</v>
      </c>
      <c r="AW88" s="42">
        <v>26</v>
      </c>
      <c r="AX88" s="42">
        <v>28</v>
      </c>
      <c r="AY88" s="42">
        <v>28</v>
      </c>
      <c r="AZ88" s="42">
        <v>32</v>
      </c>
      <c r="BA88" s="42">
        <v>30</v>
      </c>
      <c r="BB88" s="42">
        <v>29</v>
      </c>
      <c r="BC88" s="42">
        <v>29</v>
      </c>
      <c r="BD88" s="42">
        <v>29</v>
      </c>
      <c r="BE88" s="42">
        <v>31</v>
      </c>
      <c r="BF88" s="42">
        <v>32</v>
      </c>
      <c r="BG88" s="42">
        <v>33</v>
      </c>
      <c r="BH88" s="42">
        <v>34</v>
      </c>
      <c r="BI88" s="42">
        <v>35</v>
      </c>
      <c r="BJ88" s="42">
        <v>34</v>
      </c>
      <c r="BK88" s="42">
        <v>36</v>
      </c>
      <c r="BL88" s="42">
        <v>42</v>
      </c>
      <c r="BM88" s="42">
        <v>44</v>
      </c>
      <c r="BN88" s="42">
        <v>43</v>
      </c>
      <c r="BO88" s="42">
        <v>39</v>
      </c>
      <c r="BP88" s="42">
        <v>34</v>
      </c>
      <c r="BQ88" s="42">
        <v>36</v>
      </c>
      <c r="BR88" s="42">
        <v>40</v>
      </c>
      <c r="BS88" s="42">
        <v>44</v>
      </c>
      <c r="BT88" s="42">
        <v>52</v>
      </c>
      <c r="BU88" s="42">
        <v>52</v>
      </c>
      <c r="BV88" s="42">
        <v>49</v>
      </c>
      <c r="BW88" s="42">
        <v>46</v>
      </c>
      <c r="BX88" s="42">
        <v>44</v>
      </c>
      <c r="BY88" s="42">
        <v>41</v>
      </c>
      <c r="BZ88" s="42">
        <v>41</v>
      </c>
      <c r="CA88" s="42">
        <v>39</v>
      </c>
      <c r="CB88" s="42">
        <v>44</v>
      </c>
      <c r="CC88" s="42">
        <v>42</v>
      </c>
      <c r="CD88" s="42">
        <v>41</v>
      </c>
      <c r="CE88" s="42">
        <v>41</v>
      </c>
      <c r="CF88" s="42">
        <v>42</v>
      </c>
      <c r="CG88" s="42">
        <v>42</v>
      </c>
      <c r="CH88" s="42">
        <v>43</v>
      </c>
      <c r="CI88" s="42">
        <v>42</v>
      </c>
      <c r="CJ88" s="42">
        <v>39</v>
      </c>
      <c r="CK88" s="42">
        <v>41</v>
      </c>
      <c r="CL88" s="42">
        <v>39</v>
      </c>
      <c r="CM88" s="42">
        <v>42</v>
      </c>
      <c r="CN88" s="42">
        <v>43</v>
      </c>
      <c r="CO88" s="42">
        <v>41</v>
      </c>
      <c r="CP88" s="42">
        <v>40</v>
      </c>
      <c r="CQ88" s="42">
        <v>44</v>
      </c>
      <c r="CR88" s="42">
        <v>44</v>
      </c>
      <c r="CS88" s="42">
        <v>55</v>
      </c>
      <c r="CT88" s="42">
        <v>60</v>
      </c>
      <c r="CU88" s="50">
        <v>62</v>
      </c>
      <c r="CV88" s="50">
        <v>61</v>
      </c>
      <c r="CW88" s="50">
        <v>55</v>
      </c>
      <c r="CX88" s="50">
        <v>51</v>
      </c>
    </row>
    <row r="89" spans="1:102">
      <c r="A89" s="9" t="s">
        <v>166</v>
      </c>
      <c r="B89" s="18" t="s">
        <v>1006</v>
      </c>
      <c r="C89" s="42">
        <v>275</v>
      </c>
      <c r="D89" s="42">
        <v>331</v>
      </c>
      <c r="E89" s="42">
        <v>404</v>
      </c>
      <c r="F89" s="42">
        <v>459</v>
      </c>
      <c r="G89" s="42">
        <v>479</v>
      </c>
      <c r="H89" s="42">
        <v>511</v>
      </c>
      <c r="I89" s="42">
        <v>557</v>
      </c>
      <c r="J89" s="42">
        <v>595</v>
      </c>
      <c r="K89" s="42">
        <v>641</v>
      </c>
      <c r="L89" s="42">
        <v>708</v>
      </c>
      <c r="M89" s="42">
        <v>820</v>
      </c>
      <c r="N89" s="42">
        <v>827</v>
      </c>
      <c r="O89" s="42">
        <v>961</v>
      </c>
      <c r="P89" s="42">
        <v>1003</v>
      </c>
      <c r="Q89" s="42">
        <v>1050</v>
      </c>
      <c r="R89" s="42">
        <v>1151</v>
      </c>
      <c r="S89" s="42">
        <v>1166</v>
      </c>
      <c r="T89" s="42">
        <v>1284</v>
      </c>
      <c r="U89" s="42">
        <v>1415</v>
      </c>
      <c r="V89" s="42">
        <v>1603</v>
      </c>
      <c r="W89" s="49">
        <v>72</v>
      </c>
      <c r="X89" s="42">
        <v>70</v>
      </c>
      <c r="Y89" s="42">
        <v>69</v>
      </c>
      <c r="Z89" s="42">
        <v>64</v>
      </c>
      <c r="AA89" s="42">
        <v>76</v>
      </c>
      <c r="AB89" s="42">
        <v>85</v>
      </c>
      <c r="AC89" s="42">
        <v>84</v>
      </c>
      <c r="AD89" s="42">
        <v>86</v>
      </c>
      <c r="AE89" s="42">
        <v>93</v>
      </c>
      <c r="AF89" s="42">
        <v>98</v>
      </c>
      <c r="AG89" s="42">
        <v>104</v>
      </c>
      <c r="AH89" s="42">
        <v>109</v>
      </c>
      <c r="AI89" s="42">
        <v>115</v>
      </c>
      <c r="AJ89" s="42">
        <v>114</v>
      </c>
      <c r="AK89" s="42">
        <v>117</v>
      </c>
      <c r="AL89" s="42">
        <v>113</v>
      </c>
      <c r="AM89" s="42">
        <v>114</v>
      </c>
      <c r="AN89" s="42">
        <v>120</v>
      </c>
      <c r="AO89" s="42">
        <v>122</v>
      </c>
      <c r="AP89" s="42">
        <v>123</v>
      </c>
      <c r="AQ89" s="42">
        <v>123</v>
      </c>
      <c r="AR89" s="42">
        <v>130</v>
      </c>
      <c r="AS89" s="42">
        <v>133</v>
      </c>
      <c r="AT89" s="42">
        <v>125</v>
      </c>
      <c r="AU89" s="42">
        <v>131</v>
      </c>
      <c r="AV89" s="42">
        <v>134</v>
      </c>
      <c r="AW89" s="42">
        <v>145</v>
      </c>
      <c r="AX89" s="42">
        <v>147</v>
      </c>
      <c r="AY89" s="42">
        <v>134</v>
      </c>
      <c r="AZ89" s="42">
        <v>154</v>
      </c>
      <c r="BA89" s="42">
        <v>149</v>
      </c>
      <c r="BB89" s="42">
        <v>158</v>
      </c>
      <c r="BC89" s="42">
        <v>157</v>
      </c>
      <c r="BD89" s="42">
        <v>159</v>
      </c>
      <c r="BE89" s="42">
        <v>162</v>
      </c>
      <c r="BF89" s="42">
        <v>163</v>
      </c>
      <c r="BG89" s="42">
        <v>173</v>
      </c>
      <c r="BH89" s="42">
        <v>174</v>
      </c>
      <c r="BI89" s="42">
        <v>179</v>
      </c>
      <c r="BJ89" s="42">
        <v>182</v>
      </c>
      <c r="BK89" s="42">
        <v>188</v>
      </c>
      <c r="BL89" s="42">
        <v>203</v>
      </c>
      <c r="BM89" s="42">
        <v>216</v>
      </c>
      <c r="BN89" s="42">
        <v>213</v>
      </c>
      <c r="BO89" s="42">
        <v>201</v>
      </c>
      <c r="BP89" s="42">
        <v>204</v>
      </c>
      <c r="BQ89" s="42">
        <v>208</v>
      </c>
      <c r="BR89" s="42">
        <v>214</v>
      </c>
      <c r="BS89" s="42">
        <v>223</v>
      </c>
      <c r="BT89" s="42">
        <v>243</v>
      </c>
      <c r="BU89" s="42">
        <v>249</v>
      </c>
      <c r="BV89" s="42">
        <v>246</v>
      </c>
      <c r="BW89" s="42">
        <v>245</v>
      </c>
      <c r="BX89" s="42">
        <v>245</v>
      </c>
      <c r="BY89" s="42">
        <v>258</v>
      </c>
      <c r="BZ89" s="42">
        <v>255</v>
      </c>
      <c r="CA89" s="42">
        <v>253</v>
      </c>
      <c r="CB89" s="42">
        <v>258</v>
      </c>
      <c r="CC89" s="42">
        <v>275</v>
      </c>
      <c r="CD89" s="42">
        <v>264</v>
      </c>
      <c r="CE89" s="42">
        <v>274</v>
      </c>
      <c r="CF89" s="42">
        <v>289</v>
      </c>
      <c r="CG89" s="42">
        <v>298</v>
      </c>
      <c r="CH89" s="42">
        <v>290</v>
      </c>
      <c r="CI89" s="42">
        <v>289</v>
      </c>
      <c r="CJ89" s="42">
        <v>298</v>
      </c>
      <c r="CK89" s="42">
        <v>287</v>
      </c>
      <c r="CL89" s="42">
        <v>292</v>
      </c>
      <c r="CM89" s="42">
        <v>302</v>
      </c>
      <c r="CN89" s="42">
        <v>323</v>
      </c>
      <c r="CO89" s="42">
        <v>329</v>
      </c>
      <c r="CP89" s="42">
        <v>330</v>
      </c>
      <c r="CQ89" s="42">
        <v>326</v>
      </c>
      <c r="CR89" s="42">
        <v>334</v>
      </c>
      <c r="CS89" s="42">
        <v>367</v>
      </c>
      <c r="CT89" s="42">
        <v>388</v>
      </c>
      <c r="CU89" s="50">
        <v>387</v>
      </c>
      <c r="CV89" s="50">
        <v>398</v>
      </c>
      <c r="CW89" s="50">
        <v>412</v>
      </c>
      <c r="CX89" s="50">
        <v>406</v>
      </c>
    </row>
    <row r="90" spans="1:102">
      <c r="A90" s="9" t="s">
        <v>168</v>
      </c>
      <c r="B90" s="18" t="s">
        <v>1007</v>
      </c>
      <c r="C90" s="42">
        <v>808</v>
      </c>
      <c r="D90" s="42">
        <v>871</v>
      </c>
      <c r="E90" s="42">
        <v>1189</v>
      </c>
      <c r="F90" s="42">
        <v>1057</v>
      </c>
      <c r="G90" s="42">
        <v>1062</v>
      </c>
      <c r="H90" s="42">
        <v>908</v>
      </c>
      <c r="I90" s="42">
        <v>852</v>
      </c>
      <c r="J90" s="42">
        <v>987</v>
      </c>
      <c r="K90" s="42">
        <v>961</v>
      </c>
      <c r="L90" s="42">
        <v>906</v>
      </c>
      <c r="M90" s="42">
        <v>1160</v>
      </c>
      <c r="N90" s="42">
        <v>1187</v>
      </c>
      <c r="O90" s="42">
        <v>1321</v>
      </c>
      <c r="P90" s="42">
        <v>1420</v>
      </c>
      <c r="Q90" s="42">
        <v>1280</v>
      </c>
      <c r="R90" s="42">
        <v>1326</v>
      </c>
      <c r="S90" s="42">
        <v>1230</v>
      </c>
      <c r="T90" s="42">
        <v>1121</v>
      </c>
      <c r="U90" s="42">
        <v>1197</v>
      </c>
      <c r="V90" s="42">
        <v>1500</v>
      </c>
      <c r="W90" s="49">
        <v>214</v>
      </c>
      <c r="X90" s="42">
        <v>198</v>
      </c>
      <c r="Y90" s="42">
        <v>195</v>
      </c>
      <c r="Z90" s="42">
        <v>201</v>
      </c>
      <c r="AA90" s="42">
        <v>197</v>
      </c>
      <c r="AB90" s="42">
        <v>200</v>
      </c>
      <c r="AC90" s="42">
        <v>230</v>
      </c>
      <c r="AD90" s="42">
        <v>244</v>
      </c>
      <c r="AE90" s="42">
        <v>280</v>
      </c>
      <c r="AF90" s="42">
        <v>307</v>
      </c>
      <c r="AG90" s="42">
        <v>317</v>
      </c>
      <c r="AH90" s="42">
        <v>285</v>
      </c>
      <c r="AI90" s="42">
        <v>279</v>
      </c>
      <c r="AJ90" s="42">
        <v>269</v>
      </c>
      <c r="AK90" s="42">
        <v>249</v>
      </c>
      <c r="AL90" s="42">
        <v>260</v>
      </c>
      <c r="AM90" s="42">
        <v>261</v>
      </c>
      <c r="AN90" s="42">
        <v>276</v>
      </c>
      <c r="AO90" s="42">
        <v>265</v>
      </c>
      <c r="AP90" s="42">
        <v>260</v>
      </c>
      <c r="AQ90" s="42">
        <v>243</v>
      </c>
      <c r="AR90" s="42">
        <v>231</v>
      </c>
      <c r="AS90" s="42">
        <v>223</v>
      </c>
      <c r="AT90" s="42">
        <v>211</v>
      </c>
      <c r="AU90" s="42">
        <v>207</v>
      </c>
      <c r="AV90" s="42">
        <v>200</v>
      </c>
      <c r="AW90" s="42">
        <v>221</v>
      </c>
      <c r="AX90" s="42">
        <v>224</v>
      </c>
      <c r="AY90" s="42">
        <v>221</v>
      </c>
      <c r="AZ90" s="42">
        <v>243</v>
      </c>
      <c r="BA90" s="42">
        <v>270</v>
      </c>
      <c r="BB90" s="42">
        <v>253</v>
      </c>
      <c r="BC90" s="42">
        <v>243</v>
      </c>
      <c r="BD90" s="42">
        <v>227</v>
      </c>
      <c r="BE90" s="42">
        <v>234</v>
      </c>
      <c r="BF90" s="42">
        <v>257</v>
      </c>
      <c r="BG90" s="42">
        <v>244</v>
      </c>
      <c r="BH90" s="42">
        <v>220</v>
      </c>
      <c r="BI90" s="42">
        <v>219</v>
      </c>
      <c r="BJ90" s="42">
        <v>223</v>
      </c>
      <c r="BK90" s="42">
        <v>248</v>
      </c>
      <c r="BL90" s="42">
        <v>285</v>
      </c>
      <c r="BM90" s="42">
        <v>311</v>
      </c>
      <c r="BN90" s="42">
        <v>316</v>
      </c>
      <c r="BO90" s="42">
        <v>295</v>
      </c>
      <c r="BP90" s="42">
        <v>284</v>
      </c>
      <c r="BQ90" s="42">
        <v>295</v>
      </c>
      <c r="BR90" s="42">
        <v>313</v>
      </c>
      <c r="BS90" s="42">
        <v>313</v>
      </c>
      <c r="BT90" s="42">
        <v>332</v>
      </c>
      <c r="BU90" s="42">
        <v>336</v>
      </c>
      <c r="BV90" s="42">
        <v>340</v>
      </c>
      <c r="BW90" s="42">
        <v>342</v>
      </c>
      <c r="BX90" s="42">
        <v>358</v>
      </c>
      <c r="BY90" s="42">
        <v>372</v>
      </c>
      <c r="BZ90" s="42">
        <v>348</v>
      </c>
      <c r="CA90" s="42">
        <v>348</v>
      </c>
      <c r="CB90" s="42">
        <v>341</v>
      </c>
      <c r="CC90" s="42">
        <v>305</v>
      </c>
      <c r="CD90" s="42">
        <v>286</v>
      </c>
      <c r="CE90" s="42">
        <v>325</v>
      </c>
      <c r="CF90" s="42">
        <v>319</v>
      </c>
      <c r="CG90" s="42">
        <v>337</v>
      </c>
      <c r="CH90" s="42">
        <v>345</v>
      </c>
      <c r="CI90" s="42">
        <v>301</v>
      </c>
      <c r="CJ90" s="42">
        <v>313</v>
      </c>
      <c r="CK90" s="42">
        <v>309</v>
      </c>
      <c r="CL90" s="42">
        <v>307</v>
      </c>
      <c r="CM90" s="42">
        <v>281</v>
      </c>
      <c r="CN90" s="42">
        <v>280</v>
      </c>
      <c r="CO90" s="42">
        <v>289</v>
      </c>
      <c r="CP90" s="42">
        <v>271</v>
      </c>
      <c r="CQ90" s="42">
        <v>301</v>
      </c>
      <c r="CR90" s="42">
        <v>297</v>
      </c>
      <c r="CS90" s="42">
        <v>301</v>
      </c>
      <c r="CT90" s="42">
        <v>298</v>
      </c>
      <c r="CU90" s="50">
        <v>356</v>
      </c>
      <c r="CV90" s="50">
        <v>383</v>
      </c>
      <c r="CW90" s="50">
        <v>383</v>
      </c>
      <c r="CX90" s="50">
        <v>378</v>
      </c>
    </row>
    <row r="91" spans="1:102">
      <c r="A91" s="1" t="s">
        <v>170</v>
      </c>
      <c r="B91" s="18" t="s">
        <v>1008</v>
      </c>
      <c r="C91" s="42">
        <v>1181</v>
      </c>
      <c r="D91" s="42">
        <v>1431</v>
      </c>
      <c r="E91" s="42">
        <v>1669</v>
      </c>
      <c r="F91" s="42">
        <v>2558</v>
      </c>
      <c r="G91" s="42">
        <v>2532</v>
      </c>
      <c r="H91" s="42">
        <v>2647</v>
      </c>
      <c r="I91" s="42">
        <v>3129</v>
      </c>
      <c r="J91" s="42">
        <v>3217</v>
      </c>
      <c r="K91" s="42">
        <v>3695</v>
      </c>
      <c r="L91" s="42">
        <v>3532</v>
      </c>
      <c r="M91" s="42">
        <v>4391</v>
      </c>
      <c r="N91" s="42">
        <v>5189</v>
      </c>
      <c r="O91" s="42">
        <v>6019</v>
      </c>
      <c r="P91" s="42">
        <v>6786</v>
      </c>
      <c r="Q91" s="42">
        <v>6776</v>
      </c>
      <c r="R91" s="42">
        <v>5184</v>
      </c>
      <c r="S91" s="42">
        <v>4972</v>
      </c>
      <c r="T91" s="42">
        <v>6213</v>
      </c>
      <c r="U91" s="42">
        <v>6940</v>
      </c>
      <c r="V91" s="42">
        <v>6422</v>
      </c>
      <c r="W91" s="49">
        <v>286</v>
      </c>
      <c r="X91" s="42">
        <v>291</v>
      </c>
      <c r="Y91" s="42">
        <v>287</v>
      </c>
      <c r="Z91" s="42">
        <v>317</v>
      </c>
      <c r="AA91" s="42">
        <v>334</v>
      </c>
      <c r="AB91" s="42">
        <v>351</v>
      </c>
      <c r="AC91" s="42">
        <v>402</v>
      </c>
      <c r="AD91" s="42">
        <v>344</v>
      </c>
      <c r="AE91" s="42">
        <v>375</v>
      </c>
      <c r="AF91" s="42">
        <v>369</v>
      </c>
      <c r="AG91" s="42">
        <v>481</v>
      </c>
      <c r="AH91" s="42">
        <v>444</v>
      </c>
      <c r="AI91" s="42">
        <v>617</v>
      </c>
      <c r="AJ91" s="42">
        <v>612</v>
      </c>
      <c r="AK91" s="42">
        <v>652</v>
      </c>
      <c r="AL91" s="42">
        <v>677</v>
      </c>
      <c r="AM91" s="42">
        <v>660</v>
      </c>
      <c r="AN91" s="42">
        <v>657</v>
      </c>
      <c r="AO91" s="42">
        <v>627</v>
      </c>
      <c r="AP91" s="42">
        <v>588</v>
      </c>
      <c r="AQ91" s="42">
        <v>615</v>
      </c>
      <c r="AR91" s="42">
        <v>717</v>
      </c>
      <c r="AS91" s="42">
        <v>662</v>
      </c>
      <c r="AT91" s="42">
        <v>653</v>
      </c>
      <c r="AU91" s="42">
        <v>703</v>
      </c>
      <c r="AV91" s="42">
        <v>735</v>
      </c>
      <c r="AW91" s="42">
        <v>877</v>
      </c>
      <c r="AX91" s="42">
        <v>814</v>
      </c>
      <c r="AY91" s="42">
        <v>744</v>
      </c>
      <c r="AZ91" s="42">
        <v>791</v>
      </c>
      <c r="BA91" s="42">
        <v>781</v>
      </c>
      <c r="BB91" s="42">
        <v>901</v>
      </c>
      <c r="BC91" s="42">
        <v>1061</v>
      </c>
      <c r="BD91" s="42">
        <v>792</v>
      </c>
      <c r="BE91" s="42">
        <v>879</v>
      </c>
      <c r="BF91" s="42">
        <v>963</v>
      </c>
      <c r="BG91" s="42">
        <v>798</v>
      </c>
      <c r="BH91" s="42">
        <v>870</v>
      </c>
      <c r="BI91" s="42">
        <v>908</v>
      </c>
      <c r="BJ91" s="42">
        <v>956</v>
      </c>
      <c r="BK91" s="42">
        <v>949</v>
      </c>
      <c r="BL91" s="42">
        <v>942</v>
      </c>
      <c r="BM91" s="42">
        <v>1253</v>
      </c>
      <c r="BN91" s="42">
        <v>1247</v>
      </c>
      <c r="BO91" s="42">
        <v>1426</v>
      </c>
      <c r="BP91" s="42">
        <v>1257</v>
      </c>
      <c r="BQ91" s="42">
        <v>1228</v>
      </c>
      <c r="BR91" s="42">
        <v>1278</v>
      </c>
      <c r="BS91" s="42">
        <v>1488</v>
      </c>
      <c r="BT91" s="42">
        <v>1531</v>
      </c>
      <c r="BU91" s="42">
        <v>1571</v>
      </c>
      <c r="BV91" s="42">
        <v>1429</v>
      </c>
      <c r="BW91" s="42">
        <v>1408</v>
      </c>
      <c r="BX91" s="42">
        <v>1799</v>
      </c>
      <c r="BY91" s="42">
        <v>1626</v>
      </c>
      <c r="BZ91" s="42">
        <v>1953</v>
      </c>
      <c r="CA91" s="42">
        <v>1666</v>
      </c>
      <c r="CB91" s="42">
        <v>1742</v>
      </c>
      <c r="CC91" s="42">
        <v>1762</v>
      </c>
      <c r="CD91" s="42">
        <v>1606</v>
      </c>
      <c r="CE91" s="42">
        <v>1463</v>
      </c>
      <c r="CF91" s="42">
        <v>1377</v>
      </c>
      <c r="CG91" s="42">
        <v>1191</v>
      </c>
      <c r="CH91" s="42">
        <v>1153</v>
      </c>
      <c r="CI91" s="42">
        <v>1274</v>
      </c>
      <c r="CJ91" s="42">
        <v>1139</v>
      </c>
      <c r="CK91" s="42">
        <v>1241</v>
      </c>
      <c r="CL91" s="42">
        <v>1318</v>
      </c>
      <c r="CM91" s="42">
        <v>1358</v>
      </c>
      <c r="CN91" s="42">
        <v>1450</v>
      </c>
      <c r="CO91" s="42">
        <v>1625</v>
      </c>
      <c r="CP91" s="42">
        <v>1780</v>
      </c>
      <c r="CQ91" s="42">
        <v>1515</v>
      </c>
      <c r="CR91" s="42">
        <v>1944</v>
      </c>
      <c r="CS91" s="42">
        <v>1808</v>
      </c>
      <c r="CT91" s="42">
        <v>1673</v>
      </c>
      <c r="CU91" s="50">
        <v>1694</v>
      </c>
      <c r="CV91" s="50">
        <v>1613</v>
      </c>
      <c r="CW91" s="50">
        <v>1521</v>
      </c>
      <c r="CX91" s="50">
        <v>1594</v>
      </c>
    </row>
    <row r="92" spans="1:102">
      <c r="A92" s="9" t="s">
        <v>172</v>
      </c>
      <c r="B92" s="18" t="s">
        <v>1009</v>
      </c>
      <c r="C92" s="42">
        <v>481</v>
      </c>
      <c r="D92" s="42">
        <v>505</v>
      </c>
      <c r="E92" s="42">
        <v>543</v>
      </c>
      <c r="F92" s="42">
        <v>581</v>
      </c>
      <c r="G92" s="42">
        <v>729</v>
      </c>
      <c r="H92" s="42">
        <v>738</v>
      </c>
      <c r="I92" s="42">
        <v>711</v>
      </c>
      <c r="J92" s="42">
        <v>768</v>
      </c>
      <c r="K92" s="42">
        <v>764</v>
      </c>
      <c r="L92" s="42">
        <v>578</v>
      </c>
      <c r="M92" s="42">
        <v>609</v>
      </c>
      <c r="N92" s="42">
        <v>623</v>
      </c>
      <c r="O92" s="42">
        <v>937</v>
      </c>
      <c r="P92" s="42">
        <v>1089</v>
      </c>
      <c r="Q92" s="42">
        <v>1224</v>
      </c>
      <c r="R92" s="42">
        <v>954</v>
      </c>
      <c r="S92" s="42">
        <v>887</v>
      </c>
      <c r="T92" s="42">
        <v>911</v>
      </c>
      <c r="U92" s="42">
        <v>821</v>
      </c>
      <c r="V92" s="42">
        <v>878</v>
      </c>
      <c r="W92" s="49">
        <v>109</v>
      </c>
      <c r="X92" s="42">
        <v>139</v>
      </c>
      <c r="Y92" s="42">
        <v>113</v>
      </c>
      <c r="Z92" s="42">
        <v>120</v>
      </c>
      <c r="AA92" s="42">
        <v>128</v>
      </c>
      <c r="AB92" s="42">
        <v>129</v>
      </c>
      <c r="AC92" s="42">
        <v>154</v>
      </c>
      <c r="AD92" s="42">
        <v>94</v>
      </c>
      <c r="AE92" s="42">
        <v>148</v>
      </c>
      <c r="AF92" s="42">
        <v>130</v>
      </c>
      <c r="AG92" s="42">
        <v>127</v>
      </c>
      <c r="AH92" s="42">
        <v>138</v>
      </c>
      <c r="AI92" s="42">
        <v>149</v>
      </c>
      <c r="AJ92" s="42">
        <v>124</v>
      </c>
      <c r="AK92" s="42">
        <v>161</v>
      </c>
      <c r="AL92" s="42">
        <v>147</v>
      </c>
      <c r="AM92" s="42">
        <v>185</v>
      </c>
      <c r="AN92" s="42">
        <v>197</v>
      </c>
      <c r="AO92" s="42">
        <v>172</v>
      </c>
      <c r="AP92" s="42">
        <v>175</v>
      </c>
      <c r="AQ92" s="42">
        <v>172</v>
      </c>
      <c r="AR92" s="42">
        <v>206</v>
      </c>
      <c r="AS92" s="42">
        <v>189</v>
      </c>
      <c r="AT92" s="42">
        <v>171</v>
      </c>
      <c r="AU92" s="42">
        <v>133</v>
      </c>
      <c r="AV92" s="42">
        <v>160</v>
      </c>
      <c r="AW92" s="42">
        <v>220</v>
      </c>
      <c r="AX92" s="42">
        <v>198</v>
      </c>
      <c r="AY92" s="42">
        <v>176</v>
      </c>
      <c r="AZ92" s="42">
        <v>194</v>
      </c>
      <c r="BA92" s="42">
        <v>197</v>
      </c>
      <c r="BB92" s="42">
        <v>201</v>
      </c>
      <c r="BC92" s="42">
        <v>348</v>
      </c>
      <c r="BD92" s="42">
        <v>96</v>
      </c>
      <c r="BE92" s="42">
        <v>102</v>
      </c>
      <c r="BF92" s="42">
        <v>218</v>
      </c>
      <c r="BG92" s="42">
        <v>149</v>
      </c>
      <c r="BH92" s="42">
        <v>144</v>
      </c>
      <c r="BI92" s="42">
        <v>132</v>
      </c>
      <c r="BJ92" s="42">
        <v>153</v>
      </c>
      <c r="BK92" s="42">
        <v>134</v>
      </c>
      <c r="BL92" s="42">
        <v>158</v>
      </c>
      <c r="BM92" s="42">
        <v>173</v>
      </c>
      <c r="BN92" s="42">
        <v>144</v>
      </c>
      <c r="BO92" s="42">
        <v>158</v>
      </c>
      <c r="BP92" s="42">
        <v>149</v>
      </c>
      <c r="BQ92" s="42">
        <v>160</v>
      </c>
      <c r="BR92" s="42">
        <v>156</v>
      </c>
      <c r="BS92" s="42">
        <v>234</v>
      </c>
      <c r="BT92" s="42">
        <v>186</v>
      </c>
      <c r="BU92" s="42">
        <v>246</v>
      </c>
      <c r="BV92" s="42">
        <v>271</v>
      </c>
      <c r="BW92" s="42">
        <v>220</v>
      </c>
      <c r="BX92" s="42">
        <v>305</v>
      </c>
      <c r="BY92" s="42">
        <v>298</v>
      </c>
      <c r="BZ92" s="42">
        <v>266</v>
      </c>
      <c r="CA92" s="42">
        <v>274</v>
      </c>
      <c r="CB92" s="42">
        <v>289</v>
      </c>
      <c r="CC92" s="42">
        <v>380</v>
      </c>
      <c r="CD92" s="42">
        <v>281</v>
      </c>
      <c r="CE92" s="42">
        <v>207</v>
      </c>
      <c r="CF92" s="42">
        <v>265</v>
      </c>
      <c r="CG92" s="42">
        <v>287</v>
      </c>
      <c r="CH92" s="42">
        <v>195</v>
      </c>
      <c r="CI92" s="42">
        <v>209</v>
      </c>
      <c r="CJ92" s="42">
        <v>230</v>
      </c>
      <c r="CK92" s="42">
        <v>194</v>
      </c>
      <c r="CL92" s="42">
        <v>254</v>
      </c>
      <c r="CM92" s="42">
        <v>233</v>
      </c>
      <c r="CN92" s="42">
        <v>222</v>
      </c>
      <c r="CO92" s="42">
        <v>199</v>
      </c>
      <c r="CP92" s="42">
        <v>257</v>
      </c>
      <c r="CQ92" s="42">
        <v>194</v>
      </c>
      <c r="CR92" s="42">
        <v>181</v>
      </c>
      <c r="CS92" s="42">
        <v>227</v>
      </c>
      <c r="CT92" s="42">
        <v>219</v>
      </c>
      <c r="CU92" s="50">
        <v>234</v>
      </c>
      <c r="CV92" s="50">
        <v>227</v>
      </c>
      <c r="CW92" s="50">
        <v>194</v>
      </c>
      <c r="CX92" s="50">
        <v>223</v>
      </c>
    </row>
    <row r="93" spans="1:102">
      <c r="A93" s="9" t="s">
        <v>174</v>
      </c>
      <c r="B93" s="18" t="s">
        <v>1010</v>
      </c>
      <c r="C93" s="42">
        <v>700</v>
      </c>
      <c r="D93" s="42">
        <v>926</v>
      </c>
      <c r="E93" s="42">
        <v>1126</v>
      </c>
      <c r="F93" s="42">
        <v>1977</v>
      </c>
      <c r="G93" s="42">
        <v>1803</v>
      </c>
      <c r="H93" s="42">
        <v>1909</v>
      </c>
      <c r="I93" s="42">
        <v>2418</v>
      </c>
      <c r="J93" s="42">
        <v>2449</v>
      </c>
      <c r="K93" s="42">
        <v>2931</v>
      </c>
      <c r="L93" s="42">
        <v>2954</v>
      </c>
      <c r="M93" s="42">
        <v>3782</v>
      </c>
      <c r="N93" s="42">
        <v>4566</v>
      </c>
      <c r="O93" s="42">
        <v>5082</v>
      </c>
      <c r="P93" s="42">
        <v>5697</v>
      </c>
      <c r="Q93" s="42">
        <v>5552</v>
      </c>
      <c r="R93" s="42">
        <v>4230</v>
      </c>
      <c r="S93" s="42">
        <v>4085</v>
      </c>
      <c r="T93" s="42">
        <v>5302</v>
      </c>
      <c r="U93" s="42">
        <v>6119</v>
      </c>
      <c r="V93" s="42">
        <v>5544</v>
      </c>
      <c r="W93" s="49">
        <v>177</v>
      </c>
      <c r="X93" s="42">
        <v>151</v>
      </c>
      <c r="Y93" s="42">
        <v>174</v>
      </c>
      <c r="Z93" s="42">
        <v>198</v>
      </c>
      <c r="AA93" s="42">
        <v>206</v>
      </c>
      <c r="AB93" s="42">
        <v>221</v>
      </c>
      <c r="AC93" s="42">
        <v>249</v>
      </c>
      <c r="AD93" s="42">
        <v>250</v>
      </c>
      <c r="AE93" s="42">
        <v>227</v>
      </c>
      <c r="AF93" s="42">
        <v>239</v>
      </c>
      <c r="AG93" s="42">
        <v>354</v>
      </c>
      <c r="AH93" s="42">
        <v>306</v>
      </c>
      <c r="AI93" s="42">
        <v>468</v>
      </c>
      <c r="AJ93" s="42">
        <v>488</v>
      </c>
      <c r="AK93" s="42">
        <v>491</v>
      </c>
      <c r="AL93" s="42">
        <v>530</v>
      </c>
      <c r="AM93" s="42">
        <v>475</v>
      </c>
      <c r="AN93" s="42">
        <v>460</v>
      </c>
      <c r="AO93" s="42">
        <v>455</v>
      </c>
      <c r="AP93" s="42">
        <v>413</v>
      </c>
      <c r="AQ93" s="42">
        <v>443</v>
      </c>
      <c r="AR93" s="42">
        <v>511</v>
      </c>
      <c r="AS93" s="42">
        <v>473</v>
      </c>
      <c r="AT93" s="42">
        <v>482</v>
      </c>
      <c r="AU93" s="42">
        <v>570</v>
      </c>
      <c r="AV93" s="42">
        <v>575</v>
      </c>
      <c r="AW93" s="42">
        <v>657</v>
      </c>
      <c r="AX93" s="42">
        <v>616</v>
      </c>
      <c r="AY93" s="42">
        <v>568</v>
      </c>
      <c r="AZ93" s="42">
        <v>597</v>
      </c>
      <c r="BA93" s="42">
        <v>584</v>
      </c>
      <c r="BB93" s="42">
        <v>700</v>
      </c>
      <c r="BC93" s="42">
        <v>713</v>
      </c>
      <c r="BD93" s="42">
        <v>696</v>
      </c>
      <c r="BE93" s="42">
        <v>777</v>
      </c>
      <c r="BF93" s="42">
        <v>745</v>
      </c>
      <c r="BG93" s="42">
        <v>649</v>
      </c>
      <c r="BH93" s="42">
        <v>726</v>
      </c>
      <c r="BI93" s="42">
        <v>776</v>
      </c>
      <c r="BJ93" s="42">
        <v>803</v>
      </c>
      <c r="BK93" s="42">
        <v>815</v>
      </c>
      <c r="BL93" s="42">
        <v>784</v>
      </c>
      <c r="BM93" s="42">
        <v>1080</v>
      </c>
      <c r="BN93" s="42">
        <v>1103</v>
      </c>
      <c r="BO93" s="42">
        <v>1268</v>
      </c>
      <c r="BP93" s="42">
        <v>1108</v>
      </c>
      <c r="BQ93" s="42">
        <v>1068</v>
      </c>
      <c r="BR93" s="42">
        <v>1122</v>
      </c>
      <c r="BS93" s="42">
        <v>1254</v>
      </c>
      <c r="BT93" s="42">
        <v>1344</v>
      </c>
      <c r="BU93" s="42">
        <v>1326</v>
      </c>
      <c r="BV93" s="42">
        <v>1158</v>
      </c>
      <c r="BW93" s="42">
        <v>1188</v>
      </c>
      <c r="BX93" s="42">
        <v>1494</v>
      </c>
      <c r="BY93" s="42">
        <v>1328</v>
      </c>
      <c r="BZ93" s="42">
        <v>1687</v>
      </c>
      <c r="CA93" s="42">
        <v>1392</v>
      </c>
      <c r="CB93" s="42">
        <v>1453</v>
      </c>
      <c r="CC93" s="42">
        <v>1382</v>
      </c>
      <c r="CD93" s="42">
        <v>1325</v>
      </c>
      <c r="CE93" s="42">
        <v>1256</v>
      </c>
      <c r="CF93" s="42">
        <v>1113</v>
      </c>
      <c r="CG93" s="42">
        <v>904</v>
      </c>
      <c r="CH93" s="42">
        <v>957</v>
      </c>
      <c r="CI93" s="42">
        <v>1064</v>
      </c>
      <c r="CJ93" s="42">
        <v>910</v>
      </c>
      <c r="CK93" s="42">
        <v>1047</v>
      </c>
      <c r="CL93" s="42">
        <v>1064</v>
      </c>
      <c r="CM93" s="42">
        <v>1125</v>
      </c>
      <c r="CN93" s="42">
        <v>1228</v>
      </c>
      <c r="CO93" s="42">
        <v>1426</v>
      </c>
      <c r="CP93" s="42">
        <v>1523</v>
      </c>
      <c r="CQ93" s="42">
        <v>1321</v>
      </c>
      <c r="CR93" s="42">
        <v>1763</v>
      </c>
      <c r="CS93" s="42">
        <v>1581</v>
      </c>
      <c r="CT93" s="42">
        <v>1454</v>
      </c>
      <c r="CU93" s="50">
        <v>1460</v>
      </c>
      <c r="CV93" s="50">
        <v>1387</v>
      </c>
      <c r="CW93" s="50">
        <v>1326</v>
      </c>
      <c r="CX93" s="50">
        <v>1371</v>
      </c>
    </row>
    <row r="94" spans="1:102">
      <c r="A94" s="1" t="s">
        <v>176</v>
      </c>
      <c r="B94" s="18" t="s">
        <v>1011</v>
      </c>
      <c r="C94" s="42">
        <v>1514</v>
      </c>
      <c r="D94" s="42">
        <v>1610</v>
      </c>
      <c r="E94" s="42">
        <v>1794</v>
      </c>
      <c r="F94" s="42">
        <v>1821</v>
      </c>
      <c r="G94" s="42">
        <v>1817</v>
      </c>
      <c r="H94" s="42">
        <v>1928</v>
      </c>
      <c r="I94" s="42">
        <v>2026</v>
      </c>
      <c r="J94" s="42">
        <v>2174</v>
      </c>
      <c r="K94" s="42">
        <v>2480</v>
      </c>
      <c r="L94" s="42">
        <v>2714</v>
      </c>
      <c r="M94" s="42">
        <v>3027</v>
      </c>
      <c r="N94" s="42">
        <v>2948</v>
      </c>
      <c r="O94" s="42">
        <v>3555</v>
      </c>
      <c r="P94" s="42">
        <v>3929</v>
      </c>
      <c r="Q94" s="42">
        <v>3996</v>
      </c>
      <c r="R94" s="42">
        <v>4146</v>
      </c>
      <c r="S94" s="42">
        <v>4195</v>
      </c>
      <c r="T94" s="42">
        <v>4141</v>
      </c>
      <c r="U94" s="42">
        <v>4575</v>
      </c>
      <c r="V94" s="42">
        <v>5093</v>
      </c>
      <c r="W94" s="49">
        <v>385</v>
      </c>
      <c r="X94" s="42">
        <v>385</v>
      </c>
      <c r="Y94" s="42">
        <v>371</v>
      </c>
      <c r="Z94" s="42">
        <v>373</v>
      </c>
      <c r="AA94" s="42">
        <v>389</v>
      </c>
      <c r="AB94" s="42">
        <v>392</v>
      </c>
      <c r="AC94" s="42">
        <v>412</v>
      </c>
      <c r="AD94" s="42">
        <v>417</v>
      </c>
      <c r="AE94" s="42">
        <v>430</v>
      </c>
      <c r="AF94" s="42">
        <v>429</v>
      </c>
      <c r="AG94" s="42">
        <v>464</v>
      </c>
      <c r="AH94" s="42">
        <v>471</v>
      </c>
      <c r="AI94" s="42">
        <v>465</v>
      </c>
      <c r="AJ94" s="42">
        <v>457</v>
      </c>
      <c r="AK94" s="42">
        <v>460</v>
      </c>
      <c r="AL94" s="42">
        <v>439</v>
      </c>
      <c r="AM94" s="42">
        <v>446</v>
      </c>
      <c r="AN94" s="42">
        <v>453</v>
      </c>
      <c r="AO94" s="42">
        <v>456</v>
      </c>
      <c r="AP94" s="42">
        <v>462</v>
      </c>
      <c r="AQ94" s="42">
        <v>466</v>
      </c>
      <c r="AR94" s="42">
        <v>490</v>
      </c>
      <c r="AS94" s="42">
        <v>490</v>
      </c>
      <c r="AT94" s="42">
        <v>482</v>
      </c>
      <c r="AU94" s="42">
        <v>487</v>
      </c>
      <c r="AV94" s="42">
        <v>506</v>
      </c>
      <c r="AW94" s="42">
        <v>510</v>
      </c>
      <c r="AX94" s="42">
        <v>523</v>
      </c>
      <c r="AY94" s="42">
        <v>517</v>
      </c>
      <c r="AZ94" s="42">
        <v>535</v>
      </c>
      <c r="BA94" s="42">
        <v>553</v>
      </c>
      <c r="BB94" s="42">
        <v>569</v>
      </c>
      <c r="BC94" s="42">
        <v>609</v>
      </c>
      <c r="BD94" s="42">
        <v>607</v>
      </c>
      <c r="BE94" s="42">
        <v>620</v>
      </c>
      <c r="BF94" s="42">
        <v>644</v>
      </c>
      <c r="BG94" s="42">
        <v>650</v>
      </c>
      <c r="BH94" s="42">
        <v>655</v>
      </c>
      <c r="BI94" s="42">
        <v>699</v>
      </c>
      <c r="BJ94" s="42">
        <v>710</v>
      </c>
      <c r="BK94" s="42">
        <v>716</v>
      </c>
      <c r="BL94" s="42">
        <v>750</v>
      </c>
      <c r="BM94" s="42">
        <v>776</v>
      </c>
      <c r="BN94" s="42">
        <v>785</v>
      </c>
      <c r="BO94" s="42">
        <v>721</v>
      </c>
      <c r="BP94" s="42">
        <v>729</v>
      </c>
      <c r="BQ94" s="42">
        <v>730</v>
      </c>
      <c r="BR94" s="42">
        <v>768</v>
      </c>
      <c r="BS94" s="42">
        <v>799</v>
      </c>
      <c r="BT94" s="42">
        <v>892</v>
      </c>
      <c r="BU94" s="42">
        <v>956</v>
      </c>
      <c r="BV94" s="42">
        <v>908</v>
      </c>
      <c r="BW94" s="42">
        <v>964</v>
      </c>
      <c r="BX94" s="42">
        <v>955</v>
      </c>
      <c r="BY94" s="42">
        <v>992</v>
      </c>
      <c r="BZ94" s="42">
        <v>1018</v>
      </c>
      <c r="CA94" s="42">
        <v>995</v>
      </c>
      <c r="CB94" s="42">
        <v>1017</v>
      </c>
      <c r="CC94" s="42">
        <v>1011</v>
      </c>
      <c r="CD94" s="42">
        <v>973</v>
      </c>
      <c r="CE94" s="42">
        <v>991</v>
      </c>
      <c r="CF94" s="42">
        <v>1029</v>
      </c>
      <c r="CG94" s="42">
        <v>1073</v>
      </c>
      <c r="CH94" s="42">
        <v>1053</v>
      </c>
      <c r="CI94" s="42">
        <v>1018</v>
      </c>
      <c r="CJ94" s="42">
        <v>1061</v>
      </c>
      <c r="CK94" s="42">
        <v>1077</v>
      </c>
      <c r="CL94" s="42">
        <v>1039</v>
      </c>
      <c r="CM94" s="42">
        <v>1069</v>
      </c>
      <c r="CN94" s="42">
        <v>1029</v>
      </c>
      <c r="CO94" s="42">
        <v>1039</v>
      </c>
      <c r="CP94" s="42">
        <v>1004</v>
      </c>
      <c r="CQ94" s="42">
        <v>1067</v>
      </c>
      <c r="CR94" s="42">
        <v>1119</v>
      </c>
      <c r="CS94" s="42">
        <v>1181</v>
      </c>
      <c r="CT94" s="42">
        <v>1208</v>
      </c>
      <c r="CU94" s="50">
        <v>1236</v>
      </c>
      <c r="CV94" s="50">
        <v>1314</v>
      </c>
      <c r="CW94" s="50">
        <v>1286</v>
      </c>
      <c r="CX94" s="50">
        <v>1257</v>
      </c>
    </row>
    <row r="95" spans="1:102">
      <c r="A95" s="9" t="s">
        <v>178</v>
      </c>
      <c r="B95" s="18" t="s">
        <v>1012</v>
      </c>
      <c r="C95" s="42">
        <v>501</v>
      </c>
      <c r="D95" s="42">
        <v>502</v>
      </c>
      <c r="E95" s="42">
        <v>505</v>
      </c>
      <c r="F95" s="42">
        <v>505</v>
      </c>
      <c r="G95" s="42">
        <v>522</v>
      </c>
      <c r="H95" s="42">
        <v>575</v>
      </c>
      <c r="I95" s="42">
        <v>637</v>
      </c>
      <c r="J95" s="42">
        <v>701</v>
      </c>
      <c r="K95" s="42">
        <v>829</v>
      </c>
      <c r="L95" s="42">
        <v>943</v>
      </c>
      <c r="M95" s="42">
        <v>1054</v>
      </c>
      <c r="N95" s="42">
        <v>1018</v>
      </c>
      <c r="O95" s="42">
        <v>1226</v>
      </c>
      <c r="P95" s="42">
        <v>1467</v>
      </c>
      <c r="Q95" s="42">
        <v>1422</v>
      </c>
      <c r="R95" s="42">
        <v>1461</v>
      </c>
      <c r="S95" s="42">
        <v>1420</v>
      </c>
      <c r="T95" s="42">
        <v>1319</v>
      </c>
      <c r="U95" s="42">
        <v>1441</v>
      </c>
      <c r="V95" s="42">
        <v>1605</v>
      </c>
      <c r="W95" s="49">
        <v>127</v>
      </c>
      <c r="X95" s="42">
        <v>125</v>
      </c>
      <c r="Y95" s="42">
        <v>123</v>
      </c>
      <c r="Z95" s="42">
        <v>126</v>
      </c>
      <c r="AA95" s="42">
        <v>127</v>
      </c>
      <c r="AB95" s="42">
        <v>123</v>
      </c>
      <c r="AC95" s="42">
        <v>125</v>
      </c>
      <c r="AD95" s="42">
        <v>127</v>
      </c>
      <c r="AE95" s="42">
        <v>123</v>
      </c>
      <c r="AF95" s="42">
        <v>121</v>
      </c>
      <c r="AG95" s="42">
        <v>130</v>
      </c>
      <c r="AH95" s="42">
        <v>131</v>
      </c>
      <c r="AI95" s="42">
        <v>130</v>
      </c>
      <c r="AJ95" s="42">
        <v>132</v>
      </c>
      <c r="AK95" s="42">
        <v>127</v>
      </c>
      <c r="AL95" s="42">
        <v>116</v>
      </c>
      <c r="AM95" s="42">
        <v>127</v>
      </c>
      <c r="AN95" s="42">
        <v>131</v>
      </c>
      <c r="AO95" s="42">
        <v>133</v>
      </c>
      <c r="AP95" s="42">
        <v>131</v>
      </c>
      <c r="AQ95" s="42">
        <v>135</v>
      </c>
      <c r="AR95" s="42">
        <v>146</v>
      </c>
      <c r="AS95" s="42">
        <v>145</v>
      </c>
      <c r="AT95" s="42">
        <v>149</v>
      </c>
      <c r="AU95" s="42">
        <v>150</v>
      </c>
      <c r="AV95" s="42">
        <v>149</v>
      </c>
      <c r="AW95" s="42">
        <v>167</v>
      </c>
      <c r="AX95" s="42">
        <v>171</v>
      </c>
      <c r="AY95" s="42">
        <v>168</v>
      </c>
      <c r="AZ95" s="42">
        <v>171</v>
      </c>
      <c r="BA95" s="42">
        <v>177</v>
      </c>
      <c r="BB95" s="42">
        <v>185</v>
      </c>
      <c r="BC95" s="42">
        <v>205</v>
      </c>
      <c r="BD95" s="42">
        <v>200</v>
      </c>
      <c r="BE95" s="42">
        <v>204</v>
      </c>
      <c r="BF95" s="42">
        <v>220</v>
      </c>
      <c r="BG95" s="42">
        <v>224</v>
      </c>
      <c r="BH95" s="42">
        <v>227</v>
      </c>
      <c r="BI95" s="42">
        <v>246</v>
      </c>
      <c r="BJ95" s="42">
        <v>246</v>
      </c>
      <c r="BK95" s="42">
        <v>249</v>
      </c>
      <c r="BL95" s="42">
        <v>265</v>
      </c>
      <c r="BM95" s="42">
        <v>277</v>
      </c>
      <c r="BN95" s="42">
        <v>263</v>
      </c>
      <c r="BO95" s="42">
        <v>236</v>
      </c>
      <c r="BP95" s="42">
        <v>251</v>
      </c>
      <c r="BQ95" s="42">
        <v>253</v>
      </c>
      <c r="BR95" s="42">
        <v>278</v>
      </c>
      <c r="BS95" s="42">
        <v>273</v>
      </c>
      <c r="BT95" s="42">
        <v>310</v>
      </c>
      <c r="BU95" s="42">
        <v>326</v>
      </c>
      <c r="BV95" s="42">
        <v>317</v>
      </c>
      <c r="BW95" s="42">
        <v>356</v>
      </c>
      <c r="BX95" s="42">
        <v>346</v>
      </c>
      <c r="BY95" s="42">
        <v>369</v>
      </c>
      <c r="BZ95" s="42">
        <v>396</v>
      </c>
      <c r="CA95" s="42">
        <v>367</v>
      </c>
      <c r="CB95" s="42">
        <v>359</v>
      </c>
      <c r="CC95" s="42">
        <v>352</v>
      </c>
      <c r="CD95" s="42">
        <v>344</v>
      </c>
      <c r="CE95" s="42">
        <v>356</v>
      </c>
      <c r="CF95" s="42">
        <v>363</v>
      </c>
      <c r="CG95" s="42">
        <v>372</v>
      </c>
      <c r="CH95" s="42">
        <v>370</v>
      </c>
      <c r="CI95" s="42">
        <v>355</v>
      </c>
      <c r="CJ95" s="42">
        <v>368</v>
      </c>
      <c r="CK95" s="42">
        <v>371</v>
      </c>
      <c r="CL95" s="42">
        <v>326</v>
      </c>
      <c r="CM95" s="42">
        <v>346</v>
      </c>
      <c r="CN95" s="42">
        <v>337</v>
      </c>
      <c r="CO95" s="42">
        <v>323</v>
      </c>
      <c r="CP95" s="42">
        <v>313</v>
      </c>
      <c r="CQ95" s="42">
        <v>328</v>
      </c>
      <c r="CR95" s="42">
        <v>349</v>
      </c>
      <c r="CS95" s="42">
        <v>383</v>
      </c>
      <c r="CT95" s="42">
        <v>381</v>
      </c>
      <c r="CU95" s="50">
        <v>380</v>
      </c>
      <c r="CV95" s="50">
        <v>412</v>
      </c>
      <c r="CW95" s="50">
        <v>409</v>
      </c>
      <c r="CX95" s="50">
        <v>404</v>
      </c>
    </row>
    <row r="96" spans="1:102">
      <c r="A96" s="9" t="s">
        <v>180</v>
      </c>
      <c r="B96" s="18" t="s">
        <v>1013</v>
      </c>
      <c r="C96" s="42">
        <v>1013</v>
      </c>
      <c r="D96" s="42">
        <v>1108</v>
      </c>
      <c r="E96" s="42">
        <v>1289</v>
      </c>
      <c r="F96" s="42">
        <v>1316</v>
      </c>
      <c r="G96" s="42">
        <v>1295</v>
      </c>
      <c r="H96" s="42">
        <v>1353</v>
      </c>
      <c r="I96" s="42">
        <v>1389</v>
      </c>
      <c r="J96" s="42">
        <v>1473</v>
      </c>
      <c r="K96" s="42">
        <v>1651</v>
      </c>
      <c r="L96" s="42">
        <v>1771</v>
      </c>
      <c r="M96" s="42">
        <v>1973</v>
      </c>
      <c r="N96" s="42">
        <v>1930</v>
      </c>
      <c r="O96" s="42">
        <v>2329</v>
      </c>
      <c r="P96" s="42">
        <v>2462</v>
      </c>
      <c r="Q96" s="42">
        <v>2574</v>
      </c>
      <c r="R96" s="42">
        <v>2685</v>
      </c>
      <c r="S96" s="42">
        <v>2775</v>
      </c>
      <c r="T96" s="42">
        <v>2822</v>
      </c>
      <c r="U96" s="42">
        <v>3134</v>
      </c>
      <c r="V96" s="42">
        <v>3488</v>
      </c>
      <c r="W96" s="49">
        <v>258</v>
      </c>
      <c r="X96" s="42">
        <v>260</v>
      </c>
      <c r="Y96" s="42">
        <v>248</v>
      </c>
      <c r="Z96" s="42">
        <v>247</v>
      </c>
      <c r="AA96" s="42">
        <v>262</v>
      </c>
      <c r="AB96" s="42">
        <v>269</v>
      </c>
      <c r="AC96" s="42">
        <v>287</v>
      </c>
      <c r="AD96" s="42">
        <v>290</v>
      </c>
      <c r="AE96" s="42">
        <v>307</v>
      </c>
      <c r="AF96" s="42">
        <v>308</v>
      </c>
      <c r="AG96" s="42">
        <v>334</v>
      </c>
      <c r="AH96" s="42">
        <v>340</v>
      </c>
      <c r="AI96" s="42">
        <v>335</v>
      </c>
      <c r="AJ96" s="42">
        <v>325</v>
      </c>
      <c r="AK96" s="42">
        <v>333</v>
      </c>
      <c r="AL96" s="42">
        <v>323</v>
      </c>
      <c r="AM96" s="42">
        <v>319</v>
      </c>
      <c r="AN96" s="42">
        <v>322</v>
      </c>
      <c r="AO96" s="42">
        <v>323</v>
      </c>
      <c r="AP96" s="42">
        <v>331</v>
      </c>
      <c r="AQ96" s="42">
        <v>331</v>
      </c>
      <c r="AR96" s="42">
        <v>344</v>
      </c>
      <c r="AS96" s="42">
        <v>345</v>
      </c>
      <c r="AT96" s="42">
        <v>333</v>
      </c>
      <c r="AU96" s="42">
        <v>337</v>
      </c>
      <c r="AV96" s="42">
        <v>357</v>
      </c>
      <c r="AW96" s="42">
        <v>343</v>
      </c>
      <c r="AX96" s="42">
        <v>352</v>
      </c>
      <c r="AY96" s="42">
        <v>349</v>
      </c>
      <c r="AZ96" s="42">
        <v>364</v>
      </c>
      <c r="BA96" s="42">
        <v>376</v>
      </c>
      <c r="BB96" s="42">
        <v>384</v>
      </c>
      <c r="BC96" s="42">
        <v>404</v>
      </c>
      <c r="BD96" s="42">
        <v>407</v>
      </c>
      <c r="BE96" s="42">
        <v>416</v>
      </c>
      <c r="BF96" s="42">
        <v>424</v>
      </c>
      <c r="BG96" s="42">
        <v>426</v>
      </c>
      <c r="BH96" s="42">
        <v>428</v>
      </c>
      <c r="BI96" s="42">
        <v>453</v>
      </c>
      <c r="BJ96" s="42">
        <v>464</v>
      </c>
      <c r="BK96" s="42">
        <v>467</v>
      </c>
      <c r="BL96" s="42">
        <v>486</v>
      </c>
      <c r="BM96" s="42">
        <v>498</v>
      </c>
      <c r="BN96" s="42">
        <v>522</v>
      </c>
      <c r="BO96" s="42">
        <v>485</v>
      </c>
      <c r="BP96" s="42">
        <v>478</v>
      </c>
      <c r="BQ96" s="42">
        <v>478</v>
      </c>
      <c r="BR96" s="42">
        <v>489</v>
      </c>
      <c r="BS96" s="42">
        <v>525</v>
      </c>
      <c r="BT96" s="42">
        <v>583</v>
      </c>
      <c r="BU96" s="42">
        <v>630</v>
      </c>
      <c r="BV96" s="42">
        <v>591</v>
      </c>
      <c r="BW96" s="42">
        <v>608</v>
      </c>
      <c r="BX96" s="42">
        <v>609</v>
      </c>
      <c r="BY96" s="42">
        <v>623</v>
      </c>
      <c r="BZ96" s="42">
        <v>622</v>
      </c>
      <c r="CA96" s="42">
        <v>628</v>
      </c>
      <c r="CB96" s="42">
        <v>658</v>
      </c>
      <c r="CC96" s="42">
        <v>659</v>
      </c>
      <c r="CD96" s="42">
        <v>629</v>
      </c>
      <c r="CE96" s="42">
        <v>635</v>
      </c>
      <c r="CF96" s="42">
        <v>666</v>
      </c>
      <c r="CG96" s="42">
        <v>700</v>
      </c>
      <c r="CH96" s="42">
        <v>684</v>
      </c>
      <c r="CI96" s="42">
        <v>664</v>
      </c>
      <c r="CJ96" s="42">
        <v>693</v>
      </c>
      <c r="CK96" s="42">
        <v>705</v>
      </c>
      <c r="CL96" s="42">
        <v>713</v>
      </c>
      <c r="CM96" s="42">
        <v>723</v>
      </c>
      <c r="CN96" s="42">
        <v>692</v>
      </c>
      <c r="CO96" s="42">
        <v>716</v>
      </c>
      <c r="CP96" s="42">
        <v>691</v>
      </c>
      <c r="CQ96" s="42">
        <v>739</v>
      </c>
      <c r="CR96" s="42">
        <v>770</v>
      </c>
      <c r="CS96" s="42">
        <v>798</v>
      </c>
      <c r="CT96" s="42">
        <v>827</v>
      </c>
      <c r="CU96" s="50">
        <v>856</v>
      </c>
      <c r="CV96" s="50">
        <v>901</v>
      </c>
      <c r="CW96" s="50">
        <v>878</v>
      </c>
      <c r="CX96" s="50">
        <v>853</v>
      </c>
    </row>
    <row r="97" spans="1:102">
      <c r="A97" s="1" t="s">
        <v>182</v>
      </c>
      <c r="B97" s="18" t="s">
        <v>1014</v>
      </c>
      <c r="C97" s="42">
        <v>468</v>
      </c>
      <c r="D97" s="42">
        <v>497</v>
      </c>
      <c r="E97" s="42">
        <v>601</v>
      </c>
      <c r="F97" s="42">
        <v>644</v>
      </c>
      <c r="G97" s="42">
        <v>629</v>
      </c>
      <c r="H97" s="42">
        <v>624</v>
      </c>
      <c r="I97" s="42">
        <v>729</v>
      </c>
      <c r="J97" s="42">
        <v>811</v>
      </c>
      <c r="K97" s="42">
        <v>1036</v>
      </c>
      <c r="L97" s="42">
        <v>1177</v>
      </c>
      <c r="M97" s="42">
        <v>1280</v>
      </c>
      <c r="N97" s="42">
        <v>1138</v>
      </c>
      <c r="O97" s="42">
        <v>1380</v>
      </c>
      <c r="P97" s="42">
        <v>1399</v>
      </c>
      <c r="Q97" s="42">
        <v>1430</v>
      </c>
      <c r="R97" s="42">
        <v>1451</v>
      </c>
      <c r="S97" s="42">
        <v>1525</v>
      </c>
      <c r="T97" s="42">
        <v>1631</v>
      </c>
      <c r="U97" s="42">
        <v>1759</v>
      </c>
      <c r="V97" s="42">
        <v>1903</v>
      </c>
      <c r="W97" s="49">
        <v>117</v>
      </c>
      <c r="X97" s="42">
        <v>118</v>
      </c>
      <c r="Y97" s="42">
        <v>114</v>
      </c>
      <c r="Z97" s="42">
        <v>119</v>
      </c>
      <c r="AA97" s="42">
        <v>115</v>
      </c>
      <c r="AB97" s="42">
        <v>119</v>
      </c>
      <c r="AC97" s="42">
        <v>132</v>
      </c>
      <c r="AD97" s="42">
        <v>131</v>
      </c>
      <c r="AE97" s="42">
        <v>139</v>
      </c>
      <c r="AF97" s="42">
        <v>147</v>
      </c>
      <c r="AG97" s="42">
        <v>157</v>
      </c>
      <c r="AH97" s="42">
        <v>158</v>
      </c>
      <c r="AI97" s="42">
        <v>165</v>
      </c>
      <c r="AJ97" s="42">
        <v>171</v>
      </c>
      <c r="AK97" s="42">
        <v>152</v>
      </c>
      <c r="AL97" s="42">
        <v>156</v>
      </c>
      <c r="AM97" s="42">
        <v>160</v>
      </c>
      <c r="AN97" s="42">
        <v>167</v>
      </c>
      <c r="AO97" s="42">
        <v>150</v>
      </c>
      <c r="AP97" s="42">
        <v>152</v>
      </c>
      <c r="AQ97" s="42">
        <v>154</v>
      </c>
      <c r="AR97" s="42">
        <v>155</v>
      </c>
      <c r="AS97" s="42">
        <v>158</v>
      </c>
      <c r="AT97" s="42">
        <v>157</v>
      </c>
      <c r="AU97" s="42">
        <v>167</v>
      </c>
      <c r="AV97" s="42">
        <v>181</v>
      </c>
      <c r="AW97" s="42">
        <v>179</v>
      </c>
      <c r="AX97" s="42">
        <v>202</v>
      </c>
      <c r="AY97" s="42">
        <v>202</v>
      </c>
      <c r="AZ97" s="42">
        <v>200</v>
      </c>
      <c r="BA97" s="42">
        <v>208</v>
      </c>
      <c r="BB97" s="42">
        <v>201</v>
      </c>
      <c r="BC97" s="42">
        <v>246</v>
      </c>
      <c r="BD97" s="42">
        <v>254</v>
      </c>
      <c r="BE97" s="42">
        <v>264</v>
      </c>
      <c r="BF97" s="42">
        <v>272</v>
      </c>
      <c r="BG97" s="42">
        <v>286</v>
      </c>
      <c r="BH97" s="42">
        <v>280</v>
      </c>
      <c r="BI97" s="42">
        <v>304</v>
      </c>
      <c r="BJ97" s="42">
        <v>307</v>
      </c>
      <c r="BK97" s="42">
        <v>306</v>
      </c>
      <c r="BL97" s="42">
        <v>324</v>
      </c>
      <c r="BM97" s="42">
        <v>320</v>
      </c>
      <c r="BN97" s="42">
        <v>330</v>
      </c>
      <c r="BO97" s="42">
        <v>281</v>
      </c>
      <c r="BP97" s="42">
        <v>273</v>
      </c>
      <c r="BQ97" s="42">
        <v>272</v>
      </c>
      <c r="BR97" s="42">
        <v>312</v>
      </c>
      <c r="BS97" s="42">
        <v>322</v>
      </c>
      <c r="BT97" s="42">
        <v>343</v>
      </c>
      <c r="BU97" s="42">
        <v>368</v>
      </c>
      <c r="BV97" s="42">
        <v>347</v>
      </c>
      <c r="BW97" s="42">
        <v>358</v>
      </c>
      <c r="BX97" s="42">
        <v>331</v>
      </c>
      <c r="BY97" s="42">
        <v>358</v>
      </c>
      <c r="BZ97" s="42">
        <v>352</v>
      </c>
      <c r="CA97" s="42">
        <v>354</v>
      </c>
      <c r="CB97" s="42">
        <v>360</v>
      </c>
      <c r="CC97" s="42">
        <v>370</v>
      </c>
      <c r="CD97" s="42">
        <v>346</v>
      </c>
      <c r="CE97" s="42">
        <v>341</v>
      </c>
      <c r="CF97" s="42">
        <v>360</v>
      </c>
      <c r="CG97" s="42">
        <v>373</v>
      </c>
      <c r="CH97" s="42">
        <v>377</v>
      </c>
      <c r="CI97" s="42">
        <v>357</v>
      </c>
      <c r="CJ97" s="42">
        <v>369</v>
      </c>
      <c r="CK97" s="42">
        <v>400</v>
      </c>
      <c r="CL97" s="42">
        <v>399</v>
      </c>
      <c r="CM97" s="42">
        <v>421</v>
      </c>
      <c r="CN97" s="42">
        <v>379</v>
      </c>
      <c r="CO97" s="42">
        <v>423</v>
      </c>
      <c r="CP97" s="42">
        <v>408</v>
      </c>
      <c r="CQ97" s="42">
        <v>428</v>
      </c>
      <c r="CR97" s="42">
        <v>422</v>
      </c>
      <c r="CS97" s="42">
        <v>444</v>
      </c>
      <c r="CT97" s="42">
        <v>465</v>
      </c>
      <c r="CU97" s="50">
        <v>459</v>
      </c>
      <c r="CV97" s="50">
        <v>472</v>
      </c>
      <c r="CW97" s="50">
        <v>490</v>
      </c>
      <c r="CX97" s="50">
        <v>482</v>
      </c>
    </row>
    <row r="98" spans="1:102">
      <c r="A98" s="9" t="s">
        <v>184</v>
      </c>
      <c r="C98" s="42">
        <v>443</v>
      </c>
      <c r="D98" s="42">
        <v>480</v>
      </c>
      <c r="E98" s="42">
        <v>577</v>
      </c>
      <c r="F98" s="42">
        <v>619</v>
      </c>
      <c r="G98" s="42">
        <v>616</v>
      </c>
      <c r="H98" s="42">
        <v>610</v>
      </c>
      <c r="I98" s="42">
        <v>701</v>
      </c>
      <c r="J98" s="42">
        <v>771</v>
      </c>
      <c r="K98" s="42">
        <v>966</v>
      </c>
      <c r="L98" s="42">
        <v>1086</v>
      </c>
      <c r="M98" s="42">
        <v>1202</v>
      </c>
      <c r="N98" s="42">
        <v>1077</v>
      </c>
      <c r="O98" s="42">
        <v>1307</v>
      </c>
      <c r="P98" s="42">
        <v>1325</v>
      </c>
      <c r="Q98" s="42">
        <v>1350</v>
      </c>
      <c r="R98" s="42">
        <v>1370</v>
      </c>
      <c r="S98" s="42">
        <v>1424</v>
      </c>
      <c r="T98" s="42">
        <v>1503</v>
      </c>
      <c r="U98" s="42">
        <v>1586</v>
      </c>
      <c r="V98" s="42">
        <v>1737</v>
      </c>
      <c r="W98" s="49">
        <v>111</v>
      </c>
      <c r="X98" s="42">
        <v>112</v>
      </c>
      <c r="Y98" s="42">
        <v>108</v>
      </c>
      <c r="Z98" s="42">
        <v>112</v>
      </c>
      <c r="AA98" s="42">
        <v>110</v>
      </c>
      <c r="AB98" s="42">
        <v>114</v>
      </c>
      <c r="AC98" s="42">
        <v>127</v>
      </c>
      <c r="AD98" s="42">
        <v>129</v>
      </c>
      <c r="AE98" s="42">
        <v>134</v>
      </c>
      <c r="AF98" s="42">
        <v>139</v>
      </c>
      <c r="AG98" s="42">
        <v>152</v>
      </c>
      <c r="AH98" s="42">
        <v>152</v>
      </c>
      <c r="AI98" s="42">
        <v>158</v>
      </c>
      <c r="AJ98" s="42">
        <v>164</v>
      </c>
      <c r="AK98" s="42">
        <v>147</v>
      </c>
      <c r="AL98" s="42">
        <v>150</v>
      </c>
      <c r="AM98" s="42">
        <v>156</v>
      </c>
      <c r="AN98" s="42">
        <v>163</v>
      </c>
      <c r="AO98" s="42">
        <v>147</v>
      </c>
      <c r="AP98" s="42">
        <v>150</v>
      </c>
      <c r="AQ98" s="42">
        <v>152</v>
      </c>
      <c r="AR98" s="42">
        <v>153</v>
      </c>
      <c r="AS98" s="42">
        <v>153</v>
      </c>
      <c r="AT98" s="42">
        <v>152</v>
      </c>
      <c r="AU98" s="42">
        <v>162</v>
      </c>
      <c r="AV98" s="42">
        <v>173</v>
      </c>
      <c r="AW98" s="42">
        <v>173</v>
      </c>
      <c r="AX98" s="42">
        <v>193</v>
      </c>
      <c r="AY98" s="42">
        <v>192</v>
      </c>
      <c r="AZ98" s="42">
        <v>191</v>
      </c>
      <c r="BA98" s="42">
        <v>198</v>
      </c>
      <c r="BB98" s="42">
        <v>190</v>
      </c>
      <c r="BC98" s="42">
        <v>228</v>
      </c>
      <c r="BD98" s="42">
        <v>236</v>
      </c>
      <c r="BE98" s="42">
        <v>245</v>
      </c>
      <c r="BF98" s="42">
        <v>257</v>
      </c>
      <c r="BG98" s="42">
        <v>266</v>
      </c>
      <c r="BH98" s="42">
        <v>257</v>
      </c>
      <c r="BI98" s="42">
        <v>281</v>
      </c>
      <c r="BJ98" s="42">
        <v>282</v>
      </c>
      <c r="BK98" s="42">
        <v>288</v>
      </c>
      <c r="BL98" s="42">
        <v>300</v>
      </c>
      <c r="BM98" s="42">
        <v>303</v>
      </c>
      <c r="BN98" s="42">
        <v>311</v>
      </c>
      <c r="BO98" s="42">
        <v>263</v>
      </c>
      <c r="BP98" s="42">
        <v>259</v>
      </c>
      <c r="BQ98" s="42">
        <v>260</v>
      </c>
      <c r="BR98" s="42">
        <v>295</v>
      </c>
      <c r="BS98" s="42">
        <v>306</v>
      </c>
      <c r="BT98" s="42">
        <v>326</v>
      </c>
      <c r="BU98" s="42">
        <v>346</v>
      </c>
      <c r="BV98" s="42">
        <v>329</v>
      </c>
      <c r="BW98" s="42">
        <v>340</v>
      </c>
      <c r="BX98" s="42">
        <v>311</v>
      </c>
      <c r="BY98" s="42">
        <v>342</v>
      </c>
      <c r="BZ98" s="42">
        <v>332</v>
      </c>
      <c r="CA98" s="42">
        <v>333</v>
      </c>
      <c r="CB98" s="42">
        <v>342</v>
      </c>
      <c r="CC98" s="42">
        <v>348</v>
      </c>
      <c r="CD98" s="42">
        <v>327</v>
      </c>
      <c r="CE98" s="42">
        <v>324</v>
      </c>
      <c r="CF98" s="42">
        <v>341</v>
      </c>
      <c r="CG98" s="42">
        <v>350</v>
      </c>
      <c r="CH98" s="42">
        <v>355</v>
      </c>
      <c r="CI98" s="42">
        <v>334</v>
      </c>
      <c r="CJ98" s="42">
        <v>346</v>
      </c>
      <c r="CK98" s="42">
        <v>373</v>
      </c>
      <c r="CL98" s="42">
        <v>371</v>
      </c>
      <c r="CM98" s="42">
        <v>390</v>
      </c>
      <c r="CN98" s="42">
        <v>349</v>
      </c>
      <c r="CO98" s="42">
        <v>392</v>
      </c>
      <c r="CP98" s="42">
        <v>372</v>
      </c>
      <c r="CQ98" s="42">
        <v>387</v>
      </c>
      <c r="CR98" s="42">
        <v>378</v>
      </c>
      <c r="CS98" s="42">
        <v>401</v>
      </c>
      <c r="CT98" s="42">
        <v>420</v>
      </c>
      <c r="CU98" s="50">
        <v>417</v>
      </c>
      <c r="CV98" s="50">
        <v>428</v>
      </c>
      <c r="CW98" s="50">
        <v>450</v>
      </c>
      <c r="CX98" s="50">
        <v>442</v>
      </c>
    </row>
    <row r="99" spans="1:102">
      <c r="A99" s="13" t="s">
        <v>185</v>
      </c>
      <c r="B99" s="18" t="s">
        <v>1015</v>
      </c>
      <c r="C99" s="42">
        <v>166</v>
      </c>
      <c r="D99" s="42">
        <v>196</v>
      </c>
      <c r="E99" s="42">
        <v>234</v>
      </c>
      <c r="F99" s="42">
        <v>261</v>
      </c>
      <c r="G99" s="42">
        <v>276</v>
      </c>
      <c r="H99" s="42">
        <v>250</v>
      </c>
      <c r="I99" s="42">
        <v>265</v>
      </c>
      <c r="J99" s="42">
        <v>266</v>
      </c>
      <c r="K99" s="42">
        <v>303</v>
      </c>
      <c r="L99" s="42">
        <v>340</v>
      </c>
      <c r="M99" s="42">
        <v>401</v>
      </c>
      <c r="N99" s="42">
        <v>394</v>
      </c>
      <c r="O99" s="42">
        <v>479</v>
      </c>
      <c r="P99" s="42">
        <v>486</v>
      </c>
      <c r="Q99" s="42">
        <v>481</v>
      </c>
      <c r="R99" s="42">
        <v>519</v>
      </c>
      <c r="S99" s="42">
        <v>534</v>
      </c>
      <c r="T99" s="42">
        <v>574</v>
      </c>
      <c r="U99" s="42">
        <v>637</v>
      </c>
      <c r="V99" s="42">
        <v>703</v>
      </c>
      <c r="W99" s="49">
        <v>41</v>
      </c>
      <c r="X99" s="42">
        <v>40</v>
      </c>
      <c r="Y99" s="42">
        <v>40</v>
      </c>
      <c r="Z99" s="42">
        <v>45</v>
      </c>
      <c r="AA99" s="42">
        <v>47</v>
      </c>
      <c r="AB99" s="42">
        <v>43</v>
      </c>
      <c r="AC99" s="42">
        <v>53</v>
      </c>
      <c r="AD99" s="42">
        <v>53</v>
      </c>
      <c r="AE99" s="42">
        <v>51</v>
      </c>
      <c r="AF99" s="42">
        <v>54</v>
      </c>
      <c r="AG99" s="42">
        <v>66</v>
      </c>
      <c r="AH99" s="42">
        <v>63</v>
      </c>
      <c r="AI99" s="42">
        <v>67</v>
      </c>
      <c r="AJ99" s="42">
        <v>70</v>
      </c>
      <c r="AK99" s="42">
        <v>61</v>
      </c>
      <c r="AL99" s="42">
        <v>63</v>
      </c>
      <c r="AM99" s="42">
        <v>70</v>
      </c>
      <c r="AN99" s="42">
        <v>73</v>
      </c>
      <c r="AO99" s="42">
        <v>67</v>
      </c>
      <c r="AP99" s="42">
        <v>66</v>
      </c>
      <c r="AQ99" s="42">
        <v>62</v>
      </c>
      <c r="AR99" s="42">
        <v>60</v>
      </c>
      <c r="AS99" s="42">
        <v>65</v>
      </c>
      <c r="AT99" s="42">
        <v>63</v>
      </c>
      <c r="AU99" s="42">
        <v>60</v>
      </c>
      <c r="AV99" s="42">
        <v>63</v>
      </c>
      <c r="AW99" s="42">
        <v>67</v>
      </c>
      <c r="AX99" s="42">
        <v>75</v>
      </c>
      <c r="AY99" s="42">
        <v>68</v>
      </c>
      <c r="AZ99" s="42">
        <v>65</v>
      </c>
      <c r="BA99" s="42">
        <v>68</v>
      </c>
      <c r="BB99" s="42">
        <v>65</v>
      </c>
      <c r="BC99" s="42">
        <v>72</v>
      </c>
      <c r="BD99" s="42">
        <v>74</v>
      </c>
      <c r="BE99" s="42">
        <v>80</v>
      </c>
      <c r="BF99" s="42">
        <v>77</v>
      </c>
      <c r="BG99" s="42">
        <v>81</v>
      </c>
      <c r="BH99" s="42">
        <v>82</v>
      </c>
      <c r="BI99" s="42">
        <v>87</v>
      </c>
      <c r="BJ99" s="42">
        <v>90</v>
      </c>
      <c r="BK99" s="42">
        <v>96</v>
      </c>
      <c r="BL99" s="42">
        <v>96</v>
      </c>
      <c r="BM99" s="42">
        <v>103</v>
      </c>
      <c r="BN99" s="42">
        <v>106</v>
      </c>
      <c r="BO99" s="42">
        <v>94</v>
      </c>
      <c r="BP99" s="42">
        <v>96</v>
      </c>
      <c r="BQ99" s="42">
        <v>96</v>
      </c>
      <c r="BR99" s="42">
        <v>108</v>
      </c>
      <c r="BS99" s="42">
        <v>111</v>
      </c>
      <c r="BT99" s="42">
        <v>121</v>
      </c>
      <c r="BU99" s="42">
        <v>125</v>
      </c>
      <c r="BV99" s="42">
        <v>122</v>
      </c>
      <c r="BW99" s="42">
        <v>121</v>
      </c>
      <c r="BX99" s="42">
        <v>116</v>
      </c>
      <c r="BY99" s="42">
        <v>129</v>
      </c>
      <c r="BZ99" s="42">
        <v>120</v>
      </c>
      <c r="CA99" s="42">
        <v>117</v>
      </c>
      <c r="CB99" s="42">
        <v>123</v>
      </c>
      <c r="CC99" s="42">
        <v>124</v>
      </c>
      <c r="CD99" s="42">
        <v>117</v>
      </c>
      <c r="CE99" s="42">
        <v>123</v>
      </c>
      <c r="CF99" s="42">
        <v>133</v>
      </c>
      <c r="CG99" s="42">
        <v>131</v>
      </c>
      <c r="CH99" s="42">
        <v>132</v>
      </c>
      <c r="CI99" s="42">
        <v>127</v>
      </c>
      <c r="CJ99" s="42">
        <v>132</v>
      </c>
      <c r="CK99" s="42">
        <v>137</v>
      </c>
      <c r="CL99" s="42">
        <v>138</v>
      </c>
      <c r="CM99" s="42">
        <v>144</v>
      </c>
      <c r="CN99" s="42">
        <v>136</v>
      </c>
      <c r="CO99" s="42">
        <v>150</v>
      </c>
      <c r="CP99" s="42">
        <v>144</v>
      </c>
      <c r="CQ99" s="42">
        <v>153</v>
      </c>
      <c r="CR99" s="42">
        <v>153</v>
      </c>
      <c r="CS99" s="42">
        <v>162</v>
      </c>
      <c r="CT99" s="42">
        <v>169</v>
      </c>
      <c r="CU99" s="50">
        <v>171</v>
      </c>
      <c r="CV99" s="50">
        <v>178</v>
      </c>
      <c r="CW99" s="50">
        <v>178</v>
      </c>
      <c r="CX99" s="50">
        <v>176</v>
      </c>
    </row>
    <row r="100" spans="1:102">
      <c r="A100" s="13" t="s">
        <v>187</v>
      </c>
      <c r="B100" s="18" t="s">
        <v>1016</v>
      </c>
      <c r="C100" s="42">
        <v>16</v>
      </c>
      <c r="D100" s="42">
        <v>18</v>
      </c>
      <c r="E100" s="42">
        <v>19</v>
      </c>
      <c r="F100" s="42">
        <v>22</v>
      </c>
      <c r="G100" s="42">
        <v>19</v>
      </c>
      <c r="H100" s="42">
        <v>20</v>
      </c>
      <c r="I100" s="42">
        <v>25</v>
      </c>
      <c r="J100" s="42">
        <v>22</v>
      </c>
      <c r="K100" s="42">
        <v>30</v>
      </c>
      <c r="L100" s="42">
        <v>31</v>
      </c>
      <c r="M100" s="42">
        <v>40</v>
      </c>
      <c r="N100" s="42">
        <v>27</v>
      </c>
      <c r="O100" s="42">
        <v>35</v>
      </c>
      <c r="P100" s="42">
        <v>40</v>
      </c>
      <c r="Q100" s="42">
        <v>40</v>
      </c>
      <c r="R100" s="42">
        <v>46</v>
      </c>
      <c r="S100" s="42">
        <v>43</v>
      </c>
      <c r="T100" s="42">
        <v>44</v>
      </c>
      <c r="U100" s="42">
        <v>37</v>
      </c>
      <c r="V100" s="42">
        <v>43</v>
      </c>
      <c r="W100" s="49">
        <v>4</v>
      </c>
      <c r="X100" s="42">
        <v>5</v>
      </c>
      <c r="Y100" s="42">
        <v>3</v>
      </c>
      <c r="Z100" s="42">
        <v>4</v>
      </c>
      <c r="AA100" s="42">
        <v>4</v>
      </c>
      <c r="AB100" s="42">
        <v>4</v>
      </c>
      <c r="AC100" s="42">
        <v>5</v>
      </c>
      <c r="AD100" s="42">
        <v>5</v>
      </c>
      <c r="AE100" s="42">
        <v>5</v>
      </c>
      <c r="AF100" s="42">
        <v>5</v>
      </c>
      <c r="AG100" s="42">
        <v>4</v>
      </c>
      <c r="AH100" s="42">
        <v>5</v>
      </c>
      <c r="AI100" s="42">
        <v>5</v>
      </c>
      <c r="AJ100" s="42">
        <v>7</v>
      </c>
      <c r="AK100" s="42">
        <v>5</v>
      </c>
      <c r="AL100" s="42">
        <v>5</v>
      </c>
      <c r="AM100" s="42">
        <v>7</v>
      </c>
      <c r="AN100" s="42">
        <v>4</v>
      </c>
      <c r="AO100" s="42">
        <v>4</v>
      </c>
      <c r="AP100" s="42">
        <v>4</v>
      </c>
      <c r="AQ100" s="42">
        <v>4</v>
      </c>
      <c r="AR100" s="42">
        <v>7</v>
      </c>
      <c r="AS100" s="42">
        <v>5</v>
      </c>
      <c r="AT100" s="42">
        <v>4</v>
      </c>
      <c r="AU100" s="42">
        <v>5</v>
      </c>
      <c r="AV100" s="42">
        <v>7</v>
      </c>
      <c r="AW100" s="42">
        <v>6</v>
      </c>
      <c r="AX100" s="42">
        <v>7</v>
      </c>
      <c r="AY100" s="42">
        <v>5</v>
      </c>
      <c r="AZ100" s="42">
        <v>7</v>
      </c>
      <c r="BA100" s="42">
        <v>5</v>
      </c>
      <c r="BB100" s="42">
        <v>5</v>
      </c>
      <c r="BC100" s="42">
        <v>8</v>
      </c>
      <c r="BD100" s="42">
        <v>7</v>
      </c>
      <c r="BE100" s="42">
        <v>7</v>
      </c>
      <c r="BF100" s="42">
        <v>8</v>
      </c>
      <c r="BG100" s="42">
        <v>10</v>
      </c>
      <c r="BH100" s="42">
        <v>7</v>
      </c>
      <c r="BI100" s="42">
        <v>7</v>
      </c>
      <c r="BJ100" s="42">
        <v>7</v>
      </c>
      <c r="BK100" s="42">
        <v>8</v>
      </c>
      <c r="BL100" s="42">
        <v>9</v>
      </c>
      <c r="BM100" s="42">
        <v>13</v>
      </c>
      <c r="BN100" s="42">
        <v>10</v>
      </c>
      <c r="BO100" s="42">
        <v>6</v>
      </c>
      <c r="BP100" s="42">
        <v>6</v>
      </c>
      <c r="BQ100" s="42">
        <v>6</v>
      </c>
      <c r="BR100" s="42">
        <v>9</v>
      </c>
      <c r="BS100" s="42">
        <v>8</v>
      </c>
      <c r="BT100" s="42">
        <v>10</v>
      </c>
      <c r="BU100" s="42">
        <v>9</v>
      </c>
      <c r="BV100" s="42">
        <v>8</v>
      </c>
      <c r="BW100" s="42">
        <v>9</v>
      </c>
      <c r="BX100" s="42">
        <v>10</v>
      </c>
      <c r="BY100" s="42">
        <v>11</v>
      </c>
      <c r="BZ100" s="42">
        <v>10</v>
      </c>
      <c r="CA100" s="42">
        <v>9</v>
      </c>
      <c r="CB100" s="42">
        <v>10</v>
      </c>
      <c r="CC100" s="42">
        <v>10</v>
      </c>
      <c r="CD100" s="42">
        <v>11</v>
      </c>
      <c r="CE100" s="42">
        <v>10</v>
      </c>
      <c r="CF100" s="42">
        <v>15</v>
      </c>
      <c r="CG100" s="42">
        <v>11</v>
      </c>
      <c r="CH100" s="42">
        <v>10</v>
      </c>
      <c r="CI100" s="42">
        <v>9</v>
      </c>
      <c r="CJ100" s="42">
        <v>11</v>
      </c>
      <c r="CK100" s="42">
        <v>12</v>
      </c>
      <c r="CL100" s="42">
        <v>11</v>
      </c>
      <c r="CM100" s="42">
        <v>16</v>
      </c>
      <c r="CN100" s="42">
        <v>11</v>
      </c>
      <c r="CO100" s="42">
        <v>10</v>
      </c>
      <c r="CP100" s="42">
        <v>7</v>
      </c>
      <c r="CQ100" s="42">
        <v>9</v>
      </c>
      <c r="CR100" s="42">
        <v>10</v>
      </c>
      <c r="CS100" s="42">
        <v>9</v>
      </c>
      <c r="CT100" s="42">
        <v>9</v>
      </c>
      <c r="CU100" s="50">
        <v>10</v>
      </c>
      <c r="CV100" s="50">
        <v>12</v>
      </c>
      <c r="CW100" s="50">
        <v>10</v>
      </c>
      <c r="CX100" s="50">
        <v>11</v>
      </c>
    </row>
    <row r="101" spans="1:102">
      <c r="A101" s="13" t="s">
        <v>189</v>
      </c>
      <c r="B101" s="18" t="s">
        <v>1017</v>
      </c>
      <c r="C101" s="42">
        <v>15</v>
      </c>
      <c r="D101" s="42">
        <v>14</v>
      </c>
      <c r="E101" s="42">
        <v>19</v>
      </c>
      <c r="F101" s="42">
        <v>24</v>
      </c>
      <c r="G101" s="42">
        <v>19</v>
      </c>
      <c r="H101" s="42">
        <v>19</v>
      </c>
      <c r="I101" s="42">
        <v>23</v>
      </c>
      <c r="J101" s="42">
        <v>33</v>
      </c>
      <c r="K101" s="42">
        <v>72</v>
      </c>
      <c r="L101" s="42">
        <v>76</v>
      </c>
      <c r="M101" s="42">
        <v>82</v>
      </c>
      <c r="N101" s="42">
        <v>77</v>
      </c>
      <c r="O101" s="42">
        <v>87</v>
      </c>
      <c r="P101" s="42">
        <v>79</v>
      </c>
      <c r="Q101" s="42">
        <v>87</v>
      </c>
      <c r="R101" s="42">
        <v>77</v>
      </c>
      <c r="S101" s="42">
        <v>84</v>
      </c>
      <c r="T101" s="42">
        <v>88</v>
      </c>
      <c r="U101" s="42">
        <v>92</v>
      </c>
      <c r="V101" s="42">
        <v>94</v>
      </c>
      <c r="W101" s="49">
        <v>5</v>
      </c>
      <c r="X101" s="42">
        <v>5</v>
      </c>
      <c r="Y101" s="42">
        <v>3</v>
      </c>
      <c r="Z101" s="42">
        <v>2</v>
      </c>
      <c r="AA101" s="42">
        <v>3</v>
      </c>
      <c r="AB101" s="42">
        <v>4</v>
      </c>
      <c r="AC101" s="42">
        <v>4</v>
      </c>
      <c r="AD101" s="42">
        <v>3</v>
      </c>
      <c r="AE101" s="42">
        <v>4</v>
      </c>
      <c r="AF101" s="42">
        <v>5</v>
      </c>
      <c r="AG101" s="42">
        <v>4</v>
      </c>
      <c r="AH101" s="42">
        <v>6</v>
      </c>
      <c r="AI101" s="42">
        <v>7</v>
      </c>
      <c r="AJ101" s="42">
        <v>5</v>
      </c>
      <c r="AK101" s="42">
        <v>6</v>
      </c>
      <c r="AL101" s="42">
        <v>6</v>
      </c>
      <c r="AM101" s="42">
        <v>5</v>
      </c>
      <c r="AN101" s="42">
        <v>5</v>
      </c>
      <c r="AO101" s="42">
        <v>4</v>
      </c>
      <c r="AP101" s="42">
        <v>5</v>
      </c>
      <c r="AQ101" s="42">
        <v>5</v>
      </c>
      <c r="AR101" s="42">
        <v>4</v>
      </c>
      <c r="AS101" s="42">
        <v>5</v>
      </c>
      <c r="AT101" s="42">
        <v>5</v>
      </c>
      <c r="AU101" s="42">
        <v>5</v>
      </c>
      <c r="AV101" s="42">
        <v>6</v>
      </c>
      <c r="AW101" s="42">
        <v>6</v>
      </c>
      <c r="AX101" s="42">
        <v>6</v>
      </c>
      <c r="AY101" s="42">
        <v>7</v>
      </c>
      <c r="AZ101" s="42">
        <v>9</v>
      </c>
      <c r="BA101" s="42">
        <v>10</v>
      </c>
      <c r="BB101" s="42">
        <v>7</v>
      </c>
      <c r="BC101" s="42">
        <v>19</v>
      </c>
      <c r="BD101" s="42">
        <v>19</v>
      </c>
      <c r="BE101" s="42">
        <v>16</v>
      </c>
      <c r="BF101" s="42">
        <v>18</v>
      </c>
      <c r="BG101" s="42">
        <v>19</v>
      </c>
      <c r="BH101" s="42">
        <v>17</v>
      </c>
      <c r="BI101" s="42">
        <v>19</v>
      </c>
      <c r="BJ101" s="42">
        <v>21</v>
      </c>
      <c r="BK101" s="42">
        <v>21</v>
      </c>
      <c r="BL101" s="42">
        <v>23</v>
      </c>
      <c r="BM101" s="42">
        <v>18</v>
      </c>
      <c r="BN101" s="42">
        <v>20</v>
      </c>
      <c r="BO101" s="42">
        <v>20</v>
      </c>
      <c r="BP101" s="42">
        <v>18</v>
      </c>
      <c r="BQ101" s="42">
        <v>19</v>
      </c>
      <c r="BR101" s="42">
        <v>20</v>
      </c>
      <c r="BS101" s="42">
        <v>21</v>
      </c>
      <c r="BT101" s="42">
        <v>21</v>
      </c>
      <c r="BU101" s="42">
        <v>24</v>
      </c>
      <c r="BV101" s="42">
        <v>21</v>
      </c>
      <c r="BW101" s="42">
        <v>24</v>
      </c>
      <c r="BX101" s="42">
        <v>17</v>
      </c>
      <c r="BY101" s="42">
        <v>19</v>
      </c>
      <c r="BZ101" s="42">
        <v>19</v>
      </c>
      <c r="CA101" s="42">
        <v>22</v>
      </c>
      <c r="CB101" s="42">
        <v>25</v>
      </c>
      <c r="CC101" s="42">
        <v>22</v>
      </c>
      <c r="CD101" s="42">
        <v>18</v>
      </c>
      <c r="CE101" s="42">
        <v>23</v>
      </c>
      <c r="CF101" s="42">
        <v>17</v>
      </c>
      <c r="CG101" s="42">
        <v>18</v>
      </c>
      <c r="CH101" s="42">
        <v>19</v>
      </c>
      <c r="CI101" s="42">
        <v>21</v>
      </c>
      <c r="CJ101" s="42">
        <v>20</v>
      </c>
      <c r="CK101" s="42">
        <v>22</v>
      </c>
      <c r="CL101" s="42">
        <v>21</v>
      </c>
      <c r="CM101" s="42">
        <v>25</v>
      </c>
      <c r="CN101" s="42">
        <v>23</v>
      </c>
      <c r="CO101" s="42">
        <v>21</v>
      </c>
      <c r="CP101" s="42">
        <v>19</v>
      </c>
      <c r="CQ101" s="42">
        <v>23</v>
      </c>
      <c r="CR101" s="42">
        <v>24</v>
      </c>
      <c r="CS101" s="42">
        <v>22</v>
      </c>
      <c r="CT101" s="42">
        <v>23</v>
      </c>
      <c r="CU101" s="50">
        <v>22</v>
      </c>
      <c r="CV101" s="50">
        <v>23</v>
      </c>
      <c r="CW101" s="50">
        <v>24</v>
      </c>
      <c r="CX101" s="50">
        <v>25</v>
      </c>
    </row>
    <row r="102" spans="1:102">
      <c r="A102" s="13" t="s">
        <v>191</v>
      </c>
      <c r="B102" s="18" t="s">
        <v>1018</v>
      </c>
      <c r="C102" s="42">
        <v>134</v>
      </c>
      <c r="D102" s="42">
        <v>142</v>
      </c>
      <c r="E102" s="42">
        <v>187</v>
      </c>
      <c r="F102" s="42">
        <v>180</v>
      </c>
      <c r="G102" s="42">
        <v>170</v>
      </c>
      <c r="H102" s="42">
        <v>189</v>
      </c>
      <c r="I102" s="42">
        <v>219</v>
      </c>
      <c r="J102" s="42">
        <v>260</v>
      </c>
      <c r="K102" s="42">
        <v>319</v>
      </c>
      <c r="L102" s="42">
        <v>348</v>
      </c>
      <c r="M102" s="42">
        <v>344</v>
      </c>
      <c r="N102" s="42">
        <v>317</v>
      </c>
      <c r="O102" s="42">
        <v>370</v>
      </c>
      <c r="P102" s="42">
        <v>375</v>
      </c>
      <c r="Q102" s="42">
        <v>381</v>
      </c>
      <c r="R102" s="42">
        <v>349</v>
      </c>
      <c r="S102" s="42">
        <v>375</v>
      </c>
      <c r="T102" s="42">
        <v>420</v>
      </c>
      <c r="U102" s="42">
        <v>423</v>
      </c>
      <c r="V102" s="42">
        <v>449</v>
      </c>
      <c r="W102" s="49">
        <v>32</v>
      </c>
      <c r="X102" s="42">
        <v>36</v>
      </c>
      <c r="Y102" s="42">
        <v>33</v>
      </c>
      <c r="Z102" s="42">
        <v>33</v>
      </c>
      <c r="AA102" s="42">
        <v>30</v>
      </c>
      <c r="AB102" s="42">
        <v>34</v>
      </c>
      <c r="AC102" s="42">
        <v>38</v>
      </c>
      <c r="AD102" s="42">
        <v>40</v>
      </c>
      <c r="AE102" s="42">
        <v>46</v>
      </c>
      <c r="AF102" s="42">
        <v>47</v>
      </c>
      <c r="AG102" s="42">
        <v>48</v>
      </c>
      <c r="AH102" s="42">
        <v>46</v>
      </c>
      <c r="AI102" s="42">
        <v>46</v>
      </c>
      <c r="AJ102" s="42">
        <v>48</v>
      </c>
      <c r="AK102" s="42">
        <v>44</v>
      </c>
      <c r="AL102" s="42">
        <v>42</v>
      </c>
      <c r="AM102" s="42">
        <v>42</v>
      </c>
      <c r="AN102" s="42">
        <v>46</v>
      </c>
      <c r="AO102" s="42">
        <v>39</v>
      </c>
      <c r="AP102" s="42">
        <v>43</v>
      </c>
      <c r="AQ102" s="42">
        <v>48</v>
      </c>
      <c r="AR102" s="42">
        <v>50</v>
      </c>
      <c r="AS102" s="42">
        <v>46</v>
      </c>
      <c r="AT102" s="42">
        <v>45</v>
      </c>
      <c r="AU102" s="42">
        <v>53</v>
      </c>
      <c r="AV102" s="42">
        <v>57</v>
      </c>
      <c r="AW102" s="42">
        <v>52</v>
      </c>
      <c r="AX102" s="42">
        <v>57</v>
      </c>
      <c r="AY102" s="42">
        <v>64</v>
      </c>
      <c r="AZ102" s="42">
        <v>64</v>
      </c>
      <c r="BA102" s="42">
        <v>66</v>
      </c>
      <c r="BB102" s="42">
        <v>66</v>
      </c>
      <c r="BC102" s="42">
        <v>73</v>
      </c>
      <c r="BD102" s="42">
        <v>77</v>
      </c>
      <c r="BE102" s="42">
        <v>81</v>
      </c>
      <c r="BF102" s="42">
        <v>88</v>
      </c>
      <c r="BG102" s="42">
        <v>89</v>
      </c>
      <c r="BH102" s="42">
        <v>80</v>
      </c>
      <c r="BI102" s="42">
        <v>91</v>
      </c>
      <c r="BJ102" s="42">
        <v>88</v>
      </c>
      <c r="BK102" s="42">
        <v>87</v>
      </c>
      <c r="BL102" s="42">
        <v>83</v>
      </c>
      <c r="BM102" s="42">
        <v>84</v>
      </c>
      <c r="BN102" s="42">
        <v>90</v>
      </c>
      <c r="BO102" s="42">
        <v>76</v>
      </c>
      <c r="BP102" s="42">
        <v>79</v>
      </c>
      <c r="BQ102" s="42">
        <v>77</v>
      </c>
      <c r="BR102" s="42">
        <v>85</v>
      </c>
      <c r="BS102" s="42">
        <v>89</v>
      </c>
      <c r="BT102" s="42">
        <v>87</v>
      </c>
      <c r="BU102" s="42">
        <v>97</v>
      </c>
      <c r="BV102" s="42">
        <v>97</v>
      </c>
      <c r="BW102" s="42">
        <v>101</v>
      </c>
      <c r="BX102" s="42">
        <v>88</v>
      </c>
      <c r="BY102" s="42">
        <v>93</v>
      </c>
      <c r="BZ102" s="42">
        <v>93</v>
      </c>
      <c r="CA102" s="42">
        <v>90</v>
      </c>
      <c r="CB102" s="42">
        <v>91</v>
      </c>
      <c r="CC102" s="42">
        <v>105</v>
      </c>
      <c r="CD102" s="42">
        <v>95</v>
      </c>
      <c r="CE102" s="42">
        <v>82</v>
      </c>
      <c r="CF102" s="42">
        <v>78</v>
      </c>
      <c r="CG102" s="42">
        <v>95</v>
      </c>
      <c r="CH102" s="42">
        <v>94</v>
      </c>
      <c r="CI102" s="42">
        <v>84</v>
      </c>
      <c r="CJ102" s="42">
        <v>86</v>
      </c>
      <c r="CK102" s="42">
        <v>101</v>
      </c>
      <c r="CL102" s="42">
        <v>104</v>
      </c>
      <c r="CM102" s="42">
        <v>107</v>
      </c>
      <c r="CN102" s="42">
        <v>86</v>
      </c>
      <c r="CO102" s="42">
        <v>117</v>
      </c>
      <c r="CP102" s="42">
        <v>110</v>
      </c>
      <c r="CQ102" s="42">
        <v>105</v>
      </c>
      <c r="CR102" s="42">
        <v>95</v>
      </c>
      <c r="CS102" s="42">
        <v>109</v>
      </c>
      <c r="CT102" s="42">
        <v>114</v>
      </c>
      <c r="CU102" s="50">
        <v>107</v>
      </c>
      <c r="CV102" s="50">
        <v>102</v>
      </c>
      <c r="CW102" s="50">
        <v>122</v>
      </c>
      <c r="CX102" s="50">
        <v>118</v>
      </c>
    </row>
    <row r="103" spans="1:102">
      <c r="A103" s="13" t="s">
        <v>193</v>
      </c>
      <c r="B103" s="18" t="s">
        <v>1019</v>
      </c>
      <c r="C103" s="42">
        <v>18</v>
      </c>
      <c r="D103" s="42">
        <v>23</v>
      </c>
      <c r="E103" s="42">
        <v>29</v>
      </c>
      <c r="F103" s="42">
        <v>34</v>
      </c>
      <c r="G103" s="42">
        <v>41</v>
      </c>
      <c r="H103" s="42">
        <v>50</v>
      </c>
      <c r="I103" s="42">
        <v>79</v>
      </c>
      <c r="J103" s="42">
        <v>84</v>
      </c>
      <c r="K103" s="42">
        <v>132</v>
      </c>
      <c r="L103" s="42">
        <v>165</v>
      </c>
      <c r="M103" s="42">
        <v>169</v>
      </c>
      <c r="N103" s="42">
        <v>149</v>
      </c>
      <c r="O103" s="42">
        <v>173</v>
      </c>
      <c r="P103" s="42">
        <v>159</v>
      </c>
      <c r="Q103" s="42">
        <v>153</v>
      </c>
      <c r="R103" s="42">
        <v>161</v>
      </c>
      <c r="S103" s="42">
        <v>163</v>
      </c>
      <c r="T103" s="42">
        <v>169</v>
      </c>
      <c r="U103" s="42">
        <v>180</v>
      </c>
      <c r="V103" s="42">
        <v>196</v>
      </c>
      <c r="W103" s="49">
        <v>5</v>
      </c>
      <c r="X103" s="42">
        <v>4</v>
      </c>
      <c r="Y103" s="42">
        <v>4</v>
      </c>
      <c r="Z103" s="42">
        <v>5</v>
      </c>
      <c r="AA103" s="42">
        <v>5</v>
      </c>
      <c r="AB103" s="42">
        <v>5</v>
      </c>
      <c r="AC103" s="42">
        <v>6</v>
      </c>
      <c r="AD103" s="42">
        <v>7</v>
      </c>
      <c r="AE103" s="42">
        <v>7</v>
      </c>
      <c r="AF103" s="42">
        <v>6</v>
      </c>
      <c r="AG103" s="42">
        <v>8</v>
      </c>
      <c r="AH103" s="42">
        <v>8</v>
      </c>
      <c r="AI103" s="42">
        <v>7</v>
      </c>
      <c r="AJ103" s="42">
        <v>8</v>
      </c>
      <c r="AK103" s="42">
        <v>10</v>
      </c>
      <c r="AL103" s="42">
        <v>9</v>
      </c>
      <c r="AM103" s="42">
        <v>10</v>
      </c>
      <c r="AN103" s="42">
        <v>11</v>
      </c>
      <c r="AO103" s="42">
        <v>10</v>
      </c>
      <c r="AP103" s="42">
        <v>10</v>
      </c>
      <c r="AQ103" s="42">
        <v>11</v>
      </c>
      <c r="AR103" s="42">
        <v>12</v>
      </c>
      <c r="AS103" s="42">
        <v>12</v>
      </c>
      <c r="AT103" s="42">
        <v>15</v>
      </c>
      <c r="AU103" s="42">
        <v>17</v>
      </c>
      <c r="AV103" s="42">
        <v>18</v>
      </c>
      <c r="AW103" s="42">
        <v>20</v>
      </c>
      <c r="AX103" s="42">
        <v>24</v>
      </c>
      <c r="AY103" s="42">
        <v>23</v>
      </c>
      <c r="AZ103" s="42">
        <v>21</v>
      </c>
      <c r="BA103" s="42">
        <v>21</v>
      </c>
      <c r="BB103" s="42">
        <v>19</v>
      </c>
      <c r="BC103" s="42">
        <v>30</v>
      </c>
      <c r="BD103" s="42">
        <v>32</v>
      </c>
      <c r="BE103" s="42">
        <v>34</v>
      </c>
      <c r="BF103" s="42">
        <v>36</v>
      </c>
      <c r="BG103" s="42">
        <v>38</v>
      </c>
      <c r="BH103" s="42">
        <v>40</v>
      </c>
      <c r="BI103" s="42">
        <v>42</v>
      </c>
      <c r="BJ103" s="42">
        <v>45</v>
      </c>
      <c r="BK103" s="42">
        <v>41</v>
      </c>
      <c r="BL103" s="42">
        <v>46</v>
      </c>
      <c r="BM103" s="42">
        <v>45</v>
      </c>
      <c r="BN103" s="42">
        <v>37</v>
      </c>
      <c r="BO103" s="42">
        <v>32</v>
      </c>
      <c r="BP103" s="42">
        <v>36</v>
      </c>
      <c r="BQ103" s="42">
        <v>40</v>
      </c>
      <c r="BR103" s="42">
        <v>41</v>
      </c>
      <c r="BS103" s="42">
        <v>42</v>
      </c>
      <c r="BT103" s="42">
        <v>45</v>
      </c>
      <c r="BU103" s="42">
        <v>45</v>
      </c>
      <c r="BV103" s="42">
        <v>41</v>
      </c>
      <c r="BW103" s="42">
        <v>43</v>
      </c>
      <c r="BX103" s="42">
        <v>39</v>
      </c>
      <c r="BY103" s="42">
        <v>37</v>
      </c>
      <c r="BZ103" s="42">
        <v>40</v>
      </c>
      <c r="CA103" s="42">
        <v>38</v>
      </c>
      <c r="CB103" s="42">
        <v>39</v>
      </c>
      <c r="CC103" s="42">
        <v>39</v>
      </c>
      <c r="CD103" s="42">
        <v>37</v>
      </c>
      <c r="CE103" s="42">
        <v>38</v>
      </c>
      <c r="CF103" s="42">
        <v>38</v>
      </c>
      <c r="CG103" s="42">
        <v>41</v>
      </c>
      <c r="CH103" s="42">
        <v>44</v>
      </c>
      <c r="CI103" s="42">
        <v>40</v>
      </c>
      <c r="CJ103" s="42">
        <v>39</v>
      </c>
      <c r="CK103" s="42">
        <v>42</v>
      </c>
      <c r="CL103" s="42">
        <v>42</v>
      </c>
      <c r="CM103" s="42">
        <v>46</v>
      </c>
      <c r="CN103" s="42">
        <v>41</v>
      </c>
      <c r="CO103" s="42">
        <v>41</v>
      </c>
      <c r="CP103" s="42">
        <v>41</v>
      </c>
      <c r="CQ103" s="42">
        <v>44</v>
      </c>
      <c r="CR103" s="42">
        <v>44</v>
      </c>
      <c r="CS103" s="42">
        <v>45</v>
      </c>
      <c r="CT103" s="42">
        <v>47</v>
      </c>
      <c r="CU103" s="50">
        <v>49</v>
      </c>
      <c r="CV103" s="50">
        <v>52</v>
      </c>
      <c r="CW103" s="50">
        <v>49</v>
      </c>
      <c r="CX103" s="50">
        <v>46</v>
      </c>
    </row>
    <row r="104" spans="1:102">
      <c r="A104" s="13" t="s">
        <v>195</v>
      </c>
      <c r="B104" s="18" t="s">
        <v>1020</v>
      </c>
      <c r="C104" s="42">
        <v>94</v>
      </c>
      <c r="D104" s="42">
        <v>87</v>
      </c>
      <c r="E104" s="42">
        <v>89</v>
      </c>
      <c r="F104" s="42">
        <v>98</v>
      </c>
      <c r="G104" s="42">
        <v>91</v>
      </c>
      <c r="H104" s="42">
        <v>82</v>
      </c>
      <c r="I104" s="42">
        <v>90</v>
      </c>
      <c r="J104" s="42">
        <v>106</v>
      </c>
      <c r="K104" s="42">
        <v>110</v>
      </c>
      <c r="L104" s="42">
        <v>126</v>
      </c>
      <c r="M104" s="42">
        <v>166</v>
      </c>
      <c r="N104" s="42">
        <v>113</v>
      </c>
      <c r="O104" s="42">
        <v>163</v>
      </c>
      <c r="P104" s="42">
        <v>186</v>
      </c>
      <c r="Q104" s="42">
        <v>208</v>
      </c>
      <c r="R104" s="42">
        <v>218</v>
      </c>
      <c r="S104" s="42">
        <v>225</v>
      </c>
      <c r="T104" s="42">
        <v>208</v>
      </c>
      <c r="U104" s="42">
        <v>217</v>
      </c>
      <c r="V104" s="42">
        <v>252</v>
      </c>
      <c r="W104" s="49">
        <v>24</v>
      </c>
      <c r="X104" s="42">
        <v>22</v>
      </c>
      <c r="Y104" s="42">
        <v>25</v>
      </c>
      <c r="Z104" s="42">
        <v>23</v>
      </c>
      <c r="AA104" s="42">
        <v>21</v>
      </c>
      <c r="AB104" s="42">
        <v>24</v>
      </c>
      <c r="AC104" s="42">
        <v>21</v>
      </c>
      <c r="AD104" s="42">
        <v>21</v>
      </c>
      <c r="AE104" s="42">
        <v>21</v>
      </c>
      <c r="AF104" s="42">
        <v>22</v>
      </c>
      <c r="AG104" s="42">
        <v>22</v>
      </c>
      <c r="AH104" s="42">
        <v>24</v>
      </c>
      <c r="AI104" s="42">
        <v>26</v>
      </c>
      <c r="AJ104" s="42">
        <v>26</v>
      </c>
      <c r="AK104" s="42">
        <v>21</v>
      </c>
      <c r="AL104" s="42">
        <v>25</v>
      </c>
      <c r="AM104" s="42">
        <v>22</v>
      </c>
      <c r="AN104" s="42">
        <v>24</v>
      </c>
      <c r="AO104" s="42">
        <v>23</v>
      </c>
      <c r="AP104" s="42">
        <v>22</v>
      </c>
      <c r="AQ104" s="42">
        <v>22</v>
      </c>
      <c r="AR104" s="42">
        <v>20</v>
      </c>
      <c r="AS104" s="42">
        <v>20</v>
      </c>
      <c r="AT104" s="42">
        <v>20</v>
      </c>
      <c r="AU104" s="42">
        <v>22</v>
      </c>
      <c r="AV104" s="42">
        <v>22</v>
      </c>
      <c r="AW104" s="42">
        <v>22</v>
      </c>
      <c r="AX104" s="42">
        <v>24</v>
      </c>
      <c r="AY104" s="42">
        <v>25</v>
      </c>
      <c r="AZ104" s="42">
        <v>25</v>
      </c>
      <c r="BA104" s="42">
        <v>28</v>
      </c>
      <c r="BB104" s="42">
        <v>28</v>
      </c>
      <c r="BC104" s="42">
        <v>26</v>
      </c>
      <c r="BD104" s="42">
        <v>27</v>
      </c>
      <c r="BE104" s="42">
        <v>27</v>
      </c>
      <c r="BF104" s="42">
        <v>30</v>
      </c>
      <c r="BG104" s="42">
        <v>29</v>
      </c>
      <c r="BH104" s="42">
        <v>31</v>
      </c>
      <c r="BI104" s="42">
        <v>35</v>
      </c>
      <c r="BJ104" s="42">
        <v>31</v>
      </c>
      <c r="BK104" s="42">
        <v>35</v>
      </c>
      <c r="BL104" s="42">
        <v>43</v>
      </c>
      <c r="BM104" s="42">
        <v>40</v>
      </c>
      <c r="BN104" s="42">
        <v>48</v>
      </c>
      <c r="BO104" s="42">
        <v>35</v>
      </c>
      <c r="BP104" s="42">
        <v>24</v>
      </c>
      <c r="BQ104" s="42">
        <v>22</v>
      </c>
      <c r="BR104" s="42">
        <v>32</v>
      </c>
      <c r="BS104" s="42">
        <v>35</v>
      </c>
      <c r="BT104" s="42">
        <v>42</v>
      </c>
      <c r="BU104" s="42">
        <v>46</v>
      </c>
      <c r="BV104" s="42">
        <v>40</v>
      </c>
      <c r="BW104" s="42">
        <v>42</v>
      </c>
      <c r="BX104" s="42">
        <v>41</v>
      </c>
      <c r="BY104" s="42">
        <v>53</v>
      </c>
      <c r="BZ104" s="42">
        <v>50</v>
      </c>
      <c r="CA104" s="42">
        <v>57</v>
      </c>
      <c r="CB104" s="42">
        <v>54</v>
      </c>
      <c r="CC104" s="42">
        <v>48</v>
      </c>
      <c r="CD104" s="42">
        <v>49</v>
      </c>
      <c r="CE104" s="42">
        <v>48</v>
      </c>
      <c r="CF104" s="42">
        <v>60</v>
      </c>
      <c r="CG104" s="42">
        <v>54</v>
      </c>
      <c r="CH104" s="42">
        <v>56</v>
      </c>
      <c r="CI104" s="42">
        <v>53</v>
      </c>
      <c r="CJ104" s="42">
        <v>58</v>
      </c>
      <c r="CK104" s="42">
        <v>59</v>
      </c>
      <c r="CL104" s="42">
        <v>55</v>
      </c>
      <c r="CM104" s="42">
        <v>52</v>
      </c>
      <c r="CN104" s="42">
        <v>52</v>
      </c>
      <c r="CO104" s="42">
        <v>53</v>
      </c>
      <c r="CP104" s="42">
        <v>51</v>
      </c>
      <c r="CQ104" s="42">
        <v>53</v>
      </c>
      <c r="CR104" s="42">
        <v>52</v>
      </c>
      <c r="CS104" s="42">
        <v>54</v>
      </c>
      <c r="CT104" s="42">
        <v>58</v>
      </c>
      <c r="CU104" s="50">
        <v>58</v>
      </c>
      <c r="CV104" s="50">
        <v>61</v>
      </c>
      <c r="CW104" s="50">
        <v>67</v>
      </c>
      <c r="CX104" s="50">
        <v>66</v>
      </c>
    </row>
    <row r="105" spans="1:102">
      <c r="A105" s="9" t="s">
        <v>197</v>
      </c>
      <c r="C105" s="42">
        <v>25</v>
      </c>
      <c r="D105" s="42">
        <v>17</v>
      </c>
      <c r="E105" s="42">
        <v>24</v>
      </c>
      <c r="F105" s="42">
        <v>25</v>
      </c>
      <c r="G105" s="42">
        <v>13</v>
      </c>
      <c r="H105" s="42">
        <v>14</v>
      </c>
      <c r="I105" s="42">
        <v>28</v>
      </c>
      <c r="J105" s="42">
        <v>40</v>
      </c>
      <c r="K105" s="42">
        <v>70</v>
      </c>
      <c r="L105" s="42">
        <v>91</v>
      </c>
      <c r="M105" s="42">
        <v>78</v>
      </c>
      <c r="N105" s="42">
        <v>61</v>
      </c>
      <c r="O105" s="42">
        <v>73</v>
      </c>
      <c r="P105" s="42">
        <v>74</v>
      </c>
      <c r="Q105" s="42">
        <v>80</v>
      </c>
      <c r="R105" s="42">
        <v>81</v>
      </c>
      <c r="S105" s="42">
        <v>101</v>
      </c>
      <c r="T105" s="42">
        <v>128</v>
      </c>
      <c r="U105" s="42">
        <v>173</v>
      </c>
      <c r="V105" s="42">
        <v>166</v>
      </c>
      <c r="W105" s="49">
        <v>6</v>
      </c>
      <c r="X105" s="42">
        <v>6</v>
      </c>
      <c r="Y105" s="42">
        <v>6</v>
      </c>
      <c r="Z105" s="42">
        <v>7</v>
      </c>
      <c r="AA105" s="42">
        <v>5</v>
      </c>
      <c r="AB105" s="42">
        <v>5</v>
      </c>
      <c r="AC105" s="42">
        <v>4</v>
      </c>
      <c r="AD105" s="42">
        <v>3</v>
      </c>
      <c r="AE105" s="42">
        <v>5</v>
      </c>
      <c r="AF105" s="42">
        <v>8</v>
      </c>
      <c r="AG105" s="42">
        <v>5</v>
      </c>
      <c r="AH105" s="42">
        <v>6</v>
      </c>
      <c r="AI105" s="42">
        <v>7</v>
      </c>
      <c r="AJ105" s="42">
        <v>7</v>
      </c>
      <c r="AK105" s="42">
        <v>5</v>
      </c>
      <c r="AL105" s="42">
        <v>6</v>
      </c>
      <c r="AM105" s="42">
        <v>4</v>
      </c>
      <c r="AN105" s="42">
        <v>4</v>
      </c>
      <c r="AO105" s="42">
        <v>3</v>
      </c>
      <c r="AP105" s="42">
        <v>2</v>
      </c>
      <c r="AQ105" s="42">
        <v>2</v>
      </c>
      <c r="AR105" s="42">
        <v>2</v>
      </c>
      <c r="AS105" s="42">
        <v>5</v>
      </c>
      <c r="AT105" s="42">
        <v>5</v>
      </c>
      <c r="AU105" s="42">
        <v>5</v>
      </c>
      <c r="AV105" s="42">
        <v>8</v>
      </c>
      <c r="AW105" s="42">
        <v>6</v>
      </c>
      <c r="AX105" s="42">
        <v>9</v>
      </c>
      <c r="AY105" s="42">
        <v>10</v>
      </c>
      <c r="AZ105" s="42">
        <v>9</v>
      </c>
      <c r="BA105" s="42">
        <v>10</v>
      </c>
      <c r="BB105" s="42">
        <v>11</v>
      </c>
      <c r="BC105" s="42">
        <v>18</v>
      </c>
      <c r="BD105" s="42">
        <v>18</v>
      </c>
      <c r="BE105" s="42">
        <v>19</v>
      </c>
      <c r="BF105" s="42">
        <v>15</v>
      </c>
      <c r="BG105" s="42">
        <v>20</v>
      </c>
      <c r="BH105" s="42">
        <v>23</v>
      </c>
      <c r="BI105" s="42">
        <v>24</v>
      </c>
      <c r="BJ105" s="42">
        <v>24</v>
      </c>
      <c r="BK105" s="42">
        <v>18</v>
      </c>
      <c r="BL105" s="42">
        <v>23</v>
      </c>
      <c r="BM105" s="42">
        <v>18</v>
      </c>
      <c r="BN105" s="42">
        <v>19</v>
      </c>
      <c r="BO105" s="42">
        <v>18</v>
      </c>
      <c r="BP105" s="42">
        <v>15</v>
      </c>
      <c r="BQ105" s="42">
        <v>12</v>
      </c>
      <c r="BR105" s="42">
        <v>16</v>
      </c>
      <c r="BS105" s="42">
        <v>15</v>
      </c>
      <c r="BT105" s="42">
        <v>18</v>
      </c>
      <c r="BU105" s="42">
        <v>22</v>
      </c>
      <c r="BV105" s="42">
        <v>18</v>
      </c>
      <c r="BW105" s="42">
        <v>18</v>
      </c>
      <c r="BX105" s="42">
        <v>20</v>
      </c>
      <c r="BY105" s="42">
        <v>16</v>
      </c>
      <c r="BZ105" s="42">
        <v>20</v>
      </c>
      <c r="CA105" s="42">
        <v>21</v>
      </c>
      <c r="CB105" s="42">
        <v>18</v>
      </c>
      <c r="CC105" s="42">
        <v>22</v>
      </c>
      <c r="CD105" s="42">
        <v>19</v>
      </c>
      <c r="CE105" s="42">
        <v>17</v>
      </c>
      <c r="CF105" s="42">
        <v>18</v>
      </c>
      <c r="CG105" s="42">
        <v>24</v>
      </c>
      <c r="CH105" s="42">
        <v>22</v>
      </c>
      <c r="CI105" s="42">
        <v>23</v>
      </c>
      <c r="CJ105" s="42">
        <v>23</v>
      </c>
      <c r="CK105" s="42">
        <v>27</v>
      </c>
      <c r="CL105" s="42">
        <v>28</v>
      </c>
      <c r="CM105" s="42">
        <v>31</v>
      </c>
      <c r="CN105" s="42">
        <v>30</v>
      </c>
      <c r="CO105" s="42">
        <v>31</v>
      </c>
      <c r="CP105" s="42">
        <v>36</v>
      </c>
      <c r="CQ105" s="42">
        <v>41</v>
      </c>
      <c r="CR105" s="42">
        <v>44</v>
      </c>
      <c r="CS105" s="42">
        <v>43</v>
      </c>
      <c r="CT105" s="42">
        <v>45</v>
      </c>
      <c r="CU105" s="50">
        <v>42</v>
      </c>
      <c r="CV105" s="50">
        <v>44</v>
      </c>
      <c r="CW105" s="50">
        <v>40</v>
      </c>
      <c r="CX105" s="50">
        <v>40</v>
      </c>
    </row>
    <row r="106" spans="1:102">
      <c r="A106" s="13" t="s">
        <v>198</v>
      </c>
      <c r="B106" s="18" t="s">
        <v>1021</v>
      </c>
      <c r="C106" s="42">
        <v>4</v>
      </c>
      <c r="D106" s="42">
        <v>3</v>
      </c>
      <c r="E106" s="42">
        <v>10</v>
      </c>
      <c r="F106" s="42">
        <v>13</v>
      </c>
      <c r="G106" s="42">
        <v>5</v>
      </c>
      <c r="H106" s="42">
        <v>5</v>
      </c>
      <c r="I106" s="42">
        <v>4</v>
      </c>
      <c r="J106" s="42">
        <v>4</v>
      </c>
      <c r="K106" s="42">
        <v>9</v>
      </c>
      <c r="L106" s="42">
        <v>14</v>
      </c>
      <c r="M106" s="42">
        <v>6</v>
      </c>
      <c r="N106" s="42">
        <v>5</v>
      </c>
      <c r="O106" s="42">
        <v>6</v>
      </c>
      <c r="P106" s="42">
        <v>5</v>
      </c>
      <c r="Q106" s="42">
        <v>7</v>
      </c>
      <c r="R106" s="42">
        <v>6</v>
      </c>
      <c r="S106" s="42">
        <v>7</v>
      </c>
      <c r="T106" s="42">
        <v>6</v>
      </c>
      <c r="U106" s="42">
        <v>16</v>
      </c>
      <c r="V106" s="42">
        <v>15</v>
      </c>
      <c r="W106" s="49">
        <v>2</v>
      </c>
      <c r="X106" s="42">
        <v>1</v>
      </c>
      <c r="Y106" s="42">
        <v>1</v>
      </c>
      <c r="Z106" s="42">
        <v>0</v>
      </c>
      <c r="AA106" s="42">
        <v>0</v>
      </c>
      <c r="AB106" s="42">
        <v>1</v>
      </c>
      <c r="AC106" s="42">
        <v>1</v>
      </c>
      <c r="AD106" s="42">
        <v>1</v>
      </c>
      <c r="AE106" s="42">
        <v>2</v>
      </c>
      <c r="AF106" s="42">
        <v>3</v>
      </c>
      <c r="AG106" s="42">
        <v>3</v>
      </c>
      <c r="AH106" s="42">
        <v>2</v>
      </c>
      <c r="AI106" s="42">
        <v>2</v>
      </c>
      <c r="AJ106" s="42">
        <v>4</v>
      </c>
      <c r="AK106" s="42">
        <v>3</v>
      </c>
      <c r="AL106" s="42">
        <v>4</v>
      </c>
      <c r="AM106" s="42">
        <v>2</v>
      </c>
      <c r="AN106" s="42">
        <v>2</v>
      </c>
      <c r="AO106" s="42">
        <v>1</v>
      </c>
      <c r="AP106" s="42">
        <v>0</v>
      </c>
      <c r="AQ106" s="42">
        <v>1</v>
      </c>
      <c r="AR106" s="42">
        <v>1</v>
      </c>
      <c r="AS106" s="42">
        <v>2</v>
      </c>
      <c r="AT106" s="42">
        <v>1</v>
      </c>
      <c r="AU106" s="42">
        <v>1</v>
      </c>
      <c r="AV106" s="42">
        <v>2</v>
      </c>
      <c r="AW106" s="42">
        <v>0</v>
      </c>
      <c r="AX106" s="42">
        <v>1</v>
      </c>
      <c r="AY106" s="42">
        <v>1</v>
      </c>
      <c r="AZ106" s="42">
        <v>1</v>
      </c>
      <c r="BA106" s="42">
        <v>0</v>
      </c>
      <c r="BB106" s="42">
        <v>2</v>
      </c>
      <c r="BC106" s="42">
        <v>2</v>
      </c>
      <c r="BD106" s="42">
        <v>2</v>
      </c>
      <c r="BE106" s="42">
        <v>4</v>
      </c>
      <c r="BF106" s="42">
        <v>1</v>
      </c>
      <c r="BG106" s="42">
        <v>4</v>
      </c>
      <c r="BH106" s="42">
        <v>3</v>
      </c>
      <c r="BI106" s="42">
        <v>3</v>
      </c>
      <c r="BJ106" s="42">
        <v>4</v>
      </c>
      <c r="BK106" s="42">
        <v>3</v>
      </c>
      <c r="BL106" s="42">
        <v>1</v>
      </c>
      <c r="BM106" s="42">
        <v>0</v>
      </c>
      <c r="BN106" s="42">
        <v>2</v>
      </c>
      <c r="BO106" s="42">
        <v>2</v>
      </c>
      <c r="BP106" s="42">
        <v>1</v>
      </c>
      <c r="BQ106" s="42">
        <v>0</v>
      </c>
      <c r="BR106" s="42">
        <v>2</v>
      </c>
      <c r="BS106" s="42">
        <v>0</v>
      </c>
      <c r="BT106" s="42">
        <v>1</v>
      </c>
      <c r="BU106" s="42">
        <v>3</v>
      </c>
      <c r="BV106" s="42">
        <v>2</v>
      </c>
      <c r="BW106" s="42">
        <v>1</v>
      </c>
      <c r="BX106" s="42">
        <v>1</v>
      </c>
      <c r="BY106" s="42">
        <v>1</v>
      </c>
      <c r="BZ106" s="42">
        <v>2</v>
      </c>
      <c r="CA106" s="42">
        <v>2</v>
      </c>
      <c r="CB106" s="42">
        <v>1</v>
      </c>
      <c r="CC106" s="42">
        <v>2</v>
      </c>
      <c r="CD106" s="42">
        <v>2</v>
      </c>
      <c r="CE106" s="42">
        <v>1</v>
      </c>
      <c r="CF106" s="42">
        <v>2</v>
      </c>
      <c r="CG106" s="42">
        <v>1</v>
      </c>
      <c r="CH106" s="42">
        <v>2</v>
      </c>
      <c r="CI106" s="42">
        <v>3</v>
      </c>
      <c r="CJ106" s="42">
        <v>1</v>
      </c>
      <c r="CK106" s="42">
        <v>2</v>
      </c>
      <c r="CL106" s="42">
        <v>1</v>
      </c>
      <c r="CM106" s="42">
        <v>1</v>
      </c>
      <c r="CN106" s="42">
        <v>1</v>
      </c>
      <c r="CO106" s="42">
        <v>1</v>
      </c>
      <c r="CP106" s="42">
        <v>3</v>
      </c>
      <c r="CQ106" s="42">
        <v>4</v>
      </c>
      <c r="CR106" s="42">
        <v>3</v>
      </c>
      <c r="CS106" s="42">
        <v>5</v>
      </c>
      <c r="CT106" s="42">
        <v>4</v>
      </c>
      <c r="CU106" s="50">
        <v>3</v>
      </c>
      <c r="CV106" s="50">
        <v>5</v>
      </c>
      <c r="CW106" s="50">
        <v>3</v>
      </c>
      <c r="CX106" s="50">
        <v>4</v>
      </c>
    </row>
    <row r="107" spans="1:102">
      <c r="A107" s="13" t="s">
        <v>200</v>
      </c>
      <c r="B107" s="18" t="s">
        <v>1022</v>
      </c>
      <c r="C107" s="42">
        <v>21</v>
      </c>
      <c r="D107" s="42">
        <v>14</v>
      </c>
      <c r="E107" s="42">
        <v>14</v>
      </c>
      <c r="F107" s="42">
        <v>12</v>
      </c>
      <c r="G107" s="42">
        <v>8</v>
      </c>
      <c r="H107" s="42">
        <v>9</v>
      </c>
      <c r="I107" s="42">
        <v>24</v>
      </c>
      <c r="J107" s="42">
        <v>36</v>
      </c>
      <c r="K107" s="42">
        <v>61</v>
      </c>
      <c r="L107" s="42">
        <v>77</v>
      </c>
      <c r="M107" s="42">
        <v>72</v>
      </c>
      <c r="N107" s="42">
        <v>56</v>
      </c>
      <c r="O107" s="42">
        <v>67</v>
      </c>
      <c r="P107" s="42">
        <v>69</v>
      </c>
      <c r="Q107" s="42">
        <v>73</v>
      </c>
      <c r="R107" s="42">
        <v>75</v>
      </c>
      <c r="S107" s="42">
        <v>94</v>
      </c>
      <c r="T107" s="42">
        <v>122</v>
      </c>
      <c r="U107" s="42">
        <v>157</v>
      </c>
      <c r="V107" s="42">
        <v>151</v>
      </c>
      <c r="W107" s="49">
        <v>4</v>
      </c>
      <c r="X107" s="42">
        <v>5</v>
      </c>
      <c r="Y107" s="42">
        <v>5</v>
      </c>
      <c r="Z107" s="42">
        <v>7</v>
      </c>
      <c r="AA107" s="42">
        <v>5</v>
      </c>
      <c r="AB107" s="42">
        <v>4</v>
      </c>
      <c r="AC107" s="42">
        <v>3</v>
      </c>
      <c r="AD107" s="42">
        <v>2</v>
      </c>
      <c r="AE107" s="42">
        <v>3</v>
      </c>
      <c r="AF107" s="42">
        <v>5</v>
      </c>
      <c r="AG107" s="42">
        <v>2</v>
      </c>
      <c r="AH107" s="42">
        <v>4</v>
      </c>
      <c r="AI107" s="42">
        <v>5</v>
      </c>
      <c r="AJ107" s="42">
        <v>3</v>
      </c>
      <c r="AK107" s="42">
        <v>2</v>
      </c>
      <c r="AL107" s="42">
        <v>2</v>
      </c>
      <c r="AM107" s="42">
        <v>2</v>
      </c>
      <c r="AN107" s="42">
        <v>2</v>
      </c>
      <c r="AO107" s="42">
        <v>2</v>
      </c>
      <c r="AP107" s="42">
        <v>2</v>
      </c>
      <c r="AQ107" s="42">
        <v>1</v>
      </c>
      <c r="AR107" s="42">
        <v>1</v>
      </c>
      <c r="AS107" s="42">
        <v>3</v>
      </c>
      <c r="AT107" s="42">
        <v>4</v>
      </c>
      <c r="AU107" s="42">
        <v>4</v>
      </c>
      <c r="AV107" s="42">
        <v>6</v>
      </c>
      <c r="AW107" s="42">
        <v>6</v>
      </c>
      <c r="AX107" s="42">
        <v>8</v>
      </c>
      <c r="AY107" s="42">
        <v>9</v>
      </c>
      <c r="AZ107" s="42">
        <v>8</v>
      </c>
      <c r="BA107" s="42">
        <v>10</v>
      </c>
      <c r="BB107" s="42">
        <v>9</v>
      </c>
      <c r="BC107" s="42">
        <v>16</v>
      </c>
      <c r="BD107" s="42">
        <v>16</v>
      </c>
      <c r="BE107" s="42">
        <v>15</v>
      </c>
      <c r="BF107" s="42">
        <v>14</v>
      </c>
      <c r="BG107" s="42">
        <v>16</v>
      </c>
      <c r="BH107" s="42">
        <v>20</v>
      </c>
      <c r="BI107" s="42">
        <v>21</v>
      </c>
      <c r="BJ107" s="42">
        <v>20</v>
      </c>
      <c r="BK107" s="42">
        <v>15</v>
      </c>
      <c r="BL107" s="42">
        <v>22</v>
      </c>
      <c r="BM107" s="42">
        <v>18</v>
      </c>
      <c r="BN107" s="42">
        <v>17</v>
      </c>
      <c r="BO107" s="42">
        <v>16</v>
      </c>
      <c r="BP107" s="42">
        <v>14</v>
      </c>
      <c r="BQ107" s="42">
        <v>12</v>
      </c>
      <c r="BR107" s="42">
        <v>14</v>
      </c>
      <c r="BS107" s="42">
        <v>15</v>
      </c>
      <c r="BT107" s="42">
        <v>17</v>
      </c>
      <c r="BU107" s="42">
        <v>19</v>
      </c>
      <c r="BV107" s="42">
        <v>16</v>
      </c>
      <c r="BW107" s="42">
        <v>17</v>
      </c>
      <c r="BX107" s="42">
        <v>19</v>
      </c>
      <c r="BY107" s="42">
        <v>15</v>
      </c>
      <c r="BZ107" s="42">
        <v>18</v>
      </c>
      <c r="CA107" s="42">
        <v>19</v>
      </c>
      <c r="CB107" s="42">
        <v>17</v>
      </c>
      <c r="CC107" s="42">
        <v>20</v>
      </c>
      <c r="CD107" s="42">
        <v>17</v>
      </c>
      <c r="CE107" s="42">
        <v>16</v>
      </c>
      <c r="CF107" s="42">
        <v>16</v>
      </c>
      <c r="CG107" s="42">
        <v>23</v>
      </c>
      <c r="CH107" s="42">
        <v>20</v>
      </c>
      <c r="CI107" s="42">
        <v>20</v>
      </c>
      <c r="CJ107" s="42">
        <v>22</v>
      </c>
      <c r="CK107" s="42">
        <v>25</v>
      </c>
      <c r="CL107" s="42">
        <v>27</v>
      </c>
      <c r="CM107" s="42">
        <v>30</v>
      </c>
      <c r="CN107" s="42">
        <v>29</v>
      </c>
      <c r="CO107" s="42">
        <v>30</v>
      </c>
      <c r="CP107" s="42">
        <v>33</v>
      </c>
      <c r="CQ107" s="42">
        <v>37</v>
      </c>
      <c r="CR107" s="42">
        <v>41</v>
      </c>
      <c r="CS107" s="42">
        <v>38</v>
      </c>
      <c r="CT107" s="42">
        <v>41</v>
      </c>
      <c r="CU107" s="50">
        <v>39</v>
      </c>
      <c r="CV107" s="50">
        <v>39</v>
      </c>
      <c r="CW107" s="50">
        <v>37</v>
      </c>
      <c r="CX107" s="50">
        <v>36</v>
      </c>
    </row>
    <row r="108" spans="1:102">
      <c r="A108" s="1" t="s">
        <v>202</v>
      </c>
      <c r="B108" s="18" t="s">
        <v>1023</v>
      </c>
      <c r="C108" s="42">
        <v>3322</v>
      </c>
      <c r="D108" s="42">
        <v>2724</v>
      </c>
      <c r="E108" s="42">
        <v>3173</v>
      </c>
      <c r="F108" s="42">
        <v>3592</v>
      </c>
      <c r="G108" s="42">
        <v>3612</v>
      </c>
      <c r="H108" s="42">
        <v>3718</v>
      </c>
      <c r="I108" s="42">
        <v>3469</v>
      </c>
      <c r="J108" s="42">
        <v>4015</v>
      </c>
      <c r="K108" s="42">
        <v>7191</v>
      </c>
      <c r="L108" s="42">
        <v>7695</v>
      </c>
      <c r="M108" s="42">
        <v>7770</v>
      </c>
      <c r="N108" s="42">
        <v>7803</v>
      </c>
      <c r="O108" s="42">
        <v>9000</v>
      </c>
      <c r="P108" s="42">
        <v>10482</v>
      </c>
      <c r="Q108" s="42">
        <v>11670</v>
      </c>
      <c r="R108" s="42">
        <v>14993</v>
      </c>
      <c r="S108" s="42">
        <v>10035</v>
      </c>
      <c r="T108" s="42">
        <v>9007</v>
      </c>
      <c r="U108" s="42">
        <v>10164</v>
      </c>
      <c r="V108" s="42">
        <v>11037</v>
      </c>
      <c r="W108" s="49">
        <v>1103</v>
      </c>
      <c r="X108" s="42">
        <v>840</v>
      </c>
      <c r="Y108" s="42">
        <v>738</v>
      </c>
      <c r="Z108" s="42">
        <v>641</v>
      </c>
      <c r="AA108" s="42">
        <v>718</v>
      </c>
      <c r="AB108" s="42">
        <v>527</v>
      </c>
      <c r="AC108" s="42">
        <v>649</v>
      </c>
      <c r="AD108" s="42">
        <v>830</v>
      </c>
      <c r="AE108" s="42">
        <v>729</v>
      </c>
      <c r="AF108" s="42">
        <v>775</v>
      </c>
      <c r="AG108" s="42">
        <v>817</v>
      </c>
      <c r="AH108" s="42">
        <v>852</v>
      </c>
      <c r="AI108" s="42">
        <v>916</v>
      </c>
      <c r="AJ108" s="42">
        <v>995</v>
      </c>
      <c r="AK108" s="42">
        <v>954</v>
      </c>
      <c r="AL108" s="42">
        <v>727</v>
      </c>
      <c r="AM108" s="42">
        <v>890</v>
      </c>
      <c r="AN108" s="42">
        <v>1204</v>
      </c>
      <c r="AO108" s="42">
        <v>679</v>
      </c>
      <c r="AP108" s="42">
        <v>839</v>
      </c>
      <c r="AQ108" s="42">
        <v>902</v>
      </c>
      <c r="AR108" s="42">
        <v>959</v>
      </c>
      <c r="AS108" s="42">
        <v>813</v>
      </c>
      <c r="AT108" s="42">
        <v>1044</v>
      </c>
      <c r="AU108" s="42">
        <v>729</v>
      </c>
      <c r="AV108" s="42">
        <v>736</v>
      </c>
      <c r="AW108" s="42">
        <v>1044</v>
      </c>
      <c r="AX108" s="42">
        <v>960</v>
      </c>
      <c r="AY108" s="42">
        <v>1038</v>
      </c>
      <c r="AZ108" s="42">
        <v>977</v>
      </c>
      <c r="BA108" s="42">
        <v>908</v>
      </c>
      <c r="BB108" s="42">
        <v>1092</v>
      </c>
      <c r="BC108" s="42">
        <v>1700</v>
      </c>
      <c r="BD108" s="42">
        <v>2193</v>
      </c>
      <c r="BE108" s="42">
        <v>1645</v>
      </c>
      <c r="BF108" s="42">
        <v>1653</v>
      </c>
      <c r="BG108" s="42">
        <v>1849</v>
      </c>
      <c r="BH108" s="42">
        <v>1976</v>
      </c>
      <c r="BI108" s="42">
        <v>2270</v>
      </c>
      <c r="BJ108" s="42">
        <v>1600</v>
      </c>
      <c r="BK108" s="42">
        <v>1925</v>
      </c>
      <c r="BL108" s="42">
        <v>2104</v>
      </c>
      <c r="BM108" s="42">
        <v>1785</v>
      </c>
      <c r="BN108" s="42">
        <v>1956</v>
      </c>
      <c r="BO108" s="42">
        <v>2370</v>
      </c>
      <c r="BP108" s="42">
        <v>1866</v>
      </c>
      <c r="BQ108" s="42">
        <v>1914</v>
      </c>
      <c r="BR108" s="42">
        <v>1653</v>
      </c>
      <c r="BS108" s="42">
        <v>2501</v>
      </c>
      <c r="BT108" s="42">
        <v>1909</v>
      </c>
      <c r="BU108" s="42">
        <v>2225</v>
      </c>
      <c r="BV108" s="42">
        <v>2365</v>
      </c>
      <c r="BW108" s="42">
        <v>2381</v>
      </c>
      <c r="BX108" s="42">
        <v>2420</v>
      </c>
      <c r="BY108" s="42">
        <v>3314</v>
      </c>
      <c r="BZ108" s="42">
        <v>2367</v>
      </c>
      <c r="CA108" s="42">
        <v>2102</v>
      </c>
      <c r="CB108" s="42">
        <v>3356</v>
      </c>
      <c r="CC108" s="42">
        <v>2409</v>
      </c>
      <c r="CD108" s="42">
        <v>3803</v>
      </c>
      <c r="CE108" s="42">
        <v>3589</v>
      </c>
      <c r="CF108" s="42">
        <v>3577</v>
      </c>
      <c r="CG108" s="42">
        <v>2002</v>
      </c>
      <c r="CH108" s="42">
        <v>5825</v>
      </c>
      <c r="CI108" s="42">
        <v>1851</v>
      </c>
      <c r="CJ108" s="42">
        <v>1870</v>
      </c>
      <c r="CK108" s="42">
        <v>1863</v>
      </c>
      <c r="CL108" s="42">
        <v>4451</v>
      </c>
      <c r="CM108" s="42">
        <v>4531</v>
      </c>
      <c r="CN108" s="42">
        <v>1784</v>
      </c>
      <c r="CO108" s="42">
        <v>1425</v>
      </c>
      <c r="CP108" s="42">
        <v>1267</v>
      </c>
      <c r="CQ108" s="42">
        <v>2248</v>
      </c>
      <c r="CR108" s="42">
        <v>1650</v>
      </c>
      <c r="CS108" s="42">
        <v>4448</v>
      </c>
      <c r="CT108" s="42">
        <v>1818</v>
      </c>
      <c r="CU108" s="50">
        <v>1763</v>
      </c>
      <c r="CV108" s="50">
        <v>3420</v>
      </c>
      <c r="CW108" s="50">
        <v>3085</v>
      </c>
      <c r="CX108" s="50">
        <v>2769</v>
      </c>
    </row>
    <row r="109" spans="1:102">
      <c r="A109" s="9" t="s">
        <v>204</v>
      </c>
      <c r="C109" s="42">
        <v>674</v>
      </c>
      <c r="D109" s="42">
        <v>529</v>
      </c>
      <c r="E109" s="42">
        <v>633</v>
      </c>
      <c r="F109" s="42">
        <v>771</v>
      </c>
      <c r="G109" s="42">
        <v>685</v>
      </c>
      <c r="H109" s="42">
        <v>622</v>
      </c>
      <c r="I109" s="42">
        <v>928</v>
      </c>
      <c r="J109" s="42">
        <v>1043</v>
      </c>
      <c r="K109" s="42">
        <v>1397</v>
      </c>
      <c r="L109" s="42">
        <v>1861</v>
      </c>
      <c r="M109" s="42">
        <v>2104</v>
      </c>
      <c r="N109" s="42">
        <v>1090</v>
      </c>
      <c r="O109" s="42">
        <v>1495</v>
      </c>
      <c r="P109" s="42">
        <v>1933</v>
      </c>
      <c r="Q109" s="42">
        <v>1751</v>
      </c>
      <c r="R109" s="42">
        <v>1500</v>
      </c>
      <c r="S109" s="42">
        <v>1766</v>
      </c>
      <c r="T109" s="42">
        <v>1452</v>
      </c>
      <c r="U109" s="42">
        <v>1408</v>
      </c>
      <c r="V109" s="42">
        <v>1914</v>
      </c>
      <c r="W109" s="49">
        <v>176</v>
      </c>
      <c r="X109" s="42">
        <v>198</v>
      </c>
      <c r="Y109" s="42">
        <v>160</v>
      </c>
      <c r="Z109" s="42">
        <v>140</v>
      </c>
      <c r="AA109" s="42">
        <v>132</v>
      </c>
      <c r="AB109" s="42">
        <v>116</v>
      </c>
      <c r="AC109" s="42">
        <v>139</v>
      </c>
      <c r="AD109" s="42">
        <v>142</v>
      </c>
      <c r="AE109" s="42">
        <v>159</v>
      </c>
      <c r="AF109" s="42">
        <v>150</v>
      </c>
      <c r="AG109" s="42">
        <v>171</v>
      </c>
      <c r="AH109" s="42">
        <v>153</v>
      </c>
      <c r="AI109" s="42">
        <v>203</v>
      </c>
      <c r="AJ109" s="42">
        <v>194</v>
      </c>
      <c r="AK109" s="42">
        <v>219</v>
      </c>
      <c r="AL109" s="42">
        <v>155</v>
      </c>
      <c r="AM109" s="42">
        <v>197</v>
      </c>
      <c r="AN109" s="42">
        <v>186</v>
      </c>
      <c r="AO109" s="42">
        <v>136</v>
      </c>
      <c r="AP109" s="42">
        <v>166</v>
      </c>
      <c r="AQ109" s="42">
        <v>171</v>
      </c>
      <c r="AR109" s="42">
        <v>153</v>
      </c>
      <c r="AS109" s="42">
        <v>154</v>
      </c>
      <c r="AT109" s="42">
        <v>144</v>
      </c>
      <c r="AU109" s="42">
        <v>155</v>
      </c>
      <c r="AV109" s="42">
        <v>194</v>
      </c>
      <c r="AW109" s="42">
        <v>278</v>
      </c>
      <c r="AX109" s="42">
        <v>301</v>
      </c>
      <c r="AY109" s="42">
        <v>282</v>
      </c>
      <c r="AZ109" s="42">
        <v>316</v>
      </c>
      <c r="BA109" s="42">
        <v>219</v>
      </c>
      <c r="BB109" s="42">
        <v>226</v>
      </c>
      <c r="BC109" s="42">
        <v>315</v>
      </c>
      <c r="BD109" s="42">
        <v>338</v>
      </c>
      <c r="BE109" s="42">
        <v>349</v>
      </c>
      <c r="BF109" s="42">
        <v>395</v>
      </c>
      <c r="BG109" s="42">
        <v>446</v>
      </c>
      <c r="BH109" s="42">
        <v>494</v>
      </c>
      <c r="BI109" s="42">
        <v>480</v>
      </c>
      <c r="BJ109" s="42">
        <v>441</v>
      </c>
      <c r="BK109" s="42">
        <v>412</v>
      </c>
      <c r="BL109" s="42">
        <v>482</v>
      </c>
      <c r="BM109" s="42">
        <v>648</v>
      </c>
      <c r="BN109" s="42">
        <v>562</v>
      </c>
      <c r="BO109" s="42">
        <v>311</v>
      </c>
      <c r="BP109" s="42">
        <v>246</v>
      </c>
      <c r="BQ109" s="42">
        <v>263</v>
      </c>
      <c r="BR109" s="42">
        <v>270</v>
      </c>
      <c r="BS109" s="42">
        <v>282</v>
      </c>
      <c r="BT109" s="42">
        <v>364</v>
      </c>
      <c r="BU109" s="42">
        <v>447</v>
      </c>
      <c r="BV109" s="42">
        <v>402</v>
      </c>
      <c r="BW109" s="42">
        <v>415</v>
      </c>
      <c r="BX109" s="42">
        <v>527</v>
      </c>
      <c r="BY109" s="42">
        <v>517</v>
      </c>
      <c r="BZ109" s="42">
        <v>474</v>
      </c>
      <c r="CA109" s="42">
        <v>479</v>
      </c>
      <c r="CB109" s="42">
        <v>476</v>
      </c>
      <c r="CC109" s="42">
        <v>441</v>
      </c>
      <c r="CD109" s="42">
        <v>355</v>
      </c>
      <c r="CE109" s="42">
        <v>398</v>
      </c>
      <c r="CF109" s="42">
        <v>368</v>
      </c>
      <c r="CG109" s="42">
        <v>349</v>
      </c>
      <c r="CH109" s="42">
        <v>385</v>
      </c>
      <c r="CI109" s="42">
        <v>439</v>
      </c>
      <c r="CJ109" s="42">
        <v>537</v>
      </c>
      <c r="CK109" s="42">
        <v>417</v>
      </c>
      <c r="CL109" s="42">
        <v>373</v>
      </c>
      <c r="CM109" s="42">
        <v>400</v>
      </c>
      <c r="CN109" s="42">
        <v>384</v>
      </c>
      <c r="CO109" s="42">
        <v>345</v>
      </c>
      <c r="CP109" s="42">
        <v>323</v>
      </c>
      <c r="CQ109" s="42">
        <v>322</v>
      </c>
      <c r="CR109" s="42">
        <v>304</v>
      </c>
      <c r="CS109" s="42">
        <v>413</v>
      </c>
      <c r="CT109" s="42">
        <v>369</v>
      </c>
      <c r="CU109" s="50">
        <v>479</v>
      </c>
      <c r="CV109" s="50">
        <v>597</v>
      </c>
      <c r="CW109" s="50">
        <v>428</v>
      </c>
      <c r="CX109" s="50">
        <v>410</v>
      </c>
    </row>
    <row r="110" spans="1:102">
      <c r="A110" s="13" t="s">
        <v>205</v>
      </c>
      <c r="B110" s="18" t="s">
        <v>1024</v>
      </c>
      <c r="C110" s="42">
        <v>432</v>
      </c>
      <c r="D110" s="42">
        <v>344</v>
      </c>
      <c r="E110" s="42">
        <v>429</v>
      </c>
      <c r="F110" s="42">
        <v>420</v>
      </c>
      <c r="G110" s="42">
        <v>453</v>
      </c>
      <c r="H110" s="42">
        <v>389</v>
      </c>
      <c r="I110" s="42">
        <v>626</v>
      </c>
      <c r="J110" s="42">
        <v>646</v>
      </c>
      <c r="K110" s="42">
        <v>889</v>
      </c>
      <c r="L110" s="42">
        <v>1287</v>
      </c>
      <c r="M110" s="42">
        <v>1382</v>
      </c>
      <c r="N110" s="42">
        <v>551</v>
      </c>
      <c r="O110" s="42">
        <v>887</v>
      </c>
      <c r="P110" s="42">
        <v>1219</v>
      </c>
      <c r="Q110" s="42">
        <v>997</v>
      </c>
      <c r="R110" s="42">
        <v>786</v>
      </c>
      <c r="S110" s="42">
        <v>1027</v>
      </c>
      <c r="T110" s="42">
        <v>806</v>
      </c>
      <c r="U110" s="42">
        <v>818</v>
      </c>
      <c r="V110" s="42">
        <v>1220</v>
      </c>
      <c r="W110" s="49">
        <v>97</v>
      </c>
      <c r="X110" s="42">
        <v>131</v>
      </c>
      <c r="Y110" s="42">
        <v>108</v>
      </c>
      <c r="Z110" s="42">
        <v>96</v>
      </c>
      <c r="AA110" s="42">
        <v>91</v>
      </c>
      <c r="AB110" s="42">
        <v>77</v>
      </c>
      <c r="AC110" s="42">
        <v>91</v>
      </c>
      <c r="AD110" s="42">
        <v>85</v>
      </c>
      <c r="AE110" s="42">
        <v>111</v>
      </c>
      <c r="AF110" s="42">
        <v>99</v>
      </c>
      <c r="AG110" s="42">
        <v>116</v>
      </c>
      <c r="AH110" s="42">
        <v>103</v>
      </c>
      <c r="AI110" s="42">
        <v>118</v>
      </c>
      <c r="AJ110" s="42">
        <v>113</v>
      </c>
      <c r="AK110" s="42">
        <v>101</v>
      </c>
      <c r="AL110" s="42">
        <v>88</v>
      </c>
      <c r="AM110" s="42">
        <v>122</v>
      </c>
      <c r="AN110" s="42">
        <v>125</v>
      </c>
      <c r="AO110" s="42">
        <v>84</v>
      </c>
      <c r="AP110" s="42">
        <v>122</v>
      </c>
      <c r="AQ110" s="42">
        <v>100</v>
      </c>
      <c r="AR110" s="42">
        <v>92</v>
      </c>
      <c r="AS110" s="42">
        <v>104</v>
      </c>
      <c r="AT110" s="42">
        <v>93</v>
      </c>
      <c r="AU110" s="42">
        <v>103</v>
      </c>
      <c r="AV110" s="42">
        <v>133</v>
      </c>
      <c r="AW110" s="42">
        <v>184</v>
      </c>
      <c r="AX110" s="42">
        <v>206</v>
      </c>
      <c r="AY110" s="42">
        <v>209</v>
      </c>
      <c r="AZ110" s="42">
        <v>195</v>
      </c>
      <c r="BA110" s="42">
        <v>120</v>
      </c>
      <c r="BB110" s="42">
        <v>122</v>
      </c>
      <c r="BC110" s="42">
        <v>194</v>
      </c>
      <c r="BD110" s="42">
        <v>214</v>
      </c>
      <c r="BE110" s="42">
        <v>225</v>
      </c>
      <c r="BF110" s="42">
        <v>256</v>
      </c>
      <c r="BG110" s="42">
        <v>304</v>
      </c>
      <c r="BH110" s="42">
        <v>350</v>
      </c>
      <c r="BI110" s="42">
        <v>325</v>
      </c>
      <c r="BJ110" s="42">
        <v>308</v>
      </c>
      <c r="BK110" s="42">
        <v>260</v>
      </c>
      <c r="BL110" s="42">
        <v>331</v>
      </c>
      <c r="BM110" s="42">
        <v>397</v>
      </c>
      <c r="BN110" s="42">
        <v>394</v>
      </c>
      <c r="BO110" s="42">
        <v>179</v>
      </c>
      <c r="BP110" s="42">
        <v>131</v>
      </c>
      <c r="BQ110" s="42">
        <v>106</v>
      </c>
      <c r="BR110" s="42">
        <v>135</v>
      </c>
      <c r="BS110" s="42">
        <v>162</v>
      </c>
      <c r="BT110" s="42">
        <v>194</v>
      </c>
      <c r="BU110" s="42">
        <v>259</v>
      </c>
      <c r="BV110" s="42">
        <v>272</v>
      </c>
      <c r="BW110" s="42">
        <v>250</v>
      </c>
      <c r="BX110" s="42">
        <v>344</v>
      </c>
      <c r="BY110" s="42">
        <v>337</v>
      </c>
      <c r="BZ110" s="42">
        <v>288</v>
      </c>
      <c r="CA110" s="42">
        <v>270</v>
      </c>
      <c r="CB110" s="42">
        <v>289</v>
      </c>
      <c r="CC110" s="42">
        <v>252</v>
      </c>
      <c r="CD110" s="42">
        <v>186</v>
      </c>
      <c r="CE110" s="42">
        <v>240</v>
      </c>
      <c r="CF110" s="42">
        <v>195</v>
      </c>
      <c r="CG110" s="42">
        <v>169</v>
      </c>
      <c r="CH110" s="42">
        <v>182</v>
      </c>
      <c r="CI110" s="42">
        <v>249</v>
      </c>
      <c r="CJ110" s="42">
        <v>334</v>
      </c>
      <c r="CK110" s="42">
        <v>243</v>
      </c>
      <c r="CL110" s="42">
        <v>201</v>
      </c>
      <c r="CM110" s="42">
        <v>235</v>
      </c>
      <c r="CN110" s="42">
        <v>193</v>
      </c>
      <c r="CO110" s="42">
        <v>182</v>
      </c>
      <c r="CP110" s="42">
        <v>196</v>
      </c>
      <c r="CQ110" s="42">
        <v>180</v>
      </c>
      <c r="CR110" s="42">
        <v>170</v>
      </c>
      <c r="CS110" s="42">
        <v>235</v>
      </c>
      <c r="CT110" s="42">
        <v>233</v>
      </c>
      <c r="CU110" s="50">
        <v>305</v>
      </c>
      <c r="CV110" s="50">
        <v>397</v>
      </c>
      <c r="CW110" s="50">
        <v>249</v>
      </c>
      <c r="CX110" s="50">
        <v>269</v>
      </c>
    </row>
    <row r="111" spans="1:102">
      <c r="A111" s="13" t="s">
        <v>207</v>
      </c>
      <c r="B111" s="18" t="s">
        <v>1025</v>
      </c>
      <c r="C111" s="42">
        <v>161</v>
      </c>
      <c r="D111" s="42">
        <v>107</v>
      </c>
      <c r="E111" s="42">
        <v>101</v>
      </c>
      <c r="F111" s="42">
        <v>272</v>
      </c>
      <c r="G111" s="42">
        <v>163</v>
      </c>
      <c r="H111" s="42">
        <v>164</v>
      </c>
      <c r="I111" s="42">
        <v>223</v>
      </c>
      <c r="J111" s="42">
        <v>295</v>
      </c>
      <c r="K111" s="42">
        <v>409</v>
      </c>
      <c r="L111" s="42">
        <v>433</v>
      </c>
      <c r="M111" s="42">
        <v>566</v>
      </c>
      <c r="N111" s="42">
        <v>453</v>
      </c>
      <c r="O111" s="42">
        <v>484</v>
      </c>
      <c r="P111" s="42">
        <v>538</v>
      </c>
      <c r="Q111" s="42">
        <v>603</v>
      </c>
      <c r="R111" s="42">
        <v>578</v>
      </c>
      <c r="S111" s="42">
        <v>592</v>
      </c>
      <c r="T111" s="42">
        <v>511</v>
      </c>
      <c r="U111" s="42">
        <v>458</v>
      </c>
      <c r="V111" s="42">
        <v>534</v>
      </c>
      <c r="W111" s="49">
        <v>59</v>
      </c>
      <c r="X111" s="42">
        <v>46</v>
      </c>
      <c r="Y111" s="42">
        <v>31</v>
      </c>
      <c r="Z111" s="42">
        <v>25</v>
      </c>
      <c r="AA111" s="42">
        <v>20</v>
      </c>
      <c r="AB111" s="42">
        <v>21</v>
      </c>
      <c r="AC111" s="42">
        <v>29</v>
      </c>
      <c r="AD111" s="42">
        <v>37</v>
      </c>
      <c r="AE111" s="42">
        <v>22</v>
      </c>
      <c r="AF111" s="42">
        <v>25</v>
      </c>
      <c r="AG111" s="42">
        <v>27</v>
      </c>
      <c r="AH111" s="42">
        <v>27</v>
      </c>
      <c r="AI111" s="42">
        <v>63</v>
      </c>
      <c r="AJ111" s="42">
        <v>61</v>
      </c>
      <c r="AK111" s="42">
        <v>99</v>
      </c>
      <c r="AL111" s="42">
        <v>49</v>
      </c>
      <c r="AM111" s="42">
        <v>59</v>
      </c>
      <c r="AN111" s="42">
        <v>40</v>
      </c>
      <c r="AO111" s="42">
        <v>35</v>
      </c>
      <c r="AP111" s="42">
        <v>29</v>
      </c>
      <c r="AQ111" s="42">
        <v>54</v>
      </c>
      <c r="AR111" s="42">
        <v>42</v>
      </c>
      <c r="AS111" s="42">
        <v>32</v>
      </c>
      <c r="AT111" s="42">
        <v>36</v>
      </c>
      <c r="AU111" s="42">
        <v>34</v>
      </c>
      <c r="AV111" s="42">
        <v>43</v>
      </c>
      <c r="AW111" s="42">
        <v>73</v>
      </c>
      <c r="AX111" s="42">
        <v>73</v>
      </c>
      <c r="AY111" s="42">
        <v>50</v>
      </c>
      <c r="AZ111" s="42">
        <v>90</v>
      </c>
      <c r="BA111" s="42">
        <v>73</v>
      </c>
      <c r="BB111" s="42">
        <v>82</v>
      </c>
      <c r="BC111" s="42">
        <v>100</v>
      </c>
      <c r="BD111" s="42">
        <v>102</v>
      </c>
      <c r="BE111" s="42">
        <v>100</v>
      </c>
      <c r="BF111" s="42">
        <v>107</v>
      </c>
      <c r="BG111" s="42">
        <v>106</v>
      </c>
      <c r="BH111" s="42">
        <v>108</v>
      </c>
      <c r="BI111" s="42">
        <v>120</v>
      </c>
      <c r="BJ111" s="42">
        <v>99</v>
      </c>
      <c r="BK111" s="42">
        <v>116</v>
      </c>
      <c r="BL111" s="42">
        <v>111</v>
      </c>
      <c r="BM111" s="42">
        <v>208</v>
      </c>
      <c r="BN111" s="42">
        <v>131</v>
      </c>
      <c r="BO111" s="42">
        <v>106</v>
      </c>
      <c r="BP111" s="42">
        <v>96</v>
      </c>
      <c r="BQ111" s="42">
        <v>137</v>
      </c>
      <c r="BR111" s="42">
        <v>114</v>
      </c>
      <c r="BS111" s="42">
        <v>95</v>
      </c>
      <c r="BT111" s="42">
        <v>140</v>
      </c>
      <c r="BU111" s="42">
        <v>152</v>
      </c>
      <c r="BV111" s="42">
        <v>97</v>
      </c>
      <c r="BW111" s="42">
        <v>128</v>
      </c>
      <c r="BX111" s="42">
        <v>134</v>
      </c>
      <c r="BY111" s="42">
        <v>133</v>
      </c>
      <c r="BZ111" s="42">
        <v>143</v>
      </c>
      <c r="CA111" s="42">
        <v>167</v>
      </c>
      <c r="CB111" s="42">
        <v>148</v>
      </c>
      <c r="CC111" s="42">
        <v>152</v>
      </c>
      <c r="CD111" s="42">
        <v>136</v>
      </c>
      <c r="CE111" s="42">
        <v>124</v>
      </c>
      <c r="CF111" s="42">
        <v>137</v>
      </c>
      <c r="CG111" s="42">
        <v>143</v>
      </c>
      <c r="CH111" s="42">
        <v>174</v>
      </c>
      <c r="CI111" s="42">
        <v>154</v>
      </c>
      <c r="CJ111" s="42">
        <v>163</v>
      </c>
      <c r="CK111" s="42">
        <v>137</v>
      </c>
      <c r="CL111" s="42">
        <v>138</v>
      </c>
      <c r="CM111" s="42">
        <v>129</v>
      </c>
      <c r="CN111" s="42">
        <v>155</v>
      </c>
      <c r="CO111" s="42">
        <v>129</v>
      </c>
      <c r="CP111" s="42">
        <v>98</v>
      </c>
      <c r="CQ111" s="42">
        <v>109</v>
      </c>
      <c r="CR111" s="42">
        <v>102</v>
      </c>
      <c r="CS111" s="42">
        <v>142</v>
      </c>
      <c r="CT111" s="42">
        <v>105</v>
      </c>
      <c r="CU111" s="50">
        <v>135</v>
      </c>
      <c r="CV111" s="50">
        <v>159</v>
      </c>
      <c r="CW111" s="50">
        <v>136</v>
      </c>
      <c r="CX111" s="50">
        <v>104</v>
      </c>
    </row>
    <row r="112" spans="1:102">
      <c r="A112" s="13" t="s">
        <v>209</v>
      </c>
      <c r="B112" s="18" t="s">
        <v>1026</v>
      </c>
      <c r="C112" s="42">
        <v>81</v>
      </c>
      <c r="D112" s="42">
        <v>78</v>
      </c>
      <c r="E112" s="42">
        <v>103</v>
      </c>
      <c r="F112" s="42">
        <v>79</v>
      </c>
      <c r="G112" s="42">
        <v>69</v>
      </c>
      <c r="H112" s="42">
        <v>69</v>
      </c>
      <c r="I112" s="42">
        <v>79</v>
      </c>
      <c r="J112" s="42">
        <v>102</v>
      </c>
      <c r="K112" s="42">
        <v>99</v>
      </c>
      <c r="L112" s="42">
        <v>141</v>
      </c>
      <c r="M112" s="42">
        <v>156</v>
      </c>
      <c r="N112" s="42">
        <v>86</v>
      </c>
      <c r="O112" s="42">
        <v>124</v>
      </c>
      <c r="P112" s="42">
        <v>176</v>
      </c>
      <c r="Q112" s="42">
        <v>151</v>
      </c>
      <c r="R112" s="42">
        <v>136</v>
      </c>
      <c r="S112" s="42">
        <v>147</v>
      </c>
      <c r="T112" s="42">
        <v>135</v>
      </c>
      <c r="U112" s="42">
        <v>132</v>
      </c>
      <c r="V112" s="42">
        <v>160</v>
      </c>
      <c r="W112" s="49">
        <v>20</v>
      </c>
      <c r="X112" s="42">
        <v>21</v>
      </c>
      <c r="Y112" s="42">
        <v>21</v>
      </c>
      <c r="Z112" s="42">
        <v>19</v>
      </c>
      <c r="AA112" s="42">
        <v>21</v>
      </c>
      <c r="AB112" s="42">
        <v>18</v>
      </c>
      <c r="AC112" s="42">
        <v>19</v>
      </c>
      <c r="AD112" s="42">
        <v>20</v>
      </c>
      <c r="AE112" s="42">
        <v>26</v>
      </c>
      <c r="AF112" s="42">
        <v>26</v>
      </c>
      <c r="AG112" s="42">
        <v>28</v>
      </c>
      <c r="AH112" s="42">
        <v>23</v>
      </c>
      <c r="AI112" s="42">
        <v>22</v>
      </c>
      <c r="AJ112" s="42">
        <v>20</v>
      </c>
      <c r="AK112" s="42">
        <v>19</v>
      </c>
      <c r="AL112" s="42">
        <v>18</v>
      </c>
      <c r="AM112" s="42">
        <v>16</v>
      </c>
      <c r="AN112" s="42">
        <v>21</v>
      </c>
      <c r="AO112" s="42">
        <v>17</v>
      </c>
      <c r="AP112" s="42">
        <v>15</v>
      </c>
      <c r="AQ112" s="42">
        <v>17</v>
      </c>
      <c r="AR112" s="42">
        <v>19</v>
      </c>
      <c r="AS112" s="42">
        <v>18</v>
      </c>
      <c r="AT112" s="42">
        <v>15</v>
      </c>
      <c r="AU112" s="42">
        <v>18</v>
      </c>
      <c r="AV112" s="42">
        <v>18</v>
      </c>
      <c r="AW112" s="42">
        <v>21</v>
      </c>
      <c r="AX112" s="42">
        <v>22</v>
      </c>
      <c r="AY112" s="42">
        <v>23</v>
      </c>
      <c r="AZ112" s="42">
        <v>31</v>
      </c>
      <c r="BA112" s="42">
        <v>26</v>
      </c>
      <c r="BB112" s="42">
        <v>22</v>
      </c>
      <c r="BC112" s="42">
        <v>21</v>
      </c>
      <c r="BD112" s="42">
        <v>22</v>
      </c>
      <c r="BE112" s="42">
        <v>24</v>
      </c>
      <c r="BF112" s="42">
        <v>32</v>
      </c>
      <c r="BG112" s="42">
        <v>36</v>
      </c>
      <c r="BH112" s="42">
        <v>36</v>
      </c>
      <c r="BI112" s="42">
        <v>35</v>
      </c>
      <c r="BJ112" s="42">
        <v>34</v>
      </c>
      <c r="BK112" s="42">
        <v>36</v>
      </c>
      <c r="BL112" s="42">
        <v>40</v>
      </c>
      <c r="BM112" s="42">
        <v>43</v>
      </c>
      <c r="BN112" s="42">
        <v>37</v>
      </c>
      <c r="BO112" s="42">
        <v>26</v>
      </c>
      <c r="BP112" s="42">
        <v>19</v>
      </c>
      <c r="BQ112" s="42">
        <v>20</v>
      </c>
      <c r="BR112" s="42">
        <v>21</v>
      </c>
      <c r="BS112" s="42">
        <v>25</v>
      </c>
      <c r="BT112" s="42">
        <v>30</v>
      </c>
      <c r="BU112" s="42">
        <v>36</v>
      </c>
      <c r="BV112" s="42">
        <v>33</v>
      </c>
      <c r="BW112" s="42">
        <v>37</v>
      </c>
      <c r="BX112" s="42">
        <v>49</v>
      </c>
      <c r="BY112" s="42">
        <v>47</v>
      </c>
      <c r="BZ112" s="42">
        <v>43</v>
      </c>
      <c r="CA112" s="42">
        <v>42</v>
      </c>
      <c r="CB112" s="42">
        <v>39</v>
      </c>
      <c r="CC112" s="42">
        <v>37</v>
      </c>
      <c r="CD112" s="42">
        <v>33</v>
      </c>
      <c r="CE112" s="42">
        <v>34</v>
      </c>
      <c r="CF112" s="42">
        <v>36</v>
      </c>
      <c r="CG112" s="42">
        <v>37</v>
      </c>
      <c r="CH112" s="42">
        <v>29</v>
      </c>
      <c r="CI112" s="42">
        <v>36</v>
      </c>
      <c r="CJ112" s="42">
        <v>40</v>
      </c>
      <c r="CK112" s="42">
        <v>37</v>
      </c>
      <c r="CL112" s="42">
        <v>34</v>
      </c>
      <c r="CM112" s="42">
        <v>36</v>
      </c>
      <c r="CN112" s="42">
        <v>36</v>
      </c>
      <c r="CO112" s="42">
        <v>34</v>
      </c>
      <c r="CP112" s="42">
        <v>29</v>
      </c>
      <c r="CQ112" s="42">
        <v>33</v>
      </c>
      <c r="CR112" s="42">
        <v>32</v>
      </c>
      <c r="CS112" s="42">
        <v>36</v>
      </c>
      <c r="CT112" s="42">
        <v>31</v>
      </c>
      <c r="CU112" s="50">
        <v>39</v>
      </c>
      <c r="CV112" s="50">
        <v>42</v>
      </c>
      <c r="CW112" s="50">
        <v>42</v>
      </c>
      <c r="CX112" s="50">
        <v>37</v>
      </c>
    </row>
    <row r="113" spans="1:102">
      <c r="A113" s="9" t="s">
        <v>211</v>
      </c>
      <c r="C113" s="42">
        <v>2648</v>
      </c>
      <c r="D113" s="42">
        <v>2195</v>
      </c>
      <c r="E113" s="42">
        <v>2540</v>
      </c>
      <c r="F113" s="42">
        <v>2821</v>
      </c>
      <c r="G113" s="42">
        <v>2927</v>
      </c>
      <c r="H113" s="42">
        <v>3096</v>
      </c>
      <c r="I113" s="42">
        <v>2541</v>
      </c>
      <c r="J113" s="42">
        <v>2972</v>
      </c>
      <c r="K113" s="42">
        <v>5794</v>
      </c>
      <c r="L113" s="42">
        <v>5834</v>
      </c>
      <c r="M113" s="42">
        <v>5666</v>
      </c>
      <c r="N113" s="42">
        <v>6713</v>
      </c>
      <c r="O113" s="42">
        <v>7505</v>
      </c>
      <c r="P113" s="42">
        <v>8549</v>
      </c>
      <c r="Q113" s="42">
        <v>9919</v>
      </c>
      <c r="R113" s="42">
        <v>13493</v>
      </c>
      <c r="S113" s="42">
        <v>8269</v>
      </c>
      <c r="T113" s="42">
        <v>7555</v>
      </c>
      <c r="U113" s="42">
        <v>8756</v>
      </c>
      <c r="V113" s="42">
        <v>9123</v>
      </c>
      <c r="W113" s="49">
        <v>927</v>
      </c>
      <c r="X113" s="42">
        <v>642</v>
      </c>
      <c r="Y113" s="42">
        <v>578</v>
      </c>
      <c r="Z113" s="42">
        <v>501</v>
      </c>
      <c r="AA113" s="42">
        <v>586</v>
      </c>
      <c r="AB113" s="42">
        <v>411</v>
      </c>
      <c r="AC113" s="42">
        <v>510</v>
      </c>
      <c r="AD113" s="42">
        <v>688</v>
      </c>
      <c r="AE113" s="42">
        <v>570</v>
      </c>
      <c r="AF113" s="42">
        <v>625</v>
      </c>
      <c r="AG113" s="42">
        <v>646</v>
      </c>
      <c r="AH113" s="42">
        <v>699</v>
      </c>
      <c r="AI113" s="42">
        <v>713</v>
      </c>
      <c r="AJ113" s="42">
        <v>801</v>
      </c>
      <c r="AK113" s="42">
        <v>734</v>
      </c>
      <c r="AL113" s="42">
        <v>573</v>
      </c>
      <c r="AM113" s="42">
        <v>692</v>
      </c>
      <c r="AN113" s="42">
        <v>1019</v>
      </c>
      <c r="AO113" s="42">
        <v>543</v>
      </c>
      <c r="AP113" s="42">
        <v>673</v>
      </c>
      <c r="AQ113" s="42">
        <v>731</v>
      </c>
      <c r="AR113" s="42">
        <v>806</v>
      </c>
      <c r="AS113" s="42">
        <v>659</v>
      </c>
      <c r="AT113" s="42">
        <v>900</v>
      </c>
      <c r="AU113" s="42">
        <v>574</v>
      </c>
      <c r="AV113" s="42">
        <v>543</v>
      </c>
      <c r="AW113" s="42">
        <v>766</v>
      </c>
      <c r="AX113" s="42">
        <v>658</v>
      </c>
      <c r="AY113" s="42">
        <v>755</v>
      </c>
      <c r="AZ113" s="42">
        <v>662</v>
      </c>
      <c r="BA113" s="42">
        <v>690</v>
      </c>
      <c r="BB113" s="42">
        <v>865</v>
      </c>
      <c r="BC113" s="42">
        <v>1385</v>
      </c>
      <c r="BD113" s="42">
        <v>1855</v>
      </c>
      <c r="BE113" s="42">
        <v>1296</v>
      </c>
      <c r="BF113" s="42">
        <v>1258</v>
      </c>
      <c r="BG113" s="42">
        <v>1403</v>
      </c>
      <c r="BH113" s="42">
        <v>1482</v>
      </c>
      <c r="BI113" s="42">
        <v>1790</v>
      </c>
      <c r="BJ113" s="42">
        <v>1159</v>
      </c>
      <c r="BK113" s="42">
        <v>1514</v>
      </c>
      <c r="BL113" s="42">
        <v>1623</v>
      </c>
      <c r="BM113" s="42">
        <v>1135</v>
      </c>
      <c r="BN113" s="42">
        <v>1394</v>
      </c>
      <c r="BO113" s="42">
        <v>2059</v>
      </c>
      <c r="BP113" s="42">
        <v>1620</v>
      </c>
      <c r="BQ113" s="42">
        <v>1651</v>
      </c>
      <c r="BR113" s="42">
        <v>1383</v>
      </c>
      <c r="BS113" s="42">
        <v>2218</v>
      </c>
      <c r="BT113" s="42">
        <v>1546</v>
      </c>
      <c r="BU113" s="42">
        <v>1778</v>
      </c>
      <c r="BV113" s="42">
        <v>1963</v>
      </c>
      <c r="BW113" s="42">
        <v>1966</v>
      </c>
      <c r="BX113" s="42">
        <v>1892</v>
      </c>
      <c r="BY113" s="42">
        <v>2798</v>
      </c>
      <c r="BZ113" s="42">
        <v>1893</v>
      </c>
      <c r="CA113" s="42">
        <v>1624</v>
      </c>
      <c r="CB113" s="42">
        <v>2880</v>
      </c>
      <c r="CC113" s="42">
        <v>1968</v>
      </c>
      <c r="CD113" s="42">
        <v>3447</v>
      </c>
      <c r="CE113" s="42">
        <v>3191</v>
      </c>
      <c r="CF113" s="42">
        <v>3209</v>
      </c>
      <c r="CG113" s="42">
        <v>1653</v>
      </c>
      <c r="CH113" s="42">
        <v>5440</v>
      </c>
      <c r="CI113" s="42">
        <v>1412</v>
      </c>
      <c r="CJ113" s="42">
        <v>1333</v>
      </c>
      <c r="CK113" s="42">
        <v>1446</v>
      </c>
      <c r="CL113" s="42">
        <v>4078</v>
      </c>
      <c r="CM113" s="42">
        <v>4131</v>
      </c>
      <c r="CN113" s="42">
        <v>1400</v>
      </c>
      <c r="CO113" s="42">
        <v>1080</v>
      </c>
      <c r="CP113" s="42">
        <v>944</v>
      </c>
      <c r="CQ113" s="42">
        <v>1925</v>
      </c>
      <c r="CR113" s="42">
        <v>1346</v>
      </c>
      <c r="CS113" s="42">
        <v>4036</v>
      </c>
      <c r="CT113" s="42">
        <v>1449</v>
      </c>
      <c r="CU113" s="50">
        <v>1284</v>
      </c>
      <c r="CV113" s="50">
        <v>2823</v>
      </c>
      <c r="CW113" s="50">
        <v>2657</v>
      </c>
      <c r="CX113" s="50">
        <v>2359</v>
      </c>
    </row>
    <row r="114" spans="1:102">
      <c r="A114" s="13" t="s">
        <v>212</v>
      </c>
      <c r="B114" s="18" t="s">
        <v>1027</v>
      </c>
      <c r="C114" s="42">
        <v>2634</v>
      </c>
      <c r="D114" s="42">
        <v>2183</v>
      </c>
      <c r="E114" s="42">
        <v>2525</v>
      </c>
      <c r="F114" s="42">
        <v>2804</v>
      </c>
      <c r="G114" s="42">
        <v>2906</v>
      </c>
      <c r="H114" s="42">
        <v>3077</v>
      </c>
      <c r="I114" s="42">
        <v>2522</v>
      </c>
      <c r="J114" s="42">
        <v>2945</v>
      </c>
      <c r="K114" s="42">
        <v>5761</v>
      </c>
      <c r="L114" s="42">
        <v>5793</v>
      </c>
      <c r="M114" s="42">
        <v>5618</v>
      </c>
      <c r="N114" s="42">
        <v>6668</v>
      </c>
      <c r="O114" s="42">
        <v>7461</v>
      </c>
      <c r="P114" s="42">
        <v>8495</v>
      </c>
      <c r="Q114" s="42">
        <v>9861</v>
      </c>
      <c r="R114" s="42">
        <v>13452</v>
      </c>
      <c r="S114" s="42">
        <v>8218</v>
      </c>
      <c r="T114" s="42">
        <v>7511</v>
      </c>
      <c r="U114" s="42">
        <v>8715</v>
      </c>
      <c r="V114" s="42">
        <v>9081</v>
      </c>
      <c r="W114" s="49">
        <v>924</v>
      </c>
      <c r="X114" s="42">
        <v>639</v>
      </c>
      <c r="Y114" s="42">
        <v>574</v>
      </c>
      <c r="Z114" s="42">
        <v>497</v>
      </c>
      <c r="AA114" s="42">
        <v>582</v>
      </c>
      <c r="AB114" s="42">
        <v>407</v>
      </c>
      <c r="AC114" s="42">
        <v>508</v>
      </c>
      <c r="AD114" s="42">
        <v>686</v>
      </c>
      <c r="AE114" s="42">
        <v>566</v>
      </c>
      <c r="AF114" s="42">
        <v>622</v>
      </c>
      <c r="AG114" s="42">
        <v>642</v>
      </c>
      <c r="AH114" s="42">
        <v>695</v>
      </c>
      <c r="AI114" s="42">
        <v>709</v>
      </c>
      <c r="AJ114" s="42">
        <v>796</v>
      </c>
      <c r="AK114" s="42">
        <v>730</v>
      </c>
      <c r="AL114" s="42">
        <v>569</v>
      </c>
      <c r="AM114" s="42">
        <v>688</v>
      </c>
      <c r="AN114" s="42">
        <v>1012</v>
      </c>
      <c r="AO114" s="42">
        <v>539</v>
      </c>
      <c r="AP114" s="42">
        <v>667</v>
      </c>
      <c r="AQ114" s="42">
        <v>727</v>
      </c>
      <c r="AR114" s="42">
        <v>801</v>
      </c>
      <c r="AS114" s="42">
        <v>654</v>
      </c>
      <c r="AT114" s="42">
        <v>895</v>
      </c>
      <c r="AU114" s="42">
        <v>570</v>
      </c>
      <c r="AV114" s="42">
        <v>538</v>
      </c>
      <c r="AW114" s="42">
        <v>761</v>
      </c>
      <c r="AX114" s="42">
        <v>653</v>
      </c>
      <c r="AY114" s="42">
        <v>749</v>
      </c>
      <c r="AZ114" s="42">
        <v>656</v>
      </c>
      <c r="BA114" s="42">
        <v>683</v>
      </c>
      <c r="BB114" s="42">
        <v>857</v>
      </c>
      <c r="BC114" s="42">
        <v>1377</v>
      </c>
      <c r="BD114" s="42">
        <v>1846</v>
      </c>
      <c r="BE114" s="42">
        <v>1288</v>
      </c>
      <c r="BF114" s="42">
        <v>1250</v>
      </c>
      <c r="BG114" s="42">
        <v>1394</v>
      </c>
      <c r="BH114" s="42">
        <v>1473</v>
      </c>
      <c r="BI114" s="42">
        <v>1780</v>
      </c>
      <c r="BJ114" s="42">
        <v>1146</v>
      </c>
      <c r="BK114" s="42">
        <v>1502</v>
      </c>
      <c r="BL114" s="42">
        <v>1612</v>
      </c>
      <c r="BM114" s="42">
        <v>1122</v>
      </c>
      <c r="BN114" s="42">
        <v>1382</v>
      </c>
      <c r="BO114" s="42">
        <v>2045</v>
      </c>
      <c r="BP114" s="42">
        <v>1609</v>
      </c>
      <c r="BQ114" s="42">
        <v>1640</v>
      </c>
      <c r="BR114" s="42">
        <v>1374</v>
      </c>
      <c r="BS114" s="42">
        <v>2209</v>
      </c>
      <c r="BT114" s="42">
        <v>1535</v>
      </c>
      <c r="BU114" s="42">
        <v>1766</v>
      </c>
      <c r="BV114" s="42">
        <v>1951</v>
      </c>
      <c r="BW114" s="42">
        <v>1952</v>
      </c>
      <c r="BX114" s="42">
        <v>1880</v>
      </c>
      <c r="BY114" s="42">
        <v>2785</v>
      </c>
      <c r="BZ114" s="42">
        <v>1878</v>
      </c>
      <c r="CA114" s="42">
        <v>1607</v>
      </c>
      <c r="CB114" s="42">
        <v>2863</v>
      </c>
      <c r="CC114" s="42">
        <v>1954</v>
      </c>
      <c r="CD114" s="42">
        <v>3437</v>
      </c>
      <c r="CE114" s="42">
        <v>3182</v>
      </c>
      <c r="CF114" s="42">
        <v>3200</v>
      </c>
      <c r="CG114" s="42">
        <v>1641</v>
      </c>
      <c r="CH114" s="42">
        <v>5429</v>
      </c>
      <c r="CI114" s="42">
        <v>1397</v>
      </c>
      <c r="CJ114" s="42">
        <v>1319</v>
      </c>
      <c r="CK114" s="42">
        <v>1436</v>
      </c>
      <c r="CL114" s="42">
        <v>4066</v>
      </c>
      <c r="CM114" s="42">
        <v>4119</v>
      </c>
      <c r="CN114" s="42">
        <v>1389</v>
      </c>
      <c r="CO114" s="42">
        <v>1069</v>
      </c>
      <c r="CP114" s="42">
        <v>934</v>
      </c>
      <c r="CQ114" s="42">
        <v>1914</v>
      </c>
      <c r="CR114" s="42">
        <v>1336</v>
      </c>
      <c r="CS114" s="42">
        <v>4026</v>
      </c>
      <c r="CT114" s="42">
        <v>1439</v>
      </c>
      <c r="CU114" s="50">
        <v>1274</v>
      </c>
      <c r="CV114" s="50">
        <v>2813</v>
      </c>
      <c r="CW114" s="50">
        <v>2646</v>
      </c>
      <c r="CX114" s="50">
        <v>2348</v>
      </c>
    </row>
    <row r="115" spans="1:102">
      <c r="A115" s="13" t="s">
        <v>214</v>
      </c>
      <c r="B115" s="18" t="s">
        <v>1028</v>
      </c>
      <c r="C115" s="42">
        <v>14</v>
      </c>
      <c r="D115" s="42">
        <v>12</v>
      </c>
      <c r="E115" s="42">
        <v>15</v>
      </c>
      <c r="F115" s="42">
        <v>17</v>
      </c>
      <c r="G115" s="42">
        <v>21</v>
      </c>
      <c r="H115" s="42">
        <v>19</v>
      </c>
      <c r="I115" s="42">
        <v>19</v>
      </c>
      <c r="J115" s="42">
        <v>27</v>
      </c>
      <c r="K115" s="42">
        <v>33</v>
      </c>
      <c r="L115" s="42">
        <v>41</v>
      </c>
      <c r="M115" s="42">
        <v>48</v>
      </c>
      <c r="N115" s="42">
        <v>45</v>
      </c>
      <c r="O115" s="42">
        <v>44</v>
      </c>
      <c r="P115" s="42">
        <v>54</v>
      </c>
      <c r="Q115" s="42">
        <v>58</v>
      </c>
      <c r="R115" s="42">
        <v>41</v>
      </c>
      <c r="S115" s="42">
        <v>51</v>
      </c>
      <c r="T115" s="42">
        <v>44</v>
      </c>
      <c r="U115" s="42">
        <v>41</v>
      </c>
      <c r="V115" s="42">
        <v>42</v>
      </c>
      <c r="W115" s="49">
        <v>3</v>
      </c>
      <c r="X115" s="42">
        <v>3</v>
      </c>
      <c r="Y115" s="42">
        <v>4</v>
      </c>
      <c r="Z115" s="42">
        <v>4</v>
      </c>
      <c r="AA115" s="42">
        <v>4</v>
      </c>
      <c r="AB115" s="42">
        <v>4</v>
      </c>
      <c r="AC115" s="42">
        <v>2</v>
      </c>
      <c r="AD115" s="42">
        <v>2</v>
      </c>
      <c r="AE115" s="42">
        <v>4</v>
      </c>
      <c r="AF115" s="42">
        <v>3</v>
      </c>
      <c r="AG115" s="42">
        <v>4</v>
      </c>
      <c r="AH115" s="42">
        <v>4</v>
      </c>
      <c r="AI115" s="42">
        <v>4</v>
      </c>
      <c r="AJ115" s="42">
        <v>5</v>
      </c>
      <c r="AK115" s="42">
        <v>4</v>
      </c>
      <c r="AL115" s="42">
        <v>4</v>
      </c>
      <c r="AM115" s="42">
        <v>4</v>
      </c>
      <c r="AN115" s="42">
        <v>7</v>
      </c>
      <c r="AO115" s="42">
        <v>4</v>
      </c>
      <c r="AP115" s="42">
        <v>6</v>
      </c>
      <c r="AQ115" s="42">
        <v>4</v>
      </c>
      <c r="AR115" s="42">
        <v>5</v>
      </c>
      <c r="AS115" s="42">
        <v>5</v>
      </c>
      <c r="AT115" s="42">
        <v>5</v>
      </c>
      <c r="AU115" s="42">
        <v>4</v>
      </c>
      <c r="AV115" s="42">
        <v>5</v>
      </c>
      <c r="AW115" s="42">
        <v>5</v>
      </c>
      <c r="AX115" s="42">
        <v>5</v>
      </c>
      <c r="AY115" s="42">
        <v>6</v>
      </c>
      <c r="AZ115" s="42">
        <v>6</v>
      </c>
      <c r="BA115" s="42">
        <v>7</v>
      </c>
      <c r="BB115" s="42">
        <v>8</v>
      </c>
      <c r="BC115" s="42">
        <v>8</v>
      </c>
      <c r="BD115" s="42">
        <v>9</v>
      </c>
      <c r="BE115" s="42">
        <v>8</v>
      </c>
      <c r="BF115" s="42">
        <v>8</v>
      </c>
      <c r="BG115" s="42">
        <v>9</v>
      </c>
      <c r="BH115" s="42">
        <v>9</v>
      </c>
      <c r="BI115" s="42">
        <v>10</v>
      </c>
      <c r="BJ115" s="42">
        <v>13</v>
      </c>
      <c r="BK115" s="42">
        <v>12</v>
      </c>
      <c r="BL115" s="42">
        <v>11</v>
      </c>
      <c r="BM115" s="42">
        <v>13</v>
      </c>
      <c r="BN115" s="42">
        <v>12</v>
      </c>
      <c r="BO115" s="42">
        <v>14</v>
      </c>
      <c r="BP115" s="42">
        <v>11</v>
      </c>
      <c r="BQ115" s="42">
        <v>11</v>
      </c>
      <c r="BR115" s="42">
        <v>9</v>
      </c>
      <c r="BS115" s="42">
        <v>9</v>
      </c>
      <c r="BT115" s="42">
        <v>11</v>
      </c>
      <c r="BU115" s="42">
        <v>12</v>
      </c>
      <c r="BV115" s="42">
        <v>12</v>
      </c>
      <c r="BW115" s="42">
        <v>14</v>
      </c>
      <c r="BX115" s="42">
        <v>12</v>
      </c>
      <c r="BY115" s="42">
        <v>13</v>
      </c>
      <c r="BZ115" s="42">
        <v>15</v>
      </c>
      <c r="CA115" s="42">
        <v>17</v>
      </c>
      <c r="CB115" s="42">
        <v>17</v>
      </c>
      <c r="CC115" s="42">
        <v>14</v>
      </c>
      <c r="CD115" s="42">
        <v>10</v>
      </c>
      <c r="CE115" s="42">
        <v>9</v>
      </c>
      <c r="CF115" s="42">
        <v>9</v>
      </c>
      <c r="CG115" s="42">
        <v>12</v>
      </c>
      <c r="CH115" s="42">
        <v>11</v>
      </c>
      <c r="CI115" s="42">
        <v>15</v>
      </c>
      <c r="CJ115" s="42">
        <v>14</v>
      </c>
      <c r="CK115" s="42">
        <v>10</v>
      </c>
      <c r="CL115" s="42">
        <v>12</v>
      </c>
      <c r="CM115" s="42">
        <v>12</v>
      </c>
      <c r="CN115" s="42">
        <v>11</v>
      </c>
      <c r="CO115" s="42">
        <v>11</v>
      </c>
      <c r="CP115" s="42">
        <v>10</v>
      </c>
      <c r="CQ115" s="42">
        <v>11</v>
      </c>
      <c r="CR115" s="42">
        <v>10</v>
      </c>
      <c r="CS115" s="42">
        <v>10</v>
      </c>
      <c r="CT115" s="42">
        <v>10</v>
      </c>
      <c r="CU115" s="50">
        <v>10</v>
      </c>
      <c r="CV115" s="50">
        <v>10</v>
      </c>
      <c r="CW115" s="50">
        <v>11</v>
      </c>
      <c r="CX115" s="50">
        <v>11</v>
      </c>
    </row>
    <row r="116" spans="1:102">
      <c r="A116" s="1" t="s">
        <v>216</v>
      </c>
      <c r="B116" s="18" t="s">
        <v>1029</v>
      </c>
      <c r="C116" s="42">
        <v>1696</v>
      </c>
      <c r="D116" s="42">
        <v>2007</v>
      </c>
      <c r="E116" s="42">
        <v>2109</v>
      </c>
      <c r="F116" s="42">
        <v>2241</v>
      </c>
      <c r="G116" s="42">
        <v>2162</v>
      </c>
      <c r="H116" s="42">
        <v>2000</v>
      </c>
      <c r="I116" s="42">
        <v>2127</v>
      </c>
      <c r="J116" s="42">
        <v>2400</v>
      </c>
      <c r="K116" s="42">
        <v>2871</v>
      </c>
      <c r="L116" s="42">
        <v>3248</v>
      </c>
      <c r="M116" s="42">
        <v>3550</v>
      </c>
      <c r="N116" s="42">
        <v>3044</v>
      </c>
      <c r="O116" s="42">
        <v>3613</v>
      </c>
      <c r="P116" s="42">
        <v>3885</v>
      </c>
      <c r="Q116" s="42">
        <v>3929</v>
      </c>
      <c r="R116" s="42">
        <v>4006</v>
      </c>
      <c r="S116" s="42">
        <v>4093</v>
      </c>
      <c r="T116" s="42">
        <v>4217</v>
      </c>
      <c r="U116" s="42">
        <v>4695</v>
      </c>
      <c r="V116" s="42">
        <v>5102</v>
      </c>
      <c r="W116" s="49">
        <v>423</v>
      </c>
      <c r="X116" s="42">
        <v>433</v>
      </c>
      <c r="Y116" s="42">
        <v>440</v>
      </c>
      <c r="Z116" s="42">
        <v>400</v>
      </c>
      <c r="AA116" s="42">
        <v>420</v>
      </c>
      <c r="AB116" s="42">
        <v>554</v>
      </c>
      <c r="AC116" s="42">
        <v>492</v>
      </c>
      <c r="AD116" s="42">
        <v>541</v>
      </c>
      <c r="AE116" s="42">
        <v>517</v>
      </c>
      <c r="AF116" s="42">
        <v>524</v>
      </c>
      <c r="AG116" s="42">
        <v>518</v>
      </c>
      <c r="AH116" s="42">
        <v>550</v>
      </c>
      <c r="AI116" s="42">
        <v>539</v>
      </c>
      <c r="AJ116" s="42">
        <v>584</v>
      </c>
      <c r="AK116" s="42">
        <v>577</v>
      </c>
      <c r="AL116" s="42">
        <v>541</v>
      </c>
      <c r="AM116" s="42">
        <v>566</v>
      </c>
      <c r="AN116" s="42">
        <v>557</v>
      </c>
      <c r="AO116" s="42">
        <v>545</v>
      </c>
      <c r="AP116" s="42">
        <v>494</v>
      </c>
      <c r="AQ116" s="42">
        <v>489</v>
      </c>
      <c r="AR116" s="42">
        <v>521</v>
      </c>
      <c r="AS116" s="42">
        <v>495</v>
      </c>
      <c r="AT116" s="42">
        <v>495</v>
      </c>
      <c r="AU116" s="42">
        <v>503</v>
      </c>
      <c r="AV116" s="42">
        <v>519</v>
      </c>
      <c r="AW116" s="42">
        <v>553</v>
      </c>
      <c r="AX116" s="42">
        <v>552</v>
      </c>
      <c r="AY116" s="42">
        <v>534</v>
      </c>
      <c r="AZ116" s="42">
        <v>664</v>
      </c>
      <c r="BA116" s="42">
        <v>613</v>
      </c>
      <c r="BB116" s="42">
        <v>589</v>
      </c>
      <c r="BC116" s="42">
        <v>713</v>
      </c>
      <c r="BD116" s="42">
        <v>692</v>
      </c>
      <c r="BE116" s="42">
        <v>733</v>
      </c>
      <c r="BF116" s="42">
        <v>733</v>
      </c>
      <c r="BG116" s="42">
        <v>780</v>
      </c>
      <c r="BH116" s="42">
        <v>804</v>
      </c>
      <c r="BI116" s="42">
        <v>816</v>
      </c>
      <c r="BJ116" s="42">
        <v>848</v>
      </c>
      <c r="BK116" s="42">
        <v>867</v>
      </c>
      <c r="BL116" s="42">
        <v>880</v>
      </c>
      <c r="BM116" s="42">
        <v>892</v>
      </c>
      <c r="BN116" s="42">
        <v>911</v>
      </c>
      <c r="BO116" s="42">
        <v>785</v>
      </c>
      <c r="BP116" s="42">
        <v>776</v>
      </c>
      <c r="BQ116" s="42">
        <v>714</v>
      </c>
      <c r="BR116" s="42">
        <v>769</v>
      </c>
      <c r="BS116" s="42">
        <v>859</v>
      </c>
      <c r="BT116" s="42">
        <v>892</v>
      </c>
      <c r="BU116" s="42">
        <v>964</v>
      </c>
      <c r="BV116" s="42">
        <v>898</v>
      </c>
      <c r="BW116" s="42">
        <v>929</v>
      </c>
      <c r="BX116" s="42">
        <v>930</v>
      </c>
      <c r="BY116" s="42">
        <v>997</v>
      </c>
      <c r="BZ116" s="42">
        <v>1029</v>
      </c>
      <c r="CA116" s="42">
        <v>972</v>
      </c>
      <c r="CB116" s="42">
        <v>1044</v>
      </c>
      <c r="CC116" s="42">
        <v>997</v>
      </c>
      <c r="CD116" s="42">
        <v>916</v>
      </c>
      <c r="CE116" s="42">
        <v>979</v>
      </c>
      <c r="CF116" s="42">
        <v>1005</v>
      </c>
      <c r="CG116" s="42">
        <v>1032</v>
      </c>
      <c r="CH116" s="42">
        <v>990</v>
      </c>
      <c r="CI116" s="42">
        <v>986</v>
      </c>
      <c r="CJ116" s="42">
        <v>1000</v>
      </c>
      <c r="CK116" s="42">
        <v>1079</v>
      </c>
      <c r="CL116" s="42">
        <v>1028</v>
      </c>
      <c r="CM116" s="42">
        <v>1142</v>
      </c>
      <c r="CN116" s="42">
        <v>993</v>
      </c>
      <c r="CO116" s="42">
        <v>1037</v>
      </c>
      <c r="CP116" s="42">
        <v>1045</v>
      </c>
      <c r="CQ116" s="42">
        <v>1161</v>
      </c>
      <c r="CR116" s="42">
        <v>1139</v>
      </c>
      <c r="CS116" s="42">
        <v>1168</v>
      </c>
      <c r="CT116" s="42">
        <v>1227</v>
      </c>
      <c r="CU116" s="50">
        <v>1281</v>
      </c>
      <c r="CV116" s="50">
        <v>1256</v>
      </c>
      <c r="CW116" s="50">
        <v>1266</v>
      </c>
      <c r="CX116" s="50">
        <v>1299</v>
      </c>
    </row>
    <row r="117" spans="1:102">
      <c r="A117" s="9" t="s">
        <v>218</v>
      </c>
      <c r="C117" s="42">
        <v>1588</v>
      </c>
      <c r="D117" s="42">
        <v>1739</v>
      </c>
      <c r="E117" s="42">
        <v>1942</v>
      </c>
      <c r="F117" s="42">
        <v>2087</v>
      </c>
      <c r="G117" s="42">
        <v>1928</v>
      </c>
      <c r="H117" s="42">
        <v>1873</v>
      </c>
      <c r="I117" s="42">
        <v>2025</v>
      </c>
      <c r="J117" s="42">
        <v>2233</v>
      </c>
      <c r="K117" s="42">
        <v>2672</v>
      </c>
      <c r="L117" s="42">
        <v>3038</v>
      </c>
      <c r="M117" s="42">
        <v>3331</v>
      </c>
      <c r="N117" s="42">
        <v>2804</v>
      </c>
      <c r="O117" s="42">
        <v>3341</v>
      </c>
      <c r="P117" s="42">
        <v>3627</v>
      </c>
      <c r="Q117" s="42">
        <v>3645</v>
      </c>
      <c r="R117" s="42">
        <v>3808</v>
      </c>
      <c r="S117" s="42">
        <v>3953</v>
      </c>
      <c r="T117" s="42">
        <v>4049</v>
      </c>
      <c r="U117" s="42">
        <v>4472</v>
      </c>
      <c r="V117" s="42">
        <v>4823</v>
      </c>
      <c r="W117" s="49">
        <v>384</v>
      </c>
      <c r="X117" s="42">
        <v>408</v>
      </c>
      <c r="Y117" s="42">
        <v>412</v>
      </c>
      <c r="Z117" s="42">
        <v>384</v>
      </c>
      <c r="AA117" s="42">
        <v>400</v>
      </c>
      <c r="AB117" s="42">
        <v>440</v>
      </c>
      <c r="AC117" s="42">
        <v>456</v>
      </c>
      <c r="AD117" s="42">
        <v>443</v>
      </c>
      <c r="AE117" s="42">
        <v>482</v>
      </c>
      <c r="AF117" s="42">
        <v>455</v>
      </c>
      <c r="AG117" s="42">
        <v>493</v>
      </c>
      <c r="AH117" s="42">
        <v>512</v>
      </c>
      <c r="AI117" s="42">
        <v>517</v>
      </c>
      <c r="AJ117" s="42">
        <v>529</v>
      </c>
      <c r="AK117" s="42">
        <v>541</v>
      </c>
      <c r="AL117" s="42">
        <v>500</v>
      </c>
      <c r="AM117" s="42">
        <v>489</v>
      </c>
      <c r="AN117" s="42">
        <v>491</v>
      </c>
      <c r="AO117" s="42">
        <v>486</v>
      </c>
      <c r="AP117" s="42">
        <v>462</v>
      </c>
      <c r="AQ117" s="42">
        <v>450</v>
      </c>
      <c r="AR117" s="42">
        <v>489</v>
      </c>
      <c r="AS117" s="42">
        <v>471</v>
      </c>
      <c r="AT117" s="42">
        <v>463</v>
      </c>
      <c r="AU117" s="42">
        <v>482</v>
      </c>
      <c r="AV117" s="42">
        <v>493</v>
      </c>
      <c r="AW117" s="42">
        <v>527</v>
      </c>
      <c r="AX117" s="42">
        <v>523</v>
      </c>
      <c r="AY117" s="42">
        <v>511</v>
      </c>
      <c r="AZ117" s="42">
        <v>568</v>
      </c>
      <c r="BA117" s="42">
        <v>588</v>
      </c>
      <c r="BB117" s="42">
        <v>566</v>
      </c>
      <c r="BC117" s="42">
        <v>615</v>
      </c>
      <c r="BD117" s="42">
        <v>653</v>
      </c>
      <c r="BE117" s="42">
        <v>702</v>
      </c>
      <c r="BF117" s="42">
        <v>702</v>
      </c>
      <c r="BG117" s="42">
        <v>726</v>
      </c>
      <c r="BH117" s="42">
        <v>740</v>
      </c>
      <c r="BI117" s="42">
        <v>784</v>
      </c>
      <c r="BJ117" s="42">
        <v>788</v>
      </c>
      <c r="BK117" s="42">
        <v>812</v>
      </c>
      <c r="BL117" s="42">
        <v>842</v>
      </c>
      <c r="BM117" s="42">
        <v>832</v>
      </c>
      <c r="BN117" s="42">
        <v>845</v>
      </c>
      <c r="BO117" s="42">
        <v>725</v>
      </c>
      <c r="BP117" s="42">
        <v>723</v>
      </c>
      <c r="BQ117" s="42">
        <v>655</v>
      </c>
      <c r="BR117" s="42">
        <v>701</v>
      </c>
      <c r="BS117" s="42">
        <v>768</v>
      </c>
      <c r="BT117" s="42">
        <v>832</v>
      </c>
      <c r="BU117" s="42">
        <v>897</v>
      </c>
      <c r="BV117" s="42">
        <v>844</v>
      </c>
      <c r="BW117" s="42">
        <v>877</v>
      </c>
      <c r="BX117" s="42">
        <v>882</v>
      </c>
      <c r="BY117" s="42">
        <v>939</v>
      </c>
      <c r="BZ117" s="42">
        <v>929</v>
      </c>
      <c r="CA117" s="42">
        <v>873</v>
      </c>
      <c r="CB117" s="42">
        <v>934</v>
      </c>
      <c r="CC117" s="42">
        <v>953</v>
      </c>
      <c r="CD117" s="42">
        <v>885</v>
      </c>
      <c r="CE117" s="42">
        <v>933</v>
      </c>
      <c r="CF117" s="42">
        <v>944</v>
      </c>
      <c r="CG117" s="42">
        <v>980</v>
      </c>
      <c r="CH117" s="42">
        <v>951</v>
      </c>
      <c r="CI117" s="42">
        <v>938</v>
      </c>
      <c r="CJ117" s="42">
        <v>957</v>
      </c>
      <c r="CK117" s="42">
        <v>1052</v>
      </c>
      <c r="CL117" s="42">
        <v>1006</v>
      </c>
      <c r="CM117" s="42">
        <v>1104</v>
      </c>
      <c r="CN117" s="42">
        <v>968</v>
      </c>
      <c r="CO117" s="42">
        <v>1002</v>
      </c>
      <c r="CP117" s="42">
        <v>975</v>
      </c>
      <c r="CQ117" s="42">
        <v>1093</v>
      </c>
      <c r="CR117" s="42">
        <v>1080</v>
      </c>
      <c r="CS117" s="42">
        <v>1130</v>
      </c>
      <c r="CT117" s="42">
        <v>1169</v>
      </c>
      <c r="CU117" s="50">
        <v>1201</v>
      </c>
      <c r="CV117" s="50">
        <v>1196</v>
      </c>
      <c r="CW117" s="50">
        <v>1228</v>
      </c>
      <c r="CX117" s="50">
        <v>1198</v>
      </c>
    </row>
    <row r="118" spans="1:102">
      <c r="A118" s="9" t="s">
        <v>219</v>
      </c>
      <c r="B118" s="18" t="s">
        <v>1030</v>
      </c>
      <c r="C118" s="42">
        <v>88</v>
      </c>
      <c r="D118" s="42">
        <v>95</v>
      </c>
      <c r="E118" s="42">
        <v>101</v>
      </c>
      <c r="F118" s="42">
        <v>102</v>
      </c>
      <c r="G118" s="42">
        <v>109</v>
      </c>
      <c r="H118" s="42">
        <v>110</v>
      </c>
      <c r="I118" s="42">
        <v>126</v>
      </c>
      <c r="J118" s="42">
        <v>140</v>
      </c>
      <c r="K118" s="42">
        <v>179</v>
      </c>
      <c r="L118" s="42">
        <v>237</v>
      </c>
      <c r="M118" s="42">
        <v>225</v>
      </c>
      <c r="N118" s="42">
        <v>193</v>
      </c>
      <c r="O118" s="42">
        <v>189</v>
      </c>
      <c r="P118" s="42">
        <v>217</v>
      </c>
      <c r="Q118" s="42">
        <v>219</v>
      </c>
      <c r="R118" s="42">
        <v>291</v>
      </c>
      <c r="S118" s="42">
        <v>335</v>
      </c>
      <c r="T118" s="42">
        <v>323</v>
      </c>
      <c r="U118" s="42">
        <v>389</v>
      </c>
      <c r="V118" s="42">
        <v>325</v>
      </c>
      <c r="W118" s="49">
        <v>17</v>
      </c>
      <c r="X118" s="42">
        <v>24</v>
      </c>
      <c r="Y118" s="42">
        <v>27</v>
      </c>
      <c r="Z118" s="42">
        <v>20</v>
      </c>
      <c r="AA118" s="42">
        <v>29</v>
      </c>
      <c r="AB118" s="42">
        <v>23</v>
      </c>
      <c r="AC118" s="42">
        <v>21</v>
      </c>
      <c r="AD118" s="42">
        <v>22</v>
      </c>
      <c r="AE118" s="42">
        <v>27</v>
      </c>
      <c r="AF118" s="42">
        <v>22</v>
      </c>
      <c r="AG118" s="42">
        <v>26</v>
      </c>
      <c r="AH118" s="42">
        <v>26</v>
      </c>
      <c r="AI118" s="42">
        <v>24</v>
      </c>
      <c r="AJ118" s="42">
        <v>25</v>
      </c>
      <c r="AK118" s="42">
        <v>26</v>
      </c>
      <c r="AL118" s="42">
        <v>27</v>
      </c>
      <c r="AM118" s="42">
        <v>26</v>
      </c>
      <c r="AN118" s="42">
        <v>26</v>
      </c>
      <c r="AO118" s="42">
        <v>27</v>
      </c>
      <c r="AP118" s="42">
        <v>30</v>
      </c>
      <c r="AQ118" s="42">
        <v>24</v>
      </c>
      <c r="AR118" s="42">
        <v>33</v>
      </c>
      <c r="AS118" s="42">
        <v>28</v>
      </c>
      <c r="AT118" s="42">
        <v>25</v>
      </c>
      <c r="AU118" s="42">
        <v>36</v>
      </c>
      <c r="AV118" s="42">
        <v>28</v>
      </c>
      <c r="AW118" s="42">
        <v>31</v>
      </c>
      <c r="AX118" s="42">
        <v>31</v>
      </c>
      <c r="AY118" s="42">
        <v>32</v>
      </c>
      <c r="AZ118" s="42">
        <v>33</v>
      </c>
      <c r="BA118" s="42">
        <v>34</v>
      </c>
      <c r="BB118" s="42">
        <v>41</v>
      </c>
      <c r="BC118" s="42">
        <v>41</v>
      </c>
      <c r="BD118" s="42">
        <v>40</v>
      </c>
      <c r="BE118" s="42">
        <v>47</v>
      </c>
      <c r="BF118" s="42">
        <v>51</v>
      </c>
      <c r="BG118" s="42">
        <v>57</v>
      </c>
      <c r="BH118" s="42">
        <v>58</v>
      </c>
      <c r="BI118" s="42">
        <v>63</v>
      </c>
      <c r="BJ118" s="42">
        <v>59</v>
      </c>
      <c r="BK118" s="42">
        <v>56</v>
      </c>
      <c r="BL118" s="42">
        <v>59</v>
      </c>
      <c r="BM118" s="42">
        <v>57</v>
      </c>
      <c r="BN118" s="42">
        <v>53</v>
      </c>
      <c r="BO118" s="42">
        <v>51</v>
      </c>
      <c r="BP118" s="42">
        <v>59</v>
      </c>
      <c r="BQ118" s="42">
        <v>42</v>
      </c>
      <c r="BR118" s="42">
        <v>41</v>
      </c>
      <c r="BS118" s="42">
        <v>51</v>
      </c>
      <c r="BT118" s="42">
        <v>43</v>
      </c>
      <c r="BU118" s="42">
        <v>47</v>
      </c>
      <c r="BV118" s="42">
        <v>48</v>
      </c>
      <c r="BW118" s="42">
        <v>53</v>
      </c>
      <c r="BX118" s="42">
        <v>52</v>
      </c>
      <c r="BY118" s="42">
        <v>59</v>
      </c>
      <c r="BZ118" s="42">
        <v>53</v>
      </c>
      <c r="CA118" s="42">
        <v>48</v>
      </c>
      <c r="CB118" s="42">
        <v>50</v>
      </c>
      <c r="CC118" s="42">
        <v>57</v>
      </c>
      <c r="CD118" s="42">
        <v>64</v>
      </c>
      <c r="CE118" s="42">
        <v>67</v>
      </c>
      <c r="CF118" s="42">
        <v>73</v>
      </c>
      <c r="CG118" s="42">
        <v>65</v>
      </c>
      <c r="CH118" s="42">
        <v>86</v>
      </c>
      <c r="CI118" s="42">
        <v>68</v>
      </c>
      <c r="CJ118" s="42">
        <v>93</v>
      </c>
      <c r="CK118" s="42">
        <v>104</v>
      </c>
      <c r="CL118" s="42">
        <v>70</v>
      </c>
      <c r="CM118" s="42">
        <v>108</v>
      </c>
      <c r="CN118" s="42">
        <v>68</v>
      </c>
      <c r="CO118" s="42">
        <v>67</v>
      </c>
      <c r="CP118" s="42">
        <v>80</v>
      </c>
      <c r="CQ118" s="42">
        <v>100</v>
      </c>
      <c r="CR118" s="42">
        <v>106</v>
      </c>
      <c r="CS118" s="42">
        <v>95</v>
      </c>
      <c r="CT118" s="42">
        <v>88</v>
      </c>
      <c r="CU118" s="50">
        <v>79</v>
      </c>
      <c r="CV118" s="50">
        <v>75</v>
      </c>
      <c r="CW118" s="50">
        <v>90</v>
      </c>
      <c r="CX118" s="50">
        <v>81</v>
      </c>
    </row>
    <row r="119" spans="1:102">
      <c r="A119" s="9" t="s">
        <v>221</v>
      </c>
      <c r="B119" s="18" t="s">
        <v>1031</v>
      </c>
      <c r="C119" s="42">
        <v>32</v>
      </c>
      <c r="D119" s="42">
        <v>33</v>
      </c>
      <c r="E119" s="42">
        <v>33</v>
      </c>
      <c r="F119" s="42">
        <v>33</v>
      </c>
      <c r="G119" s="42">
        <v>34</v>
      </c>
      <c r="H119" s="42">
        <v>30</v>
      </c>
      <c r="I119" s="42">
        <v>32</v>
      </c>
      <c r="J119" s="42">
        <v>37</v>
      </c>
      <c r="K119" s="42">
        <v>132</v>
      </c>
      <c r="L119" s="42">
        <v>159</v>
      </c>
      <c r="M119" s="42">
        <v>153</v>
      </c>
      <c r="N119" s="42">
        <v>154</v>
      </c>
      <c r="O119" s="42">
        <v>179</v>
      </c>
      <c r="P119" s="42">
        <v>208</v>
      </c>
      <c r="Q119" s="42">
        <v>207</v>
      </c>
      <c r="R119" s="42">
        <v>220</v>
      </c>
      <c r="S119" s="42">
        <v>248</v>
      </c>
      <c r="T119" s="42">
        <v>229</v>
      </c>
      <c r="U119" s="42">
        <v>238</v>
      </c>
      <c r="V119" s="42">
        <v>260</v>
      </c>
      <c r="W119" s="49">
        <v>8</v>
      </c>
      <c r="X119" s="42">
        <v>8</v>
      </c>
      <c r="Y119" s="42">
        <v>8</v>
      </c>
      <c r="Z119" s="42">
        <v>8</v>
      </c>
      <c r="AA119" s="42">
        <v>8</v>
      </c>
      <c r="AB119" s="42">
        <v>7</v>
      </c>
      <c r="AC119" s="42">
        <v>9</v>
      </c>
      <c r="AD119" s="42">
        <v>9</v>
      </c>
      <c r="AE119" s="42">
        <v>9</v>
      </c>
      <c r="AF119" s="42">
        <v>7</v>
      </c>
      <c r="AG119" s="42">
        <v>8</v>
      </c>
      <c r="AH119" s="42">
        <v>9</v>
      </c>
      <c r="AI119" s="42">
        <v>9</v>
      </c>
      <c r="AJ119" s="42">
        <v>7</v>
      </c>
      <c r="AK119" s="42">
        <v>8</v>
      </c>
      <c r="AL119" s="42">
        <v>9</v>
      </c>
      <c r="AM119" s="42">
        <v>10</v>
      </c>
      <c r="AN119" s="42">
        <v>8</v>
      </c>
      <c r="AO119" s="42">
        <v>7</v>
      </c>
      <c r="AP119" s="42">
        <v>9</v>
      </c>
      <c r="AQ119" s="42">
        <v>7</v>
      </c>
      <c r="AR119" s="42">
        <v>8</v>
      </c>
      <c r="AS119" s="42">
        <v>7</v>
      </c>
      <c r="AT119" s="42">
        <v>8</v>
      </c>
      <c r="AU119" s="42">
        <v>9</v>
      </c>
      <c r="AV119" s="42">
        <v>8</v>
      </c>
      <c r="AW119" s="42">
        <v>8</v>
      </c>
      <c r="AX119" s="42">
        <v>7</v>
      </c>
      <c r="AY119" s="42">
        <v>8</v>
      </c>
      <c r="AZ119" s="42">
        <v>10</v>
      </c>
      <c r="BA119" s="42">
        <v>9</v>
      </c>
      <c r="BB119" s="42">
        <v>10</v>
      </c>
      <c r="BC119" s="42">
        <v>30</v>
      </c>
      <c r="BD119" s="42">
        <v>33</v>
      </c>
      <c r="BE119" s="42">
        <v>34</v>
      </c>
      <c r="BF119" s="42">
        <v>35</v>
      </c>
      <c r="BG119" s="42">
        <v>34</v>
      </c>
      <c r="BH119" s="42">
        <v>40</v>
      </c>
      <c r="BI119" s="42">
        <v>43</v>
      </c>
      <c r="BJ119" s="42">
        <v>42</v>
      </c>
      <c r="BK119" s="42">
        <v>37</v>
      </c>
      <c r="BL119" s="42">
        <v>41</v>
      </c>
      <c r="BM119" s="42">
        <v>37</v>
      </c>
      <c r="BN119" s="42">
        <v>38</v>
      </c>
      <c r="BO119" s="42">
        <v>38</v>
      </c>
      <c r="BP119" s="42">
        <v>38</v>
      </c>
      <c r="BQ119" s="42">
        <v>32</v>
      </c>
      <c r="BR119" s="42">
        <v>46</v>
      </c>
      <c r="BS119" s="42">
        <v>47</v>
      </c>
      <c r="BT119" s="42">
        <v>41</v>
      </c>
      <c r="BU119" s="42">
        <v>43</v>
      </c>
      <c r="BV119" s="42">
        <v>48</v>
      </c>
      <c r="BW119" s="42">
        <v>53</v>
      </c>
      <c r="BX119" s="42">
        <v>46</v>
      </c>
      <c r="BY119" s="42">
        <v>57</v>
      </c>
      <c r="BZ119" s="42">
        <v>52</v>
      </c>
      <c r="CA119" s="42">
        <v>50</v>
      </c>
      <c r="CB119" s="42">
        <v>50</v>
      </c>
      <c r="CC119" s="42">
        <v>52</v>
      </c>
      <c r="CD119" s="42">
        <v>55</v>
      </c>
      <c r="CE119" s="42">
        <v>53</v>
      </c>
      <c r="CF119" s="42">
        <v>55</v>
      </c>
      <c r="CG119" s="42">
        <v>53</v>
      </c>
      <c r="CH119" s="42">
        <v>59</v>
      </c>
      <c r="CI119" s="42">
        <v>58</v>
      </c>
      <c r="CJ119" s="42">
        <v>49</v>
      </c>
      <c r="CK119" s="42">
        <v>90</v>
      </c>
      <c r="CL119" s="42">
        <v>51</v>
      </c>
      <c r="CM119" s="42">
        <v>63</v>
      </c>
      <c r="CN119" s="42">
        <v>52</v>
      </c>
      <c r="CO119" s="42">
        <v>54</v>
      </c>
      <c r="CP119" s="42">
        <v>60</v>
      </c>
      <c r="CQ119" s="42">
        <v>59</v>
      </c>
      <c r="CR119" s="42">
        <v>55</v>
      </c>
      <c r="CS119" s="42">
        <v>59</v>
      </c>
      <c r="CT119" s="42">
        <v>65</v>
      </c>
      <c r="CU119" s="50">
        <v>66</v>
      </c>
      <c r="CV119" s="50">
        <v>55</v>
      </c>
      <c r="CW119" s="50">
        <v>66</v>
      </c>
      <c r="CX119" s="50">
        <v>73</v>
      </c>
    </row>
    <row r="120" spans="1:102">
      <c r="A120" s="9" t="s">
        <v>223</v>
      </c>
      <c r="B120" s="18" t="s">
        <v>1032</v>
      </c>
      <c r="C120" s="42">
        <v>6</v>
      </c>
      <c r="D120" s="42">
        <v>19</v>
      </c>
      <c r="E120" s="42">
        <v>24</v>
      </c>
      <c r="F120" s="42">
        <v>5</v>
      </c>
      <c r="G120" s="42">
        <v>9</v>
      </c>
      <c r="H120" s="42">
        <v>4</v>
      </c>
      <c r="I120" s="42">
        <v>3</v>
      </c>
      <c r="J120" s="42">
        <v>6</v>
      </c>
      <c r="K120" s="42">
        <v>7</v>
      </c>
      <c r="L120" s="42">
        <v>16</v>
      </c>
      <c r="M120" s="42">
        <v>56</v>
      </c>
      <c r="N120" s="42">
        <v>65</v>
      </c>
      <c r="O120" s="42">
        <v>35</v>
      </c>
      <c r="P120" s="42">
        <v>8</v>
      </c>
      <c r="Q120" s="42">
        <v>17</v>
      </c>
      <c r="R120" s="42">
        <v>32</v>
      </c>
      <c r="S120" s="42">
        <v>24</v>
      </c>
      <c r="T120" s="42">
        <v>20</v>
      </c>
      <c r="U120" s="42">
        <v>37</v>
      </c>
      <c r="V120" s="42">
        <v>74</v>
      </c>
      <c r="W120" s="49">
        <v>0</v>
      </c>
      <c r="X120" s="42">
        <v>1</v>
      </c>
      <c r="Y120" s="42">
        <v>2</v>
      </c>
      <c r="Z120" s="42">
        <v>3</v>
      </c>
      <c r="AA120" s="42">
        <v>4</v>
      </c>
      <c r="AB120" s="42">
        <v>7</v>
      </c>
      <c r="AC120" s="42">
        <v>2</v>
      </c>
      <c r="AD120" s="42">
        <v>6</v>
      </c>
      <c r="AE120" s="42">
        <v>18</v>
      </c>
      <c r="AF120" s="42">
        <v>1</v>
      </c>
      <c r="AG120" s="42">
        <v>4</v>
      </c>
      <c r="AH120" s="42">
        <v>1</v>
      </c>
      <c r="AI120" s="42">
        <v>2</v>
      </c>
      <c r="AJ120" s="42">
        <v>2</v>
      </c>
      <c r="AK120" s="42">
        <v>0</v>
      </c>
      <c r="AL120" s="42">
        <v>1</v>
      </c>
      <c r="AM120" s="42">
        <v>2</v>
      </c>
      <c r="AN120" s="42">
        <v>1</v>
      </c>
      <c r="AO120" s="42">
        <v>5</v>
      </c>
      <c r="AP120" s="42">
        <v>1</v>
      </c>
      <c r="AQ120" s="42">
        <v>2</v>
      </c>
      <c r="AR120" s="42">
        <v>1</v>
      </c>
      <c r="AS120" s="42">
        <v>1</v>
      </c>
      <c r="AT120" s="42">
        <v>0</v>
      </c>
      <c r="AU120" s="42">
        <v>1</v>
      </c>
      <c r="AV120" s="42">
        <v>1</v>
      </c>
      <c r="AW120" s="42">
        <v>1</v>
      </c>
      <c r="AX120" s="42">
        <v>0</v>
      </c>
      <c r="AY120" s="42">
        <v>1</v>
      </c>
      <c r="AZ120" s="42">
        <v>2</v>
      </c>
      <c r="BA120" s="42">
        <v>2</v>
      </c>
      <c r="BB120" s="42">
        <v>1</v>
      </c>
      <c r="BC120" s="42">
        <v>2</v>
      </c>
      <c r="BD120" s="42">
        <v>1</v>
      </c>
      <c r="BE120" s="42">
        <v>2</v>
      </c>
      <c r="BF120" s="42">
        <v>2</v>
      </c>
      <c r="BG120" s="42">
        <v>3</v>
      </c>
      <c r="BH120" s="42">
        <v>3</v>
      </c>
      <c r="BI120" s="42">
        <v>2</v>
      </c>
      <c r="BJ120" s="42">
        <v>8</v>
      </c>
      <c r="BK120" s="42">
        <v>23</v>
      </c>
      <c r="BL120" s="42">
        <v>21</v>
      </c>
      <c r="BM120" s="42">
        <v>8</v>
      </c>
      <c r="BN120" s="42">
        <v>4</v>
      </c>
      <c r="BO120" s="42">
        <v>9</v>
      </c>
      <c r="BP120" s="42">
        <v>36</v>
      </c>
      <c r="BQ120" s="42">
        <v>6</v>
      </c>
      <c r="BR120" s="42">
        <v>14</v>
      </c>
      <c r="BS120" s="42">
        <v>10</v>
      </c>
      <c r="BT120" s="42">
        <v>9</v>
      </c>
      <c r="BU120" s="42">
        <v>13</v>
      </c>
      <c r="BV120" s="42">
        <v>3</v>
      </c>
      <c r="BW120" s="42">
        <v>1</v>
      </c>
      <c r="BX120" s="42">
        <v>2</v>
      </c>
      <c r="BY120" s="42">
        <v>3</v>
      </c>
      <c r="BZ120" s="42">
        <v>2</v>
      </c>
      <c r="CA120" s="42">
        <v>4</v>
      </c>
      <c r="CB120" s="42">
        <v>4</v>
      </c>
      <c r="CC120" s="42">
        <v>7</v>
      </c>
      <c r="CD120" s="42">
        <v>2</v>
      </c>
      <c r="CE120" s="42">
        <v>13</v>
      </c>
      <c r="CF120" s="42">
        <v>8</v>
      </c>
      <c r="CG120" s="42">
        <v>9</v>
      </c>
      <c r="CH120" s="42">
        <v>2</v>
      </c>
      <c r="CI120" s="42">
        <v>7</v>
      </c>
      <c r="CJ120" s="42">
        <v>2</v>
      </c>
      <c r="CK120" s="42">
        <v>7</v>
      </c>
      <c r="CL120" s="42">
        <v>8</v>
      </c>
      <c r="CM120" s="42">
        <v>6</v>
      </c>
      <c r="CN120" s="42">
        <v>4</v>
      </c>
      <c r="CO120" s="42">
        <v>6</v>
      </c>
      <c r="CP120" s="42">
        <v>4</v>
      </c>
      <c r="CQ120" s="42">
        <v>3</v>
      </c>
      <c r="CR120" s="42">
        <v>6</v>
      </c>
      <c r="CS120" s="42">
        <v>15</v>
      </c>
      <c r="CT120" s="42">
        <v>13</v>
      </c>
      <c r="CU120" s="50">
        <v>44</v>
      </c>
      <c r="CV120" s="50">
        <v>12</v>
      </c>
      <c r="CW120" s="50">
        <v>7</v>
      </c>
      <c r="CX120" s="50">
        <v>11</v>
      </c>
    </row>
    <row r="121" spans="1:102">
      <c r="A121" s="9" t="s">
        <v>225</v>
      </c>
      <c r="B121" s="18" t="s">
        <v>1033</v>
      </c>
      <c r="C121" s="42">
        <v>108</v>
      </c>
      <c r="D121" s="42">
        <v>268</v>
      </c>
      <c r="E121" s="42">
        <v>167</v>
      </c>
      <c r="F121" s="42">
        <v>154</v>
      </c>
      <c r="G121" s="42">
        <v>234</v>
      </c>
      <c r="H121" s="42">
        <v>127</v>
      </c>
      <c r="I121" s="42">
        <v>102</v>
      </c>
      <c r="J121" s="42">
        <v>167</v>
      </c>
      <c r="K121" s="42">
        <v>199</v>
      </c>
      <c r="L121" s="42">
        <v>210</v>
      </c>
      <c r="M121" s="42">
        <v>219</v>
      </c>
      <c r="N121" s="42">
        <v>240</v>
      </c>
      <c r="O121" s="42">
        <v>272</v>
      </c>
      <c r="P121" s="42">
        <v>258</v>
      </c>
      <c r="Q121" s="42">
        <v>284</v>
      </c>
      <c r="R121" s="42">
        <v>198</v>
      </c>
      <c r="S121" s="42">
        <v>140</v>
      </c>
      <c r="T121" s="42">
        <v>168</v>
      </c>
      <c r="U121" s="42">
        <v>223</v>
      </c>
      <c r="V121" s="42">
        <v>279</v>
      </c>
      <c r="W121" s="49">
        <v>39</v>
      </c>
      <c r="X121" s="42">
        <v>26</v>
      </c>
      <c r="Y121" s="42">
        <v>27</v>
      </c>
      <c r="Z121" s="42">
        <v>16</v>
      </c>
      <c r="AA121" s="42">
        <v>20</v>
      </c>
      <c r="AB121" s="42">
        <v>115</v>
      </c>
      <c r="AC121" s="42">
        <v>35</v>
      </c>
      <c r="AD121" s="42">
        <v>98</v>
      </c>
      <c r="AE121" s="42">
        <v>35</v>
      </c>
      <c r="AF121" s="42">
        <v>70</v>
      </c>
      <c r="AG121" s="42">
        <v>25</v>
      </c>
      <c r="AH121" s="42">
        <v>37</v>
      </c>
      <c r="AI121" s="42">
        <v>22</v>
      </c>
      <c r="AJ121" s="42">
        <v>55</v>
      </c>
      <c r="AK121" s="42">
        <v>36</v>
      </c>
      <c r="AL121" s="42">
        <v>41</v>
      </c>
      <c r="AM121" s="42">
        <v>76</v>
      </c>
      <c r="AN121" s="42">
        <v>67</v>
      </c>
      <c r="AO121" s="42">
        <v>59</v>
      </c>
      <c r="AP121" s="42">
        <v>32</v>
      </c>
      <c r="AQ121" s="42">
        <v>39</v>
      </c>
      <c r="AR121" s="42">
        <v>32</v>
      </c>
      <c r="AS121" s="42">
        <v>24</v>
      </c>
      <c r="AT121" s="42">
        <v>32</v>
      </c>
      <c r="AU121" s="42">
        <v>21</v>
      </c>
      <c r="AV121" s="42">
        <v>26</v>
      </c>
      <c r="AW121" s="42">
        <v>26</v>
      </c>
      <c r="AX121" s="42">
        <v>29</v>
      </c>
      <c r="AY121" s="42">
        <v>23</v>
      </c>
      <c r="AZ121" s="42">
        <v>97</v>
      </c>
      <c r="BA121" s="42">
        <v>25</v>
      </c>
      <c r="BB121" s="42">
        <v>22</v>
      </c>
      <c r="BC121" s="42">
        <v>97</v>
      </c>
      <c r="BD121" s="42">
        <v>39</v>
      </c>
      <c r="BE121" s="42">
        <v>32</v>
      </c>
      <c r="BF121" s="42">
        <v>31</v>
      </c>
      <c r="BG121" s="42">
        <v>54</v>
      </c>
      <c r="BH121" s="42">
        <v>65</v>
      </c>
      <c r="BI121" s="42">
        <v>32</v>
      </c>
      <c r="BJ121" s="42">
        <v>59</v>
      </c>
      <c r="BK121" s="42">
        <v>55</v>
      </c>
      <c r="BL121" s="42">
        <v>37</v>
      </c>
      <c r="BM121" s="42">
        <v>61</v>
      </c>
      <c r="BN121" s="42">
        <v>66</v>
      </c>
      <c r="BO121" s="42">
        <v>60</v>
      </c>
      <c r="BP121" s="42">
        <v>53</v>
      </c>
      <c r="BQ121" s="42">
        <v>59</v>
      </c>
      <c r="BR121" s="42">
        <v>68</v>
      </c>
      <c r="BS121" s="42">
        <v>91</v>
      </c>
      <c r="BT121" s="42">
        <v>60</v>
      </c>
      <c r="BU121" s="42">
        <v>67</v>
      </c>
      <c r="BV121" s="42">
        <v>54</v>
      </c>
      <c r="BW121" s="42">
        <v>52</v>
      </c>
      <c r="BX121" s="42">
        <v>49</v>
      </c>
      <c r="BY121" s="42">
        <v>57</v>
      </c>
      <c r="BZ121" s="42">
        <v>100</v>
      </c>
      <c r="CA121" s="42">
        <v>99</v>
      </c>
      <c r="CB121" s="42">
        <v>110</v>
      </c>
      <c r="CC121" s="42">
        <v>43</v>
      </c>
      <c r="CD121" s="42">
        <v>32</v>
      </c>
      <c r="CE121" s="42">
        <v>47</v>
      </c>
      <c r="CF121" s="42">
        <v>60</v>
      </c>
      <c r="CG121" s="42">
        <v>52</v>
      </c>
      <c r="CH121" s="42">
        <v>39</v>
      </c>
      <c r="CI121" s="42">
        <v>49</v>
      </c>
      <c r="CJ121" s="42">
        <v>43</v>
      </c>
      <c r="CK121" s="42">
        <v>26</v>
      </c>
      <c r="CL121" s="42">
        <v>22</v>
      </c>
      <c r="CM121" s="42">
        <v>38</v>
      </c>
      <c r="CN121" s="42">
        <v>25</v>
      </c>
      <c r="CO121" s="42">
        <v>35</v>
      </c>
      <c r="CP121" s="42">
        <v>70</v>
      </c>
      <c r="CQ121" s="42">
        <v>68</v>
      </c>
      <c r="CR121" s="42">
        <v>59</v>
      </c>
      <c r="CS121" s="42">
        <v>38</v>
      </c>
      <c r="CT121" s="42">
        <v>58</v>
      </c>
      <c r="CU121" s="50">
        <v>80</v>
      </c>
      <c r="CV121" s="50">
        <v>60</v>
      </c>
      <c r="CW121" s="50">
        <v>38</v>
      </c>
      <c r="CX121" s="50">
        <v>101</v>
      </c>
    </row>
    <row r="122" spans="1:102">
      <c r="A122" s="9" t="s">
        <v>227</v>
      </c>
      <c r="B122" s="18" t="s">
        <v>1034</v>
      </c>
      <c r="C122" s="42">
        <v>695</v>
      </c>
      <c r="D122" s="42">
        <v>782</v>
      </c>
      <c r="E122" s="42">
        <v>891</v>
      </c>
      <c r="F122" s="42">
        <v>1002</v>
      </c>
      <c r="G122" s="42">
        <v>882</v>
      </c>
      <c r="H122" s="42">
        <v>789</v>
      </c>
      <c r="I122" s="42">
        <v>840</v>
      </c>
      <c r="J122" s="42">
        <v>943</v>
      </c>
      <c r="K122" s="42">
        <v>1036</v>
      </c>
      <c r="L122" s="42">
        <v>1072</v>
      </c>
      <c r="M122" s="42">
        <v>1157</v>
      </c>
      <c r="N122" s="42">
        <v>981</v>
      </c>
      <c r="O122" s="42">
        <v>1232</v>
      </c>
      <c r="P122" s="42">
        <v>1264</v>
      </c>
      <c r="Q122" s="42">
        <v>1351</v>
      </c>
      <c r="R122" s="42">
        <v>1319</v>
      </c>
      <c r="S122" s="42">
        <v>1372</v>
      </c>
      <c r="T122" s="42">
        <v>1445</v>
      </c>
      <c r="U122" s="42">
        <v>1552</v>
      </c>
      <c r="V122" s="42">
        <v>1670</v>
      </c>
      <c r="W122" s="49">
        <v>156</v>
      </c>
      <c r="X122" s="42">
        <v>186</v>
      </c>
      <c r="Y122" s="42">
        <v>189</v>
      </c>
      <c r="Z122" s="42">
        <v>164</v>
      </c>
      <c r="AA122" s="42">
        <v>168</v>
      </c>
      <c r="AB122" s="42">
        <v>207</v>
      </c>
      <c r="AC122" s="42">
        <v>214</v>
      </c>
      <c r="AD122" s="42">
        <v>193</v>
      </c>
      <c r="AE122" s="42">
        <v>214</v>
      </c>
      <c r="AF122" s="42">
        <v>206</v>
      </c>
      <c r="AG122" s="42">
        <v>221</v>
      </c>
      <c r="AH122" s="42">
        <v>250</v>
      </c>
      <c r="AI122" s="42">
        <v>243</v>
      </c>
      <c r="AJ122" s="42">
        <v>262</v>
      </c>
      <c r="AK122" s="42">
        <v>266</v>
      </c>
      <c r="AL122" s="42">
        <v>231</v>
      </c>
      <c r="AM122" s="42">
        <v>225</v>
      </c>
      <c r="AN122" s="42">
        <v>233</v>
      </c>
      <c r="AO122" s="42">
        <v>229</v>
      </c>
      <c r="AP122" s="42">
        <v>195</v>
      </c>
      <c r="AQ122" s="42">
        <v>187</v>
      </c>
      <c r="AR122" s="42">
        <v>207</v>
      </c>
      <c r="AS122" s="42">
        <v>201</v>
      </c>
      <c r="AT122" s="42">
        <v>194</v>
      </c>
      <c r="AU122" s="42">
        <v>200</v>
      </c>
      <c r="AV122" s="42">
        <v>212</v>
      </c>
      <c r="AW122" s="42">
        <v>218</v>
      </c>
      <c r="AX122" s="42">
        <v>210</v>
      </c>
      <c r="AY122" s="42">
        <v>205</v>
      </c>
      <c r="AZ122" s="42">
        <v>251</v>
      </c>
      <c r="BA122" s="42">
        <v>261</v>
      </c>
      <c r="BB122" s="42">
        <v>226</v>
      </c>
      <c r="BC122" s="42">
        <v>231</v>
      </c>
      <c r="BD122" s="42">
        <v>262</v>
      </c>
      <c r="BE122" s="42">
        <v>286</v>
      </c>
      <c r="BF122" s="42">
        <v>257</v>
      </c>
      <c r="BG122" s="42">
        <v>263</v>
      </c>
      <c r="BH122" s="42">
        <v>260</v>
      </c>
      <c r="BI122" s="42">
        <v>273</v>
      </c>
      <c r="BJ122" s="42">
        <v>276</v>
      </c>
      <c r="BK122" s="42">
        <v>298</v>
      </c>
      <c r="BL122" s="42">
        <v>295</v>
      </c>
      <c r="BM122" s="42">
        <v>282</v>
      </c>
      <c r="BN122" s="42">
        <v>282</v>
      </c>
      <c r="BO122" s="42">
        <v>260</v>
      </c>
      <c r="BP122" s="42">
        <v>239</v>
      </c>
      <c r="BQ122" s="42">
        <v>242</v>
      </c>
      <c r="BR122" s="42">
        <v>240</v>
      </c>
      <c r="BS122" s="42">
        <v>285</v>
      </c>
      <c r="BT122" s="42">
        <v>317</v>
      </c>
      <c r="BU122" s="42">
        <v>335</v>
      </c>
      <c r="BV122" s="42">
        <v>295</v>
      </c>
      <c r="BW122" s="42">
        <v>313</v>
      </c>
      <c r="BX122" s="42">
        <v>322</v>
      </c>
      <c r="BY122" s="42">
        <v>318</v>
      </c>
      <c r="BZ122" s="42">
        <v>311</v>
      </c>
      <c r="CA122" s="42">
        <v>319</v>
      </c>
      <c r="CB122" s="42">
        <v>344</v>
      </c>
      <c r="CC122" s="42">
        <v>365</v>
      </c>
      <c r="CD122" s="42">
        <v>323</v>
      </c>
      <c r="CE122" s="42">
        <v>339</v>
      </c>
      <c r="CF122" s="42">
        <v>322</v>
      </c>
      <c r="CG122" s="42">
        <v>352</v>
      </c>
      <c r="CH122" s="42">
        <v>306</v>
      </c>
      <c r="CI122" s="42">
        <v>333</v>
      </c>
      <c r="CJ122" s="42">
        <v>324</v>
      </c>
      <c r="CK122" s="42">
        <v>353</v>
      </c>
      <c r="CL122" s="42">
        <v>362</v>
      </c>
      <c r="CM122" s="42">
        <v>398</v>
      </c>
      <c r="CN122" s="42">
        <v>352</v>
      </c>
      <c r="CO122" s="42">
        <v>366</v>
      </c>
      <c r="CP122" s="42">
        <v>329</v>
      </c>
      <c r="CQ122" s="42">
        <v>394</v>
      </c>
      <c r="CR122" s="42">
        <v>361</v>
      </c>
      <c r="CS122" s="42">
        <v>398</v>
      </c>
      <c r="CT122" s="42">
        <v>399</v>
      </c>
      <c r="CU122" s="50">
        <v>427</v>
      </c>
      <c r="CV122" s="50">
        <v>426</v>
      </c>
      <c r="CW122" s="50">
        <v>424</v>
      </c>
      <c r="CX122" s="50">
        <v>393</v>
      </c>
    </row>
    <row r="123" spans="1:102">
      <c r="A123" s="9" t="s">
        <v>229</v>
      </c>
      <c r="B123" s="18" t="s">
        <v>1035</v>
      </c>
      <c r="C123" s="42">
        <v>767</v>
      </c>
      <c r="D123" s="42">
        <v>810</v>
      </c>
      <c r="E123" s="42">
        <v>893</v>
      </c>
      <c r="F123" s="42">
        <v>945</v>
      </c>
      <c r="G123" s="42">
        <v>894</v>
      </c>
      <c r="H123" s="42">
        <v>940</v>
      </c>
      <c r="I123" s="42">
        <v>1024</v>
      </c>
      <c r="J123" s="42">
        <v>1107</v>
      </c>
      <c r="K123" s="42">
        <v>1318</v>
      </c>
      <c r="L123" s="42">
        <v>1554</v>
      </c>
      <c r="M123" s="42">
        <v>1740</v>
      </c>
      <c r="N123" s="42">
        <v>1411</v>
      </c>
      <c r="O123" s="42">
        <v>1706</v>
      </c>
      <c r="P123" s="42">
        <v>1930</v>
      </c>
      <c r="Q123" s="42">
        <v>1851</v>
      </c>
      <c r="R123" s="42">
        <v>1946</v>
      </c>
      <c r="S123" s="42">
        <v>1974</v>
      </c>
      <c r="T123" s="42">
        <v>2032</v>
      </c>
      <c r="U123" s="42">
        <v>2256</v>
      </c>
      <c r="V123" s="42">
        <v>2494</v>
      </c>
      <c r="W123" s="49">
        <v>203</v>
      </c>
      <c r="X123" s="42">
        <v>189</v>
      </c>
      <c r="Y123" s="42">
        <v>186</v>
      </c>
      <c r="Z123" s="42">
        <v>189</v>
      </c>
      <c r="AA123" s="42">
        <v>191</v>
      </c>
      <c r="AB123" s="42">
        <v>196</v>
      </c>
      <c r="AC123" s="42">
        <v>210</v>
      </c>
      <c r="AD123" s="42">
        <v>213</v>
      </c>
      <c r="AE123" s="42">
        <v>214</v>
      </c>
      <c r="AF123" s="42">
        <v>219</v>
      </c>
      <c r="AG123" s="42">
        <v>234</v>
      </c>
      <c r="AH123" s="42">
        <v>226</v>
      </c>
      <c r="AI123" s="42">
        <v>239</v>
      </c>
      <c r="AJ123" s="42">
        <v>233</v>
      </c>
      <c r="AK123" s="42">
        <v>241</v>
      </c>
      <c r="AL123" s="42">
        <v>232</v>
      </c>
      <c r="AM123" s="42">
        <v>226</v>
      </c>
      <c r="AN123" s="42">
        <v>223</v>
      </c>
      <c r="AO123" s="42">
        <v>218</v>
      </c>
      <c r="AP123" s="42">
        <v>227</v>
      </c>
      <c r="AQ123" s="42">
        <v>230</v>
      </c>
      <c r="AR123" s="42">
        <v>240</v>
      </c>
      <c r="AS123" s="42">
        <v>234</v>
      </c>
      <c r="AT123" s="42">
        <v>236</v>
      </c>
      <c r="AU123" s="42">
        <v>236</v>
      </c>
      <c r="AV123" s="42">
        <v>244</v>
      </c>
      <c r="AW123" s="42">
        <v>269</v>
      </c>
      <c r="AX123" s="42">
        <v>275</v>
      </c>
      <c r="AY123" s="42">
        <v>265</v>
      </c>
      <c r="AZ123" s="42">
        <v>272</v>
      </c>
      <c r="BA123" s="42">
        <v>282</v>
      </c>
      <c r="BB123" s="42">
        <v>288</v>
      </c>
      <c r="BC123" s="42">
        <v>311</v>
      </c>
      <c r="BD123" s="42">
        <v>317</v>
      </c>
      <c r="BE123" s="42">
        <v>333</v>
      </c>
      <c r="BF123" s="42">
        <v>357</v>
      </c>
      <c r="BG123" s="42">
        <v>369</v>
      </c>
      <c r="BH123" s="42">
        <v>379</v>
      </c>
      <c r="BI123" s="42">
        <v>403</v>
      </c>
      <c r="BJ123" s="42">
        <v>403</v>
      </c>
      <c r="BK123" s="42">
        <v>398</v>
      </c>
      <c r="BL123" s="42">
        <v>426</v>
      </c>
      <c r="BM123" s="42">
        <v>448</v>
      </c>
      <c r="BN123" s="42">
        <v>468</v>
      </c>
      <c r="BO123" s="42">
        <v>367</v>
      </c>
      <c r="BP123" s="42">
        <v>351</v>
      </c>
      <c r="BQ123" s="42">
        <v>333</v>
      </c>
      <c r="BR123" s="42">
        <v>360</v>
      </c>
      <c r="BS123" s="42">
        <v>375</v>
      </c>
      <c r="BT123" s="42">
        <v>422</v>
      </c>
      <c r="BU123" s="42">
        <v>459</v>
      </c>
      <c r="BV123" s="42">
        <v>450</v>
      </c>
      <c r="BW123" s="42">
        <v>457</v>
      </c>
      <c r="BX123" s="42">
        <v>460</v>
      </c>
      <c r="BY123" s="42">
        <v>502</v>
      </c>
      <c r="BZ123" s="42">
        <v>511</v>
      </c>
      <c r="CA123" s="42">
        <v>452</v>
      </c>
      <c r="CB123" s="42">
        <v>486</v>
      </c>
      <c r="CC123" s="42">
        <v>472</v>
      </c>
      <c r="CD123" s="42">
        <v>441</v>
      </c>
      <c r="CE123" s="42">
        <v>461</v>
      </c>
      <c r="CF123" s="42">
        <v>486</v>
      </c>
      <c r="CG123" s="42">
        <v>501</v>
      </c>
      <c r="CH123" s="42">
        <v>498</v>
      </c>
      <c r="CI123" s="42">
        <v>472</v>
      </c>
      <c r="CJ123" s="42">
        <v>489</v>
      </c>
      <c r="CK123" s="42">
        <v>498</v>
      </c>
      <c r="CL123" s="42">
        <v>515</v>
      </c>
      <c r="CM123" s="42">
        <v>529</v>
      </c>
      <c r="CN123" s="42">
        <v>492</v>
      </c>
      <c r="CO123" s="42">
        <v>509</v>
      </c>
      <c r="CP123" s="42">
        <v>502</v>
      </c>
      <c r="CQ123" s="42">
        <v>537</v>
      </c>
      <c r="CR123" s="42">
        <v>552</v>
      </c>
      <c r="CS123" s="42">
        <v>563</v>
      </c>
      <c r="CT123" s="42">
        <v>604</v>
      </c>
      <c r="CU123" s="50">
        <v>585</v>
      </c>
      <c r="CV123" s="50">
        <v>628</v>
      </c>
      <c r="CW123" s="50">
        <v>641</v>
      </c>
      <c r="CX123" s="50">
        <v>640</v>
      </c>
    </row>
    <row r="124" spans="1:102">
      <c r="A124" s="1" t="s">
        <v>231</v>
      </c>
      <c r="B124" s="18" t="s">
        <v>1036</v>
      </c>
      <c r="C124" s="42">
        <v>18806</v>
      </c>
      <c r="D124" s="42">
        <v>20904</v>
      </c>
      <c r="E124" s="42">
        <v>26926</v>
      </c>
      <c r="F124" s="42">
        <v>22447</v>
      </c>
      <c r="G124" s="42">
        <v>18316</v>
      </c>
      <c r="H124" s="42">
        <v>17695</v>
      </c>
      <c r="I124" s="42">
        <v>18804</v>
      </c>
      <c r="J124" s="42">
        <v>18523</v>
      </c>
      <c r="K124" s="42">
        <v>19848</v>
      </c>
      <c r="L124" s="42">
        <v>18354</v>
      </c>
      <c r="M124" s="42">
        <v>19153</v>
      </c>
      <c r="N124" s="42">
        <v>18706</v>
      </c>
      <c r="O124" s="42">
        <v>21375</v>
      </c>
      <c r="P124" s="42">
        <v>21457</v>
      </c>
      <c r="Q124" s="42">
        <v>20959</v>
      </c>
      <c r="R124" s="42">
        <v>21648</v>
      </c>
      <c r="S124" s="42">
        <v>21269</v>
      </c>
      <c r="T124" s="42">
        <v>21986</v>
      </c>
      <c r="U124" s="42">
        <v>25033</v>
      </c>
      <c r="V124" s="42">
        <v>26804</v>
      </c>
      <c r="W124" s="49">
        <v>4845</v>
      </c>
      <c r="X124" s="42">
        <v>4680</v>
      </c>
      <c r="Y124" s="42">
        <v>4627</v>
      </c>
      <c r="Z124" s="42">
        <v>4654</v>
      </c>
      <c r="AA124" s="42">
        <v>4853</v>
      </c>
      <c r="AB124" s="42">
        <v>5001</v>
      </c>
      <c r="AC124" s="42">
        <v>5329</v>
      </c>
      <c r="AD124" s="42">
        <v>5721</v>
      </c>
      <c r="AE124" s="42">
        <v>5813</v>
      </c>
      <c r="AF124" s="42">
        <v>6490</v>
      </c>
      <c r="AG124" s="42">
        <v>7292</v>
      </c>
      <c r="AH124" s="42">
        <v>7331</v>
      </c>
      <c r="AI124" s="42">
        <v>6888</v>
      </c>
      <c r="AJ124" s="42">
        <v>5835</v>
      </c>
      <c r="AK124" s="42">
        <v>5137</v>
      </c>
      <c r="AL124" s="42">
        <v>4587</v>
      </c>
      <c r="AM124" s="42">
        <v>4816</v>
      </c>
      <c r="AN124" s="42">
        <v>4629</v>
      </c>
      <c r="AO124" s="42">
        <v>4519</v>
      </c>
      <c r="AP124" s="42">
        <v>4352</v>
      </c>
      <c r="AQ124" s="42">
        <v>4235</v>
      </c>
      <c r="AR124" s="42">
        <v>4330</v>
      </c>
      <c r="AS124" s="42">
        <v>4474</v>
      </c>
      <c r="AT124" s="42">
        <v>4656</v>
      </c>
      <c r="AU124" s="42">
        <v>4636</v>
      </c>
      <c r="AV124" s="42">
        <v>4736</v>
      </c>
      <c r="AW124" s="42">
        <v>4839</v>
      </c>
      <c r="AX124" s="42">
        <v>4593</v>
      </c>
      <c r="AY124" s="42">
        <v>4486</v>
      </c>
      <c r="AZ124" s="42">
        <v>4617</v>
      </c>
      <c r="BA124" s="42">
        <v>4769</v>
      </c>
      <c r="BB124" s="42">
        <v>4651</v>
      </c>
      <c r="BC124" s="42">
        <v>5049</v>
      </c>
      <c r="BD124" s="42">
        <v>5029</v>
      </c>
      <c r="BE124" s="42">
        <v>4837</v>
      </c>
      <c r="BF124" s="42">
        <v>4933</v>
      </c>
      <c r="BG124" s="42">
        <v>4644</v>
      </c>
      <c r="BH124" s="42">
        <v>4379</v>
      </c>
      <c r="BI124" s="42">
        <v>4749</v>
      </c>
      <c r="BJ124" s="42">
        <v>4582</v>
      </c>
      <c r="BK124" s="42">
        <v>4637</v>
      </c>
      <c r="BL124" s="42">
        <v>4746</v>
      </c>
      <c r="BM124" s="42">
        <v>5031</v>
      </c>
      <c r="BN124" s="42">
        <v>4739</v>
      </c>
      <c r="BO124" s="42">
        <v>4617</v>
      </c>
      <c r="BP124" s="42">
        <v>4617</v>
      </c>
      <c r="BQ124" s="42">
        <v>4589</v>
      </c>
      <c r="BR124" s="42">
        <v>4883</v>
      </c>
      <c r="BS124" s="42">
        <v>4949</v>
      </c>
      <c r="BT124" s="42">
        <v>5450</v>
      </c>
      <c r="BU124" s="42">
        <v>5422</v>
      </c>
      <c r="BV124" s="42">
        <v>5554</v>
      </c>
      <c r="BW124" s="42">
        <v>5215</v>
      </c>
      <c r="BX124" s="42">
        <v>5229</v>
      </c>
      <c r="BY124" s="42">
        <v>5567</v>
      </c>
      <c r="BZ124" s="42">
        <v>5446</v>
      </c>
      <c r="CA124" s="42">
        <v>5340</v>
      </c>
      <c r="CB124" s="42">
        <v>5290</v>
      </c>
      <c r="CC124" s="42">
        <v>5359</v>
      </c>
      <c r="CD124" s="42">
        <v>4970</v>
      </c>
      <c r="CE124" s="42">
        <v>5166</v>
      </c>
      <c r="CF124" s="42">
        <v>5435</v>
      </c>
      <c r="CG124" s="42">
        <v>5661</v>
      </c>
      <c r="CH124" s="42">
        <v>5386</v>
      </c>
      <c r="CI124" s="42">
        <v>5364</v>
      </c>
      <c r="CJ124" s="42">
        <v>5203</v>
      </c>
      <c r="CK124" s="42">
        <v>5196</v>
      </c>
      <c r="CL124" s="42">
        <v>5506</v>
      </c>
      <c r="CM124" s="42">
        <v>5576</v>
      </c>
      <c r="CN124" s="42">
        <v>5307</v>
      </c>
      <c r="CO124" s="42">
        <v>5485</v>
      </c>
      <c r="CP124" s="42">
        <v>5618</v>
      </c>
      <c r="CQ124" s="42">
        <v>5669</v>
      </c>
      <c r="CR124" s="42">
        <v>6139</v>
      </c>
      <c r="CS124" s="42">
        <v>6327</v>
      </c>
      <c r="CT124" s="42">
        <v>6898</v>
      </c>
      <c r="CU124" s="50">
        <v>6415</v>
      </c>
      <c r="CV124" s="50">
        <v>6641</v>
      </c>
      <c r="CW124" s="50">
        <v>6843</v>
      </c>
      <c r="CX124" s="50">
        <v>6905</v>
      </c>
    </row>
    <row r="125" spans="1:102">
      <c r="A125" s="9" t="s">
        <v>233</v>
      </c>
      <c r="B125" s="18" t="s">
        <v>1037</v>
      </c>
      <c r="C125" s="42">
        <v>3716</v>
      </c>
      <c r="D125" s="42">
        <v>4514</v>
      </c>
      <c r="E125" s="42">
        <v>7492</v>
      </c>
      <c r="F125" s="42">
        <v>5761</v>
      </c>
      <c r="G125" s="42">
        <v>3507</v>
      </c>
      <c r="H125" s="42">
        <v>3238</v>
      </c>
      <c r="I125" s="42">
        <v>3712</v>
      </c>
      <c r="J125" s="42">
        <v>3138</v>
      </c>
      <c r="K125" s="42">
        <v>2540</v>
      </c>
      <c r="L125" s="42">
        <v>1578</v>
      </c>
      <c r="M125" s="42">
        <v>1654</v>
      </c>
      <c r="N125" s="42">
        <v>1423</v>
      </c>
      <c r="O125" s="42">
        <v>1891</v>
      </c>
      <c r="P125" s="42">
        <v>1842</v>
      </c>
      <c r="Q125" s="42">
        <v>1442</v>
      </c>
      <c r="R125" s="42">
        <v>1409</v>
      </c>
      <c r="S125" s="42">
        <v>2040</v>
      </c>
      <c r="T125" s="42">
        <v>2128</v>
      </c>
      <c r="U125" s="42">
        <v>2001</v>
      </c>
      <c r="V125" s="42">
        <v>1550</v>
      </c>
      <c r="W125" s="49">
        <v>969</v>
      </c>
      <c r="X125" s="42">
        <v>959</v>
      </c>
      <c r="Y125" s="42">
        <v>928</v>
      </c>
      <c r="Z125" s="42">
        <v>860</v>
      </c>
      <c r="AA125" s="42">
        <v>922</v>
      </c>
      <c r="AB125" s="42">
        <v>1041</v>
      </c>
      <c r="AC125" s="42">
        <v>1234</v>
      </c>
      <c r="AD125" s="42">
        <v>1317</v>
      </c>
      <c r="AE125" s="42">
        <v>1457</v>
      </c>
      <c r="AF125" s="42">
        <v>1729</v>
      </c>
      <c r="AG125" s="42">
        <v>2069</v>
      </c>
      <c r="AH125" s="42">
        <v>2237</v>
      </c>
      <c r="AI125" s="42">
        <v>2122</v>
      </c>
      <c r="AJ125" s="42">
        <v>1535</v>
      </c>
      <c r="AK125" s="42">
        <v>1168</v>
      </c>
      <c r="AL125" s="42">
        <v>936</v>
      </c>
      <c r="AM125" s="42">
        <v>943</v>
      </c>
      <c r="AN125" s="42">
        <v>904</v>
      </c>
      <c r="AO125" s="42">
        <v>849</v>
      </c>
      <c r="AP125" s="42">
        <v>811</v>
      </c>
      <c r="AQ125" s="42">
        <v>711</v>
      </c>
      <c r="AR125" s="42">
        <v>803</v>
      </c>
      <c r="AS125" s="42">
        <v>832</v>
      </c>
      <c r="AT125" s="42">
        <v>892</v>
      </c>
      <c r="AU125" s="42">
        <v>954</v>
      </c>
      <c r="AV125" s="42">
        <v>875</v>
      </c>
      <c r="AW125" s="42">
        <v>972</v>
      </c>
      <c r="AX125" s="42">
        <v>911</v>
      </c>
      <c r="AY125" s="42">
        <v>847</v>
      </c>
      <c r="AZ125" s="42">
        <v>863</v>
      </c>
      <c r="BA125" s="42">
        <v>776</v>
      </c>
      <c r="BB125" s="42">
        <v>652</v>
      </c>
      <c r="BC125" s="42">
        <v>657</v>
      </c>
      <c r="BD125" s="42">
        <v>653</v>
      </c>
      <c r="BE125" s="42">
        <v>619</v>
      </c>
      <c r="BF125" s="42">
        <v>611</v>
      </c>
      <c r="BG125" s="42">
        <v>512</v>
      </c>
      <c r="BH125" s="42">
        <v>349</v>
      </c>
      <c r="BI125" s="42">
        <v>367</v>
      </c>
      <c r="BJ125" s="42">
        <v>350</v>
      </c>
      <c r="BK125" s="42">
        <v>408</v>
      </c>
      <c r="BL125" s="42">
        <v>415</v>
      </c>
      <c r="BM125" s="42">
        <v>433</v>
      </c>
      <c r="BN125" s="42">
        <v>398</v>
      </c>
      <c r="BO125" s="42">
        <v>323</v>
      </c>
      <c r="BP125" s="42">
        <v>350</v>
      </c>
      <c r="BQ125" s="42">
        <v>354</v>
      </c>
      <c r="BR125" s="42">
        <v>396</v>
      </c>
      <c r="BS125" s="42">
        <v>435</v>
      </c>
      <c r="BT125" s="42">
        <v>447</v>
      </c>
      <c r="BU125" s="42">
        <v>518</v>
      </c>
      <c r="BV125" s="42">
        <v>491</v>
      </c>
      <c r="BW125" s="42">
        <v>460</v>
      </c>
      <c r="BX125" s="42">
        <v>503</v>
      </c>
      <c r="BY125" s="42">
        <v>460</v>
      </c>
      <c r="BZ125" s="42">
        <v>419</v>
      </c>
      <c r="CA125" s="42">
        <v>340</v>
      </c>
      <c r="CB125" s="42">
        <v>404</v>
      </c>
      <c r="CC125" s="42">
        <v>384</v>
      </c>
      <c r="CD125" s="42">
        <v>314</v>
      </c>
      <c r="CE125" s="42">
        <v>325</v>
      </c>
      <c r="CF125" s="42">
        <v>346</v>
      </c>
      <c r="CG125" s="42">
        <v>374</v>
      </c>
      <c r="CH125" s="42">
        <v>364</v>
      </c>
      <c r="CI125" s="42">
        <v>492</v>
      </c>
      <c r="CJ125" s="42">
        <v>432</v>
      </c>
      <c r="CK125" s="42">
        <v>508</v>
      </c>
      <c r="CL125" s="42">
        <v>608</v>
      </c>
      <c r="CM125" s="42">
        <v>654</v>
      </c>
      <c r="CN125" s="42">
        <v>464</v>
      </c>
      <c r="CO125" s="42">
        <v>485</v>
      </c>
      <c r="CP125" s="42">
        <v>525</v>
      </c>
      <c r="CQ125" s="42">
        <v>526</v>
      </c>
      <c r="CR125" s="42">
        <v>508</v>
      </c>
      <c r="CS125" s="42">
        <v>491</v>
      </c>
      <c r="CT125" s="42">
        <v>476</v>
      </c>
      <c r="CU125" s="50">
        <v>338</v>
      </c>
      <c r="CV125" s="50">
        <v>418</v>
      </c>
      <c r="CW125" s="50">
        <v>449</v>
      </c>
      <c r="CX125" s="50">
        <v>345</v>
      </c>
    </row>
    <row r="126" spans="1:102">
      <c r="A126" s="9" t="s">
        <v>235</v>
      </c>
      <c r="B126" s="18" t="s">
        <v>1038</v>
      </c>
      <c r="C126" s="42">
        <v>7897</v>
      </c>
      <c r="D126" s="42">
        <v>9025</v>
      </c>
      <c r="E126" s="42">
        <v>10138</v>
      </c>
      <c r="F126" s="42">
        <v>7869</v>
      </c>
      <c r="G126" s="42">
        <v>6840</v>
      </c>
      <c r="H126" s="42">
        <v>6160</v>
      </c>
      <c r="I126" s="42">
        <v>6235</v>
      </c>
      <c r="J126" s="42">
        <v>6254</v>
      </c>
      <c r="K126" s="42">
        <v>6593</v>
      </c>
      <c r="L126" s="42">
        <v>5581</v>
      </c>
      <c r="M126" s="42">
        <v>5493</v>
      </c>
      <c r="N126" s="42">
        <v>5111</v>
      </c>
      <c r="O126" s="42">
        <v>6311</v>
      </c>
      <c r="P126" s="42">
        <v>5638</v>
      </c>
      <c r="Q126" s="42">
        <v>6138</v>
      </c>
      <c r="R126" s="42">
        <v>6478</v>
      </c>
      <c r="S126" s="42">
        <v>6308</v>
      </c>
      <c r="T126" s="42">
        <v>6121</v>
      </c>
      <c r="U126" s="42">
        <v>6826</v>
      </c>
      <c r="V126" s="42">
        <v>6649</v>
      </c>
      <c r="W126" s="49">
        <v>2039</v>
      </c>
      <c r="X126" s="42">
        <v>1914</v>
      </c>
      <c r="Y126" s="42">
        <v>1912</v>
      </c>
      <c r="Z126" s="42">
        <v>2032</v>
      </c>
      <c r="AA126" s="42">
        <v>2125</v>
      </c>
      <c r="AB126" s="42">
        <v>2221</v>
      </c>
      <c r="AC126" s="42">
        <v>2215</v>
      </c>
      <c r="AD126" s="42">
        <v>2464</v>
      </c>
      <c r="AE126" s="42">
        <v>2286</v>
      </c>
      <c r="AF126" s="42">
        <v>2446</v>
      </c>
      <c r="AG126" s="42">
        <v>2778</v>
      </c>
      <c r="AH126" s="42">
        <v>2628</v>
      </c>
      <c r="AI126" s="42">
        <v>2347</v>
      </c>
      <c r="AJ126" s="42">
        <v>2036</v>
      </c>
      <c r="AK126" s="42">
        <v>1779</v>
      </c>
      <c r="AL126" s="42">
        <v>1707</v>
      </c>
      <c r="AM126" s="42">
        <v>1800</v>
      </c>
      <c r="AN126" s="42">
        <v>1767</v>
      </c>
      <c r="AO126" s="42">
        <v>1659</v>
      </c>
      <c r="AP126" s="42">
        <v>1614</v>
      </c>
      <c r="AQ126" s="42">
        <v>1600</v>
      </c>
      <c r="AR126" s="42">
        <v>1499</v>
      </c>
      <c r="AS126" s="42">
        <v>1537</v>
      </c>
      <c r="AT126" s="42">
        <v>1524</v>
      </c>
      <c r="AU126" s="42">
        <v>1542</v>
      </c>
      <c r="AV126" s="42">
        <v>1672</v>
      </c>
      <c r="AW126" s="42">
        <v>1584</v>
      </c>
      <c r="AX126" s="42">
        <v>1437</v>
      </c>
      <c r="AY126" s="42">
        <v>1446</v>
      </c>
      <c r="AZ126" s="42">
        <v>1465</v>
      </c>
      <c r="BA126" s="42">
        <v>1674</v>
      </c>
      <c r="BB126" s="42">
        <v>1669</v>
      </c>
      <c r="BC126" s="42">
        <v>1737</v>
      </c>
      <c r="BD126" s="42">
        <v>1699</v>
      </c>
      <c r="BE126" s="42">
        <v>1606</v>
      </c>
      <c r="BF126" s="42">
        <v>1551</v>
      </c>
      <c r="BG126" s="42">
        <v>1419</v>
      </c>
      <c r="BH126" s="42">
        <v>1404</v>
      </c>
      <c r="BI126" s="42">
        <v>1518</v>
      </c>
      <c r="BJ126" s="42">
        <v>1240</v>
      </c>
      <c r="BK126" s="42">
        <v>1435</v>
      </c>
      <c r="BL126" s="42">
        <v>1446</v>
      </c>
      <c r="BM126" s="42">
        <v>1382</v>
      </c>
      <c r="BN126" s="42">
        <v>1230</v>
      </c>
      <c r="BO126" s="42">
        <v>1285</v>
      </c>
      <c r="BP126" s="42">
        <v>1298</v>
      </c>
      <c r="BQ126" s="42">
        <v>1186</v>
      </c>
      <c r="BR126" s="42">
        <v>1342</v>
      </c>
      <c r="BS126" s="42">
        <v>1448</v>
      </c>
      <c r="BT126" s="42">
        <v>1650</v>
      </c>
      <c r="BU126" s="42">
        <v>1678</v>
      </c>
      <c r="BV126" s="42">
        <v>1535</v>
      </c>
      <c r="BW126" s="42">
        <v>1349</v>
      </c>
      <c r="BX126" s="42">
        <v>1350</v>
      </c>
      <c r="BY126" s="42">
        <v>1667</v>
      </c>
      <c r="BZ126" s="42">
        <v>1272</v>
      </c>
      <c r="CA126" s="42">
        <v>1499</v>
      </c>
      <c r="CB126" s="42">
        <v>1555</v>
      </c>
      <c r="CC126" s="42">
        <v>1524</v>
      </c>
      <c r="CD126" s="42">
        <v>1560</v>
      </c>
      <c r="CE126" s="42">
        <v>1580</v>
      </c>
      <c r="CF126" s="42">
        <v>1547</v>
      </c>
      <c r="CG126" s="42">
        <v>1690</v>
      </c>
      <c r="CH126" s="42">
        <v>1661</v>
      </c>
      <c r="CI126" s="42">
        <v>1588</v>
      </c>
      <c r="CJ126" s="42">
        <v>1486</v>
      </c>
      <c r="CK126" s="42">
        <v>1509</v>
      </c>
      <c r="CL126" s="42">
        <v>1725</v>
      </c>
      <c r="CM126" s="42">
        <v>1533</v>
      </c>
      <c r="CN126" s="42">
        <v>1479</v>
      </c>
      <c r="CO126" s="42">
        <v>1561</v>
      </c>
      <c r="CP126" s="42">
        <v>1548</v>
      </c>
      <c r="CQ126" s="42">
        <v>1579</v>
      </c>
      <c r="CR126" s="42">
        <v>1744</v>
      </c>
      <c r="CS126" s="42">
        <v>1746</v>
      </c>
      <c r="CT126" s="42">
        <v>1757</v>
      </c>
      <c r="CU126" s="50">
        <v>1573</v>
      </c>
      <c r="CV126" s="50">
        <v>1636</v>
      </c>
      <c r="CW126" s="50">
        <v>1792</v>
      </c>
      <c r="CX126" s="50">
        <v>1648</v>
      </c>
    </row>
    <row r="127" spans="1:102">
      <c r="A127" s="9" t="s">
        <v>237</v>
      </c>
      <c r="B127" s="18" t="s">
        <v>1039</v>
      </c>
      <c r="C127" s="42">
        <v>2480</v>
      </c>
      <c r="D127" s="42">
        <v>2673</v>
      </c>
      <c r="E127" s="42">
        <v>3680</v>
      </c>
      <c r="F127" s="42">
        <v>3097</v>
      </c>
      <c r="G127" s="42">
        <v>2438</v>
      </c>
      <c r="H127" s="42">
        <v>2592</v>
      </c>
      <c r="I127" s="42">
        <v>3137</v>
      </c>
      <c r="J127" s="42">
        <v>3144</v>
      </c>
      <c r="K127" s="42">
        <v>3818</v>
      </c>
      <c r="L127" s="42">
        <v>3748</v>
      </c>
      <c r="M127" s="42">
        <v>4238</v>
      </c>
      <c r="N127" s="42">
        <v>4223</v>
      </c>
      <c r="O127" s="42">
        <v>4745</v>
      </c>
      <c r="P127" s="42">
        <v>5628</v>
      </c>
      <c r="Q127" s="42">
        <v>5497</v>
      </c>
      <c r="R127" s="42">
        <v>5830</v>
      </c>
      <c r="S127" s="42">
        <v>5567</v>
      </c>
      <c r="T127" s="42">
        <v>6295</v>
      </c>
      <c r="U127" s="42">
        <v>7705</v>
      </c>
      <c r="V127" s="42">
        <v>9154</v>
      </c>
      <c r="W127" s="49">
        <v>611</v>
      </c>
      <c r="X127" s="42">
        <v>617</v>
      </c>
      <c r="Y127" s="42">
        <v>640</v>
      </c>
      <c r="Z127" s="42">
        <v>612</v>
      </c>
      <c r="AA127" s="42">
        <v>678</v>
      </c>
      <c r="AB127" s="42">
        <v>613</v>
      </c>
      <c r="AC127" s="42">
        <v>678</v>
      </c>
      <c r="AD127" s="42">
        <v>704</v>
      </c>
      <c r="AE127" s="42">
        <v>750</v>
      </c>
      <c r="AF127" s="42">
        <v>933</v>
      </c>
      <c r="AG127" s="42">
        <v>962</v>
      </c>
      <c r="AH127" s="42">
        <v>1035</v>
      </c>
      <c r="AI127" s="42">
        <v>927</v>
      </c>
      <c r="AJ127" s="42">
        <v>798</v>
      </c>
      <c r="AK127" s="42">
        <v>757</v>
      </c>
      <c r="AL127" s="42">
        <v>615</v>
      </c>
      <c r="AM127" s="42">
        <v>706</v>
      </c>
      <c r="AN127" s="42">
        <v>598</v>
      </c>
      <c r="AO127" s="42">
        <v>604</v>
      </c>
      <c r="AP127" s="42">
        <v>530</v>
      </c>
      <c r="AQ127" s="42">
        <v>585</v>
      </c>
      <c r="AR127" s="42">
        <v>642</v>
      </c>
      <c r="AS127" s="42">
        <v>647</v>
      </c>
      <c r="AT127" s="42">
        <v>718</v>
      </c>
      <c r="AU127" s="42">
        <v>715</v>
      </c>
      <c r="AV127" s="42">
        <v>794</v>
      </c>
      <c r="AW127" s="42">
        <v>812</v>
      </c>
      <c r="AX127" s="42">
        <v>816</v>
      </c>
      <c r="AY127" s="42">
        <v>754</v>
      </c>
      <c r="AZ127" s="42">
        <v>773</v>
      </c>
      <c r="BA127" s="42">
        <v>788</v>
      </c>
      <c r="BB127" s="42">
        <v>829</v>
      </c>
      <c r="BC127" s="42">
        <v>981</v>
      </c>
      <c r="BD127" s="42">
        <v>950</v>
      </c>
      <c r="BE127" s="42">
        <v>969</v>
      </c>
      <c r="BF127" s="42">
        <v>918</v>
      </c>
      <c r="BG127" s="42">
        <v>883</v>
      </c>
      <c r="BH127" s="42">
        <v>858</v>
      </c>
      <c r="BI127" s="42">
        <v>996</v>
      </c>
      <c r="BJ127" s="42">
        <v>1011</v>
      </c>
      <c r="BK127" s="42">
        <v>1010</v>
      </c>
      <c r="BL127" s="42">
        <v>1028</v>
      </c>
      <c r="BM127" s="42">
        <v>1066</v>
      </c>
      <c r="BN127" s="42">
        <v>1134</v>
      </c>
      <c r="BO127" s="42">
        <v>1111</v>
      </c>
      <c r="BP127" s="42">
        <v>1065</v>
      </c>
      <c r="BQ127" s="42">
        <v>1021</v>
      </c>
      <c r="BR127" s="42">
        <v>1026</v>
      </c>
      <c r="BS127" s="42">
        <v>1138</v>
      </c>
      <c r="BT127" s="42">
        <v>1188</v>
      </c>
      <c r="BU127" s="42">
        <v>1157</v>
      </c>
      <c r="BV127" s="42">
        <v>1262</v>
      </c>
      <c r="BW127" s="42">
        <v>1295</v>
      </c>
      <c r="BX127" s="42">
        <v>1319</v>
      </c>
      <c r="BY127" s="42">
        <v>1305</v>
      </c>
      <c r="BZ127" s="42">
        <v>1709</v>
      </c>
      <c r="CA127" s="42">
        <v>1408</v>
      </c>
      <c r="CB127" s="42">
        <v>1357</v>
      </c>
      <c r="CC127" s="42">
        <v>1452</v>
      </c>
      <c r="CD127" s="42">
        <v>1280</v>
      </c>
      <c r="CE127" s="42">
        <v>1354</v>
      </c>
      <c r="CF127" s="42">
        <v>1537</v>
      </c>
      <c r="CG127" s="42">
        <v>1592</v>
      </c>
      <c r="CH127" s="42">
        <v>1347</v>
      </c>
      <c r="CI127" s="42">
        <v>1413</v>
      </c>
      <c r="CJ127" s="42">
        <v>1451</v>
      </c>
      <c r="CK127" s="42">
        <v>1353</v>
      </c>
      <c r="CL127" s="42">
        <v>1350</v>
      </c>
      <c r="CM127" s="42">
        <v>1519</v>
      </c>
      <c r="CN127" s="42">
        <v>1494</v>
      </c>
      <c r="CO127" s="42">
        <v>1549</v>
      </c>
      <c r="CP127" s="42">
        <v>1733</v>
      </c>
      <c r="CQ127" s="42">
        <v>1591</v>
      </c>
      <c r="CR127" s="42">
        <v>1776</v>
      </c>
      <c r="CS127" s="42">
        <v>1977</v>
      </c>
      <c r="CT127" s="42">
        <v>2361</v>
      </c>
      <c r="CU127" s="50">
        <v>2188</v>
      </c>
      <c r="CV127" s="50">
        <v>2264</v>
      </c>
      <c r="CW127" s="50">
        <v>2198</v>
      </c>
      <c r="CX127" s="50">
        <v>2504</v>
      </c>
    </row>
    <row r="128" spans="1:102">
      <c r="A128" s="9" t="s">
        <v>239</v>
      </c>
      <c r="B128" s="18" t="s">
        <v>1040</v>
      </c>
      <c r="C128" s="42">
        <v>1640</v>
      </c>
      <c r="D128" s="42">
        <v>1600</v>
      </c>
      <c r="E128" s="42">
        <v>1812</v>
      </c>
      <c r="F128" s="42">
        <v>1818</v>
      </c>
      <c r="G128" s="42">
        <v>1914</v>
      </c>
      <c r="H128" s="42">
        <v>2019</v>
      </c>
      <c r="I128" s="42">
        <v>2005</v>
      </c>
      <c r="J128" s="42">
        <v>2009</v>
      </c>
      <c r="K128" s="42">
        <v>2678</v>
      </c>
      <c r="L128" s="42">
        <v>3116</v>
      </c>
      <c r="M128" s="42">
        <v>3255</v>
      </c>
      <c r="N128" s="42">
        <v>3431</v>
      </c>
      <c r="O128" s="42">
        <v>3356</v>
      </c>
      <c r="P128" s="42">
        <v>2906</v>
      </c>
      <c r="Q128" s="42">
        <v>2495</v>
      </c>
      <c r="R128" s="42">
        <v>2255</v>
      </c>
      <c r="S128" s="42">
        <v>2009</v>
      </c>
      <c r="T128" s="42">
        <v>1926</v>
      </c>
      <c r="U128" s="42">
        <v>2426</v>
      </c>
      <c r="V128" s="42">
        <v>2969</v>
      </c>
      <c r="W128" s="49">
        <v>434</v>
      </c>
      <c r="X128" s="42">
        <v>408</v>
      </c>
      <c r="Y128" s="42">
        <v>389</v>
      </c>
      <c r="Z128" s="42">
        <v>409</v>
      </c>
      <c r="AA128" s="42">
        <v>383</v>
      </c>
      <c r="AB128" s="42">
        <v>384</v>
      </c>
      <c r="AC128" s="42">
        <v>415</v>
      </c>
      <c r="AD128" s="42">
        <v>418</v>
      </c>
      <c r="AE128" s="42">
        <v>445</v>
      </c>
      <c r="AF128" s="42">
        <v>457</v>
      </c>
      <c r="AG128" s="42">
        <v>465</v>
      </c>
      <c r="AH128" s="42">
        <v>445</v>
      </c>
      <c r="AI128" s="42">
        <v>473</v>
      </c>
      <c r="AJ128" s="42">
        <v>484</v>
      </c>
      <c r="AK128" s="42">
        <v>469</v>
      </c>
      <c r="AL128" s="42">
        <v>392</v>
      </c>
      <c r="AM128" s="42">
        <v>457</v>
      </c>
      <c r="AN128" s="42">
        <v>490</v>
      </c>
      <c r="AO128" s="42">
        <v>496</v>
      </c>
      <c r="AP128" s="42">
        <v>471</v>
      </c>
      <c r="AQ128" s="42">
        <v>446</v>
      </c>
      <c r="AR128" s="42">
        <v>459</v>
      </c>
      <c r="AS128" s="42">
        <v>512</v>
      </c>
      <c r="AT128" s="42">
        <v>602</v>
      </c>
      <c r="AU128" s="42">
        <v>505</v>
      </c>
      <c r="AV128" s="42">
        <v>487</v>
      </c>
      <c r="AW128" s="42">
        <v>534</v>
      </c>
      <c r="AX128" s="42">
        <v>479</v>
      </c>
      <c r="AY128" s="42">
        <v>499</v>
      </c>
      <c r="AZ128" s="42">
        <v>509</v>
      </c>
      <c r="BA128" s="42">
        <v>523</v>
      </c>
      <c r="BB128" s="42">
        <v>478</v>
      </c>
      <c r="BC128" s="42">
        <v>637</v>
      </c>
      <c r="BD128" s="42">
        <v>658</v>
      </c>
      <c r="BE128" s="42">
        <v>633</v>
      </c>
      <c r="BF128" s="42">
        <v>750</v>
      </c>
      <c r="BG128" s="42">
        <v>785</v>
      </c>
      <c r="BH128" s="42">
        <v>741</v>
      </c>
      <c r="BI128" s="42">
        <v>735</v>
      </c>
      <c r="BJ128" s="42">
        <v>855</v>
      </c>
      <c r="BK128" s="42">
        <v>713</v>
      </c>
      <c r="BL128" s="42">
        <v>710</v>
      </c>
      <c r="BM128" s="42">
        <v>985</v>
      </c>
      <c r="BN128" s="42">
        <v>847</v>
      </c>
      <c r="BO128" s="42">
        <v>780</v>
      </c>
      <c r="BP128" s="42">
        <v>807</v>
      </c>
      <c r="BQ128" s="42">
        <v>902</v>
      </c>
      <c r="BR128" s="42">
        <v>942</v>
      </c>
      <c r="BS128" s="42">
        <v>767</v>
      </c>
      <c r="BT128" s="42">
        <v>896</v>
      </c>
      <c r="BU128" s="42">
        <v>770</v>
      </c>
      <c r="BV128" s="42">
        <v>923</v>
      </c>
      <c r="BW128" s="42">
        <v>781</v>
      </c>
      <c r="BX128" s="42">
        <v>758</v>
      </c>
      <c r="BY128" s="42">
        <v>716</v>
      </c>
      <c r="BZ128" s="42">
        <v>651</v>
      </c>
      <c r="CA128" s="42">
        <v>709</v>
      </c>
      <c r="CB128" s="42">
        <v>660</v>
      </c>
      <c r="CC128" s="42">
        <v>619</v>
      </c>
      <c r="CD128" s="42">
        <v>507</v>
      </c>
      <c r="CE128" s="42">
        <v>525</v>
      </c>
      <c r="CF128" s="42">
        <v>564</v>
      </c>
      <c r="CG128" s="42">
        <v>550</v>
      </c>
      <c r="CH128" s="42">
        <v>616</v>
      </c>
      <c r="CI128" s="42">
        <v>541</v>
      </c>
      <c r="CJ128" s="42">
        <v>507</v>
      </c>
      <c r="CK128" s="42">
        <v>498</v>
      </c>
      <c r="CL128" s="42">
        <v>463</v>
      </c>
      <c r="CM128" s="42">
        <v>491</v>
      </c>
      <c r="CN128" s="42">
        <v>465</v>
      </c>
      <c r="CO128" s="42">
        <v>515</v>
      </c>
      <c r="CP128" s="42">
        <v>455</v>
      </c>
      <c r="CQ128" s="42">
        <v>554</v>
      </c>
      <c r="CR128" s="42">
        <v>618</v>
      </c>
      <c r="CS128" s="42">
        <v>605</v>
      </c>
      <c r="CT128" s="42">
        <v>649</v>
      </c>
      <c r="CU128" s="50">
        <v>687</v>
      </c>
      <c r="CV128" s="50">
        <v>701</v>
      </c>
      <c r="CW128" s="50">
        <v>755</v>
      </c>
      <c r="CX128" s="50">
        <v>826</v>
      </c>
    </row>
    <row r="129" spans="1:102">
      <c r="A129" s="9" t="s">
        <v>241</v>
      </c>
      <c r="B129" s="18" t="s">
        <v>1041</v>
      </c>
      <c r="C129" s="42">
        <v>2213</v>
      </c>
      <c r="D129" s="42">
        <v>2162</v>
      </c>
      <c r="E129" s="42">
        <v>2506</v>
      </c>
      <c r="F129" s="42">
        <v>2781</v>
      </c>
      <c r="G129" s="42">
        <v>2530</v>
      </c>
      <c r="H129" s="42">
        <v>2367</v>
      </c>
      <c r="I129" s="42">
        <v>2408</v>
      </c>
      <c r="J129" s="42">
        <v>2606</v>
      </c>
      <c r="K129" s="42">
        <v>2851</v>
      </c>
      <c r="L129" s="42">
        <v>3123</v>
      </c>
      <c r="M129" s="42">
        <v>3195</v>
      </c>
      <c r="N129" s="42">
        <v>3148</v>
      </c>
      <c r="O129" s="42">
        <v>3609</v>
      </c>
      <c r="P129" s="42">
        <v>4001</v>
      </c>
      <c r="Q129" s="42">
        <v>4029</v>
      </c>
      <c r="R129" s="42">
        <v>4366</v>
      </c>
      <c r="S129" s="42">
        <v>4209</v>
      </c>
      <c r="T129" s="42">
        <v>4442</v>
      </c>
      <c r="U129" s="42">
        <v>4820</v>
      </c>
      <c r="V129" s="42">
        <v>5203</v>
      </c>
      <c r="W129" s="49">
        <v>575</v>
      </c>
      <c r="X129" s="42">
        <v>548</v>
      </c>
      <c r="Y129" s="42">
        <v>553</v>
      </c>
      <c r="Z129" s="42">
        <v>537</v>
      </c>
      <c r="AA129" s="42">
        <v>529</v>
      </c>
      <c r="AB129" s="42">
        <v>507</v>
      </c>
      <c r="AC129" s="42">
        <v>551</v>
      </c>
      <c r="AD129" s="42">
        <v>575</v>
      </c>
      <c r="AE129" s="42">
        <v>590</v>
      </c>
      <c r="AF129" s="42">
        <v>622</v>
      </c>
      <c r="AG129" s="42">
        <v>641</v>
      </c>
      <c r="AH129" s="42">
        <v>653</v>
      </c>
      <c r="AI129" s="42">
        <v>705</v>
      </c>
      <c r="AJ129" s="42">
        <v>704</v>
      </c>
      <c r="AK129" s="42">
        <v>700</v>
      </c>
      <c r="AL129" s="42">
        <v>672</v>
      </c>
      <c r="AM129" s="42">
        <v>650</v>
      </c>
      <c r="AN129" s="42">
        <v>601</v>
      </c>
      <c r="AO129" s="42">
        <v>659</v>
      </c>
      <c r="AP129" s="42">
        <v>620</v>
      </c>
      <c r="AQ129" s="42">
        <v>598</v>
      </c>
      <c r="AR129" s="42">
        <v>598</v>
      </c>
      <c r="AS129" s="42">
        <v>588</v>
      </c>
      <c r="AT129" s="42">
        <v>583</v>
      </c>
      <c r="AU129" s="42">
        <v>593</v>
      </c>
      <c r="AV129" s="42">
        <v>584</v>
      </c>
      <c r="AW129" s="42">
        <v>620</v>
      </c>
      <c r="AX129" s="42">
        <v>611</v>
      </c>
      <c r="AY129" s="42">
        <v>606</v>
      </c>
      <c r="AZ129" s="42">
        <v>669</v>
      </c>
      <c r="BA129" s="42">
        <v>658</v>
      </c>
      <c r="BB129" s="42">
        <v>673</v>
      </c>
      <c r="BC129" s="42">
        <v>700</v>
      </c>
      <c r="BD129" s="42">
        <v>731</v>
      </c>
      <c r="BE129" s="42">
        <v>684</v>
      </c>
      <c r="BF129" s="42">
        <v>736</v>
      </c>
      <c r="BG129" s="42">
        <v>745</v>
      </c>
      <c r="BH129" s="42">
        <v>745</v>
      </c>
      <c r="BI129" s="42">
        <v>822</v>
      </c>
      <c r="BJ129" s="42">
        <v>811</v>
      </c>
      <c r="BK129" s="42">
        <v>766</v>
      </c>
      <c r="BL129" s="42">
        <v>797</v>
      </c>
      <c r="BM129" s="42">
        <v>827</v>
      </c>
      <c r="BN129" s="42">
        <v>805</v>
      </c>
      <c r="BO129" s="42">
        <v>794</v>
      </c>
      <c r="BP129" s="42">
        <v>766</v>
      </c>
      <c r="BQ129" s="42">
        <v>781</v>
      </c>
      <c r="BR129" s="42">
        <v>807</v>
      </c>
      <c r="BS129" s="42">
        <v>829</v>
      </c>
      <c r="BT129" s="42">
        <v>912</v>
      </c>
      <c r="BU129" s="42">
        <v>925</v>
      </c>
      <c r="BV129" s="42">
        <v>943</v>
      </c>
      <c r="BW129" s="42">
        <v>972</v>
      </c>
      <c r="BX129" s="42">
        <v>943</v>
      </c>
      <c r="BY129" s="42">
        <v>1044</v>
      </c>
      <c r="BZ129" s="42">
        <v>1042</v>
      </c>
      <c r="CA129" s="42">
        <v>1022</v>
      </c>
      <c r="CB129" s="42">
        <v>962</v>
      </c>
      <c r="CC129" s="42">
        <v>1036</v>
      </c>
      <c r="CD129" s="42">
        <v>1009</v>
      </c>
      <c r="CE129" s="42">
        <v>1049</v>
      </c>
      <c r="CF129" s="42">
        <v>1110</v>
      </c>
      <c r="CG129" s="42">
        <v>1130</v>
      </c>
      <c r="CH129" s="42">
        <v>1077</v>
      </c>
      <c r="CI129" s="42">
        <v>1025</v>
      </c>
      <c r="CJ129" s="42">
        <v>1037</v>
      </c>
      <c r="CK129" s="42">
        <v>1056</v>
      </c>
      <c r="CL129" s="42">
        <v>1091</v>
      </c>
      <c r="CM129" s="42">
        <v>1111</v>
      </c>
      <c r="CN129" s="42">
        <v>1137</v>
      </c>
      <c r="CO129" s="42">
        <v>1109</v>
      </c>
      <c r="CP129" s="42">
        <v>1085</v>
      </c>
      <c r="CQ129" s="42">
        <v>1122</v>
      </c>
      <c r="CR129" s="42">
        <v>1178</v>
      </c>
      <c r="CS129" s="42">
        <v>1193</v>
      </c>
      <c r="CT129" s="42">
        <v>1327</v>
      </c>
      <c r="CU129" s="50">
        <v>1302</v>
      </c>
      <c r="CV129" s="50">
        <v>1296</v>
      </c>
      <c r="CW129" s="50">
        <v>1322</v>
      </c>
      <c r="CX129" s="50">
        <v>1283</v>
      </c>
    </row>
    <row r="130" spans="1:102">
      <c r="A130" s="9" t="s">
        <v>243</v>
      </c>
      <c r="B130" s="18" t="s">
        <v>1042</v>
      </c>
      <c r="C130" s="42">
        <v>141</v>
      </c>
      <c r="D130" s="42">
        <v>142</v>
      </c>
      <c r="E130" s="42">
        <v>172</v>
      </c>
      <c r="F130" s="42">
        <v>225</v>
      </c>
      <c r="G130" s="42">
        <v>198</v>
      </c>
      <c r="H130" s="42">
        <v>183</v>
      </c>
      <c r="I130" s="42">
        <v>191</v>
      </c>
      <c r="J130" s="42">
        <v>264</v>
      </c>
      <c r="K130" s="42">
        <v>298</v>
      </c>
      <c r="L130" s="42">
        <v>321</v>
      </c>
      <c r="M130" s="42">
        <v>390</v>
      </c>
      <c r="N130" s="42">
        <v>384</v>
      </c>
      <c r="O130" s="42">
        <v>448</v>
      </c>
      <c r="P130" s="42">
        <v>497</v>
      </c>
      <c r="Q130" s="42">
        <v>560</v>
      </c>
      <c r="R130" s="42">
        <v>598</v>
      </c>
      <c r="S130" s="42">
        <v>588</v>
      </c>
      <c r="T130" s="42">
        <v>542</v>
      </c>
      <c r="U130" s="42">
        <v>597</v>
      </c>
      <c r="V130" s="42">
        <v>578</v>
      </c>
      <c r="W130" s="49">
        <v>33</v>
      </c>
      <c r="X130" s="42">
        <v>41</v>
      </c>
      <c r="Y130" s="42">
        <v>36</v>
      </c>
      <c r="Z130" s="42">
        <v>31</v>
      </c>
      <c r="AA130" s="42">
        <v>31</v>
      </c>
      <c r="AB130" s="42">
        <v>32</v>
      </c>
      <c r="AC130" s="42">
        <v>35</v>
      </c>
      <c r="AD130" s="42">
        <v>44</v>
      </c>
      <c r="AE130" s="42">
        <v>40</v>
      </c>
      <c r="AF130" s="42">
        <v>39</v>
      </c>
      <c r="AG130" s="42">
        <v>43</v>
      </c>
      <c r="AH130" s="42">
        <v>50</v>
      </c>
      <c r="AI130" s="42">
        <v>54</v>
      </c>
      <c r="AJ130" s="42">
        <v>57</v>
      </c>
      <c r="AK130" s="42">
        <v>63</v>
      </c>
      <c r="AL130" s="42">
        <v>51</v>
      </c>
      <c r="AM130" s="42">
        <v>50</v>
      </c>
      <c r="AN130" s="42">
        <v>49</v>
      </c>
      <c r="AO130" s="42">
        <v>50</v>
      </c>
      <c r="AP130" s="42">
        <v>49</v>
      </c>
      <c r="AQ130" s="42">
        <v>49</v>
      </c>
      <c r="AR130" s="42">
        <v>46</v>
      </c>
      <c r="AS130" s="42">
        <v>44</v>
      </c>
      <c r="AT130" s="42">
        <v>44</v>
      </c>
      <c r="AU130" s="42">
        <v>47</v>
      </c>
      <c r="AV130" s="42">
        <v>45</v>
      </c>
      <c r="AW130" s="42">
        <v>45</v>
      </c>
      <c r="AX130" s="42">
        <v>54</v>
      </c>
      <c r="AY130" s="42">
        <v>53</v>
      </c>
      <c r="AZ130" s="42">
        <v>62</v>
      </c>
      <c r="BA130" s="42">
        <v>77</v>
      </c>
      <c r="BB130" s="42">
        <v>72</v>
      </c>
      <c r="BC130" s="42">
        <v>71</v>
      </c>
      <c r="BD130" s="42">
        <v>76</v>
      </c>
      <c r="BE130" s="42">
        <v>76</v>
      </c>
      <c r="BF130" s="42">
        <v>75</v>
      </c>
      <c r="BG130" s="42">
        <v>80</v>
      </c>
      <c r="BH130" s="42">
        <v>75</v>
      </c>
      <c r="BI130" s="42">
        <v>80</v>
      </c>
      <c r="BJ130" s="42">
        <v>86</v>
      </c>
      <c r="BK130" s="42">
        <v>93</v>
      </c>
      <c r="BL130" s="42">
        <v>95</v>
      </c>
      <c r="BM130" s="42">
        <v>93</v>
      </c>
      <c r="BN130" s="42">
        <v>109</v>
      </c>
      <c r="BO130" s="42">
        <v>101</v>
      </c>
      <c r="BP130" s="42">
        <v>101</v>
      </c>
      <c r="BQ130" s="42">
        <v>94</v>
      </c>
      <c r="BR130" s="42">
        <v>88</v>
      </c>
      <c r="BS130" s="42">
        <v>96</v>
      </c>
      <c r="BT130" s="42">
        <v>108</v>
      </c>
      <c r="BU130" s="42">
        <v>119</v>
      </c>
      <c r="BV130" s="42">
        <v>125</v>
      </c>
      <c r="BW130" s="42">
        <v>113</v>
      </c>
      <c r="BX130" s="42">
        <v>118</v>
      </c>
      <c r="BY130" s="42">
        <v>132</v>
      </c>
      <c r="BZ130" s="42">
        <v>134</v>
      </c>
      <c r="CA130" s="42">
        <v>143</v>
      </c>
      <c r="CB130" s="42">
        <v>146</v>
      </c>
      <c r="CC130" s="42">
        <v>151</v>
      </c>
      <c r="CD130" s="42">
        <v>120</v>
      </c>
      <c r="CE130" s="42">
        <v>138</v>
      </c>
      <c r="CF130" s="42">
        <v>158</v>
      </c>
      <c r="CG130" s="42">
        <v>146</v>
      </c>
      <c r="CH130" s="42">
        <v>156</v>
      </c>
      <c r="CI130" s="42">
        <v>150</v>
      </c>
      <c r="CJ130" s="42">
        <v>147</v>
      </c>
      <c r="CK130" s="42">
        <v>150</v>
      </c>
      <c r="CL130" s="42">
        <v>141</v>
      </c>
      <c r="CM130" s="42">
        <v>135</v>
      </c>
      <c r="CN130" s="42">
        <v>127</v>
      </c>
      <c r="CO130" s="42">
        <v>137</v>
      </c>
      <c r="CP130" s="42">
        <v>143</v>
      </c>
      <c r="CQ130" s="42">
        <v>147</v>
      </c>
      <c r="CR130" s="42">
        <v>152</v>
      </c>
      <c r="CS130" s="42">
        <v>145</v>
      </c>
      <c r="CT130" s="42">
        <v>153</v>
      </c>
      <c r="CU130" s="50">
        <v>151</v>
      </c>
      <c r="CV130" s="50">
        <v>146</v>
      </c>
      <c r="CW130" s="50">
        <v>136</v>
      </c>
      <c r="CX130" s="50">
        <v>145</v>
      </c>
    </row>
    <row r="131" spans="1:102">
      <c r="A131" s="9" t="s">
        <v>245</v>
      </c>
      <c r="B131" s="18" t="s">
        <v>1043</v>
      </c>
      <c r="C131" s="42">
        <v>580</v>
      </c>
      <c r="D131" s="42">
        <v>611</v>
      </c>
      <c r="E131" s="42">
        <v>887</v>
      </c>
      <c r="F131" s="42">
        <v>731</v>
      </c>
      <c r="G131" s="42">
        <v>799</v>
      </c>
      <c r="H131" s="42">
        <v>1024</v>
      </c>
      <c r="I131" s="42">
        <v>971</v>
      </c>
      <c r="J131" s="42">
        <v>946</v>
      </c>
      <c r="K131" s="42">
        <v>882</v>
      </c>
      <c r="L131" s="42">
        <v>821</v>
      </c>
      <c r="M131" s="42">
        <v>885</v>
      </c>
      <c r="N131" s="42">
        <v>933</v>
      </c>
      <c r="O131" s="42">
        <v>966</v>
      </c>
      <c r="P131" s="42">
        <v>904</v>
      </c>
      <c r="Q131" s="42">
        <v>760</v>
      </c>
      <c r="R131" s="42">
        <v>683</v>
      </c>
      <c r="S131" s="42">
        <v>528</v>
      </c>
      <c r="T131" s="42">
        <v>509</v>
      </c>
      <c r="U131" s="42">
        <v>634</v>
      </c>
      <c r="V131" s="42">
        <v>656</v>
      </c>
      <c r="W131" s="49">
        <v>152</v>
      </c>
      <c r="X131" s="42">
        <v>151</v>
      </c>
      <c r="Y131" s="42">
        <v>138</v>
      </c>
      <c r="Z131" s="42">
        <v>139</v>
      </c>
      <c r="AA131" s="42">
        <v>145</v>
      </c>
      <c r="AB131" s="42">
        <v>157</v>
      </c>
      <c r="AC131" s="42">
        <v>154</v>
      </c>
      <c r="AD131" s="42">
        <v>155</v>
      </c>
      <c r="AE131" s="42">
        <v>193</v>
      </c>
      <c r="AF131" s="42">
        <v>197</v>
      </c>
      <c r="AG131" s="42">
        <v>242</v>
      </c>
      <c r="AH131" s="42">
        <v>255</v>
      </c>
      <c r="AI131" s="42">
        <v>225</v>
      </c>
      <c r="AJ131" s="42">
        <v>189</v>
      </c>
      <c r="AK131" s="42">
        <v>169</v>
      </c>
      <c r="AL131" s="42">
        <v>148</v>
      </c>
      <c r="AM131" s="42">
        <v>180</v>
      </c>
      <c r="AN131" s="42">
        <v>201</v>
      </c>
      <c r="AO131" s="42">
        <v>182</v>
      </c>
      <c r="AP131" s="42">
        <v>236</v>
      </c>
      <c r="AQ131" s="42">
        <v>222</v>
      </c>
      <c r="AR131" s="42">
        <v>256</v>
      </c>
      <c r="AS131" s="42">
        <v>283</v>
      </c>
      <c r="AT131" s="42">
        <v>263</v>
      </c>
      <c r="AU131" s="42">
        <v>245</v>
      </c>
      <c r="AV131" s="42">
        <v>242</v>
      </c>
      <c r="AW131" s="42">
        <v>237</v>
      </c>
      <c r="AX131" s="42">
        <v>247</v>
      </c>
      <c r="AY131" s="42">
        <v>244</v>
      </c>
      <c r="AZ131" s="42">
        <v>237</v>
      </c>
      <c r="BA131" s="42">
        <v>230</v>
      </c>
      <c r="BB131" s="42">
        <v>235</v>
      </c>
      <c r="BC131" s="42">
        <v>230</v>
      </c>
      <c r="BD131" s="42">
        <v>220</v>
      </c>
      <c r="BE131" s="42">
        <v>208</v>
      </c>
      <c r="BF131" s="42">
        <v>224</v>
      </c>
      <c r="BG131" s="42">
        <v>197</v>
      </c>
      <c r="BH131" s="42">
        <v>188</v>
      </c>
      <c r="BI131" s="42">
        <v>217</v>
      </c>
      <c r="BJ131" s="42">
        <v>219</v>
      </c>
      <c r="BK131" s="42">
        <v>199</v>
      </c>
      <c r="BL131" s="42">
        <v>243</v>
      </c>
      <c r="BM131" s="42">
        <v>237</v>
      </c>
      <c r="BN131" s="42">
        <v>206</v>
      </c>
      <c r="BO131" s="42">
        <v>209</v>
      </c>
      <c r="BP131" s="42">
        <v>216</v>
      </c>
      <c r="BQ131" s="42">
        <v>240</v>
      </c>
      <c r="BR131" s="42">
        <v>268</v>
      </c>
      <c r="BS131" s="42">
        <v>223</v>
      </c>
      <c r="BT131" s="42">
        <v>239</v>
      </c>
      <c r="BU131" s="42">
        <v>240</v>
      </c>
      <c r="BV131" s="42">
        <v>264</v>
      </c>
      <c r="BW131" s="42">
        <v>236</v>
      </c>
      <c r="BX131" s="42">
        <v>226</v>
      </c>
      <c r="BY131" s="42">
        <v>234</v>
      </c>
      <c r="BZ131" s="42">
        <v>208</v>
      </c>
      <c r="CA131" s="42">
        <v>207</v>
      </c>
      <c r="CB131" s="42">
        <v>197</v>
      </c>
      <c r="CC131" s="42">
        <v>186</v>
      </c>
      <c r="CD131" s="42">
        <v>170</v>
      </c>
      <c r="CE131" s="42">
        <v>186</v>
      </c>
      <c r="CF131" s="42">
        <v>165</v>
      </c>
      <c r="CG131" s="42">
        <v>172</v>
      </c>
      <c r="CH131" s="42">
        <v>160</v>
      </c>
      <c r="CI131" s="42">
        <v>150</v>
      </c>
      <c r="CJ131" s="42">
        <v>137</v>
      </c>
      <c r="CK131" s="42">
        <v>118</v>
      </c>
      <c r="CL131" s="42">
        <v>123</v>
      </c>
      <c r="CM131" s="42">
        <v>126</v>
      </c>
      <c r="CN131" s="42">
        <v>133</v>
      </c>
      <c r="CO131" s="42">
        <v>126</v>
      </c>
      <c r="CP131" s="42">
        <v>124</v>
      </c>
      <c r="CQ131" s="42">
        <v>145</v>
      </c>
      <c r="CR131" s="42">
        <v>157</v>
      </c>
      <c r="CS131" s="42">
        <v>165</v>
      </c>
      <c r="CT131" s="42">
        <v>167</v>
      </c>
      <c r="CU131" s="50">
        <v>162</v>
      </c>
      <c r="CV131" s="50">
        <v>170</v>
      </c>
      <c r="CW131" s="50">
        <v>178</v>
      </c>
      <c r="CX131" s="50">
        <v>146</v>
      </c>
    </row>
    <row r="132" spans="1:102">
      <c r="A132" s="9" t="s">
        <v>247</v>
      </c>
      <c r="B132" s="18" t="s">
        <v>1044</v>
      </c>
      <c r="C132" s="42">
        <v>139</v>
      </c>
      <c r="D132" s="42">
        <v>177</v>
      </c>
      <c r="E132" s="42">
        <v>239</v>
      </c>
      <c r="F132" s="42">
        <v>165</v>
      </c>
      <c r="G132" s="42">
        <v>90</v>
      </c>
      <c r="H132" s="42">
        <v>112</v>
      </c>
      <c r="I132" s="42">
        <v>145</v>
      </c>
      <c r="J132" s="42">
        <v>162</v>
      </c>
      <c r="K132" s="42">
        <v>188</v>
      </c>
      <c r="L132" s="42">
        <v>66</v>
      </c>
      <c r="M132" s="42">
        <v>43</v>
      </c>
      <c r="N132" s="42">
        <v>53</v>
      </c>
      <c r="O132" s="42">
        <v>49</v>
      </c>
      <c r="P132" s="42">
        <v>41</v>
      </c>
      <c r="Q132" s="42">
        <v>38</v>
      </c>
      <c r="R132" s="42">
        <v>29</v>
      </c>
      <c r="S132" s="42">
        <v>20</v>
      </c>
      <c r="T132" s="42">
        <v>23</v>
      </c>
      <c r="U132" s="42">
        <v>24</v>
      </c>
      <c r="V132" s="42">
        <v>45</v>
      </c>
      <c r="W132" s="49">
        <v>32</v>
      </c>
      <c r="X132" s="42">
        <v>42</v>
      </c>
      <c r="Y132" s="42">
        <v>30</v>
      </c>
      <c r="Z132" s="42">
        <v>35</v>
      </c>
      <c r="AA132" s="42">
        <v>40</v>
      </c>
      <c r="AB132" s="42">
        <v>47</v>
      </c>
      <c r="AC132" s="42">
        <v>46</v>
      </c>
      <c r="AD132" s="42">
        <v>44</v>
      </c>
      <c r="AE132" s="42">
        <v>52</v>
      </c>
      <c r="AF132" s="42">
        <v>67</v>
      </c>
      <c r="AG132" s="42">
        <v>91</v>
      </c>
      <c r="AH132" s="42">
        <v>29</v>
      </c>
      <c r="AI132" s="42">
        <v>35</v>
      </c>
      <c r="AJ132" s="42">
        <v>33</v>
      </c>
      <c r="AK132" s="42">
        <v>32</v>
      </c>
      <c r="AL132" s="42">
        <v>65</v>
      </c>
      <c r="AM132" s="42">
        <v>29</v>
      </c>
      <c r="AN132" s="42">
        <v>19</v>
      </c>
      <c r="AO132" s="42">
        <v>20</v>
      </c>
      <c r="AP132" s="42">
        <v>22</v>
      </c>
      <c r="AQ132" s="42">
        <v>25</v>
      </c>
      <c r="AR132" s="42">
        <v>27</v>
      </c>
      <c r="AS132" s="42">
        <v>30</v>
      </c>
      <c r="AT132" s="42">
        <v>30</v>
      </c>
      <c r="AU132" s="42">
        <v>36</v>
      </c>
      <c r="AV132" s="42">
        <v>37</v>
      </c>
      <c r="AW132" s="42">
        <v>35</v>
      </c>
      <c r="AX132" s="42">
        <v>37</v>
      </c>
      <c r="AY132" s="42">
        <v>36</v>
      </c>
      <c r="AZ132" s="42">
        <v>40</v>
      </c>
      <c r="BA132" s="42">
        <v>43</v>
      </c>
      <c r="BB132" s="42">
        <v>43</v>
      </c>
      <c r="BC132" s="42">
        <v>36</v>
      </c>
      <c r="BD132" s="42">
        <v>41</v>
      </c>
      <c r="BE132" s="42">
        <v>43</v>
      </c>
      <c r="BF132" s="42">
        <v>68</v>
      </c>
      <c r="BG132" s="42">
        <v>23</v>
      </c>
      <c r="BH132" s="42">
        <v>19</v>
      </c>
      <c r="BI132" s="42">
        <v>13</v>
      </c>
      <c r="BJ132" s="42">
        <v>11</v>
      </c>
      <c r="BK132" s="42">
        <v>13</v>
      </c>
      <c r="BL132" s="42">
        <v>11</v>
      </c>
      <c r="BM132" s="42">
        <v>10</v>
      </c>
      <c r="BN132" s="42">
        <v>9</v>
      </c>
      <c r="BO132" s="42">
        <v>13</v>
      </c>
      <c r="BP132" s="42">
        <v>14</v>
      </c>
      <c r="BQ132" s="42">
        <v>12</v>
      </c>
      <c r="BR132" s="42">
        <v>14</v>
      </c>
      <c r="BS132" s="42">
        <v>13</v>
      </c>
      <c r="BT132" s="42">
        <v>10</v>
      </c>
      <c r="BU132" s="42">
        <v>14</v>
      </c>
      <c r="BV132" s="42">
        <v>12</v>
      </c>
      <c r="BW132" s="42">
        <v>10</v>
      </c>
      <c r="BX132" s="42">
        <v>11</v>
      </c>
      <c r="BY132" s="42">
        <v>10</v>
      </c>
      <c r="BZ132" s="42">
        <v>10</v>
      </c>
      <c r="CA132" s="42">
        <v>12</v>
      </c>
      <c r="CB132" s="42">
        <v>9</v>
      </c>
      <c r="CC132" s="42">
        <v>7</v>
      </c>
      <c r="CD132" s="42">
        <v>10</v>
      </c>
      <c r="CE132" s="42">
        <v>8</v>
      </c>
      <c r="CF132" s="42">
        <v>8</v>
      </c>
      <c r="CG132" s="42">
        <v>7</v>
      </c>
      <c r="CH132" s="42">
        <v>6</v>
      </c>
      <c r="CI132" s="42">
        <v>5</v>
      </c>
      <c r="CJ132" s="42">
        <v>5</v>
      </c>
      <c r="CK132" s="42">
        <v>5</v>
      </c>
      <c r="CL132" s="42">
        <v>5</v>
      </c>
      <c r="CM132" s="42">
        <v>8</v>
      </c>
      <c r="CN132" s="42">
        <v>6</v>
      </c>
      <c r="CO132" s="42">
        <v>4</v>
      </c>
      <c r="CP132" s="42">
        <v>5</v>
      </c>
      <c r="CQ132" s="42">
        <v>4</v>
      </c>
      <c r="CR132" s="42">
        <v>6</v>
      </c>
      <c r="CS132" s="42">
        <v>6</v>
      </c>
      <c r="CT132" s="42">
        <v>8</v>
      </c>
      <c r="CU132" s="50">
        <v>12</v>
      </c>
      <c r="CV132" s="50">
        <v>11</v>
      </c>
      <c r="CW132" s="50">
        <v>13</v>
      </c>
      <c r="CX132" s="50">
        <v>9</v>
      </c>
    </row>
    <row r="133" spans="1:102">
      <c r="A133" s="1" t="s">
        <v>249</v>
      </c>
      <c r="B133" s="18" t="s">
        <v>1045</v>
      </c>
      <c r="C133" s="42">
        <v>3652</v>
      </c>
      <c r="D133" s="42">
        <v>4174</v>
      </c>
      <c r="E133" s="42">
        <v>5260</v>
      </c>
      <c r="F133" s="42">
        <v>4397</v>
      </c>
      <c r="G133" s="42">
        <v>3853</v>
      </c>
      <c r="H133" s="42">
        <v>3948</v>
      </c>
      <c r="I133" s="42">
        <v>4337</v>
      </c>
      <c r="J133" s="42">
        <v>4166</v>
      </c>
      <c r="K133" s="42">
        <v>4911</v>
      </c>
      <c r="L133" s="42">
        <v>5457</v>
      </c>
      <c r="M133" s="42">
        <v>5828</v>
      </c>
      <c r="N133" s="42">
        <v>5501</v>
      </c>
      <c r="O133" s="42">
        <v>6801</v>
      </c>
      <c r="P133" s="42">
        <v>7461</v>
      </c>
      <c r="Q133" s="42">
        <v>7540</v>
      </c>
      <c r="R133" s="42">
        <v>8028</v>
      </c>
      <c r="S133" s="42">
        <v>8521</v>
      </c>
      <c r="T133" s="42">
        <v>8991</v>
      </c>
      <c r="U133" s="42">
        <v>9891</v>
      </c>
      <c r="V133" s="42">
        <v>10966</v>
      </c>
      <c r="W133" s="49">
        <v>914</v>
      </c>
      <c r="X133" s="42">
        <v>931</v>
      </c>
      <c r="Y133" s="42">
        <v>871</v>
      </c>
      <c r="Z133" s="42">
        <v>936</v>
      </c>
      <c r="AA133" s="42">
        <v>931</v>
      </c>
      <c r="AB133" s="42">
        <v>998</v>
      </c>
      <c r="AC133" s="42">
        <v>1094</v>
      </c>
      <c r="AD133" s="42">
        <v>1151</v>
      </c>
      <c r="AE133" s="42">
        <v>1191</v>
      </c>
      <c r="AF133" s="42">
        <v>1295</v>
      </c>
      <c r="AG133" s="42">
        <v>1387</v>
      </c>
      <c r="AH133" s="42">
        <v>1387</v>
      </c>
      <c r="AI133" s="42">
        <v>1322</v>
      </c>
      <c r="AJ133" s="42">
        <v>1108</v>
      </c>
      <c r="AK133" s="42">
        <v>1033</v>
      </c>
      <c r="AL133" s="42">
        <v>934</v>
      </c>
      <c r="AM133" s="42">
        <v>979</v>
      </c>
      <c r="AN133" s="42">
        <v>973</v>
      </c>
      <c r="AO133" s="42">
        <v>938</v>
      </c>
      <c r="AP133" s="42">
        <v>963</v>
      </c>
      <c r="AQ133" s="42">
        <v>936</v>
      </c>
      <c r="AR133" s="42">
        <v>940</v>
      </c>
      <c r="AS133" s="42">
        <v>985</v>
      </c>
      <c r="AT133" s="42">
        <v>1087</v>
      </c>
      <c r="AU133" s="42">
        <v>1048</v>
      </c>
      <c r="AV133" s="42">
        <v>1086</v>
      </c>
      <c r="AW133" s="42">
        <v>1097</v>
      </c>
      <c r="AX133" s="42">
        <v>1106</v>
      </c>
      <c r="AY133" s="42">
        <v>996</v>
      </c>
      <c r="AZ133" s="42">
        <v>1050</v>
      </c>
      <c r="BA133" s="42">
        <v>1062</v>
      </c>
      <c r="BB133" s="42">
        <v>1058</v>
      </c>
      <c r="BC133" s="42">
        <v>1156</v>
      </c>
      <c r="BD133" s="42">
        <v>1268</v>
      </c>
      <c r="BE133" s="42">
        <v>1229</v>
      </c>
      <c r="BF133" s="42">
        <v>1258</v>
      </c>
      <c r="BG133" s="42">
        <v>1407</v>
      </c>
      <c r="BH133" s="42">
        <v>1332</v>
      </c>
      <c r="BI133" s="42">
        <v>1371</v>
      </c>
      <c r="BJ133" s="42">
        <v>1347</v>
      </c>
      <c r="BK133" s="42">
        <v>1353</v>
      </c>
      <c r="BL133" s="42">
        <v>1456</v>
      </c>
      <c r="BM133" s="42">
        <v>1516</v>
      </c>
      <c r="BN133" s="42">
        <v>1503</v>
      </c>
      <c r="BO133" s="42">
        <v>1350</v>
      </c>
      <c r="BP133" s="42">
        <v>1332</v>
      </c>
      <c r="BQ133" s="42">
        <v>1380</v>
      </c>
      <c r="BR133" s="42">
        <v>1439</v>
      </c>
      <c r="BS133" s="42">
        <v>1530</v>
      </c>
      <c r="BT133" s="42">
        <v>1694</v>
      </c>
      <c r="BU133" s="42">
        <v>1837</v>
      </c>
      <c r="BV133" s="42">
        <v>1740</v>
      </c>
      <c r="BW133" s="42">
        <v>1803</v>
      </c>
      <c r="BX133" s="42">
        <v>1849</v>
      </c>
      <c r="BY133" s="42">
        <v>1804</v>
      </c>
      <c r="BZ133" s="42">
        <v>2005</v>
      </c>
      <c r="CA133" s="42">
        <v>1791</v>
      </c>
      <c r="CB133" s="42">
        <v>1911</v>
      </c>
      <c r="CC133" s="42">
        <v>1981</v>
      </c>
      <c r="CD133" s="42">
        <v>1857</v>
      </c>
      <c r="CE133" s="42">
        <v>1875</v>
      </c>
      <c r="CF133" s="42">
        <v>1986</v>
      </c>
      <c r="CG133" s="42">
        <v>2126</v>
      </c>
      <c r="CH133" s="42">
        <v>2041</v>
      </c>
      <c r="CI133" s="42">
        <v>2001</v>
      </c>
      <c r="CJ133" s="42">
        <v>2081</v>
      </c>
      <c r="CK133" s="42">
        <v>2148</v>
      </c>
      <c r="CL133" s="42">
        <v>2291</v>
      </c>
      <c r="CM133" s="42">
        <v>2326</v>
      </c>
      <c r="CN133" s="42">
        <v>2267</v>
      </c>
      <c r="CO133" s="42">
        <v>2223</v>
      </c>
      <c r="CP133" s="42">
        <v>2175</v>
      </c>
      <c r="CQ133" s="42">
        <v>2312</v>
      </c>
      <c r="CR133" s="42">
        <v>2410</v>
      </c>
      <c r="CS133" s="42">
        <v>2492</v>
      </c>
      <c r="CT133" s="42">
        <v>2677</v>
      </c>
      <c r="CU133" s="50">
        <v>2655</v>
      </c>
      <c r="CV133" s="50">
        <v>2756</v>
      </c>
      <c r="CW133" s="50">
        <v>2846</v>
      </c>
      <c r="CX133" s="50">
        <v>2709</v>
      </c>
    </row>
    <row r="134" spans="1:102">
      <c r="A134" s="9" t="s">
        <v>1214</v>
      </c>
      <c r="B134" s="18" t="s">
        <v>1046</v>
      </c>
      <c r="C134" s="42">
        <v>1173</v>
      </c>
      <c r="D134" s="42">
        <v>1245</v>
      </c>
      <c r="E134" s="42">
        <v>1333</v>
      </c>
      <c r="F134" s="42">
        <v>1136</v>
      </c>
      <c r="G134" s="42">
        <v>951</v>
      </c>
      <c r="H134" s="42">
        <v>891</v>
      </c>
      <c r="I134" s="42">
        <v>931</v>
      </c>
      <c r="J134" s="42">
        <v>921</v>
      </c>
      <c r="K134" s="42">
        <v>1008</v>
      </c>
      <c r="L134" s="42">
        <v>1013</v>
      </c>
      <c r="M134" s="42">
        <v>1203</v>
      </c>
      <c r="N134" s="42">
        <v>1162</v>
      </c>
      <c r="O134" s="42">
        <v>1392</v>
      </c>
      <c r="P134" s="42">
        <v>1560</v>
      </c>
      <c r="Q134" s="42">
        <v>1589</v>
      </c>
      <c r="R134" s="42">
        <v>1680</v>
      </c>
      <c r="S134" s="42">
        <v>1768</v>
      </c>
      <c r="T134" s="42">
        <v>1948</v>
      </c>
      <c r="U134" s="42">
        <v>2289</v>
      </c>
      <c r="V134" s="42">
        <v>2553</v>
      </c>
      <c r="W134" s="49">
        <v>305</v>
      </c>
      <c r="X134" s="42">
        <v>289</v>
      </c>
      <c r="Y134" s="42">
        <v>273</v>
      </c>
      <c r="Z134" s="42">
        <v>306</v>
      </c>
      <c r="AA134" s="42">
        <v>284</v>
      </c>
      <c r="AB134" s="42">
        <v>312</v>
      </c>
      <c r="AC134" s="42">
        <v>307</v>
      </c>
      <c r="AD134" s="42">
        <v>342</v>
      </c>
      <c r="AE134" s="42">
        <v>322</v>
      </c>
      <c r="AF134" s="42">
        <v>332</v>
      </c>
      <c r="AG134" s="42">
        <v>345</v>
      </c>
      <c r="AH134" s="42">
        <v>334</v>
      </c>
      <c r="AI134" s="42">
        <v>333</v>
      </c>
      <c r="AJ134" s="42">
        <v>285</v>
      </c>
      <c r="AK134" s="42">
        <v>269</v>
      </c>
      <c r="AL134" s="42">
        <v>249</v>
      </c>
      <c r="AM134" s="42">
        <v>237</v>
      </c>
      <c r="AN134" s="42">
        <v>250</v>
      </c>
      <c r="AO134" s="42">
        <v>232</v>
      </c>
      <c r="AP134" s="42">
        <v>232</v>
      </c>
      <c r="AQ134" s="42">
        <v>226</v>
      </c>
      <c r="AR134" s="42">
        <v>223</v>
      </c>
      <c r="AS134" s="42">
        <v>214</v>
      </c>
      <c r="AT134" s="42">
        <v>228</v>
      </c>
      <c r="AU134" s="42">
        <v>232</v>
      </c>
      <c r="AV134" s="42">
        <v>234</v>
      </c>
      <c r="AW134" s="42">
        <v>237</v>
      </c>
      <c r="AX134" s="42">
        <v>228</v>
      </c>
      <c r="AY134" s="42">
        <v>215</v>
      </c>
      <c r="AZ134" s="42">
        <v>235</v>
      </c>
      <c r="BA134" s="42">
        <v>236</v>
      </c>
      <c r="BB134" s="42">
        <v>235</v>
      </c>
      <c r="BC134" s="42">
        <v>249</v>
      </c>
      <c r="BD134" s="42">
        <v>253</v>
      </c>
      <c r="BE134" s="42">
        <v>252</v>
      </c>
      <c r="BF134" s="42">
        <v>254</v>
      </c>
      <c r="BG134" s="42">
        <v>242</v>
      </c>
      <c r="BH134" s="42">
        <v>246</v>
      </c>
      <c r="BI134" s="42">
        <v>264</v>
      </c>
      <c r="BJ134" s="42">
        <v>261</v>
      </c>
      <c r="BK134" s="42">
        <v>275</v>
      </c>
      <c r="BL134" s="42">
        <v>296</v>
      </c>
      <c r="BM134" s="42">
        <v>315</v>
      </c>
      <c r="BN134" s="42">
        <v>317</v>
      </c>
      <c r="BO134" s="42">
        <v>289</v>
      </c>
      <c r="BP134" s="42">
        <v>272</v>
      </c>
      <c r="BQ134" s="42">
        <v>297</v>
      </c>
      <c r="BR134" s="42">
        <v>304</v>
      </c>
      <c r="BS134" s="42">
        <v>300</v>
      </c>
      <c r="BT134" s="42">
        <v>360</v>
      </c>
      <c r="BU134" s="42">
        <v>379</v>
      </c>
      <c r="BV134" s="42">
        <v>353</v>
      </c>
      <c r="BW134" s="42">
        <v>384</v>
      </c>
      <c r="BX134" s="42">
        <v>382</v>
      </c>
      <c r="BY134" s="42">
        <v>377</v>
      </c>
      <c r="BZ134" s="42">
        <v>417</v>
      </c>
      <c r="CA134" s="42">
        <v>365</v>
      </c>
      <c r="CB134" s="42">
        <v>414</v>
      </c>
      <c r="CC134" s="42">
        <v>438</v>
      </c>
      <c r="CD134" s="42">
        <v>372</v>
      </c>
      <c r="CE134" s="42">
        <v>389</v>
      </c>
      <c r="CF134" s="42">
        <v>427</v>
      </c>
      <c r="CG134" s="42">
        <v>458</v>
      </c>
      <c r="CH134" s="42">
        <v>406</v>
      </c>
      <c r="CI134" s="42">
        <v>432</v>
      </c>
      <c r="CJ134" s="42">
        <v>439</v>
      </c>
      <c r="CK134" s="42">
        <v>444</v>
      </c>
      <c r="CL134" s="42">
        <v>453</v>
      </c>
      <c r="CM134" s="42">
        <v>497</v>
      </c>
      <c r="CN134" s="42">
        <v>489</v>
      </c>
      <c r="CO134" s="42">
        <v>484</v>
      </c>
      <c r="CP134" s="42">
        <v>478</v>
      </c>
      <c r="CQ134" s="42">
        <v>527</v>
      </c>
      <c r="CR134" s="42">
        <v>549</v>
      </c>
      <c r="CS134" s="42">
        <v>599</v>
      </c>
      <c r="CT134" s="42">
        <v>614</v>
      </c>
      <c r="CU134" s="50">
        <v>631</v>
      </c>
      <c r="CV134" s="50">
        <v>632</v>
      </c>
      <c r="CW134" s="50">
        <v>659</v>
      </c>
      <c r="CX134" s="50">
        <v>631</v>
      </c>
    </row>
    <row r="135" spans="1:102">
      <c r="A135" s="9" t="s">
        <v>252</v>
      </c>
      <c r="B135" s="18" t="s">
        <v>1047</v>
      </c>
      <c r="C135" s="42">
        <v>256</v>
      </c>
      <c r="D135" s="42">
        <v>256</v>
      </c>
      <c r="E135" s="42">
        <v>326</v>
      </c>
      <c r="F135" s="42">
        <v>225</v>
      </c>
      <c r="G135" s="42">
        <v>164</v>
      </c>
      <c r="H135" s="42">
        <v>167</v>
      </c>
      <c r="I135" s="42">
        <v>152</v>
      </c>
      <c r="J135" s="42">
        <v>153</v>
      </c>
      <c r="K135" s="42">
        <v>167</v>
      </c>
      <c r="L135" s="42">
        <v>219</v>
      </c>
      <c r="M135" s="42">
        <v>272</v>
      </c>
      <c r="N135" s="42">
        <v>270</v>
      </c>
      <c r="O135" s="42">
        <v>355</v>
      </c>
      <c r="P135" s="42">
        <v>400</v>
      </c>
      <c r="Q135" s="42">
        <v>385</v>
      </c>
      <c r="R135" s="42">
        <v>451</v>
      </c>
      <c r="S135" s="42">
        <v>479</v>
      </c>
      <c r="T135" s="42">
        <v>542</v>
      </c>
      <c r="U135" s="42">
        <v>663</v>
      </c>
      <c r="V135" s="42">
        <v>833</v>
      </c>
      <c r="W135" s="49">
        <v>70</v>
      </c>
      <c r="X135" s="42">
        <v>62</v>
      </c>
      <c r="Y135" s="42">
        <v>64</v>
      </c>
      <c r="Z135" s="42">
        <v>60</v>
      </c>
      <c r="AA135" s="42">
        <v>57</v>
      </c>
      <c r="AB135" s="42">
        <v>60</v>
      </c>
      <c r="AC135" s="42">
        <v>70</v>
      </c>
      <c r="AD135" s="42">
        <v>69</v>
      </c>
      <c r="AE135" s="42">
        <v>77</v>
      </c>
      <c r="AF135" s="42">
        <v>85</v>
      </c>
      <c r="AG135" s="42">
        <v>81</v>
      </c>
      <c r="AH135" s="42">
        <v>83</v>
      </c>
      <c r="AI135" s="42">
        <v>73</v>
      </c>
      <c r="AJ135" s="42">
        <v>58</v>
      </c>
      <c r="AK135" s="42">
        <v>47</v>
      </c>
      <c r="AL135" s="42">
        <v>47</v>
      </c>
      <c r="AM135" s="42">
        <v>44</v>
      </c>
      <c r="AN135" s="42">
        <v>43</v>
      </c>
      <c r="AO135" s="42">
        <v>40</v>
      </c>
      <c r="AP135" s="42">
        <v>37</v>
      </c>
      <c r="AQ135" s="42">
        <v>40</v>
      </c>
      <c r="AR135" s="42">
        <v>42</v>
      </c>
      <c r="AS135" s="42">
        <v>42</v>
      </c>
      <c r="AT135" s="42">
        <v>43</v>
      </c>
      <c r="AU135" s="42">
        <v>40</v>
      </c>
      <c r="AV135" s="42">
        <v>37</v>
      </c>
      <c r="AW135" s="42">
        <v>38</v>
      </c>
      <c r="AX135" s="42">
        <v>37</v>
      </c>
      <c r="AY135" s="42">
        <v>35</v>
      </c>
      <c r="AZ135" s="42">
        <v>37</v>
      </c>
      <c r="BA135" s="42">
        <v>44</v>
      </c>
      <c r="BB135" s="42">
        <v>37</v>
      </c>
      <c r="BC135" s="42">
        <v>39</v>
      </c>
      <c r="BD135" s="42">
        <v>42</v>
      </c>
      <c r="BE135" s="42">
        <v>44</v>
      </c>
      <c r="BF135" s="42">
        <v>42</v>
      </c>
      <c r="BG135" s="42">
        <v>52</v>
      </c>
      <c r="BH135" s="42">
        <v>51</v>
      </c>
      <c r="BI135" s="42">
        <v>54</v>
      </c>
      <c r="BJ135" s="42">
        <v>62</v>
      </c>
      <c r="BK135" s="42">
        <v>64</v>
      </c>
      <c r="BL135" s="42">
        <v>71</v>
      </c>
      <c r="BM135" s="42">
        <v>69</v>
      </c>
      <c r="BN135" s="42">
        <v>68</v>
      </c>
      <c r="BO135" s="42">
        <v>66</v>
      </c>
      <c r="BP135" s="42">
        <v>66</v>
      </c>
      <c r="BQ135" s="42">
        <v>67</v>
      </c>
      <c r="BR135" s="42">
        <v>71</v>
      </c>
      <c r="BS135" s="42">
        <v>78</v>
      </c>
      <c r="BT135" s="42">
        <v>96</v>
      </c>
      <c r="BU135" s="42">
        <v>95</v>
      </c>
      <c r="BV135" s="42">
        <v>86</v>
      </c>
      <c r="BW135" s="42">
        <v>96</v>
      </c>
      <c r="BX135" s="42">
        <v>94</v>
      </c>
      <c r="BY135" s="42">
        <v>98</v>
      </c>
      <c r="BZ135" s="42">
        <v>112</v>
      </c>
      <c r="CA135" s="42">
        <v>97</v>
      </c>
      <c r="CB135" s="42">
        <v>97</v>
      </c>
      <c r="CC135" s="42">
        <v>99</v>
      </c>
      <c r="CD135" s="42">
        <v>92</v>
      </c>
      <c r="CE135" s="42">
        <v>96</v>
      </c>
      <c r="CF135" s="42">
        <v>110</v>
      </c>
      <c r="CG135" s="42">
        <v>127</v>
      </c>
      <c r="CH135" s="42">
        <v>118</v>
      </c>
      <c r="CI135" s="42">
        <v>101</v>
      </c>
      <c r="CJ135" s="42">
        <v>125</v>
      </c>
      <c r="CK135" s="42">
        <v>121</v>
      </c>
      <c r="CL135" s="42">
        <v>132</v>
      </c>
      <c r="CM135" s="42">
        <v>130</v>
      </c>
      <c r="CN135" s="42">
        <v>128</v>
      </c>
      <c r="CO135" s="42">
        <v>140</v>
      </c>
      <c r="CP135" s="42">
        <v>144</v>
      </c>
      <c r="CQ135" s="42">
        <v>156</v>
      </c>
      <c r="CR135" s="42">
        <v>162</v>
      </c>
      <c r="CS135" s="42">
        <v>164</v>
      </c>
      <c r="CT135" s="42">
        <v>181</v>
      </c>
      <c r="CU135" s="50">
        <v>195</v>
      </c>
      <c r="CV135" s="50">
        <v>207</v>
      </c>
      <c r="CW135" s="50">
        <v>229</v>
      </c>
      <c r="CX135" s="50">
        <v>202</v>
      </c>
    </row>
    <row r="136" spans="1:102">
      <c r="A136" s="9" t="s">
        <v>254</v>
      </c>
      <c r="B136" s="18" t="s">
        <v>1048</v>
      </c>
      <c r="C136" s="42">
        <v>724</v>
      </c>
      <c r="D136" s="42">
        <v>815</v>
      </c>
      <c r="E136" s="42">
        <v>1170</v>
      </c>
      <c r="F136" s="42">
        <v>979</v>
      </c>
      <c r="G136" s="42">
        <v>727</v>
      </c>
      <c r="H136" s="42">
        <v>708</v>
      </c>
      <c r="I136" s="42">
        <v>748</v>
      </c>
      <c r="J136" s="42">
        <v>767</v>
      </c>
      <c r="K136" s="42">
        <v>1174</v>
      </c>
      <c r="L136" s="42">
        <v>1216</v>
      </c>
      <c r="M136" s="42">
        <v>1279</v>
      </c>
      <c r="N136" s="42">
        <v>1030</v>
      </c>
      <c r="O136" s="42">
        <v>1350</v>
      </c>
      <c r="P136" s="42">
        <v>1477</v>
      </c>
      <c r="Q136" s="42">
        <v>1513</v>
      </c>
      <c r="R136" s="42">
        <v>1551</v>
      </c>
      <c r="S136" s="42">
        <v>1636</v>
      </c>
      <c r="T136" s="42">
        <v>1645</v>
      </c>
      <c r="U136" s="42">
        <v>1802</v>
      </c>
      <c r="V136" s="42">
        <v>2194</v>
      </c>
      <c r="W136" s="49">
        <v>178</v>
      </c>
      <c r="X136" s="42">
        <v>178</v>
      </c>
      <c r="Y136" s="42">
        <v>177</v>
      </c>
      <c r="Z136" s="42">
        <v>191</v>
      </c>
      <c r="AA136" s="42">
        <v>187</v>
      </c>
      <c r="AB136" s="42">
        <v>176</v>
      </c>
      <c r="AC136" s="42">
        <v>218</v>
      </c>
      <c r="AD136" s="42">
        <v>234</v>
      </c>
      <c r="AE136" s="42">
        <v>259</v>
      </c>
      <c r="AF136" s="42">
        <v>264</v>
      </c>
      <c r="AG136" s="42">
        <v>310</v>
      </c>
      <c r="AH136" s="42">
        <v>337</v>
      </c>
      <c r="AI136" s="42">
        <v>322</v>
      </c>
      <c r="AJ136" s="42">
        <v>252</v>
      </c>
      <c r="AK136" s="42">
        <v>219</v>
      </c>
      <c r="AL136" s="42">
        <v>186</v>
      </c>
      <c r="AM136" s="42">
        <v>193</v>
      </c>
      <c r="AN136" s="42">
        <v>177</v>
      </c>
      <c r="AO136" s="42">
        <v>175</v>
      </c>
      <c r="AP136" s="42">
        <v>182</v>
      </c>
      <c r="AQ136" s="42">
        <v>168</v>
      </c>
      <c r="AR136" s="42">
        <v>164</v>
      </c>
      <c r="AS136" s="42">
        <v>184</v>
      </c>
      <c r="AT136" s="42">
        <v>192</v>
      </c>
      <c r="AU136" s="42">
        <v>191</v>
      </c>
      <c r="AV136" s="42">
        <v>195</v>
      </c>
      <c r="AW136" s="42">
        <v>184</v>
      </c>
      <c r="AX136" s="42">
        <v>178</v>
      </c>
      <c r="AY136" s="42">
        <v>177</v>
      </c>
      <c r="AZ136" s="42">
        <v>184</v>
      </c>
      <c r="BA136" s="42">
        <v>189</v>
      </c>
      <c r="BB136" s="42">
        <v>217</v>
      </c>
      <c r="BC136" s="42">
        <v>274</v>
      </c>
      <c r="BD136" s="42">
        <v>305</v>
      </c>
      <c r="BE136" s="42">
        <v>293</v>
      </c>
      <c r="BF136" s="42">
        <v>302</v>
      </c>
      <c r="BG136" s="42">
        <v>298</v>
      </c>
      <c r="BH136" s="42">
        <v>294</v>
      </c>
      <c r="BI136" s="42">
        <v>315</v>
      </c>
      <c r="BJ136" s="42">
        <v>309</v>
      </c>
      <c r="BK136" s="42">
        <v>296</v>
      </c>
      <c r="BL136" s="42">
        <v>346</v>
      </c>
      <c r="BM136" s="42">
        <v>323</v>
      </c>
      <c r="BN136" s="42">
        <v>314</v>
      </c>
      <c r="BO136" s="42">
        <v>254</v>
      </c>
      <c r="BP136" s="42">
        <v>245</v>
      </c>
      <c r="BQ136" s="42">
        <v>263</v>
      </c>
      <c r="BR136" s="42">
        <v>268</v>
      </c>
      <c r="BS136" s="42">
        <v>308</v>
      </c>
      <c r="BT136" s="42">
        <v>340</v>
      </c>
      <c r="BU136" s="42">
        <v>360</v>
      </c>
      <c r="BV136" s="42">
        <v>342</v>
      </c>
      <c r="BW136" s="42">
        <v>368</v>
      </c>
      <c r="BX136" s="42">
        <v>366</v>
      </c>
      <c r="BY136" s="42">
        <v>356</v>
      </c>
      <c r="BZ136" s="42">
        <v>387</v>
      </c>
      <c r="CA136" s="42">
        <v>388</v>
      </c>
      <c r="CB136" s="42">
        <v>386</v>
      </c>
      <c r="CC136" s="42">
        <v>389</v>
      </c>
      <c r="CD136" s="42">
        <v>350</v>
      </c>
      <c r="CE136" s="42">
        <v>368</v>
      </c>
      <c r="CF136" s="42">
        <v>391</v>
      </c>
      <c r="CG136" s="42">
        <v>407</v>
      </c>
      <c r="CH136" s="42">
        <v>385</v>
      </c>
      <c r="CI136" s="42">
        <v>399</v>
      </c>
      <c r="CJ136" s="42">
        <v>395</v>
      </c>
      <c r="CK136" s="42">
        <v>409</v>
      </c>
      <c r="CL136" s="42">
        <v>433</v>
      </c>
      <c r="CM136" s="42">
        <v>412</v>
      </c>
      <c r="CN136" s="42">
        <v>411</v>
      </c>
      <c r="CO136" s="42">
        <v>433</v>
      </c>
      <c r="CP136" s="42">
        <v>389</v>
      </c>
      <c r="CQ136" s="42">
        <v>424</v>
      </c>
      <c r="CR136" s="42">
        <v>438</v>
      </c>
      <c r="CS136" s="42">
        <v>452</v>
      </c>
      <c r="CT136" s="42">
        <v>488</v>
      </c>
      <c r="CU136" s="50">
        <v>531</v>
      </c>
      <c r="CV136" s="50">
        <v>541</v>
      </c>
      <c r="CW136" s="50">
        <v>582</v>
      </c>
      <c r="CX136" s="50">
        <v>540</v>
      </c>
    </row>
    <row r="137" spans="1:102">
      <c r="A137" s="9" t="s">
        <v>256</v>
      </c>
      <c r="B137" s="18" t="s">
        <v>1049</v>
      </c>
      <c r="C137" s="42">
        <v>235</v>
      </c>
      <c r="D137" s="42">
        <v>312</v>
      </c>
      <c r="E137" s="42">
        <v>385</v>
      </c>
      <c r="F137" s="42">
        <v>402</v>
      </c>
      <c r="G137" s="42">
        <v>425</v>
      </c>
      <c r="H137" s="42">
        <v>472</v>
      </c>
      <c r="I137" s="42">
        <v>523</v>
      </c>
      <c r="J137" s="42">
        <v>496</v>
      </c>
      <c r="K137" s="42">
        <v>523</v>
      </c>
      <c r="L137" s="42">
        <v>646</v>
      </c>
      <c r="M137" s="42">
        <v>727</v>
      </c>
      <c r="N137" s="42">
        <v>645</v>
      </c>
      <c r="O137" s="42">
        <v>822</v>
      </c>
      <c r="P137" s="42">
        <v>810</v>
      </c>
      <c r="Q137" s="42">
        <v>889</v>
      </c>
      <c r="R137" s="42">
        <v>991</v>
      </c>
      <c r="S137" s="42">
        <v>1103</v>
      </c>
      <c r="T137" s="42">
        <v>1232</v>
      </c>
      <c r="U137" s="42">
        <v>1373</v>
      </c>
      <c r="V137" s="42">
        <v>1437</v>
      </c>
      <c r="W137" s="49">
        <v>61</v>
      </c>
      <c r="X137" s="42">
        <v>62</v>
      </c>
      <c r="Y137" s="42">
        <v>55</v>
      </c>
      <c r="Z137" s="42">
        <v>57</v>
      </c>
      <c r="AA137" s="42">
        <v>72</v>
      </c>
      <c r="AB137" s="42">
        <v>76</v>
      </c>
      <c r="AC137" s="42">
        <v>81</v>
      </c>
      <c r="AD137" s="42">
        <v>83</v>
      </c>
      <c r="AE137" s="42">
        <v>91</v>
      </c>
      <c r="AF137" s="42">
        <v>92</v>
      </c>
      <c r="AG137" s="42">
        <v>101</v>
      </c>
      <c r="AH137" s="42">
        <v>101</v>
      </c>
      <c r="AI137" s="42">
        <v>94</v>
      </c>
      <c r="AJ137" s="42">
        <v>101</v>
      </c>
      <c r="AK137" s="42">
        <v>103</v>
      </c>
      <c r="AL137" s="42">
        <v>104</v>
      </c>
      <c r="AM137" s="42">
        <v>108</v>
      </c>
      <c r="AN137" s="42">
        <v>106</v>
      </c>
      <c r="AO137" s="42">
        <v>99</v>
      </c>
      <c r="AP137" s="42">
        <v>112</v>
      </c>
      <c r="AQ137" s="42">
        <v>116</v>
      </c>
      <c r="AR137" s="42">
        <v>112</v>
      </c>
      <c r="AS137" s="42">
        <v>124</v>
      </c>
      <c r="AT137" s="42">
        <v>120</v>
      </c>
      <c r="AU137" s="42">
        <v>117</v>
      </c>
      <c r="AV137" s="42">
        <v>132</v>
      </c>
      <c r="AW137" s="42">
        <v>137</v>
      </c>
      <c r="AX137" s="42">
        <v>137</v>
      </c>
      <c r="AY137" s="42">
        <v>122</v>
      </c>
      <c r="AZ137" s="42">
        <v>121</v>
      </c>
      <c r="BA137" s="42">
        <v>130</v>
      </c>
      <c r="BB137" s="42">
        <v>123</v>
      </c>
      <c r="BC137" s="42">
        <v>130</v>
      </c>
      <c r="BD137" s="42">
        <v>142</v>
      </c>
      <c r="BE137" s="42">
        <v>115</v>
      </c>
      <c r="BF137" s="42">
        <v>136</v>
      </c>
      <c r="BG137" s="42">
        <v>157</v>
      </c>
      <c r="BH137" s="42">
        <v>163</v>
      </c>
      <c r="BI137" s="42">
        <v>167</v>
      </c>
      <c r="BJ137" s="42">
        <v>159</v>
      </c>
      <c r="BK137" s="42">
        <v>165</v>
      </c>
      <c r="BL137" s="42">
        <v>171</v>
      </c>
      <c r="BM137" s="42">
        <v>196</v>
      </c>
      <c r="BN137" s="42">
        <v>195</v>
      </c>
      <c r="BO137" s="42">
        <v>170</v>
      </c>
      <c r="BP137" s="42">
        <v>161</v>
      </c>
      <c r="BQ137" s="42">
        <v>148</v>
      </c>
      <c r="BR137" s="42">
        <v>166</v>
      </c>
      <c r="BS137" s="42">
        <v>194</v>
      </c>
      <c r="BT137" s="42">
        <v>199</v>
      </c>
      <c r="BU137" s="42">
        <v>231</v>
      </c>
      <c r="BV137" s="42">
        <v>198</v>
      </c>
      <c r="BW137" s="42">
        <v>206</v>
      </c>
      <c r="BX137" s="42">
        <v>206</v>
      </c>
      <c r="BY137" s="42">
        <v>196</v>
      </c>
      <c r="BZ137" s="42">
        <v>202</v>
      </c>
      <c r="CA137" s="42">
        <v>204</v>
      </c>
      <c r="CB137" s="42">
        <v>227</v>
      </c>
      <c r="CC137" s="42">
        <v>235</v>
      </c>
      <c r="CD137" s="42">
        <v>223</v>
      </c>
      <c r="CE137" s="42">
        <v>237</v>
      </c>
      <c r="CF137" s="42">
        <v>249</v>
      </c>
      <c r="CG137" s="42">
        <v>260</v>
      </c>
      <c r="CH137" s="42">
        <v>245</v>
      </c>
      <c r="CI137" s="42">
        <v>249</v>
      </c>
      <c r="CJ137" s="42">
        <v>264</v>
      </c>
      <c r="CK137" s="42">
        <v>290</v>
      </c>
      <c r="CL137" s="42">
        <v>300</v>
      </c>
      <c r="CM137" s="42">
        <v>323</v>
      </c>
      <c r="CN137" s="42">
        <v>288</v>
      </c>
      <c r="CO137" s="42">
        <v>305</v>
      </c>
      <c r="CP137" s="42">
        <v>316</v>
      </c>
      <c r="CQ137" s="42">
        <v>321</v>
      </c>
      <c r="CR137" s="42">
        <v>326</v>
      </c>
      <c r="CS137" s="42">
        <v>349</v>
      </c>
      <c r="CT137" s="42">
        <v>377</v>
      </c>
      <c r="CU137" s="50">
        <v>351</v>
      </c>
      <c r="CV137" s="50">
        <v>373</v>
      </c>
      <c r="CW137" s="50">
        <v>365</v>
      </c>
      <c r="CX137" s="50">
        <v>348</v>
      </c>
    </row>
    <row r="138" spans="1:102">
      <c r="A138" s="9" t="s">
        <v>258</v>
      </c>
      <c r="B138" s="18" t="s">
        <v>1050</v>
      </c>
      <c r="C138" s="42">
        <v>364</v>
      </c>
      <c r="D138" s="42">
        <v>449</v>
      </c>
      <c r="E138" s="42">
        <v>591</v>
      </c>
      <c r="F138" s="42">
        <v>676</v>
      </c>
      <c r="G138" s="42">
        <v>845</v>
      </c>
      <c r="H138" s="42">
        <v>972</v>
      </c>
      <c r="I138" s="42">
        <v>1064</v>
      </c>
      <c r="J138" s="42">
        <v>1081</v>
      </c>
      <c r="K138" s="42">
        <v>1385</v>
      </c>
      <c r="L138" s="42">
        <v>1418</v>
      </c>
      <c r="M138" s="42">
        <v>1520</v>
      </c>
      <c r="N138" s="42">
        <v>1667</v>
      </c>
      <c r="O138" s="42">
        <v>1923</v>
      </c>
      <c r="P138" s="42">
        <v>1956</v>
      </c>
      <c r="Q138" s="42">
        <v>2019</v>
      </c>
      <c r="R138" s="42">
        <v>2216</v>
      </c>
      <c r="S138" s="42">
        <v>2333</v>
      </c>
      <c r="T138" s="42">
        <v>2482</v>
      </c>
      <c r="U138" s="42">
        <v>2693</v>
      </c>
      <c r="V138" s="42">
        <v>2748</v>
      </c>
      <c r="W138" s="49">
        <v>90</v>
      </c>
      <c r="X138" s="42">
        <v>95</v>
      </c>
      <c r="Y138" s="42">
        <v>87</v>
      </c>
      <c r="Z138" s="42">
        <v>92</v>
      </c>
      <c r="AA138" s="42">
        <v>95</v>
      </c>
      <c r="AB138" s="42">
        <v>101</v>
      </c>
      <c r="AC138" s="42">
        <v>125</v>
      </c>
      <c r="AD138" s="42">
        <v>128</v>
      </c>
      <c r="AE138" s="42">
        <v>142</v>
      </c>
      <c r="AF138" s="42">
        <v>151</v>
      </c>
      <c r="AG138" s="42">
        <v>150</v>
      </c>
      <c r="AH138" s="42">
        <v>148</v>
      </c>
      <c r="AI138" s="42">
        <v>163</v>
      </c>
      <c r="AJ138" s="42">
        <v>160</v>
      </c>
      <c r="AK138" s="42">
        <v>184</v>
      </c>
      <c r="AL138" s="42">
        <v>169</v>
      </c>
      <c r="AM138" s="42">
        <v>192</v>
      </c>
      <c r="AN138" s="42">
        <v>219</v>
      </c>
      <c r="AO138" s="42">
        <v>212</v>
      </c>
      <c r="AP138" s="42">
        <v>222</v>
      </c>
      <c r="AQ138" s="42">
        <v>216</v>
      </c>
      <c r="AR138" s="42">
        <v>223</v>
      </c>
      <c r="AS138" s="42">
        <v>243</v>
      </c>
      <c r="AT138" s="42">
        <v>290</v>
      </c>
      <c r="AU138" s="42">
        <v>249</v>
      </c>
      <c r="AV138" s="42">
        <v>257</v>
      </c>
      <c r="AW138" s="42">
        <v>279</v>
      </c>
      <c r="AX138" s="42">
        <v>279</v>
      </c>
      <c r="AY138" s="42">
        <v>263</v>
      </c>
      <c r="AZ138" s="42">
        <v>267</v>
      </c>
      <c r="BA138" s="42">
        <v>283</v>
      </c>
      <c r="BB138" s="42">
        <v>268</v>
      </c>
      <c r="BC138" s="42">
        <v>320</v>
      </c>
      <c r="BD138" s="42">
        <v>345</v>
      </c>
      <c r="BE138" s="42">
        <v>350</v>
      </c>
      <c r="BF138" s="42">
        <v>370</v>
      </c>
      <c r="BG138" s="42">
        <v>373</v>
      </c>
      <c r="BH138" s="42">
        <v>355</v>
      </c>
      <c r="BI138" s="42">
        <v>347</v>
      </c>
      <c r="BJ138" s="42">
        <v>343</v>
      </c>
      <c r="BK138" s="42">
        <v>356</v>
      </c>
      <c r="BL138" s="42">
        <v>356</v>
      </c>
      <c r="BM138" s="42">
        <v>402</v>
      </c>
      <c r="BN138" s="42">
        <v>406</v>
      </c>
      <c r="BO138" s="42">
        <v>392</v>
      </c>
      <c r="BP138" s="42">
        <v>425</v>
      </c>
      <c r="BQ138" s="42">
        <v>426</v>
      </c>
      <c r="BR138" s="42">
        <v>424</v>
      </c>
      <c r="BS138" s="42">
        <v>445</v>
      </c>
      <c r="BT138" s="42">
        <v>474</v>
      </c>
      <c r="BU138" s="42">
        <v>526</v>
      </c>
      <c r="BV138" s="42">
        <v>478</v>
      </c>
      <c r="BW138" s="42">
        <v>479</v>
      </c>
      <c r="BX138" s="42">
        <v>500</v>
      </c>
      <c r="BY138" s="42">
        <v>484</v>
      </c>
      <c r="BZ138" s="42">
        <v>493</v>
      </c>
      <c r="CA138" s="42">
        <v>488</v>
      </c>
      <c r="CB138" s="42">
        <v>491</v>
      </c>
      <c r="CC138" s="42">
        <v>523</v>
      </c>
      <c r="CD138" s="42">
        <v>517</v>
      </c>
      <c r="CE138" s="42">
        <v>531</v>
      </c>
      <c r="CF138" s="42">
        <v>528</v>
      </c>
      <c r="CG138" s="42">
        <v>583</v>
      </c>
      <c r="CH138" s="42">
        <v>574</v>
      </c>
      <c r="CI138" s="42">
        <v>544</v>
      </c>
      <c r="CJ138" s="42">
        <v>578</v>
      </c>
      <c r="CK138" s="42">
        <v>602</v>
      </c>
      <c r="CL138" s="42">
        <v>609</v>
      </c>
      <c r="CM138" s="42">
        <v>641</v>
      </c>
      <c r="CN138" s="42">
        <v>616</v>
      </c>
      <c r="CO138" s="42">
        <v>609</v>
      </c>
      <c r="CP138" s="42">
        <v>616</v>
      </c>
      <c r="CQ138" s="42">
        <v>636</v>
      </c>
      <c r="CR138" s="42">
        <v>668</v>
      </c>
      <c r="CS138" s="42">
        <v>657</v>
      </c>
      <c r="CT138" s="42">
        <v>732</v>
      </c>
      <c r="CU138" s="50">
        <v>665</v>
      </c>
      <c r="CV138" s="50">
        <v>696</v>
      </c>
      <c r="CW138" s="50">
        <v>702</v>
      </c>
      <c r="CX138" s="50">
        <v>685</v>
      </c>
    </row>
    <row r="139" spans="1:102">
      <c r="A139" s="9" t="s">
        <v>260</v>
      </c>
      <c r="B139" s="18" t="s">
        <v>1051</v>
      </c>
      <c r="C139" s="42">
        <v>900</v>
      </c>
      <c r="D139" s="42">
        <v>1097</v>
      </c>
      <c r="E139" s="42">
        <v>1455</v>
      </c>
      <c r="F139" s="42">
        <v>979</v>
      </c>
      <c r="G139" s="42">
        <v>741</v>
      </c>
      <c r="H139" s="42">
        <v>738</v>
      </c>
      <c r="I139" s="42">
        <v>919</v>
      </c>
      <c r="J139" s="42">
        <v>748</v>
      </c>
      <c r="K139" s="42">
        <v>654</v>
      </c>
      <c r="L139" s="42">
        <v>945</v>
      </c>
      <c r="M139" s="42">
        <v>827</v>
      </c>
      <c r="N139" s="42">
        <v>727</v>
      </c>
      <c r="O139" s="42">
        <v>959</v>
      </c>
      <c r="P139" s="42">
        <v>1258</v>
      </c>
      <c r="Q139" s="42">
        <v>1145</v>
      </c>
      <c r="R139" s="42">
        <v>1139</v>
      </c>
      <c r="S139" s="42">
        <v>1202</v>
      </c>
      <c r="T139" s="42">
        <v>1142</v>
      </c>
      <c r="U139" s="42">
        <v>1071</v>
      </c>
      <c r="V139" s="42">
        <v>1201</v>
      </c>
      <c r="W139" s="49">
        <v>210</v>
      </c>
      <c r="X139" s="42">
        <v>245</v>
      </c>
      <c r="Y139" s="42">
        <v>215</v>
      </c>
      <c r="Z139" s="42">
        <v>230</v>
      </c>
      <c r="AA139" s="42">
        <v>236</v>
      </c>
      <c r="AB139" s="42">
        <v>275</v>
      </c>
      <c r="AC139" s="42">
        <v>291</v>
      </c>
      <c r="AD139" s="42">
        <v>295</v>
      </c>
      <c r="AE139" s="42">
        <v>300</v>
      </c>
      <c r="AF139" s="42">
        <v>372</v>
      </c>
      <c r="AG139" s="42">
        <v>400</v>
      </c>
      <c r="AH139" s="42">
        <v>383</v>
      </c>
      <c r="AI139" s="42">
        <v>336</v>
      </c>
      <c r="AJ139" s="42">
        <v>253</v>
      </c>
      <c r="AK139" s="42">
        <v>211</v>
      </c>
      <c r="AL139" s="42">
        <v>179</v>
      </c>
      <c r="AM139" s="42">
        <v>205</v>
      </c>
      <c r="AN139" s="42">
        <v>178</v>
      </c>
      <c r="AO139" s="42">
        <v>180</v>
      </c>
      <c r="AP139" s="42">
        <v>178</v>
      </c>
      <c r="AQ139" s="42">
        <v>170</v>
      </c>
      <c r="AR139" s="42">
        <v>177</v>
      </c>
      <c r="AS139" s="42">
        <v>178</v>
      </c>
      <c r="AT139" s="42">
        <v>213</v>
      </c>
      <c r="AU139" s="42">
        <v>219</v>
      </c>
      <c r="AV139" s="42">
        <v>232</v>
      </c>
      <c r="AW139" s="42">
        <v>222</v>
      </c>
      <c r="AX139" s="42">
        <v>246</v>
      </c>
      <c r="AY139" s="42">
        <v>184</v>
      </c>
      <c r="AZ139" s="42">
        <v>205</v>
      </c>
      <c r="BA139" s="42">
        <v>182</v>
      </c>
      <c r="BB139" s="42">
        <v>177</v>
      </c>
      <c r="BC139" s="42">
        <v>143</v>
      </c>
      <c r="BD139" s="42">
        <v>181</v>
      </c>
      <c r="BE139" s="42">
        <v>176</v>
      </c>
      <c r="BF139" s="42">
        <v>154</v>
      </c>
      <c r="BG139" s="42">
        <v>285</v>
      </c>
      <c r="BH139" s="42">
        <v>223</v>
      </c>
      <c r="BI139" s="42">
        <v>224</v>
      </c>
      <c r="BJ139" s="42">
        <v>213</v>
      </c>
      <c r="BK139" s="42">
        <v>196</v>
      </c>
      <c r="BL139" s="42">
        <v>217</v>
      </c>
      <c r="BM139" s="42">
        <v>211</v>
      </c>
      <c r="BN139" s="42">
        <v>203</v>
      </c>
      <c r="BO139" s="42">
        <v>179</v>
      </c>
      <c r="BP139" s="42">
        <v>164</v>
      </c>
      <c r="BQ139" s="42">
        <v>178</v>
      </c>
      <c r="BR139" s="42">
        <v>206</v>
      </c>
      <c r="BS139" s="42">
        <v>205</v>
      </c>
      <c r="BT139" s="42">
        <v>226</v>
      </c>
      <c r="BU139" s="42">
        <v>245</v>
      </c>
      <c r="BV139" s="42">
        <v>283</v>
      </c>
      <c r="BW139" s="42">
        <v>269</v>
      </c>
      <c r="BX139" s="42">
        <v>303</v>
      </c>
      <c r="BY139" s="42">
        <v>292</v>
      </c>
      <c r="BZ139" s="42">
        <v>394</v>
      </c>
      <c r="CA139" s="42">
        <v>250</v>
      </c>
      <c r="CB139" s="42">
        <v>296</v>
      </c>
      <c r="CC139" s="42">
        <v>297</v>
      </c>
      <c r="CD139" s="42">
        <v>302</v>
      </c>
      <c r="CE139" s="42">
        <v>254</v>
      </c>
      <c r="CF139" s="42">
        <v>281</v>
      </c>
      <c r="CG139" s="42">
        <v>291</v>
      </c>
      <c r="CH139" s="42">
        <v>313</v>
      </c>
      <c r="CI139" s="42">
        <v>277</v>
      </c>
      <c r="CJ139" s="42">
        <v>279</v>
      </c>
      <c r="CK139" s="42">
        <v>282</v>
      </c>
      <c r="CL139" s="42">
        <v>364</v>
      </c>
      <c r="CM139" s="42">
        <v>323</v>
      </c>
      <c r="CN139" s="42">
        <v>336</v>
      </c>
      <c r="CO139" s="42">
        <v>251</v>
      </c>
      <c r="CP139" s="42">
        <v>232</v>
      </c>
      <c r="CQ139" s="42">
        <v>248</v>
      </c>
      <c r="CR139" s="42">
        <v>267</v>
      </c>
      <c r="CS139" s="42">
        <v>271</v>
      </c>
      <c r="CT139" s="42">
        <v>285</v>
      </c>
      <c r="CU139" s="50">
        <v>282</v>
      </c>
      <c r="CV139" s="50">
        <v>307</v>
      </c>
      <c r="CW139" s="50">
        <v>309</v>
      </c>
      <c r="CX139" s="50">
        <v>303</v>
      </c>
    </row>
    <row r="140" spans="1:102">
      <c r="A140" s="1" t="s">
        <v>262</v>
      </c>
      <c r="B140" s="18" t="s">
        <v>1052</v>
      </c>
      <c r="C140" s="42">
        <v>6309</v>
      </c>
      <c r="D140" s="42">
        <v>6284</v>
      </c>
      <c r="E140" s="42">
        <v>7036</v>
      </c>
      <c r="F140" s="42">
        <v>7072</v>
      </c>
      <c r="G140" s="42">
        <v>6318</v>
      </c>
      <c r="H140" s="42">
        <v>5883</v>
      </c>
      <c r="I140" s="42">
        <v>6372</v>
      </c>
      <c r="J140" s="42">
        <v>7530</v>
      </c>
      <c r="K140" s="42">
        <v>7897</v>
      </c>
      <c r="L140" s="42">
        <v>8136</v>
      </c>
      <c r="M140" s="42">
        <v>9309</v>
      </c>
      <c r="N140" s="42">
        <v>7552</v>
      </c>
      <c r="O140" s="42">
        <v>9173</v>
      </c>
      <c r="P140" s="42">
        <v>10519</v>
      </c>
      <c r="Q140" s="42">
        <v>10574</v>
      </c>
      <c r="R140" s="42">
        <v>10225</v>
      </c>
      <c r="S140" s="42">
        <v>10485</v>
      </c>
      <c r="T140" s="42">
        <v>10743</v>
      </c>
      <c r="U140" s="42">
        <v>11605</v>
      </c>
      <c r="V140" s="42">
        <v>13477</v>
      </c>
      <c r="W140" s="49">
        <v>1602</v>
      </c>
      <c r="X140" s="42">
        <v>1667</v>
      </c>
      <c r="Y140" s="42">
        <v>1544</v>
      </c>
      <c r="Z140" s="42">
        <v>1496</v>
      </c>
      <c r="AA140" s="42">
        <v>1501</v>
      </c>
      <c r="AB140" s="42">
        <v>1435</v>
      </c>
      <c r="AC140" s="42">
        <v>1634</v>
      </c>
      <c r="AD140" s="42">
        <v>1714</v>
      </c>
      <c r="AE140" s="42">
        <v>1690</v>
      </c>
      <c r="AF140" s="42">
        <v>1738</v>
      </c>
      <c r="AG140" s="42">
        <v>1809</v>
      </c>
      <c r="AH140" s="42">
        <v>1799</v>
      </c>
      <c r="AI140" s="42">
        <v>1896</v>
      </c>
      <c r="AJ140" s="42">
        <v>1792</v>
      </c>
      <c r="AK140" s="42">
        <v>1734</v>
      </c>
      <c r="AL140" s="42">
        <v>1650</v>
      </c>
      <c r="AM140" s="42">
        <v>1630</v>
      </c>
      <c r="AN140" s="42">
        <v>1611</v>
      </c>
      <c r="AO140" s="42">
        <v>1610</v>
      </c>
      <c r="AP140" s="42">
        <v>1467</v>
      </c>
      <c r="AQ140" s="42">
        <v>1462</v>
      </c>
      <c r="AR140" s="42">
        <v>1496</v>
      </c>
      <c r="AS140" s="42">
        <v>1524</v>
      </c>
      <c r="AT140" s="42">
        <v>1401</v>
      </c>
      <c r="AU140" s="42">
        <v>1460</v>
      </c>
      <c r="AV140" s="42">
        <v>1507</v>
      </c>
      <c r="AW140" s="42">
        <v>1731</v>
      </c>
      <c r="AX140" s="42">
        <v>1674</v>
      </c>
      <c r="AY140" s="42">
        <v>1672</v>
      </c>
      <c r="AZ140" s="42">
        <v>2022</v>
      </c>
      <c r="BA140" s="42">
        <v>1856</v>
      </c>
      <c r="BB140" s="42">
        <v>1980</v>
      </c>
      <c r="BC140" s="42">
        <v>2025</v>
      </c>
      <c r="BD140" s="42">
        <v>1955</v>
      </c>
      <c r="BE140" s="42">
        <v>1949</v>
      </c>
      <c r="BF140" s="42">
        <v>1968</v>
      </c>
      <c r="BG140" s="42">
        <v>1984</v>
      </c>
      <c r="BH140" s="42">
        <v>2003</v>
      </c>
      <c r="BI140" s="42">
        <v>2054</v>
      </c>
      <c r="BJ140" s="42">
        <v>2095</v>
      </c>
      <c r="BK140" s="42">
        <v>2254</v>
      </c>
      <c r="BL140" s="42">
        <v>2382</v>
      </c>
      <c r="BM140" s="42">
        <v>2357</v>
      </c>
      <c r="BN140" s="42">
        <v>2316</v>
      </c>
      <c r="BO140" s="42">
        <v>2068</v>
      </c>
      <c r="BP140" s="42">
        <v>1909</v>
      </c>
      <c r="BQ140" s="42">
        <v>1712</v>
      </c>
      <c r="BR140" s="42">
        <v>1863</v>
      </c>
      <c r="BS140" s="42">
        <v>2000</v>
      </c>
      <c r="BT140" s="42">
        <v>2312</v>
      </c>
      <c r="BU140" s="42">
        <v>2419</v>
      </c>
      <c r="BV140" s="42">
        <v>2442</v>
      </c>
      <c r="BW140" s="42">
        <v>2479</v>
      </c>
      <c r="BX140" s="42">
        <v>2599</v>
      </c>
      <c r="BY140" s="42">
        <v>2701</v>
      </c>
      <c r="BZ140" s="42">
        <v>2740</v>
      </c>
      <c r="CA140" s="42">
        <v>2743</v>
      </c>
      <c r="CB140" s="42">
        <v>2679</v>
      </c>
      <c r="CC140" s="42">
        <v>2732</v>
      </c>
      <c r="CD140" s="42">
        <v>2420</v>
      </c>
      <c r="CE140" s="42">
        <v>2448</v>
      </c>
      <c r="CF140" s="42">
        <v>2600</v>
      </c>
      <c r="CG140" s="42">
        <v>2621</v>
      </c>
      <c r="CH140" s="42">
        <v>2556</v>
      </c>
      <c r="CI140" s="42">
        <v>2499</v>
      </c>
      <c r="CJ140" s="42">
        <v>2584</v>
      </c>
      <c r="CK140" s="42">
        <v>2671</v>
      </c>
      <c r="CL140" s="42">
        <v>2731</v>
      </c>
      <c r="CM140" s="42">
        <v>2769</v>
      </c>
      <c r="CN140" s="42">
        <v>2758</v>
      </c>
      <c r="CO140" s="42">
        <v>2694</v>
      </c>
      <c r="CP140" s="42">
        <v>2522</v>
      </c>
      <c r="CQ140" s="42">
        <v>2743</v>
      </c>
      <c r="CR140" s="42">
        <v>2956</v>
      </c>
      <c r="CS140" s="42">
        <v>2904</v>
      </c>
      <c r="CT140" s="42">
        <v>3002</v>
      </c>
      <c r="CU140" s="50">
        <v>3306</v>
      </c>
      <c r="CV140" s="50">
        <v>3349</v>
      </c>
      <c r="CW140" s="50">
        <v>3514</v>
      </c>
      <c r="CX140" s="50">
        <v>3308</v>
      </c>
    </row>
    <row r="141" spans="1:102">
      <c r="A141" s="9" t="s">
        <v>264</v>
      </c>
      <c r="B141" s="18" t="s">
        <v>1053</v>
      </c>
      <c r="C141" s="42">
        <v>2211</v>
      </c>
      <c r="D141" s="42">
        <v>2309</v>
      </c>
      <c r="E141" s="42">
        <v>2615</v>
      </c>
      <c r="F141" s="42">
        <v>2686</v>
      </c>
      <c r="G141" s="42">
        <v>2588</v>
      </c>
      <c r="H141" s="42">
        <v>2431</v>
      </c>
      <c r="I141" s="42">
        <v>2581</v>
      </c>
      <c r="J141" s="42">
        <v>2890</v>
      </c>
      <c r="K141" s="42">
        <v>3150</v>
      </c>
      <c r="L141" s="42">
        <v>3248</v>
      </c>
      <c r="M141" s="42">
        <v>4052</v>
      </c>
      <c r="N141" s="42">
        <v>3481</v>
      </c>
      <c r="O141" s="42">
        <v>4224</v>
      </c>
      <c r="P141" s="42">
        <v>4965</v>
      </c>
      <c r="Q141" s="42">
        <v>5069</v>
      </c>
      <c r="R141" s="42">
        <v>4830</v>
      </c>
      <c r="S141" s="42">
        <v>4689</v>
      </c>
      <c r="T141" s="42">
        <v>4827</v>
      </c>
      <c r="U141" s="42">
        <v>5193</v>
      </c>
      <c r="V141" s="42">
        <v>6222</v>
      </c>
      <c r="W141" s="49">
        <v>553</v>
      </c>
      <c r="X141" s="42">
        <v>606</v>
      </c>
      <c r="Y141" s="42">
        <v>542</v>
      </c>
      <c r="Z141" s="42">
        <v>510</v>
      </c>
      <c r="AA141" s="42">
        <v>549</v>
      </c>
      <c r="AB141" s="42">
        <v>501</v>
      </c>
      <c r="AC141" s="42">
        <v>594</v>
      </c>
      <c r="AD141" s="42">
        <v>665</v>
      </c>
      <c r="AE141" s="42">
        <v>607</v>
      </c>
      <c r="AF141" s="42">
        <v>631</v>
      </c>
      <c r="AG141" s="42">
        <v>698</v>
      </c>
      <c r="AH141" s="42">
        <v>679</v>
      </c>
      <c r="AI141" s="42">
        <v>723</v>
      </c>
      <c r="AJ141" s="42">
        <v>690</v>
      </c>
      <c r="AK141" s="42">
        <v>665</v>
      </c>
      <c r="AL141" s="42">
        <v>608</v>
      </c>
      <c r="AM141" s="42">
        <v>682</v>
      </c>
      <c r="AN141" s="42">
        <v>682</v>
      </c>
      <c r="AO141" s="42">
        <v>641</v>
      </c>
      <c r="AP141" s="42">
        <v>583</v>
      </c>
      <c r="AQ141" s="42">
        <v>594</v>
      </c>
      <c r="AR141" s="42">
        <v>634</v>
      </c>
      <c r="AS141" s="42">
        <v>628</v>
      </c>
      <c r="AT141" s="42">
        <v>575</v>
      </c>
      <c r="AU141" s="42">
        <v>580</v>
      </c>
      <c r="AV141" s="42">
        <v>625</v>
      </c>
      <c r="AW141" s="42">
        <v>720</v>
      </c>
      <c r="AX141" s="42">
        <v>656</v>
      </c>
      <c r="AY141" s="42">
        <v>674</v>
      </c>
      <c r="AZ141" s="42">
        <v>750</v>
      </c>
      <c r="BA141" s="42">
        <v>733</v>
      </c>
      <c r="BB141" s="42">
        <v>733</v>
      </c>
      <c r="BC141" s="42">
        <v>824</v>
      </c>
      <c r="BD141" s="42">
        <v>765</v>
      </c>
      <c r="BE141" s="42">
        <v>787</v>
      </c>
      <c r="BF141" s="42">
        <v>774</v>
      </c>
      <c r="BG141" s="42">
        <v>779</v>
      </c>
      <c r="BH141" s="42">
        <v>801</v>
      </c>
      <c r="BI141" s="42">
        <v>815</v>
      </c>
      <c r="BJ141" s="42">
        <v>853</v>
      </c>
      <c r="BK141" s="42">
        <v>950</v>
      </c>
      <c r="BL141" s="42">
        <v>1049</v>
      </c>
      <c r="BM141" s="42">
        <v>1006</v>
      </c>
      <c r="BN141" s="42">
        <v>1047</v>
      </c>
      <c r="BO141" s="42">
        <v>947</v>
      </c>
      <c r="BP141" s="42">
        <v>882</v>
      </c>
      <c r="BQ141" s="42">
        <v>779</v>
      </c>
      <c r="BR141" s="42">
        <v>873</v>
      </c>
      <c r="BS141" s="42">
        <v>931</v>
      </c>
      <c r="BT141" s="42">
        <v>1068</v>
      </c>
      <c r="BU141" s="42">
        <v>1091</v>
      </c>
      <c r="BV141" s="42">
        <v>1134</v>
      </c>
      <c r="BW141" s="42">
        <v>1169</v>
      </c>
      <c r="BX141" s="42">
        <v>1209</v>
      </c>
      <c r="BY141" s="42">
        <v>1280</v>
      </c>
      <c r="BZ141" s="42">
        <v>1307</v>
      </c>
      <c r="CA141" s="42">
        <v>1293</v>
      </c>
      <c r="CB141" s="42">
        <v>1284</v>
      </c>
      <c r="CC141" s="42">
        <v>1344</v>
      </c>
      <c r="CD141" s="42">
        <v>1148</v>
      </c>
      <c r="CE141" s="42">
        <v>1152</v>
      </c>
      <c r="CF141" s="42">
        <v>1247</v>
      </c>
      <c r="CG141" s="42">
        <v>1256</v>
      </c>
      <c r="CH141" s="42">
        <v>1175</v>
      </c>
      <c r="CI141" s="42">
        <v>1132</v>
      </c>
      <c r="CJ141" s="42">
        <v>1186</v>
      </c>
      <c r="CK141" s="42">
        <v>1175</v>
      </c>
      <c r="CL141" s="42">
        <v>1196</v>
      </c>
      <c r="CM141" s="42">
        <v>1269</v>
      </c>
      <c r="CN141" s="42">
        <v>1262</v>
      </c>
      <c r="CO141" s="42">
        <v>1207</v>
      </c>
      <c r="CP141" s="42">
        <v>1089</v>
      </c>
      <c r="CQ141" s="42">
        <v>1231</v>
      </c>
      <c r="CR141" s="42">
        <v>1338</v>
      </c>
      <c r="CS141" s="42">
        <v>1282</v>
      </c>
      <c r="CT141" s="42">
        <v>1342</v>
      </c>
      <c r="CU141" s="50">
        <v>1560</v>
      </c>
      <c r="CV141" s="50">
        <v>1551</v>
      </c>
      <c r="CW141" s="50">
        <v>1632</v>
      </c>
      <c r="CX141" s="50">
        <v>1479</v>
      </c>
    </row>
    <row r="142" spans="1:102">
      <c r="A142" s="9" t="s">
        <v>266</v>
      </c>
      <c r="B142" s="18" t="s">
        <v>1054</v>
      </c>
      <c r="C142" s="42">
        <v>1862</v>
      </c>
      <c r="D142" s="42">
        <v>1865</v>
      </c>
      <c r="E142" s="42">
        <v>2085</v>
      </c>
      <c r="F142" s="42">
        <v>2086</v>
      </c>
      <c r="G142" s="42">
        <v>1821</v>
      </c>
      <c r="H142" s="42">
        <v>1759</v>
      </c>
      <c r="I142" s="42">
        <v>1903</v>
      </c>
      <c r="J142" s="42">
        <v>1997</v>
      </c>
      <c r="K142" s="42">
        <v>2207</v>
      </c>
      <c r="L142" s="42">
        <v>2461</v>
      </c>
      <c r="M142" s="42">
        <v>2665</v>
      </c>
      <c r="N142" s="42">
        <v>2207</v>
      </c>
      <c r="O142" s="42">
        <v>2626</v>
      </c>
      <c r="P142" s="42">
        <v>2736</v>
      </c>
      <c r="Q142" s="42">
        <v>2754</v>
      </c>
      <c r="R142" s="42">
        <v>2764</v>
      </c>
      <c r="S142" s="42">
        <v>2918</v>
      </c>
      <c r="T142" s="42">
        <v>2986</v>
      </c>
      <c r="U142" s="42">
        <v>3378</v>
      </c>
      <c r="V142" s="42">
        <v>3739</v>
      </c>
      <c r="W142" s="49">
        <v>492</v>
      </c>
      <c r="X142" s="42">
        <v>481</v>
      </c>
      <c r="Y142" s="42">
        <v>469</v>
      </c>
      <c r="Z142" s="42">
        <v>420</v>
      </c>
      <c r="AA142" s="42">
        <v>436</v>
      </c>
      <c r="AB142" s="42">
        <v>431</v>
      </c>
      <c r="AC142" s="42">
        <v>487</v>
      </c>
      <c r="AD142" s="42">
        <v>511</v>
      </c>
      <c r="AE142" s="42">
        <v>502</v>
      </c>
      <c r="AF142" s="42">
        <v>530</v>
      </c>
      <c r="AG142" s="42">
        <v>525</v>
      </c>
      <c r="AH142" s="42">
        <v>528</v>
      </c>
      <c r="AI142" s="42">
        <v>543</v>
      </c>
      <c r="AJ142" s="42">
        <v>527</v>
      </c>
      <c r="AK142" s="42">
        <v>511</v>
      </c>
      <c r="AL142" s="42">
        <v>505</v>
      </c>
      <c r="AM142" s="42">
        <v>472</v>
      </c>
      <c r="AN142" s="42">
        <v>431</v>
      </c>
      <c r="AO142" s="42">
        <v>480</v>
      </c>
      <c r="AP142" s="42">
        <v>438</v>
      </c>
      <c r="AQ142" s="42">
        <v>437</v>
      </c>
      <c r="AR142" s="42">
        <v>447</v>
      </c>
      <c r="AS142" s="42">
        <v>442</v>
      </c>
      <c r="AT142" s="42">
        <v>433</v>
      </c>
      <c r="AU142" s="42">
        <v>451</v>
      </c>
      <c r="AV142" s="42">
        <v>444</v>
      </c>
      <c r="AW142" s="42">
        <v>494</v>
      </c>
      <c r="AX142" s="42">
        <v>514</v>
      </c>
      <c r="AY142" s="42">
        <v>472</v>
      </c>
      <c r="AZ142" s="42">
        <v>495</v>
      </c>
      <c r="BA142" s="42">
        <v>498</v>
      </c>
      <c r="BB142" s="42">
        <v>532</v>
      </c>
      <c r="BC142" s="42">
        <v>544</v>
      </c>
      <c r="BD142" s="42">
        <v>544</v>
      </c>
      <c r="BE142" s="42">
        <v>555</v>
      </c>
      <c r="BF142" s="42">
        <v>564</v>
      </c>
      <c r="BG142" s="42">
        <v>591</v>
      </c>
      <c r="BH142" s="42">
        <v>622</v>
      </c>
      <c r="BI142" s="42">
        <v>628</v>
      </c>
      <c r="BJ142" s="42">
        <v>620</v>
      </c>
      <c r="BK142" s="42">
        <v>659</v>
      </c>
      <c r="BL142" s="42">
        <v>664</v>
      </c>
      <c r="BM142" s="42">
        <v>685</v>
      </c>
      <c r="BN142" s="42">
        <v>657</v>
      </c>
      <c r="BO142" s="42">
        <v>578</v>
      </c>
      <c r="BP142" s="42">
        <v>568</v>
      </c>
      <c r="BQ142" s="42">
        <v>504</v>
      </c>
      <c r="BR142" s="42">
        <v>557</v>
      </c>
      <c r="BS142" s="42">
        <v>591</v>
      </c>
      <c r="BT142" s="42">
        <v>669</v>
      </c>
      <c r="BU142" s="42">
        <v>713</v>
      </c>
      <c r="BV142" s="42">
        <v>653</v>
      </c>
      <c r="BW142" s="42">
        <v>669</v>
      </c>
      <c r="BX142" s="42">
        <v>656</v>
      </c>
      <c r="BY142" s="42">
        <v>712</v>
      </c>
      <c r="BZ142" s="42">
        <v>699</v>
      </c>
      <c r="CA142" s="42">
        <v>691</v>
      </c>
      <c r="CB142" s="42">
        <v>696</v>
      </c>
      <c r="CC142" s="42">
        <v>708</v>
      </c>
      <c r="CD142" s="42">
        <v>659</v>
      </c>
      <c r="CE142" s="42">
        <v>669</v>
      </c>
      <c r="CF142" s="42">
        <v>699</v>
      </c>
      <c r="CG142" s="42">
        <v>699</v>
      </c>
      <c r="CH142" s="42">
        <v>697</v>
      </c>
      <c r="CI142" s="42">
        <v>696</v>
      </c>
      <c r="CJ142" s="42">
        <v>711</v>
      </c>
      <c r="CK142" s="42">
        <v>725</v>
      </c>
      <c r="CL142" s="42">
        <v>786</v>
      </c>
      <c r="CM142" s="42">
        <v>762</v>
      </c>
      <c r="CN142" s="42">
        <v>751</v>
      </c>
      <c r="CO142" s="42">
        <v>751</v>
      </c>
      <c r="CP142" s="42">
        <v>722</v>
      </c>
      <c r="CQ142" s="42">
        <v>807</v>
      </c>
      <c r="CR142" s="42">
        <v>840</v>
      </c>
      <c r="CS142" s="42">
        <v>845</v>
      </c>
      <c r="CT142" s="42">
        <v>886</v>
      </c>
      <c r="CU142" s="50">
        <v>901</v>
      </c>
      <c r="CV142" s="50">
        <v>931</v>
      </c>
      <c r="CW142" s="50">
        <v>983</v>
      </c>
      <c r="CX142" s="50">
        <v>924</v>
      </c>
    </row>
    <row r="143" spans="1:102">
      <c r="A143" s="9" t="s">
        <v>268</v>
      </c>
      <c r="B143" s="18" t="s">
        <v>1055</v>
      </c>
      <c r="C143" s="42">
        <v>108</v>
      </c>
      <c r="D143" s="42">
        <v>138</v>
      </c>
      <c r="E143" s="42">
        <v>143</v>
      </c>
      <c r="F143" s="42">
        <v>133</v>
      </c>
      <c r="G143" s="42">
        <v>130</v>
      </c>
      <c r="H143" s="42">
        <v>125</v>
      </c>
      <c r="I143" s="42">
        <v>151</v>
      </c>
      <c r="J143" s="42">
        <v>158</v>
      </c>
      <c r="K143" s="42">
        <v>185</v>
      </c>
      <c r="L143" s="42">
        <v>192</v>
      </c>
      <c r="M143" s="42">
        <v>274</v>
      </c>
      <c r="N143" s="42">
        <v>245</v>
      </c>
      <c r="O143" s="42">
        <v>264</v>
      </c>
      <c r="P143" s="42">
        <v>270</v>
      </c>
      <c r="Q143" s="42">
        <v>294</v>
      </c>
      <c r="R143" s="42">
        <v>275</v>
      </c>
      <c r="S143" s="42">
        <v>302</v>
      </c>
      <c r="T143" s="42">
        <v>330</v>
      </c>
      <c r="U143" s="42">
        <v>335</v>
      </c>
      <c r="V143" s="42">
        <v>370</v>
      </c>
      <c r="W143" s="49">
        <v>25</v>
      </c>
      <c r="X143" s="42">
        <v>25</v>
      </c>
      <c r="Y143" s="42">
        <v>27</v>
      </c>
      <c r="Z143" s="42">
        <v>31</v>
      </c>
      <c r="AA143" s="42">
        <v>31</v>
      </c>
      <c r="AB143" s="42">
        <v>32</v>
      </c>
      <c r="AC143" s="42">
        <v>39</v>
      </c>
      <c r="AD143" s="42">
        <v>36</v>
      </c>
      <c r="AE143" s="42">
        <v>37</v>
      </c>
      <c r="AF143" s="42">
        <v>38</v>
      </c>
      <c r="AG143" s="42">
        <v>34</v>
      </c>
      <c r="AH143" s="42">
        <v>34</v>
      </c>
      <c r="AI143" s="42">
        <v>32</v>
      </c>
      <c r="AJ143" s="42">
        <v>30</v>
      </c>
      <c r="AK143" s="42">
        <v>34</v>
      </c>
      <c r="AL143" s="42">
        <v>37</v>
      </c>
      <c r="AM143" s="42">
        <v>33</v>
      </c>
      <c r="AN143" s="42">
        <v>34</v>
      </c>
      <c r="AO143" s="42">
        <v>33</v>
      </c>
      <c r="AP143" s="42">
        <v>30</v>
      </c>
      <c r="AQ143" s="42">
        <v>34</v>
      </c>
      <c r="AR143" s="42">
        <v>31</v>
      </c>
      <c r="AS143" s="42">
        <v>29</v>
      </c>
      <c r="AT143" s="42">
        <v>31</v>
      </c>
      <c r="AU143" s="42">
        <v>35</v>
      </c>
      <c r="AV143" s="42">
        <v>37</v>
      </c>
      <c r="AW143" s="42">
        <v>42</v>
      </c>
      <c r="AX143" s="42">
        <v>37</v>
      </c>
      <c r="AY143" s="42">
        <v>34</v>
      </c>
      <c r="AZ143" s="42">
        <v>38</v>
      </c>
      <c r="BA143" s="42">
        <v>40</v>
      </c>
      <c r="BB143" s="42">
        <v>46</v>
      </c>
      <c r="BC143" s="42">
        <v>49</v>
      </c>
      <c r="BD143" s="42">
        <v>47</v>
      </c>
      <c r="BE143" s="42">
        <v>42</v>
      </c>
      <c r="BF143" s="42">
        <v>47</v>
      </c>
      <c r="BG143" s="42">
        <v>47</v>
      </c>
      <c r="BH143" s="42">
        <v>45</v>
      </c>
      <c r="BI143" s="42">
        <v>50</v>
      </c>
      <c r="BJ143" s="42">
        <v>50</v>
      </c>
      <c r="BK143" s="42">
        <v>63</v>
      </c>
      <c r="BL143" s="42">
        <v>70</v>
      </c>
      <c r="BM143" s="42">
        <v>70</v>
      </c>
      <c r="BN143" s="42">
        <v>71</v>
      </c>
      <c r="BO143" s="42">
        <v>70</v>
      </c>
      <c r="BP143" s="42">
        <v>59</v>
      </c>
      <c r="BQ143" s="42">
        <v>59</v>
      </c>
      <c r="BR143" s="42">
        <v>57</v>
      </c>
      <c r="BS143" s="42">
        <v>65</v>
      </c>
      <c r="BT143" s="42">
        <v>65</v>
      </c>
      <c r="BU143" s="42">
        <v>69</v>
      </c>
      <c r="BV143" s="42">
        <v>65</v>
      </c>
      <c r="BW143" s="42">
        <v>63</v>
      </c>
      <c r="BX143" s="42">
        <v>65</v>
      </c>
      <c r="BY143" s="42">
        <v>67</v>
      </c>
      <c r="BZ143" s="42">
        <v>75</v>
      </c>
      <c r="CA143" s="42">
        <v>78</v>
      </c>
      <c r="CB143" s="42">
        <v>76</v>
      </c>
      <c r="CC143" s="42">
        <v>70</v>
      </c>
      <c r="CD143" s="42">
        <v>70</v>
      </c>
      <c r="CE143" s="42">
        <v>70</v>
      </c>
      <c r="CF143" s="42">
        <v>64</v>
      </c>
      <c r="CG143" s="42">
        <v>71</v>
      </c>
      <c r="CH143" s="42">
        <v>70</v>
      </c>
      <c r="CI143" s="42">
        <v>54</v>
      </c>
      <c r="CJ143" s="42">
        <v>78</v>
      </c>
      <c r="CK143" s="42">
        <v>90</v>
      </c>
      <c r="CL143" s="42">
        <v>80</v>
      </c>
      <c r="CM143" s="42">
        <v>86</v>
      </c>
      <c r="CN143" s="42">
        <v>86</v>
      </c>
      <c r="CO143" s="42">
        <v>78</v>
      </c>
      <c r="CP143" s="42">
        <v>80</v>
      </c>
      <c r="CQ143" s="42">
        <v>77</v>
      </c>
      <c r="CR143" s="42">
        <v>81</v>
      </c>
      <c r="CS143" s="42">
        <v>86</v>
      </c>
      <c r="CT143" s="42">
        <v>91</v>
      </c>
      <c r="CU143" s="50">
        <v>102</v>
      </c>
      <c r="CV143" s="50">
        <v>86</v>
      </c>
      <c r="CW143" s="50">
        <v>88</v>
      </c>
      <c r="CX143" s="50">
        <v>94</v>
      </c>
    </row>
    <row r="144" spans="1:102">
      <c r="A144" s="9" t="s">
        <v>270</v>
      </c>
      <c r="B144" s="18" t="s">
        <v>1056</v>
      </c>
      <c r="C144" s="42">
        <v>542</v>
      </c>
      <c r="D144" s="42">
        <v>451</v>
      </c>
      <c r="E144" s="42">
        <v>480</v>
      </c>
      <c r="F144" s="42">
        <v>505</v>
      </c>
      <c r="G144" s="42">
        <v>377</v>
      </c>
      <c r="H144" s="42">
        <v>315</v>
      </c>
      <c r="I144" s="42">
        <v>325</v>
      </c>
      <c r="J144" s="42">
        <v>377</v>
      </c>
      <c r="K144" s="42">
        <v>410</v>
      </c>
      <c r="L144" s="42">
        <v>413</v>
      </c>
      <c r="M144" s="42">
        <v>457</v>
      </c>
      <c r="N144" s="42">
        <v>305</v>
      </c>
      <c r="O144" s="42">
        <v>334</v>
      </c>
      <c r="P144" s="42">
        <v>438</v>
      </c>
      <c r="Q144" s="42">
        <v>469</v>
      </c>
      <c r="R144" s="42">
        <v>408</v>
      </c>
      <c r="S144" s="42">
        <v>480</v>
      </c>
      <c r="T144" s="42">
        <v>452</v>
      </c>
      <c r="U144" s="42">
        <v>469</v>
      </c>
      <c r="V144" s="42">
        <v>525</v>
      </c>
      <c r="W144" s="49">
        <v>150</v>
      </c>
      <c r="X144" s="42">
        <v>144</v>
      </c>
      <c r="Y144" s="42">
        <v>118</v>
      </c>
      <c r="Z144" s="42">
        <v>130</v>
      </c>
      <c r="AA144" s="42">
        <v>117</v>
      </c>
      <c r="AB144" s="42">
        <v>102</v>
      </c>
      <c r="AC144" s="42">
        <v>120</v>
      </c>
      <c r="AD144" s="42">
        <v>112</v>
      </c>
      <c r="AE144" s="42">
        <v>118</v>
      </c>
      <c r="AF144" s="42">
        <v>119</v>
      </c>
      <c r="AG144" s="42">
        <v>120</v>
      </c>
      <c r="AH144" s="42">
        <v>123</v>
      </c>
      <c r="AI144" s="42">
        <v>133</v>
      </c>
      <c r="AJ144" s="42">
        <v>141</v>
      </c>
      <c r="AK144" s="42">
        <v>123</v>
      </c>
      <c r="AL144" s="42">
        <v>108</v>
      </c>
      <c r="AM144" s="42">
        <v>93</v>
      </c>
      <c r="AN144" s="42">
        <v>84</v>
      </c>
      <c r="AO144" s="42">
        <v>106</v>
      </c>
      <c r="AP144" s="42">
        <v>94</v>
      </c>
      <c r="AQ144" s="42">
        <v>85</v>
      </c>
      <c r="AR144" s="42">
        <v>86</v>
      </c>
      <c r="AS144" s="42">
        <v>73</v>
      </c>
      <c r="AT144" s="42">
        <v>71</v>
      </c>
      <c r="AU144" s="42">
        <v>73</v>
      </c>
      <c r="AV144" s="42">
        <v>71</v>
      </c>
      <c r="AW144" s="42">
        <v>88</v>
      </c>
      <c r="AX144" s="42">
        <v>93</v>
      </c>
      <c r="AY144" s="42">
        <v>89</v>
      </c>
      <c r="AZ144" s="42">
        <v>97</v>
      </c>
      <c r="BA144" s="42">
        <v>97</v>
      </c>
      <c r="BB144" s="42">
        <v>94</v>
      </c>
      <c r="BC144" s="42">
        <v>103</v>
      </c>
      <c r="BD144" s="42">
        <v>100</v>
      </c>
      <c r="BE144" s="42">
        <v>111</v>
      </c>
      <c r="BF144" s="42">
        <v>96</v>
      </c>
      <c r="BG144" s="42">
        <v>106</v>
      </c>
      <c r="BH144" s="42">
        <v>97</v>
      </c>
      <c r="BI144" s="42">
        <v>100</v>
      </c>
      <c r="BJ144" s="42">
        <v>110</v>
      </c>
      <c r="BK144" s="42">
        <v>109</v>
      </c>
      <c r="BL144" s="42">
        <v>112</v>
      </c>
      <c r="BM144" s="42">
        <v>121</v>
      </c>
      <c r="BN144" s="42">
        <v>115</v>
      </c>
      <c r="BO144" s="42">
        <v>99</v>
      </c>
      <c r="BP144" s="42">
        <v>88</v>
      </c>
      <c r="BQ144" s="42">
        <v>57</v>
      </c>
      <c r="BR144" s="42">
        <v>61</v>
      </c>
      <c r="BS144" s="42">
        <v>65</v>
      </c>
      <c r="BT144" s="42">
        <v>77</v>
      </c>
      <c r="BU144" s="42">
        <v>89</v>
      </c>
      <c r="BV144" s="42">
        <v>103</v>
      </c>
      <c r="BW144" s="42">
        <v>109</v>
      </c>
      <c r="BX144" s="42">
        <v>105</v>
      </c>
      <c r="BY144" s="42">
        <v>112</v>
      </c>
      <c r="BZ144" s="42">
        <v>112</v>
      </c>
      <c r="CA144" s="42">
        <v>125</v>
      </c>
      <c r="CB144" s="42">
        <v>119</v>
      </c>
      <c r="CC144" s="42">
        <v>118</v>
      </c>
      <c r="CD144" s="42">
        <v>107</v>
      </c>
      <c r="CE144" s="42">
        <v>101</v>
      </c>
      <c r="CF144" s="42">
        <v>101</v>
      </c>
      <c r="CG144" s="42">
        <v>105</v>
      </c>
      <c r="CH144" s="42">
        <v>101</v>
      </c>
      <c r="CI144" s="42">
        <v>114</v>
      </c>
      <c r="CJ144" s="42">
        <v>130</v>
      </c>
      <c r="CK144" s="42">
        <v>117</v>
      </c>
      <c r="CL144" s="42">
        <v>119</v>
      </c>
      <c r="CM144" s="42">
        <v>116</v>
      </c>
      <c r="CN144" s="42">
        <v>107</v>
      </c>
      <c r="CO144" s="42">
        <v>116</v>
      </c>
      <c r="CP144" s="42">
        <v>113</v>
      </c>
      <c r="CQ144" s="42">
        <v>110</v>
      </c>
      <c r="CR144" s="42">
        <v>124</v>
      </c>
      <c r="CS144" s="42">
        <v>105</v>
      </c>
      <c r="CT144" s="42">
        <v>130</v>
      </c>
      <c r="CU144" s="50">
        <v>130</v>
      </c>
      <c r="CV144" s="50">
        <v>124</v>
      </c>
      <c r="CW144" s="50">
        <v>137</v>
      </c>
      <c r="CX144" s="50">
        <v>134</v>
      </c>
    </row>
    <row r="145" spans="1:102">
      <c r="A145" s="9" t="s">
        <v>272</v>
      </c>
      <c r="B145" s="18" t="s">
        <v>1057</v>
      </c>
      <c r="C145" s="42">
        <v>1586</v>
      </c>
      <c r="D145" s="42">
        <v>1521</v>
      </c>
      <c r="E145" s="42">
        <v>1713</v>
      </c>
      <c r="F145" s="42">
        <v>1662</v>
      </c>
      <c r="G145" s="42">
        <v>1402</v>
      </c>
      <c r="H145" s="42">
        <v>1253</v>
      </c>
      <c r="I145" s="42">
        <v>1412</v>
      </c>
      <c r="J145" s="42">
        <v>2108</v>
      </c>
      <c r="K145" s="42">
        <v>1945</v>
      </c>
      <c r="L145" s="42">
        <v>1822</v>
      </c>
      <c r="M145" s="42">
        <v>1861</v>
      </c>
      <c r="N145" s="42">
        <v>1314</v>
      </c>
      <c r="O145" s="42">
        <v>1725</v>
      </c>
      <c r="P145" s="42">
        <v>2110</v>
      </c>
      <c r="Q145" s="42">
        <v>1988</v>
      </c>
      <c r="R145" s="42">
        <v>1948</v>
      </c>
      <c r="S145" s="42">
        <v>2096</v>
      </c>
      <c r="T145" s="42">
        <v>2148</v>
      </c>
      <c r="U145" s="42">
        <v>2230</v>
      </c>
      <c r="V145" s="42">
        <v>2621</v>
      </c>
      <c r="W145" s="49">
        <v>382</v>
      </c>
      <c r="X145" s="42">
        <v>411</v>
      </c>
      <c r="Y145" s="42">
        <v>388</v>
      </c>
      <c r="Z145" s="42">
        <v>405</v>
      </c>
      <c r="AA145" s="42">
        <v>368</v>
      </c>
      <c r="AB145" s="42">
        <v>370</v>
      </c>
      <c r="AC145" s="42">
        <v>393</v>
      </c>
      <c r="AD145" s="42">
        <v>390</v>
      </c>
      <c r="AE145" s="42">
        <v>426</v>
      </c>
      <c r="AF145" s="42">
        <v>421</v>
      </c>
      <c r="AG145" s="42">
        <v>431</v>
      </c>
      <c r="AH145" s="42">
        <v>435</v>
      </c>
      <c r="AI145" s="42">
        <v>465</v>
      </c>
      <c r="AJ145" s="42">
        <v>404</v>
      </c>
      <c r="AK145" s="42">
        <v>401</v>
      </c>
      <c r="AL145" s="42">
        <v>392</v>
      </c>
      <c r="AM145" s="42">
        <v>350</v>
      </c>
      <c r="AN145" s="42">
        <v>381</v>
      </c>
      <c r="AO145" s="42">
        <v>349</v>
      </c>
      <c r="AP145" s="42">
        <v>322</v>
      </c>
      <c r="AQ145" s="42">
        <v>312</v>
      </c>
      <c r="AR145" s="42">
        <v>299</v>
      </c>
      <c r="AS145" s="42">
        <v>351</v>
      </c>
      <c r="AT145" s="42">
        <v>291</v>
      </c>
      <c r="AU145" s="42">
        <v>321</v>
      </c>
      <c r="AV145" s="42">
        <v>330</v>
      </c>
      <c r="AW145" s="42">
        <v>387</v>
      </c>
      <c r="AX145" s="42">
        <v>374</v>
      </c>
      <c r="AY145" s="42">
        <v>402</v>
      </c>
      <c r="AZ145" s="42">
        <v>644</v>
      </c>
      <c r="BA145" s="42">
        <v>488</v>
      </c>
      <c r="BB145" s="42">
        <v>574</v>
      </c>
      <c r="BC145" s="42">
        <v>506</v>
      </c>
      <c r="BD145" s="42">
        <v>499</v>
      </c>
      <c r="BE145" s="42">
        <v>453</v>
      </c>
      <c r="BF145" s="42">
        <v>487</v>
      </c>
      <c r="BG145" s="42">
        <v>461</v>
      </c>
      <c r="BH145" s="42">
        <v>439</v>
      </c>
      <c r="BI145" s="42">
        <v>461</v>
      </c>
      <c r="BJ145" s="42">
        <v>461</v>
      </c>
      <c r="BK145" s="42">
        <v>474</v>
      </c>
      <c r="BL145" s="42">
        <v>487</v>
      </c>
      <c r="BM145" s="42">
        <v>475</v>
      </c>
      <c r="BN145" s="42">
        <v>425</v>
      </c>
      <c r="BO145" s="42">
        <v>374</v>
      </c>
      <c r="BP145" s="42">
        <v>313</v>
      </c>
      <c r="BQ145" s="42">
        <v>312</v>
      </c>
      <c r="BR145" s="42">
        <v>315</v>
      </c>
      <c r="BS145" s="42">
        <v>348</v>
      </c>
      <c r="BT145" s="42">
        <v>434</v>
      </c>
      <c r="BU145" s="42">
        <v>456</v>
      </c>
      <c r="BV145" s="42">
        <v>487</v>
      </c>
      <c r="BW145" s="42">
        <v>469</v>
      </c>
      <c r="BX145" s="42">
        <v>563</v>
      </c>
      <c r="BY145" s="42">
        <v>530</v>
      </c>
      <c r="BZ145" s="42">
        <v>548</v>
      </c>
      <c r="CA145" s="42">
        <v>557</v>
      </c>
      <c r="CB145" s="42">
        <v>504</v>
      </c>
      <c r="CC145" s="42">
        <v>491</v>
      </c>
      <c r="CD145" s="42">
        <v>436</v>
      </c>
      <c r="CE145" s="42">
        <v>457</v>
      </c>
      <c r="CF145" s="42">
        <v>488</v>
      </c>
      <c r="CG145" s="42">
        <v>490</v>
      </c>
      <c r="CH145" s="42">
        <v>513</v>
      </c>
      <c r="CI145" s="42">
        <v>503</v>
      </c>
      <c r="CJ145" s="42">
        <v>479</v>
      </c>
      <c r="CK145" s="42">
        <v>563</v>
      </c>
      <c r="CL145" s="42">
        <v>551</v>
      </c>
      <c r="CM145" s="42">
        <v>536</v>
      </c>
      <c r="CN145" s="42">
        <v>552</v>
      </c>
      <c r="CO145" s="42">
        <v>542</v>
      </c>
      <c r="CP145" s="42">
        <v>518</v>
      </c>
      <c r="CQ145" s="42">
        <v>518</v>
      </c>
      <c r="CR145" s="42">
        <v>572</v>
      </c>
      <c r="CS145" s="42">
        <v>587</v>
      </c>
      <c r="CT145" s="42">
        <v>553</v>
      </c>
      <c r="CU145" s="50">
        <v>614</v>
      </c>
      <c r="CV145" s="50">
        <v>657</v>
      </c>
      <c r="CW145" s="50">
        <v>673</v>
      </c>
      <c r="CX145" s="50">
        <v>677</v>
      </c>
    </row>
    <row r="146" spans="1:102">
      <c r="A146" s="1" t="s">
        <v>274</v>
      </c>
      <c r="B146" s="18" t="s">
        <v>1058</v>
      </c>
      <c r="C146" s="42">
        <v>3109</v>
      </c>
      <c r="D146" s="42">
        <v>3507</v>
      </c>
      <c r="E146" s="42">
        <v>3388</v>
      </c>
      <c r="F146" s="42">
        <v>3712</v>
      </c>
      <c r="G146" s="42">
        <v>3861</v>
      </c>
      <c r="H146" s="42">
        <v>4097</v>
      </c>
      <c r="I146" s="42">
        <v>4421</v>
      </c>
      <c r="J146" s="42">
        <v>4259</v>
      </c>
      <c r="K146" s="42">
        <v>4316</v>
      </c>
      <c r="L146" s="42">
        <v>4701</v>
      </c>
      <c r="M146" s="42">
        <v>4708</v>
      </c>
      <c r="N146" s="42">
        <v>3048</v>
      </c>
      <c r="O146" s="42">
        <v>4875</v>
      </c>
      <c r="P146" s="42">
        <v>5757</v>
      </c>
      <c r="Q146" s="42">
        <v>5901</v>
      </c>
      <c r="R146" s="42">
        <v>6177</v>
      </c>
      <c r="S146" s="42">
        <v>6902</v>
      </c>
      <c r="T146" s="42">
        <v>7668</v>
      </c>
      <c r="U146" s="42">
        <v>8822</v>
      </c>
      <c r="V146" s="42">
        <v>9849</v>
      </c>
      <c r="W146" s="49">
        <v>702</v>
      </c>
      <c r="X146" s="42">
        <v>926</v>
      </c>
      <c r="Y146" s="42">
        <v>721</v>
      </c>
      <c r="Z146" s="42">
        <v>760</v>
      </c>
      <c r="AA146" s="42">
        <v>848</v>
      </c>
      <c r="AB146" s="42">
        <v>794</v>
      </c>
      <c r="AC146" s="42">
        <v>953</v>
      </c>
      <c r="AD146" s="42">
        <v>912</v>
      </c>
      <c r="AE146" s="42">
        <v>871</v>
      </c>
      <c r="AF146" s="42">
        <v>865</v>
      </c>
      <c r="AG146" s="42">
        <v>819</v>
      </c>
      <c r="AH146" s="42">
        <v>833</v>
      </c>
      <c r="AI146" s="42">
        <v>798</v>
      </c>
      <c r="AJ146" s="42">
        <v>862</v>
      </c>
      <c r="AK146" s="42">
        <v>928</v>
      </c>
      <c r="AL146" s="42">
        <v>1124</v>
      </c>
      <c r="AM146" s="42">
        <v>1014</v>
      </c>
      <c r="AN146" s="42">
        <v>960</v>
      </c>
      <c r="AO146" s="42">
        <v>958</v>
      </c>
      <c r="AP146" s="42">
        <v>929</v>
      </c>
      <c r="AQ146" s="42">
        <v>1002</v>
      </c>
      <c r="AR146" s="42">
        <v>1038</v>
      </c>
      <c r="AS146" s="42">
        <v>1024</v>
      </c>
      <c r="AT146" s="42">
        <v>1033</v>
      </c>
      <c r="AU146" s="42">
        <v>1107</v>
      </c>
      <c r="AV146" s="42">
        <v>1042</v>
      </c>
      <c r="AW146" s="42">
        <v>1187</v>
      </c>
      <c r="AX146" s="42">
        <v>1085</v>
      </c>
      <c r="AY146" s="42">
        <v>1064</v>
      </c>
      <c r="AZ146" s="42">
        <v>1078</v>
      </c>
      <c r="BA146" s="42">
        <v>1049</v>
      </c>
      <c r="BB146" s="42">
        <v>1068</v>
      </c>
      <c r="BC146" s="42">
        <v>1128</v>
      </c>
      <c r="BD146" s="42">
        <v>1090</v>
      </c>
      <c r="BE146" s="42">
        <v>1065</v>
      </c>
      <c r="BF146" s="42">
        <v>1033</v>
      </c>
      <c r="BG146" s="42">
        <v>1127</v>
      </c>
      <c r="BH146" s="42">
        <v>1198</v>
      </c>
      <c r="BI146" s="42">
        <v>1165</v>
      </c>
      <c r="BJ146" s="42">
        <v>1211</v>
      </c>
      <c r="BK146" s="42">
        <v>1166</v>
      </c>
      <c r="BL146" s="42">
        <v>1317</v>
      </c>
      <c r="BM146" s="42">
        <v>1184</v>
      </c>
      <c r="BN146" s="42">
        <v>1041</v>
      </c>
      <c r="BO146" s="42">
        <v>622</v>
      </c>
      <c r="BP146" s="42">
        <v>623</v>
      </c>
      <c r="BQ146" s="42">
        <v>880</v>
      </c>
      <c r="BR146" s="42">
        <v>923</v>
      </c>
      <c r="BS146" s="42">
        <v>1099</v>
      </c>
      <c r="BT146" s="42">
        <v>1186</v>
      </c>
      <c r="BU146" s="42">
        <v>1267</v>
      </c>
      <c r="BV146" s="42">
        <v>1323</v>
      </c>
      <c r="BW146" s="42">
        <v>1458</v>
      </c>
      <c r="BX146" s="42">
        <v>1178</v>
      </c>
      <c r="BY146" s="42">
        <v>1501</v>
      </c>
      <c r="BZ146" s="42">
        <v>1620</v>
      </c>
      <c r="CA146" s="42">
        <v>1476</v>
      </c>
      <c r="CB146" s="42">
        <v>1512</v>
      </c>
      <c r="CC146" s="42">
        <v>1428</v>
      </c>
      <c r="CD146" s="42">
        <v>1485</v>
      </c>
      <c r="CE146" s="42">
        <v>1487</v>
      </c>
      <c r="CF146" s="42">
        <v>1565</v>
      </c>
      <c r="CG146" s="42">
        <v>1581</v>
      </c>
      <c r="CH146" s="42">
        <v>1544</v>
      </c>
      <c r="CI146" s="42">
        <v>1636</v>
      </c>
      <c r="CJ146" s="42">
        <v>1726</v>
      </c>
      <c r="CK146" s="42">
        <v>1762</v>
      </c>
      <c r="CL146" s="42">
        <v>1778</v>
      </c>
      <c r="CM146" s="42">
        <v>1883</v>
      </c>
      <c r="CN146" s="42">
        <v>1812</v>
      </c>
      <c r="CO146" s="42">
        <v>1925</v>
      </c>
      <c r="CP146" s="42">
        <v>2048</v>
      </c>
      <c r="CQ146" s="42">
        <v>2163</v>
      </c>
      <c r="CR146" s="42">
        <v>2185</v>
      </c>
      <c r="CS146" s="42">
        <v>2190</v>
      </c>
      <c r="CT146" s="42">
        <v>2284</v>
      </c>
      <c r="CU146" s="50">
        <v>2426</v>
      </c>
      <c r="CV146" s="50">
        <v>2588</v>
      </c>
      <c r="CW146" s="50">
        <v>2559</v>
      </c>
      <c r="CX146" s="50">
        <v>2276</v>
      </c>
    </row>
    <row r="147" spans="1:102">
      <c r="A147" s="9" t="s">
        <v>276</v>
      </c>
      <c r="B147" s="18" t="s">
        <v>1059</v>
      </c>
      <c r="C147" s="42">
        <v>2157</v>
      </c>
      <c r="D147" s="42">
        <v>2321</v>
      </c>
      <c r="E147" s="42">
        <v>2053</v>
      </c>
      <c r="F147" s="42">
        <v>2311</v>
      </c>
      <c r="G147" s="42">
        <v>2496</v>
      </c>
      <c r="H147" s="42">
        <v>2852</v>
      </c>
      <c r="I147" s="42">
        <v>3126</v>
      </c>
      <c r="J147" s="42">
        <v>2953</v>
      </c>
      <c r="K147" s="42">
        <v>2741</v>
      </c>
      <c r="L147" s="42">
        <v>2870</v>
      </c>
      <c r="M147" s="42">
        <v>2575</v>
      </c>
      <c r="N147" s="42">
        <v>1605</v>
      </c>
      <c r="O147" s="42">
        <v>2540</v>
      </c>
      <c r="P147" s="42">
        <v>2911</v>
      </c>
      <c r="Q147" s="42">
        <v>2936</v>
      </c>
      <c r="R147" s="42">
        <v>3067</v>
      </c>
      <c r="S147" s="42">
        <v>3922</v>
      </c>
      <c r="T147" s="42">
        <v>4631</v>
      </c>
      <c r="U147" s="42">
        <v>5250</v>
      </c>
      <c r="V147" s="42">
        <v>5927</v>
      </c>
      <c r="W147" s="49">
        <v>481</v>
      </c>
      <c r="X147" s="42">
        <v>687</v>
      </c>
      <c r="Y147" s="42">
        <v>484</v>
      </c>
      <c r="Z147" s="42">
        <v>505</v>
      </c>
      <c r="AA147" s="42">
        <v>599</v>
      </c>
      <c r="AB147" s="42">
        <v>499</v>
      </c>
      <c r="AC147" s="42">
        <v>640</v>
      </c>
      <c r="AD147" s="42">
        <v>583</v>
      </c>
      <c r="AE147" s="42">
        <v>556</v>
      </c>
      <c r="AF147" s="42">
        <v>552</v>
      </c>
      <c r="AG147" s="42">
        <v>486</v>
      </c>
      <c r="AH147" s="42">
        <v>459</v>
      </c>
      <c r="AI147" s="42">
        <v>442</v>
      </c>
      <c r="AJ147" s="42">
        <v>512</v>
      </c>
      <c r="AK147" s="42">
        <v>582</v>
      </c>
      <c r="AL147" s="42">
        <v>775</v>
      </c>
      <c r="AM147" s="42">
        <v>648</v>
      </c>
      <c r="AN147" s="42">
        <v>597</v>
      </c>
      <c r="AO147" s="42">
        <v>623</v>
      </c>
      <c r="AP147" s="42">
        <v>628</v>
      </c>
      <c r="AQ147" s="42">
        <v>698</v>
      </c>
      <c r="AR147" s="42">
        <v>705</v>
      </c>
      <c r="AS147" s="42">
        <v>729</v>
      </c>
      <c r="AT147" s="42">
        <v>720</v>
      </c>
      <c r="AU147" s="42">
        <v>785</v>
      </c>
      <c r="AV147" s="42">
        <v>721</v>
      </c>
      <c r="AW147" s="42">
        <v>854</v>
      </c>
      <c r="AX147" s="42">
        <v>766</v>
      </c>
      <c r="AY147" s="42">
        <v>752</v>
      </c>
      <c r="AZ147" s="42">
        <v>732</v>
      </c>
      <c r="BA147" s="42">
        <v>735</v>
      </c>
      <c r="BB147" s="42">
        <v>734</v>
      </c>
      <c r="BC147" s="42">
        <v>723</v>
      </c>
      <c r="BD147" s="42">
        <v>698</v>
      </c>
      <c r="BE147" s="42">
        <v>679</v>
      </c>
      <c r="BF147" s="42">
        <v>641</v>
      </c>
      <c r="BG147" s="42">
        <v>695</v>
      </c>
      <c r="BH147" s="42">
        <v>745</v>
      </c>
      <c r="BI147" s="42">
        <v>723</v>
      </c>
      <c r="BJ147" s="42">
        <v>707</v>
      </c>
      <c r="BK147" s="42">
        <v>676</v>
      </c>
      <c r="BL147" s="42">
        <v>735</v>
      </c>
      <c r="BM147" s="42">
        <v>637</v>
      </c>
      <c r="BN147" s="42">
        <v>527</v>
      </c>
      <c r="BO147" s="42">
        <v>341</v>
      </c>
      <c r="BP147" s="42">
        <v>299</v>
      </c>
      <c r="BQ147" s="42">
        <v>487</v>
      </c>
      <c r="BR147" s="42">
        <v>478</v>
      </c>
      <c r="BS147" s="42">
        <v>621</v>
      </c>
      <c r="BT147" s="42">
        <v>639</v>
      </c>
      <c r="BU147" s="42">
        <v>613</v>
      </c>
      <c r="BV147" s="42">
        <v>667</v>
      </c>
      <c r="BW147" s="42">
        <v>776</v>
      </c>
      <c r="BX147" s="42">
        <v>540</v>
      </c>
      <c r="BY147" s="42">
        <v>782</v>
      </c>
      <c r="BZ147" s="42">
        <v>813</v>
      </c>
      <c r="CA147" s="42">
        <v>754</v>
      </c>
      <c r="CB147" s="42">
        <v>754</v>
      </c>
      <c r="CC147" s="42">
        <v>690</v>
      </c>
      <c r="CD147" s="42">
        <v>738</v>
      </c>
      <c r="CE147" s="42">
        <v>713</v>
      </c>
      <c r="CF147" s="42">
        <v>783</v>
      </c>
      <c r="CG147" s="42">
        <v>787</v>
      </c>
      <c r="CH147" s="42">
        <v>784</v>
      </c>
      <c r="CI147" s="42">
        <v>841</v>
      </c>
      <c r="CJ147" s="42">
        <v>952</v>
      </c>
      <c r="CK147" s="42">
        <v>1069</v>
      </c>
      <c r="CL147" s="42">
        <v>1060</v>
      </c>
      <c r="CM147" s="42">
        <v>1110</v>
      </c>
      <c r="CN147" s="42">
        <v>1071</v>
      </c>
      <c r="CO147" s="42">
        <v>1175</v>
      </c>
      <c r="CP147" s="42">
        <v>1275</v>
      </c>
      <c r="CQ147" s="42">
        <v>1363</v>
      </c>
      <c r="CR147" s="42">
        <v>1303</v>
      </c>
      <c r="CS147" s="42">
        <v>1312</v>
      </c>
      <c r="CT147" s="42">
        <v>1272</v>
      </c>
      <c r="CU147" s="50">
        <v>1409</v>
      </c>
      <c r="CV147" s="50">
        <v>1594</v>
      </c>
      <c r="CW147" s="50">
        <v>1586</v>
      </c>
      <c r="CX147" s="50">
        <v>1338</v>
      </c>
    </row>
    <row r="148" spans="1:102">
      <c r="A148" s="9" t="s">
        <v>278</v>
      </c>
      <c r="B148" s="18" t="s">
        <v>1060</v>
      </c>
      <c r="C148" s="42">
        <v>40</v>
      </c>
      <c r="D148" s="42">
        <v>38</v>
      </c>
      <c r="E148" s="42">
        <v>44</v>
      </c>
      <c r="F148" s="42">
        <v>43</v>
      </c>
      <c r="G148" s="42">
        <v>43</v>
      </c>
      <c r="H148" s="42">
        <v>58</v>
      </c>
      <c r="I148" s="42">
        <v>69</v>
      </c>
      <c r="J148" s="42">
        <v>78</v>
      </c>
      <c r="K148" s="42">
        <v>91</v>
      </c>
      <c r="L148" s="42">
        <v>123</v>
      </c>
      <c r="M148" s="42">
        <v>138</v>
      </c>
      <c r="N148" s="42">
        <v>80</v>
      </c>
      <c r="O148" s="42">
        <v>120</v>
      </c>
      <c r="P148" s="42">
        <v>129</v>
      </c>
      <c r="Q148" s="42">
        <v>126</v>
      </c>
      <c r="R148" s="42">
        <v>131</v>
      </c>
      <c r="S148" s="42">
        <v>174</v>
      </c>
      <c r="T148" s="42">
        <v>184</v>
      </c>
      <c r="U148" s="42">
        <v>193</v>
      </c>
      <c r="V148" s="42">
        <v>239</v>
      </c>
      <c r="W148" s="49">
        <v>9</v>
      </c>
      <c r="X148" s="42">
        <v>10</v>
      </c>
      <c r="Y148" s="42">
        <v>10</v>
      </c>
      <c r="Z148" s="42">
        <v>11</v>
      </c>
      <c r="AA148" s="42">
        <v>9</v>
      </c>
      <c r="AB148" s="42">
        <v>12</v>
      </c>
      <c r="AC148" s="42">
        <v>9</v>
      </c>
      <c r="AD148" s="42">
        <v>8</v>
      </c>
      <c r="AE148" s="42">
        <v>13</v>
      </c>
      <c r="AF148" s="42">
        <v>10</v>
      </c>
      <c r="AG148" s="42">
        <v>10</v>
      </c>
      <c r="AH148" s="42">
        <v>11</v>
      </c>
      <c r="AI148" s="42">
        <v>11</v>
      </c>
      <c r="AJ148" s="42">
        <v>11</v>
      </c>
      <c r="AK148" s="42">
        <v>11</v>
      </c>
      <c r="AL148" s="42">
        <v>10</v>
      </c>
      <c r="AM148" s="42">
        <v>11</v>
      </c>
      <c r="AN148" s="42">
        <v>11</v>
      </c>
      <c r="AO148" s="42">
        <v>9</v>
      </c>
      <c r="AP148" s="42">
        <v>12</v>
      </c>
      <c r="AQ148" s="42">
        <v>12</v>
      </c>
      <c r="AR148" s="42">
        <v>16</v>
      </c>
      <c r="AS148" s="42">
        <v>15</v>
      </c>
      <c r="AT148" s="42">
        <v>15</v>
      </c>
      <c r="AU148" s="42">
        <v>14</v>
      </c>
      <c r="AV148" s="42">
        <v>20</v>
      </c>
      <c r="AW148" s="42">
        <v>17</v>
      </c>
      <c r="AX148" s="42">
        <v>18</v>
      </c>
      <c r="AY148" s="42">
        <v>18</v>
      </c>
      <c r="AZ148" s="42">
        <v>24</v>
      </c>
      <c r="BA148" s="42">
        <v>18</v>
      </c>
      <c r="BB148" s="42">
        <v>18</v>
      </c>
      <c r="BC148" s="42">
        <v>22</v>
      </c>
      <c r="BD148" s="42">
        <v>24</v>
      </c>
      <c r="BE148" s="42">
        <v>23</v>
      </c>
      <c r="BF148" s="42">
        <v>22</v>
      </c>
      <c r="BG148" s="42">
        <v>26</v>
      </c>
      <c r="BH148" s="42">
        <v>27</v>
      </c>
      <c r="BI148" s="42">
        <v>29</v>
      </c>
      <c r="BJ148" s="42">
        <v>41</v>
      </c>
      <c r="BK148" s="42">
        <v>35</v>
      </c>
      <c r="BL148" s="42">
        <v>38</v>
      </c>
      <c r="BM148" s="42">
        <v>36</v>
      </c>
      <c r="BN148" s="42">
        <v>29</v>
      </c>
      <c r="BO148" s="42">
        <v>14</v>
      </c>
      <c r="BP148" s="42">
        <v>17</v>
      </c>
      <c r="BQ148" s="42">
        <v>21</v>
      </c>
      <c r="BR148" s="42">
        <v>28</v>
      </c>
      <c r="BS148" s="42">
        <v>27</v>
      </c>
      <c r="BT148" s="42">
        <v>29</v>
      </c>
      <c r="BU148" s="42">
        <v>33</v>
      </c>
      <c r="BV148" s="42">
        <v>31</v>
      </c>
      <c r="BW148" s="42">
        <v>26</v>
      </c>
      <c r="BX148" s="42">
        <v>33</v>
      </c>
      <c r="BY148" s="42">
        <v>38</v>
      </c>
      <c r="BZ148" s="42">
        <v>32</v>
      </c>
      <c r="CA148" s="42">
        <v>29</v>
      </c>
      <c r="CB148" s="42">
        <v>30</v>
      </c>
      <c r="CC148" s="42">
        <v>35</v>
      </c>
      <c r="CD148" s="42">
        <v>32</v>
      </c>
      <c r="CE148" s="42">
        <v>26</v>
      </c>
      <c r="CF148" s="42">
        <v>35</v>
      </c>
      <c r="CG148" s="42">
        <v>35</v>
      </c>
      <c r="CH148" s="42">
        <v>35</v>
      </c>
      <c r="CI148" s="42">
        <v>42</v>
      </c>
      <c r="CJ148" s="42">
        <v>50</v>
      </c>
      <c r="CK148" s="42">
        <v>42</v>
      </c>
      <c r="CL148" s="42">
        <v>40</v>
      </c>
      <c r="CM148" s="42">
        <v>42</v>
      </c>
      <c r="CN148" s="42">
        <v>49</v>
      </c>
      <c r="CO148" s="42">
        <v>42</v>
      </c>
      <c r="CP148" s="42">
        <v>51</v>
      </c>
      <c r="CQ148" s="42">
        <v>46</v>
      </c>
      <c r="CR148" s="42">
        <v>50</v>
      </c>
      <c r="CS148" s="42">
        <v>46</v>
      </c>
      <c r="CT148" s="42">
        <v>51</v>
      </c>
      <c r="CU148" s="50">
        <v>54</v>
      </c>
      <c r="CV148" s="50">
        <v>53</v>
      </c>
      <c r="CW148" s="50">
        <v>71</v>
      </c>
      <c r="CX148" s="50">
        <v>61</v>
      </c>
    </row>
    <row r="149" spans="1:102">
      <c r="A149" s="9" t="s">
        <v>280</v>
      </c>
      <c r="B149" s="18" t="s">
        <v>1061</v>
      </c>
      <c r="C149" s="42">
        <v>912</v>
      </c>
      <c r="D149" s="42">
        <v>1148</v>
      </c>
      <c r="E149" s="42">
        <v>1291</v>
      </c>
      <c r="F149" s="42">
        <v>1358</v>
      </c>
      <c r="G149" s="42">
        <v>1322</v>
      </c>
      <c r="H149" s="42">
        <v>1187</v>
      </c>
      <c r="I149" s="42">
        <v>1226</v>
      </c>
      <c r="J149" s="42">
        <v>1228</v>
      </c>
      <c r="K149" s="42">
        <v>1484</v>
      </c>
      <c r="L149" s="42">
        <v>1708</v>
      </c>
      <c r="M149" s="42">
        <v>1995</v>
      </c>
      <c r="N149" s="42">
        <v>1363</v>
      </c>
      <c r="O149" s="42">
        <v>2215</v>
      </c>
      <c r="P149" s="42">
        <v>2717</v>
      </c>
      <c r="Q149" s="42">
        <v>2839</v>
      </c>
      <c r="R149" s="42">
        <v>2979</v>
      </c>
      <c r="S149" s="42">
        <v>2806</v>
      </c>
      <c r="T149" s="42">
        <v>2853</v>
      </c>
      <c r="U149" s="42">
        <v>3379</v>
      </c>
      <c r="V149" s="42">
        <v>3683</v>
      </c>
      <c r="W149" s="49">
        <v>211</v>
      </c>
      <c r="X149" s="42">
        <v>229</v>
      </c>
      <c r="Y149" s="42">
        <v>227</v>
      </c>
      <c r="Z149" s="42">
        <v>245</v>
      </c>
      <c r="AA149" s="42">
        <v>241</v>
      </c>
      <c r="AB149" s="42">
        <v>282</v>
      </c>
      <c r="AC149" s="42">
        <v>304</v>
      </c>
      <c r="AD149" s="42">
        <v>321</v>
      </c>
      <c r="AE149" s="42">
        <v>302</v>
      </c>
      <c r="AF149" s="42">
        <v>303</v>
      </c>
      <c r="AG149" s="42">
        <v>323</v>
      </c>
      <c r="AH149" s="42">
        <v>363</v>
      </c>
      <c r="AI149" s="42">
        <v>346</v>
      </c>
      <c r="AJ149" s="42">
        <v>339</v>
      </c>
      <c r="AK149" s="42">
        <v>335</v>
      </c>
      <c r="AL149" s="42">
        <v>338</v>
      </c>
      <c r="AM149" s="42">
        <v>355</v>
      </c>
      <c r="AN149" s="42">
        <v>352</v>
      </c>
      <c r="AO149" s="42">
        <v>326</v>
      </c>
      <c r="AP149" s="42">
        <v>289</v>
      </c>
      <c r="AQ149" s="42">
        <v>292</v>
      </c>
      <c r="AR149" s="42">
        <v>316</v>
      </c>
      <c r="AS149" s="42">
        <v>281</v>
      </c>
      <c r="AT149" s="42">
        <v>298</v>
      </c>
      <c r="AU149" s="42">
        <v>308</v>
      </c>
      <c r="AV149" s="42">
        <v>301</v>
      </c>
      <c r="AW149" s="42">
        <v>316</v>
      </c>
      <c r="AX149" s="42">
        <v>301</v>
      </c>
      <c r="AY149" s="42">
        <v>294</v>
      </c>
      <c r="AZ149" s="42">
        <v>322</v>
      </c>
      <c r="BA149" s="42">
        <v>296</v>
      </c>
      <c r="BB149" s="42">
        <v>316</v>
      </c>
      <c r="BC149" s="42">
        <v>383</v>
      </c>
      <c r="BD149" s="42">
        <v>368</v>
      </c>
      <c r="BE149" s="42">
        <v>363</v>
      </c>
      <c r="BF149" s="42">
        <v>370</v>
      </c>
      <c r="BG149" s="42">
        <v>406</v>
      </c>
      <c r="BH149" s="42">
        <v>426</v>
      </c>
      <c r="BI149" s="42">
        <v>413</v>
      </c>
      <c r="BJ149" s="42">
        <v>463</v>
      </c>
      <c r="BK149" s="42">
        <v>455</v>
      </c>
      <c r="BL149" s="42">
        <v>544</v>
      </c>
      <c r="BM149" s="42">
        <v>511</v>
      </c>
      <c r="BN149" s="42">
        <v>485</v>
      </c>
      <c r="BO149" s="42">
        <v>268</v>
      </c>
      <c r="BP149" s="42">
        <v>307</v>
      </c>
      <c r="BQ149" s="42">
        <v>372</v>
      </c>
      <c r="BR149" s="42">
        <v>416</v>
      </c>
      <c r="BS149" s="42">
        <v>451</v>
      </c>
      <c r="BT149" s="42">
        <v>518</v>
      </c>
      <c r="BU149" s="42">
        <v>620</v>
      </c>
      <c r="BV149" s="42">
        <v>626</v>
      </c>
      <c r="BW149" s="42">
        <v>657</v>
      </c>
      <c r="BX149" s="42">
        <v>605</v>
      </c>
      <c r="BY149" s="42">
        <v>680</v>
      </c>
      <c r="BZ149" s="42">
        <v>775</v>
      </c>
      <c r="CA149" s="42">
        <v>693</v>
      </c>
      <c r="CB149" s="42">
        <v>728</v>
      </c>
      <c r="CC149" s="42">
        <v>703</v>
      </c>
      <c r="CD149" s="42">
        <v>715</v>
      </c>
      <c r="CE149" s="42">
        <v>748</v>
      </c>
      <c r="CF149" s="42">
        <v>748</v>
      </c>
      <c r="CG149" s="42">
        <v>759</v>
      </c>
      <c r="CH149" s="42">
        <v>724</v>
      </c>
      <c r="CI149" s="42">
        <v>753</v>
      </c>
      <c r="CJ149" s="42">
        <v>725</v>
      </c>
      <c r="CK149" s="42">
        <v>651</v>
      </c>
      <c r="CL149" s="42">
        <v>677</v>
      </c>
      <c r="CM149" s="42">
        <v>730</v>
      </c>
      <c r="CN149" s="42">
        <v>692</v>
      </c>
      <c r="CO149" s="42">
        <v>709</v>
      </c>
      <c r="CP149" s="42">
        <v>722</v>
      </c>
      <c r="CQ149" s="42">
        <v>754</v>
      </c>
      <c r="CR149" s="42">
        <v>832</v>
      </c>
      <c r="CS149" s="42">
        <v>832</v>
      </c>
      <c r="CT149" s="42">
        <v>961</v>
      </c>
      <c r="CU149" s="50">
        <v>963</v>
      </c>
      <c r="CV149" s="50">
        <v>941</v>
      </c>
      <c r="CW149" s="50">
        <v>902</v>
      </c>
      <c r="CX149" s="50">
        <v>877</v>
      </c>
    </row>
    <row r="150" spans="1:102">
      <c r="A150" s="1" t="s">
        <v>282</v>
      </c>
      <c r="B150" s="18" t="s">
        <v>1062</v>
      </c>
      <c r="C150" s="42">
        <v>7832</v>
      </c>
      <c r="D150" s="42">
        <v>7876</v>
      </c>
      <c r="E150" s="42">
        <v>8235</v>
      </c>
      <c r="F150" s="42">
        <v>9944</v>
      </c>
      <c r="G150" s="42">
        <v>10550</v>
      </c>
      <c r="H150" s="42">
        <v>9867</v>
      </c>
      <c r="I150" s="42">
        <v>8407</v>
      </c>
      <c r="J150" s="42">
        <v>8630</v>
      </c>
      <c r="K150" s="42">
        <v>10424</v>
      </c>
      <c r="L150" s="42">
        <v>11357</v>
      </c>
      <c r="M150" s="42">
        <v>13601</v>
      </c>
      <c r="N150" s="42">
        <v>15790</v>
      </c>
      <c r="O150" s="42">
        <v>19179</v>
      </c>
      <c r="P150" s="42">
        <v>12968</v>
      </c>
      <c r="Q150" s="42">
        <v>14594</v>
      </c>
      <c r="R150" s="42">
        <v>17346</v>
      </c>
      <c r="S150" s="42">
        <v>17605</v>
      </c>
      <c r="T150" s="42">
        <v>17637</v>
      </c>
      <c r="U150" s="42">
        <v>24141</v>
      </c>
      <c r="V150" s="42">
        <v>24654</v>
      </c>
      <c r="W150" s="49">
        <v>1928</v>
      </c>
      <c r="X150" s="42">
        <v>1740</v>
      </c>
      <c r="Y150" s="42">
        <v>1804</v>
      </c>
      <c r="Z150" s="42">
        <v>2360</v>
      </c>
      <c r="AA150" s="42">
        <v>2239</v>
      </c>
      <c r="AB150" s="42">
        <v>1910</v>
      </c>
      <c r="AC150" s="42">
        <v>2052</v>
      </c>
      <c r="AD150" s="42">
        <v>1675</v>
      </c>
      <c r="AE150" s="42">
        <v>2060</v>
      </c>
      <c r="AF150" s="42">
        <v>1974</v>
      </c>
      <c r="AG150" s="42">
        <v>1832</v>
      </c>
      <c r="AH150" s="42">
        <v>2369</v>
      </c>
      <c r="AI150" s="42">
        <v>2227</v>
      </c>
      <c r="AJ150" s="42">
        <v>2866</v>
      </c>
      <c r="AK150" s="42">
        <v>2654</v>
      </c>
      <c r="AL150" s="42">
        <v>2197</v>
      </c>
      <c r="AM150" s="42">
        <v>2199</v>
      </c>
      <c r="AN150" s="42">
        <v>2954</v>
      </c>
      <c r="AO150" s="42">
        <v>2652</v>
      </c>
      <c r="AP150" s="42">
        <v>2745</v>
      </c>
      <c r="AQ150" s="42">
        <v>2787</v>
      </c>
      <c r="AR150" s="42">
        <v>2319</v>
      </c>
      <c r="AS150" s="42">
        <v>2447</v>
      </c>
      <c r="AT150" s="42">
        <v>2314</v>
      </c>
      <c r="AU150" s="42">
        <v>2004</v>
      </c>
      <c r="AV150" s="42">
        <v>2320</v>
      </c>
      <c r="AW150" s="42">
        <v>2171</v>
      </c>
      <c r="AX150" s="42">
        <v>1912</v>
      </c>
      <c r="AY150" s="42">
        <v>1940</v>
      </c>
      <c r="AZ150" s="42">
        <v>1930</v>
      </c>
      <c r="BA150" s="42">
        <v>2290</v>
      </c>
      <c r="BB150" s="42">
        <v>2470</v>
      </c>
      <c r="BC150" s="42">
        <v>2473</v>
      </c>
      <c r="BD150" s="42">
        <v>2655</v>
      </c>
      <c r="BE150" s="42">
        <v>2578</v>
      </c>
      <c r="BF150" s="42">
        <v>2718</v>
      </c>
      <c r="BG150" s="42">
        <v>2760</v>
      </c>
      <c r="BH150" s="42">
        <v>2871</v>
      </c>
      <c r="BI150" s="42">
        <v>2945</v>
      </c>
      <c r="BJ150" s="42">
        <v>2781</v>
      </c>
      <c r="BK150" s="42">
        <v>3015</v>
      </c>
      <c r="BL150" s="42">
        <v>3313</v>
      </c>
      <c r="BM150" s="42">
        <v>3349</v>
      </c>
      <c r="BN150" s="42">
        <v>3924</v>
      </c>
      <c r="BO150" s="42">
        <v>3870</v>
      </c>
      <c r="BP150" s="42">
        <v>4079</v>
      </c>
      <c r="BQ150" s="42">
        <v>4069</v>
      </c>
      <c r="BR150" s="42">
        <v>3772</v>
      </c>
      <c r="BS150" s="42">
        <v>3833</v>
      </c>
      <c r="BT150" s="42">
        <v>4298</v>
      </c>
      <c r="BU150" s="42">
        <v>5012</v>
      </c>
      <c r="BV150" s="42">
        <v>6036</v>
      </c>
      <c r="BW150" s="42">
        <v>3097</v>
      </c>
      <c r="BX150" s="42">
        <v>3046</v>
      </c>
      <c r="BY150" s="42">
        <v>3086</v>
      </c>
      <c r="BZ150" s="42">
        <v>3739</v>
      </c>
      <c r="CA150" s="42">
        <v>3719</v>
      </c>
      <c r="CB150" s="42">
        <v>3517</v>
      </c>
      <c r="CC150" s="42">
        <v>3666</v>
      </c>
      <c r="CD150" s="42">
        <v>3692</v>
      </c>
      <c r="CE150" s="42">
        <v>3577</v>
      </c>
      <c r="CF150" s="42">
        <v>4615</v>
      </c>
      <c r="CG150" s="42">
        <v>4648</v>
      </c>
      <c r="CH150" s="42">
        <v>4506</v>
      </c>
      <c r="CI150" s="42">
        <v>3926</v>
      </c>
      <c r="CJ150" s="42">
        <v>4900</v>
      </c>
      <c r="CK150" s="42">
        <v>4317</v>
      </c>
      <c r="CL150" s="42">
        <v>4462</v>
      </c>
      <c r="CM150" s="42">
        <v>4594</v>
      </c>
      <c r="CN150" s="42">
        <v>4601</v>
      </c>
      <c r="CO150" s="42">
        <v>3955</v>
      </c>
      <c r="CP150" s="42">
        <v>4487</v>
      </c>
      <c r="CQ150" s="42">
        <v>4881</v>
      </c>
      <c r="CR150" s="42">
        <v>5837</v>
      </c>
      <c r="CS150" s="42">
        <v>7892</v>
      </c>
      <c r="CT150" s="42">
        <v>5531</v>
      </c>
      <c r="CU150" s="50">
        <v>6028</v>
      </c>
      <c r="CV150" s="50">
        <v>6244</v>
      </c>
      <c r="CW150" s="50">
        <v>6054</v>
      </c>
      <c r="CX150" s="50">
        <v>6328</v>
      </c>
    </row>
    <row r="151" spans="1:102">
      <c r="A151" s="9" t="s">
        <v>284</v>
      </c>
      <c r="B151" s="24" t="s">
        <v>1063</v>
      </c>
      <c r="C151" s="42">
        <v>375</v>
      </c>
      <c r="D151" s="42">
        <v>331</v>
      </c>
      <c r="E151" s="42">
        <v>474</v>
      </c>
      <c r="F151" s="42">
        <v>501</v>
      </c>
      <c r="G151" s="42">
        <v>415</v>
      </c>
      <c r="H151" s="42">
        <v>929</v>
      </c>
      <c r="I151" s="42">
        <v>562</v>
      </c>
      <c r="J151" s="42">
        <v>645</v>
      </c>
      <c r="K151" s="42">
        <v>651</v>
      </c>
      <c r="L151" s="42">
        <v>717</v>
      </c>
      <c r="M151" s="42">
        <v>659</v>
      </c>
      <c r="N151" s="42">
        <v>652</v>
      </c>
      <c r="O151" s="42">
        <v>644</v>
      </c>
      <c r="P151" s="42">
        <v>775</v>
      </c>
      <c r="Q151" s="42">
        <v>742</v>
      </c>
      <c r="R151" s="42">
        <v>1014</v>
      </c>
      <c r="S151" s="42">
        <v>1221</v>
      </c>
      <c r="T151" s="42">
        <v>1501</v>
      </c>
      <c r="U151" s="42">
        <v>1949</v>
      </c>
      <c r="V151" s="42">
        <v>1748</v>
      </c>
      <c r="W151" s="49">
        <v>52</v>
      </c>
      <c r="X151" s="42">
        <v>59</v>
      </c>
      <c r="Y151" s="42">
        <v>124</v>
      </c>
      <c r="Z151" s="42">
        <v>140</v>
      </c>
      <c r="AA151" s="42">
        <v>93</v>
      </c>
      <c r="AB151" s="42">
        <v>176</v>
      </c>
      <c r="AC151" s="42">
        <v>41</v>
      </c>
      <c r="AD151" s="42">
        <v>21</v>
      </c>
      <c r="AE151" s="42">
        <v>138</v>
      </c>
      <c r="AF151" s="42">
        <v>151</v>
      </c>
      <c r="AG151" s="42">
        <v>86</v>
      </c>
      <c r="AH151" s="42">
        <v>99</v>
      </c>
      <c r="AI151" s="42">
        <v>189</v>
      </c>
      <c r="AJ151" s="42">
        <v>148</v>
      </c>
      <c r="AK151" s="42">
        <v>111</v>
      </c>
      <c r="AL151" s="42">
        <v>53</v>
      </c>
      <c r="AM151" s="42">
        <v>41</v>
      </c>
      <c r="AN151" s="42">
        <v>81</v>
      </c>
      <c r="AO151" s="42">
        <v>110</v>
      </c>
      <c r="AP151" s="42">
        <v>183</v>
      </c>
      <c r="AQ151" s="42">
        <v>225</v>
      </c>
      <c r="AR151" s="42">
        <v>190</v>
      </c>
      <c r="AS151" s="42">
        <v>231</v>
      </c>
      <c r="AT151" s="42">
        <v>283</v>
      </c>
      <c r="AU151" s="42">
        <v>59</v>
      </c>
      <c r="AV151" s="42">
        <v>236</v>
      </c>
      <c r="AW151" s="42">
        <v>157</v>
      </c>
      <c r="AX151" s="42">
        <v>110</v>
      </c>
      <c r="AY151" s="42">
        <v>139</v>
      </c>
      <c r="AZ151" s="42">
        <v>171</v>
      </c>
      <c r="BA151" s="42">
        <v>156</v>
      </c>
      <c r="BB151" s="42">
        <v>179</v>
      </c>
      <c r="BC151" s="42">
        <v>140</v>
      </c>
      <c r="BD151" s="42">
        <v>167</v>
      </c>
      <c r="BE151" s="42">
        <v>182</v>
      </c>
      <c r="BF151" s="42">
        <v>162</v>
      </c>
      <c r="BG151" s="42">
        <v>164</v>
      </c>
      <c r="BH151" s="42">
        <v>230</v>
      </c>
      <c r="BI151" s="42">
        <v>162</v>
      </c>
      <c r="BJ151" s="42">
        <v>161</v>
      </c>
      <c r="BK151" s="42">
        <v>142</v>
      </c>
      <c r="BL151" s="42">
        <v>198</v>
      </c>
      <c r="BM151" s="42">
        <v>183</v>
      </c>
      <c r="BN151" s="42">
        <v>136</v>
      </c>
      <c r="BO151" s="42">
        <v>133</v>
      </c>
      <c r="BP151" s="42">
        <v>151</v>
      </c>
      <c r="BQ151" s="42">
        <v>158</v>
      </c>
      <c r="BR151" s="42">
        <v>210</v>
      </c>
      <c r="BS151" s="42">
        <v>125</v>
      </c>
      <c r="BT151" s="42">
        <v>221</v>
      </c>
      <c r="BU151" s="42">
        <v>145</v>
      </c>
      <c r="BV151" s="42">
        <v>153</v>
      </c>
      <c r="BW151" s="42">
        <v>134</v>
      </c>
      <c r="BX151" s="42">
        <v>286</v>
      </c>
      <c r="BY151" s="42">
        <v>218</v>
      </c>
      <c r="BZ151" s="42">
        <v>137</v>
      </c>
      <c r="CA151" s="42">
        <v>176</v>
      </c>
      <c r="CB151" s="42">
        <v>292</v>
      </c>
      <c r="CC151" s="42">
        <v>136</v>
      </c>
      <c r="CD151" s="42">
        <v>138</v>
      </c>
      <c r="CE151" s="42">
        <v>148</v>
      </c>
      <c r="CF151" s="42">
        <v>282</v>
      </c>
      <c r="CG151" s="42">
        <v>183</v>
      </c>
      <c r="CH151" s="42">
        <v>401</v>
      </c>
      <c r="CI151" s="42">
        <v>155</v>
      </c>
      <c r="CJ151" s="42">
        <v>653</v>
      </c>
      <c r="CK151" s="42">
        <v>152</v>
      </c>
      <c r="CL151" s="42">
        <v>261</v>
      </c>
      <c r="CM151" s="42">
        <v>339</v>
      </c>
      <c r="CN151" s="42">
        <v>822</v>
      </c>
      <c r="CO151" s="42">
        <v>208</v>
      </c>
      <c r="CP151" s="42">
        <v>132</v>
      </c>
      <c r="CQ151" s="42">
        <v>218</v>
      </c>
      <c r="CR151" s="42">
        <v>665</v>
      </c>
      <c r="CS151" s="42">
        <v>679</v>
      </c>
      <c r="CT151" s="42">
        <v>387</v>
      </c>
      <c r="CU151" s="50">
        <v>317</v>
      </c>
      <c r="CV151" s="50">
        <v>149</v>
      </c>
      <c r="CW151" s="50">
        <v>280</v>
      </c>
      <c r="CX151" s="50">
        <v>1002</v>
      </c>
    </row>
    <row r="152" spans="1:102">
      <c r="A152" s="9" t="s">
        <v>286</v>
      </c>
      <c r="B152" s="24" t="s">
        <v>1064</v>
      </c>
      <c r="C152" s="42">
        <v>6887</v>
      </c>
      <c r="D152" s="42">
        <v>6842</v>
      </c>
      <c r="E152" s="42">
        <v>6955</v>
      </c>
      <c r="F152" s="42">
        <v>8839</v>
      </c>
      <c r="G152" s="42">
        <v>9571</v>
      </c>
      <c r="H152" s="42">
        <v>8343</v>
      </c>
      <c r="I152" s="42">
        <v>7238</v>
      </c>
      <c r="J152" s="42">
        <v>7348</v>
      </c>
      <c r="K152" s="42">
        <v>9089</v>
      </c>
      <c r="L152" s="42">
        <v>9976</v>
      </c>
      <c r="M152" s="42">
        <v>12084</v>
      </c>
      <c r="N152" s="42">
        <v>14059</v>
      </c>
      <c r="O152" s="42">
        <v>17431</v>
      </c>
      <c r="P152" s="42">
        <v>11220</v>
      </c>
      <c r="Q152" s="42">
        <v>12958</v>
      </c>
      <c r="R152" s="42">
        <v>15466</v>
      </c>
      <c r="S152" s="42">
        <v>15404</v>
      </c>
      <c r="T152" s="42">
        <v>15127</v>
      </c>
      <c r="U152" s="42">
        <v>20729</v>
      </c>
      <c r="V152" s="42">
        <v>21057</v>
      </c>
      <c r="W152" s="49">
        <v>1762</v>
      </c>
      <c r="X152" s="42">
        <v>1545</v>
      </c>
      <c r="Y152" s="42">
        <v>1542</v>
      </c>
      <c r="Z152" s="42">
        <v>2038</v>
      </c>
      <c r="AA152" s="42">
        <v>1971</v>
      </c>
      <c r="AB152" s="42">
        <v>1551</v>
      </c>
      <c r="AC152" s="42">
        <v>1834</v>
      </c>
      <c r="AD152" s="42">
        <v>1486</v>
      </c>
      <c r="AE152" s="42">
        <v>1710</v>
      </c>
      <c r="AF152" s="42">
        <v>1604</v>
      </c>
      <c r="AG152" s="42">
        <v>1556</v>
      </c>
      <c r="AH152" s="42">
        <v>2085</v>
      </c>
      <c r="AI152" s="42">
        <v>1888</v>
      </c>
      <c r="AJ152" s="42">
        <v>2563</v>
      </c>
      <c r="AK152" s="42">
        <v>2402</v>
      </c>
      <c r="AL152" s="42">
        <v>1986</v>
      </c>
      <c r="AM152" s="42">
        <v>2010</v>
      </c>
      <c r="AN152" s="42">
        <v>2724</v>
      </c>
      <c r="AO152" s="42">
        <v>2415</v>
      </c>
      <c r="AP152" s="42">
        <v>2422</v>
      </c>
      <c r="AQ152" s="42">
        <v>2437</v>
      </c>
      <c r="AR152" s="42">
        <v>1988</v>
      </c>
      <c r="AS152" s="42">
        <v>2069</v>
      </c>
      <c r="AT152" s="42">
        <v>1849</v>
      </c>
      <c r="AU152" s="42">
        <v>1793</v>
      </c>
      <c r="AV152" s="42">
        <v>1940</v>
      </c>
      <c r="AW152" s="42">
        <v>1872</v>
      </c>
      <c r="AX152" s="42">
        <v>1633</v>
      </c>
      <c r="AY152" s="42">
        <v>1638</v>
      </c>
      <c r="AZ152" s="42">
        <v>1592</v>
      </c>
      <c r="BA152" s="42">
        <v>1989</v>
      </c>
      <c r="BB152" s="42">
        <v>2129</v>
      </c>
      <c r="BC152" s="42">
        <v>2165</v>
      </c>
      <c r="BD152" s="42">
        <v>2309</v>
      </c>
      <c r="BE152" s="42">
        <v>2230</v>
      </c>
      <c r="BF152" s="42">
        <v>2385</v>
      </c>
      <c r="BG152" s="42">
        <v>2427</v>
      </c>
      <c r="BH152" s="42">
        <v>2486</v>
      </c>
      <c r="BI152" s="42">
        <v>2604</v>
      </c>
      <c r="BJ152" s="42">
        <v>2459</v>
      </c>
      <c r="BK152" s="42">
        <v>2709</v>
      </c>
      <c r="BL152" s="42">
        <v>2905</v>
      </c>
      <c r="BM152" s="42">
        <v>2966</v>
      </c>
      <c r="BN152" s="42">
        <v>3504</v>
      </c>
      <c r="BO152" s="42">
        <v>3474</v>
      </c>
      <c r="BP152" s="42">
        <v>3670</v>
      </c>
      <c r="BQ152" s="42">
        <v>3601</v>
      </c>
      <c r="BR152" s="42">
        <v>3314</v>
      </c>
      <c r="BS152" s="42">
        <v>3465</v>
      </c>
      <c r="BT152" s="42">
        <v>3815</v>
      </c>
      <c r="BU152" s="42">
        <v>4566</v>
      </c>
      <c r="BV152" s="42">
        <v>5585</v>
      </c>
      <c r="BW152" s="42">
        <v>2684</v>
      </c>
      <c r="BX152" s="42">
        <v>2533</v>
      </c>
      <c r="BY152" s="42">
        <v>2628</v>
      </c>
      <c r="BZ152" s="42">
        <v>3375</v>
      </c>
      <c r="CA152" s="42">
        <v>3318</v>
      </c>
      <c r="CB152" s="42">
        <v>2992</v>
      </c>
      <c r="CC152" s="42">
        <v>3315</v>
      </c>
      <c r="CD152" s="42">
        <v>3333</v>
      </c>
      <c r="CE152" s="42">
        <v>3215</v>
      </c>
      <c r="CF152" s="42">
        <v>4104</v>
      </c>
      <c r="CG152" s="42">
        <v>4248</v>
      </c>
      <c r="CH152" s="42">
        <v>3899</v>
      </c>
      <c r="CI152" s="42">
        <v>3547</v>
      </c>
      <c r="CJ152" s="42">
        <v>4015</v>
      </c>
      <c r="CK152" s="42">
        <v>3918</v>
      </c>
      <c r="CL152" s="42">
        <v>3924</v>
      </c>
      <c r="CM152" s="42">
        <v>4001</v>
      </c>
      <c r="CN152" s="42">
        <v>3544</v>
      </c>
      <c r="CO152" s="42">
        <v>3478</v>
      </c>
      <c r="CP152" s="42">
        <v>4104</v>
      </c>
      <c r="CQ152" s="42">
        <v>4370</v>
      </c>
      <c r="CR152" s="42">
        <v>4820</v>
      </c>
      <c r="CS152" s="42">
        <v>6826</v>
      </c>
      <c r="CT152" s="42">
        <v>4713</v>
      </c>
      <c r="CU152" s="50">
        <v>5261</v>
      </c>
      <c r="CV152" s="50">
        <v>5517</v>
      </c>
      <c r="CW152" s="50">
        <v>5285</v>
      </c>
      <c r="CX152" s="50">
        <v>4994</v>
      </c>
    </row>
    <row r="153" spans="1:102">
      <c r="A153" s="13" t="s">
        <v>288</v>
      </c>
      <c r="B153" s="24" t="s">
        <v>1065</v>
      </c>
      <c r="C153" s="42">
        <v>1955</v>
      </c>
      <c r="D153" s="42">
        <v>2252</v>
      </c>
      <c r="E153" s="42">
        <v>2140</v>
      </c>
      <c r="F153" s="42">
        <v>2345</v>
      </c>
      <c r="G153" s="42">
        <v>2191</v>
      </c>
      <c r="H153" s="42">
        <v>2098</v>
      </c>
      <c r="I153" s="42">
        <v>2193</v>
      </c>
      <c r="J153" s="42">
        <v>2608</v>
      </c>
      <c r="K153" s="42">
        <v>2638</v>
      </c>
      <c r="L153" s="42">
        <v>3226</v>
      </c>
      <c r="M153" s="42">
        <v>3973</v>
      </c>
      <c r="N153" s="42">
        <v>4634</v>
      </c>
      <c r="O153" s="42">
        <v>5501</v>
      </c>
      <c r="P153" s="42">
        <v>5946</v>
      </c>
      <c r="Q153" s="42">
        <v>6962</v>
      </c>
      <c r="R153" s="42">
        <v>8096</v>
      </c>
      <c r="S153" s="42">
        <v>7645</v>
      </c>
      <c r="T153" s="42">
        <v>7694</v>
      </c>
      <c r="U153" s="42">
        <v>9810</v>
      </c>
      <c r="V153" s="42">
        <v>12215</v>
      </c>
      <c r="W153" s="49">
        <v>429</v>
      </c>
      <c r="X153" s="42">
        <v>497</v>
      </c>
      <c r="Y153" s="42">
        <v>499</v>
      </c>
      <c r="Z153" s="42">
        <v>530</v>
      </c>
      <c r="AA153" s="42">
        <v>523</v>
      </c>
      <c r="AB153" s="42">
        <v>543</v>
      </c>
      <c r="AC153" s="42">
        <v>622</v>
      </c>
      <c r="AD153" s="42">
        <v>564</v>
      </c>
      <c r="AE153" s="42">
        <v>535</v>
      </c>
      <c r="AF153" s="42">
        <v>481</v>
      </c>
      <c r="AG153" s="42">
        <v>541</v>
      </c>
      <c r="AH153" s="42">
        <v>583</v>
      </c>
      <c r="AI153" s="42">
        <v>611</v>
      </c>
      <c r="AJ153" s="42">
        <v>644</v>
      </c>
      <c r="AK153" s="42">
        <v>554</v>
      </c>
      <c r="AL153" s="42">
        <v>536</v>
      </c>
      <c r="AM153" s="42">
        <v>576</v>
      </c>
      <c r="AN153" s="42">
        <v>531</v>
      </c>
      <c r="AO153" s="42">
        <v>534</v>
      </c>
      <c r="AP153" s="42">
        <v>550</v>
      </c>
      <c r="AQ153" s="42">
        <v>534</v>
      </c>
      <c r="AR153" s="42">
        <v>507</v>
      </c>
      <c r="AS153" s="42">
        <v>499</v>
      </c>
      <c r="AT153" s="42">
        <v>558</v>
      </c>
      <c r="AU153" s="42">
        <v>497</v>
      </c>
      <c r="AV153" s="42">
        <v>545</v>
      </c>
      <c r="AW153" s="42">
        <v>585</v>
      </c>
      <c r="AX153" s="42">
        <v>566</v>
      </c>
      <c r="AY153" s="42">
        <v>614</v>
      </c>
      <c r="AZ153" s="42">
        <v>624</v>
      </c>
      <c r="BA153" s="42">
        <v>696</v>
      </c>
      <c r="BB153" s="42">
        <v>674</v>
      </c>
      <c r="BC153" s="42">
        <v>702</v>
      </c>
      <c r="BD153" s="42">
        <v>683</v>
      </c>
      <c r="BE153" s="42">
        <v>661</v>
      </c>
      <c r="BF153" s="42">
        <v>592</v>
      </c>
      <c r="BG153" s="42">
        <v>639</v>
      </c>
      <c r="BH153" s="42">
        <v>756</v>
      </c>
      <c r="BI153" s="42">
        <v>860</v>
      </c>
      <c r="BJ153" s="42">
        <v>971</v>
      </c>
      <c r="BK153" s="42">
        <v>909</v>
      </c>
      <c r="BL153" s="42">
        <v>948</v>
      </c>
      <c r="BM153" s="42">
        <v>931</v>
      </c>
      <c r="BN153" s="42">
        <v>1185</v>
      </c>
      <c r="BO153" s="42">
        <v>1152</v>
      </c>
      <c r="BP153" s="42">
        <v>1209</v>
      </c>
      <c r="BQ153" s="42">
        <v>1130</v>
      </c>
      <c r="BR153" s="42">
        <v>1143</v>
      </c>
      <c r="BS153" s="42">
        <v>1210</v>
      </c>
      <c r="BT153" s="42">
        <v>1318</v>
      </c>
      <c r="BU153" s="42">
        <v>1476</v>
      </c>
      <c r="BV153" s="42">
        <v>1497</v>
      </c>
      <c r="BW153" s="42">
        <v>1565</v>
      </c>
      <c r="BX153" s="42">
        <v>1435</v>
      </c>
      <c r="BY153" s="42">
        <v>1441</v>
      </c>
      <c r="BZ153" s="42">
        <v>1505</v>
      </c>
      <c r="CA153" s="42">
        <v>1696</v>
      </c>
      <c r="CB153" s="42">
        <v>1517</v>
      </c>
      <c r="CC153" s="42">
        <v>1829</v>
      </c>
      <c r="CD153" s="42">
        <v>1920</v>
      </c>
      <c r="CE153" s="42">
        <v>1708</v>
      </c>
      <c r="CF153" s="42">
        <v>2106</v>
      </c>
      <c r="CG153" s="42">
        <v>2200</v>
      </c>
      <c r="CH153" s="42">
        <v>2082</v>
      </c>
      <c r="CI153" s="42">
        <v>1735</v>
      </c>
      <c r="CJ153" s="42">
        <v>2033</v>
      </c>
      <c r="CK153" s="42">
        <v>1898</v>
      </c>
      <c r="CL153" s="42">
        <v>1979</v>
      </c>
      <c r="CM153" s="42">
        <v>1944</v>
      </c>
      <c r="CN153" s="42">
        <v>1895</v>
      </c>
      <c r="CO153" s="42">
        <v>1953</v>
      </c>
      <c r="CP153" s="42">
        <v>1902</v>
      </c>
      <c r="CQ153" s="42">
        <v>2186</v>
      </c>
      <c r="CR153" s="42">
        <v>2372</v>
      </c>
      <c r="CS153" s="42">
        <v>2551</v>
      </c>
      <c r="CT153" s="42">
        <v>2701</v>
      </c>
      <c r="CU153" s="50">
        <v>2994</v>
      </c>
      <c r="CV153" s="50">
        <v>2900</v>
      </c>
      <c r="CW153" s="50">
        <v>3091</v>
      </c>
      <c r="CX153" s="50">
        <v>3230</v>
      </c>
    </row>
    <row r="154" spans="1:102">
      <c r="A154" s="13" t="s">
        <v>290</v>
      </c>
      <c r="B154" s="24" t="s">
        <v>1066</v>
      </c>
      <c r="C154" s="42">
        <v>4917</v>
      </c>
      <c r="D154" s="42">
        <v>4551</v>
      </c>
      <c r="E154" s="42">
        <v>4781</v>
      </c>
      <c r="F154" s="42">
        <v>6470</v>
      </c>
      <c r="G154" s="42">
        <v>7355</v>
      </c>
      <c r="H154" s="42">
        <v>6230</v>
      </c>
      <c r="I154" s="42">
        <v>5026</v>
      </c>
      <c r="J154" s="42">
        <v>4720</v>
      </c>
      <c r="K154" s="42">
        <v>6389</v>
      </c>
      <c r="L154" s="42">
        <v>6666</v>
      </c>
      <c r="M154" s="42">
        <v>8016</v>
      </c>
      <c r="N154" s="42">
        <v>9338</v>
      </c>
      <c r="O154" s="42">
        <v>11834</v>
      </c>
      <c r="P154" s="42">
        <v>5155</v>
      </c>
      <c r="Q154" s="42">
        <v>5878</v>
      </c>
      <c r="R154" s="42">
        <v>7200</v>
      </c>
      <c r="S154" s="42">
        <v>7599</v>
      </c>
      <c r="T154" s="42">
        <v>7277</v>
      </c>
      <c r="U154" s="42">
        <v>10726</v>
      </c>
      <c r="V154" s="42">
        <v>8608</v>
      </c>
      <c r="W154" s="49">
        <v>1332</v>
      </c>
      <c r="X154" s="42">
        <v>1043</v>
      </c>
      <c r="Y154" s="42">
        <v>1039</v>
      </c>
      <c r="Z154" s="42">
        <v>1503</v>
      </c>
      <c r="AA154" s="42">
        <v>1441</v>
      </c>
      <c r="AB154" s="42">
        <v>999</v>
      </c>
      <c r="AC154" s="42">
        <v>1201</v>
      </c>
      <c r="AD154" s="42">
        <v>910</v>
      </c>
      <c r="AE154" s="42">
        <v>1166</v>
      </c>
      <c r="AF154" s="42">
        <v>1112</v>
      </c>
      <c r="AG154" s="42">
        <v>1007</v>
      </c>
      <c r="AH154" s="42">
        <v>1496</v>
      </c>
      <c r="AI154" s="42">
        <v>1271</v>
      </c>
      <c r="AJ154" s="42">
        <v>1912</v>
      </c>
      <c r="AK154" s="42">
        <v>1843</v>
      </c>
      <c r="AL154" s="42">
        <v>1444</v>
      </c>
      <c r="AM154" s="42">
        <v>1427</v>
      </c>
      <c r="AN154" s="42">
        <v>2186</v>
      </c>
      <c r="AO154" s="42">
        <v>1875</v>
      </c>
      <c r="AP154" s="42">
        <v>1867</v>
      </c>
      <c r="AQ154" s="42">
        <v>1901</v>
      </c>
      <c r="AR154" s="42">
        <v>1475</v>
      </c>
      <c r="AS154" s="42">
        <v>1566</v>
      </c>
      <c r="AT154" s="42">
        <v>1288</v>
      </c>
      <c r="AU154" s="42">
        <v>1292</v>
      </c>
      <c r="AV154" s="42">
        <v>1390</v>
      </c>
      <c r="AW154" s="42">
        <v>1282</v>
      </c>
      <c r="AX154" s="42">
        <v>1062</v>
      </c>
      <c r="AY154" s="42">
        <v>1019</v>
      </c>
      <c r="AZ154" s="42">
        <v>964</v>
      </c>
      <c r="BA154" s="42">
        <v>1287</v>
      </c>
      <c r="BB154" s="42">
        <v>1450</v>
      </c>
      <c r="BC154" s="42">
        <v>1449</v>
      </c>
      <c r="BD154" s="42">
        <v>1611</v>
      </c>
      <c r="BE154" s="42">
        <v>1554</v>
      </c>
      <c r="BF154" s="42">
        <v>1775</v>
      </c>
      <c r="BG154" s="42">
        <v>1768</v>
      </c>
      <c r="BH154" s="42">
        <v>1708</v>
      </c>
      <c r="BI154" s="42">
        <v>1722</v>
      </c>
      <c r="BJ154" s="42">
        <v>1468</v>
      </c>
      <c r="BK154" s="42">
        <v>1778</v>
      </c>
      <c r="BL154" s="42">
        <v>1931</v>
      </c>
      <c r="BM154" s="42">
        <v>2014</v>
      </c>
      <c r="BN154" s="42">
        <v>2293</v>
      </c>
      <c r="BO154" s="42">
        <v>2298</v>
      </c>
      <c r="BP154" s="42">
        <v>2439</v>
      </c>
      <c r="BQ154" s="42">
        <v>2450</v>
      </c>
      <c r="BR154" s="42">
        <v>2151</v>
      </c>
      <c r="BS154" s="42">
        <v>2231</v>
      </c>
      <c r="BT154" s="42">
        <v>2474</v>
      </c>
      <c r="BU154" s="42">
        <v>3066</v>
      </c>
      <c r="BV154" s="42">
        <v>4063</v>
      </c>
      <c r="BW154" s="42">
        <v>1092</v>
      </c>
      <c r="BX154" s="42">
        <v>1070</v>
      </c>
      <c r="BY154" s="42">
        <v>1156</v>
      </c>
      <c r="BZ154" s="42">
        <v>1837</v>
      </c>
      <c r="CA154" s="42">
        <v>1595</v>
      </c>
      <c r="CB154" s="42">
        <v>1447</v>
      </c>
      <c r="CC154" s="42">
        <v>1456</v>
      </c>
      <c r="CD154" s="42">
        <v>1380</v>
      </c>
      <c r="CE154" s="42">
        <v>1471</v>
      </c>
      <c r="CF154" s="42">
        <v>1956</v>
      </c>
      <c r="CG154" s="42">
        <v>2001</v>
      </c>
      <c r="CH154" s="42">
        <v>1772</v>
      </c>
      <c r="CI154" s="42">
        <v>1772</v>
      </c>
      <c r="CJ154" s="42">
        <v>1938</v>
      </c>
      <c r="CK154" s="42">
        <v>1982</v>
      </c>
      <c r="CL154" s="42">
        <v>1907</v>
      </c>
      <c r="CM154" s="42">
        <v>2017</v>
      </c>
      <c r="CN154" s="42">
        <v>1608</v>
      </c>
      <c r="CO154" s="42">
        <v>1488</v>
      </c>
      <c r="CP154" s="42">
        <v>2164</v>
      </c>
      <c r="CQ154" s="42">
        <v>2141</v>
      </c>
      <c r="CR154" s="42">
        <v>2404</v>
      </c>
      <c r="CS154" s="42">
        <v>4225</v>
      </c>
      <c r="CT154" s="42">
        <v>1956</v>
      </c>
      <c r="CU154" s="50">
        <v>2211</v>
      </c>
      <c r="CV154" s="50">
        <v>2557</v>
      </c>
      <c r="CW154" s="50">
        <v>2134</v>
      </c>
      <c r="CX154" s="50">
        <v>1706</v>
      </c>
    </row>
    <row r="155" spans="1:102">
      <c r="A155" s="13" t="s">
        <v>292</v>
      </c>
      <c r="B155" s="24" t="s">
        <v>1067</v>
      </c>
      <c r="C155" s="42">
        <v>15</v>
      </c>
      <c r="D155" s="42">
        <v>39</v>
      </c>
      <c r="E155" s="42">
        <v>34</v>
      </c>
      <c r="F155" s="42">
        <v>24</v>
      </c>
      <c r="G155" s="42">
        <v>25</v>
      </c>
      <c r="H155" s="42">
        <v>15</v>
      </c>
      <c r="I155" s="42">
        <v>19</v>
      </c>
      <c r="J155" s="42">
        <v>20</v>
      </c>
      <c r="K155" s="42">
        <v>62</v>
      </c>
      <c r="L155" s="42">
        <v>84</v>
      </c>
      <c r="M155" s="42">
        <v>95</v>
      </c>
      <c r="N155" s="42">
        <v>87</v>
      </c>
      <c r="O155" s="42">
        <v>96</v>
      </c>
      <c r="P155" s="42">
        <v>119</v>
      </c>
      <c r="Q155" s="42">
        <v>118</v>
      </c>
      <c r="R155" s="42">
        <v>170</v>
      </c>
      <c r="S155" s="42">
        <v>160</v>
      </c>
      <c r="T155" s="42">
        <v>156</v>
      </c>
      <c r="U155" s="42">
        <v>193</v>
      </c>
      <c r="V155" s="42">
        <v>234</v>
      </c>
      <c r="W155" s="49">
        <v>2</v>
      </c>
      <c r="X155" s="42">
        <v>4</v>
      </c>
      <c r="Y155" s="42">
        <v>4</v>
      </c>
      <c r="Z155" s="42">
        <v>5</v>
      </c>
      <c r="AA155" s="42">
        <v>7</v>
      </c>
      <c r="AB155" s="42">
        <v>9</v>
      </c>
      <c r="AC155" s="42">
        <v>11</v>
      </c>
      <c r="AD155" s="42">
        <v>12</v>
      </c>
      <c r="AE155" s="42">
        <v>9</v>
      </c>
      <c r="AF155" s="42">
        <v>11</v>
      </c>
      <c r="AG155" s="42">
        <v>7</v>
      </c>
      <c r="AH155" s="42">
        <v>7</v>
      </c>
      <c r="AI155" s="42">
        <v>6</v>
      </c>
      <c r="AJ155" s="42">
        <v>6</v>
      </c>
      <c r="AK155" s="42">
        <v>5</v>
      </c>
      <c r="AL155" s="42">
        <v>7</v>
      </c>
      <c r="AM155" s="42">
        <v>7</v>
      </c>
      <c r="AN155" s="42">
        <v>6</v>
      </c>
      <c r="AO155" s="42">
        <v>7</v>
      </c>
      <c r="AP155" s="42">
        <v>5</v>
      </c>
      <c r="AQ155" s="42">
        <v>2</v>
      </c>
      <c r="AR155" s="42">
        <v>6</v>
      </c>
      <c r="AS155" s="42">
        <v>4</v>
      </c>
      <c r="AT155" s="42">
        <v>3</v>
      </c>
      <c r="AU155" s="42">
        <v>4</v>
      </c>
      <c r="AV155" s="42">
        <v>5</v>
      </c>
      <c r="AW155" s="42">
        <v>5</v>
      </c>
      <c r="AX155" s="42">
        <v>5</v>
      </c>
      <c r="AY155" s="42">
        <v>4</v>
      </c>
      <c r="AZ155" s="42">
        <v>4</v>
      </c>
      <c r="BA155" s="42">
        <v>6</v>
      </c>
      <c r="BB155" s="42">
        <v>6</v>
      </c>
      <c r="BC155" s="42">
        <v>15</v>
      </c>
      <c r="BD155" s="42">
        <v>14</v>
      </c>
      <c r="BE155" s="42">
        <v>15</v>
      </c>
      <c r="BF155" s="42">
        <v>18</v>
      </c>
      <c r="BG155" s="42">
        <v>20</v>
      </c>
      <c r="BH155" s="42">
        <v>23</v>
      </c>
      <c r="BI155" s="42">
        <v>21</v>
      </c>
      <c r="BJ155" s="42">
        <v>20</v>
      </c>
      <c r="BK155" s="42">
        <v>22</v>
      </c>
      <c r="BL155" s="42">
        <v>26</v>
      </c>
      <c r="BM155" s="42">
        <v>21</v>
      </c>
      <c r="BN155" s="42">
        <v>26</v>
      </c>
      <c r="BO155" s="42">
        <v>24</v>
      </c>
      <c r="BP155" s="42">
        <v>22</v>
      </c>
      <c r="BQ155" s="42">
        <v>21</v>
      </c>
      <c r="BR155" s="42">
        <v>20</v>
      </c>
      <c r="BS155" s="42">
        <v>23</v>
      </c>
      <c r="BT155" s="42">
        <v>23</v>
      </c>
      <c r="BU155" s="42">
        <v>25</v>
      </c>
      <c r="BV155" s="42">
        <v>25</v>
      </c>
      <c r="BW155" s="42">
        <v>27</v>
      </c>
      <c r="BX155" s="42">
        <v>28</v>
      </c>
      <c r="BY155" s="42">
        <v>31</v>
      </c>
      <c r="BZ155" s="42">
        <v>33</v>
      </c>
      <c r="CA155" s="42">
        <v>27</v>
      </c>
      <c r="CB155" s="42">
        <v>29</v>
      </c>
      <c r="CC155" s="42">
        <v>30</v>
      </c>
      <c r="CD155" s="42">
        <v>32</v>
      </c>
      <c r="CE155" s="42">
        <v>36</v>
      </c>
      <c r="CF155" s="42">
        <v>41</v>
      </c>
      <c r="CG155" s="42">
        <v>47</v>
      </c>
      <c r="CH155" s="42">
        <v>46</v>
      </c>
      <c r="CI155" s="42">
        <v>40</v>
      </c>
      <c r="CJ155" s="42">
        <v>44</v>
      </c>
      <c r="CK155" s="42">
        <v>39</v>
      </c>
      <c r="CL155" s="42">
        <v>37</v>
      </c>
      <c r="CM155" s="42">
        <v>40</v>
      </c>
      <c r="CN155" s="42">
        <v>40</v>
      </c>
      <c r="CO155" s="42">
        <v>37</v>
      </c>
      <c r="CP155" s="42">
        <v>39</v>
      </c>
      <c r="CQ155" s="42">
        <v>44</v>
      </c>
      <c r="CR155" s="42">
        <v>43</v>
      </c>
      <c r="CS155" s="42">
        <v>50</v>
      </c>
      <c r="CT155" s="42">
        <v>56</v>
      </c>
      <c r="CU155" s="50">
        <v>56</v>
      </c>
      <c r="CV155" s="50">
        <v>60</v>
      </c>
      <c r="CW155" s="50">
        <v>60</v>
      </c>
      <c r="CX155" s="50">
        <v>58</v>
      </c>
    </row>
    <row r="156" spans="1:102">
      <c r="A156" s="15" t="s">
        <v>294</v>
      </c>
      <c r="B156" s="24"/>
      <c r="C156" s="42">
        <v>570</v>
      </c>
      <c r="D156" s="42">
        <v>703</v>
      </c>
      <c r="E156" s="42">
        <v>806</v>
      </c>
      <c r="F156" s="42">
        <v>604</v>
      </c>
      <c r="G156" s="42">
        <v>564</v>
      </c>
      <c r="H156" s="42">
        <v>595</v>
      </c>
      <c r="I156" s="42">
        <v>607</v>
      </c>
      <c r="J156" s="42">
        <v>637</v>
      </c>
      <c r="K156" s="42">
        <v>684</v>
      </c>
      <c r="L156" s="42">
        <v>664</v>
      </c>
      <c r="M156" s="42">
        <v>858</v>
      </c>
      <c r="N156" s="42">
        <v>1079</v>
      </c>
      <c r="O156" s="42">
        <v>1104</v>
      </c>
      <c r="P156" s="42">
        <v>973</v>
      </c>
      <c r="Q156" s="42">
        <v>894</v>
      </c>
      <c r="R156" s="42">
        <v>866</v>
      </c>
      <c r="S156" s="42">
        <v>980</v>
      </c>
      <c r="T156" s="42">
        <v>1009</v>
      </c>
      <c r="U156" s="42">
        <v>1463</v>
      </c>
      <c r="V156" s="42">
        <v>1849</v>
      </c>
      <c r="W156" s="49">
        <v>113</v>
      </c>
      <c r="X156" s="42">
        <v>136</v>
      </c>
      <c r="Y156" s="42">
        <v>138</v>
      </c>
      <c r="Z156" s="42">
        <v>183</v>
      </c>
      <c r="AA156" s="42">
        <v>176</v>
      </c>
      <c r="AB156" s="42">
        <v>183</v>
      </c>
      <c r="AC156" s="42">
        <v>177</v>
      </c>
      <c r="AD156" s="42">
        <v>167</v>
      </c>
      <c r="AE156" s="42">
        <v>213</v>
      </c>
      <c r="AF156" s="42">
        <v>219</v>
      </c>
      <c r="AG156" s="42">
        <v>190</v>
      </c>
      <c r="AH156" s="42">
        <v>184</v>
      </c>
      <c r="AI156" s="42">
        <v>150</v>
      </c>
      <c r="AJ156" s="42">
        <v>155</v>
      </c>
      <c r="AK156" s="42">
        <v>141</v>
      </c>
      <c r="AL156" s="42">
        <v>158</v>
      </c>
      <c r="AM156" s="42">
        <v>148</v>
      </c>
      <c r="AN156" s="42">
        <v>149</v>
      </c>
      <c r="AO156" s="42">
        <v>127</v>
      </c>
      <c r="AP156" s="42">
        <v>140</v>
      </c>
      <c r="AQ156" s="42">
        <v>125</v>
      </c>
      <c r="AR156" s="42">
        <v>141</v>
      </c>
      <c r="AS156" s="42">
        <v>147</v>
      </c>
      <c r="AT156" s="42">
        <v>182</v>
      </c>
      <c r="AU156" s="42">
        <v>152</v>
      </c>
      <c r="AV156" s="42">
        <v>145</v>
      </c>
      <c r="AW156" s="42">
        <v>141</v>
      </c>
      <c r="AX156" s="42">
        <v>169</v>
      </c>
      <c r="AY156" s="42">
        <v>163</v>
      </c>
      <c r="AZ156" s="42">
        <v>167</v>
      </c>
      <c r="BA156" s="42">
        <v>145</v>
      </c>
      <c r="BB156" s="42">
        <v>162</v>
      </c>
      <c r="BC156" s="42">
        <v>168</v>
      </c>
      <c r="BD156" s="42">
        <v>179</v>
      </c>
      <c r="BE156" s="42">
        <v>166</v>
      </c>
      <c r="BF156" s="42">
        <v>171</v>
      </c>
      <c r="BG156" s="42">
        <v>169</v>
      </c>
      <c r="BH156" s="42">
        <v>155</v>
      </c>
      <c r="BI156" s="42">
        <v>179</v>
      </c>
      <c r="BJ156" s="42">
        <v>161</v>
      </c>
      <c r="BK156" s="42">
        <v>164</v>
      </c>
      <c r="BL156" s="42">
        <v>210</v>
      </c>
      <c r="BM156" s="42">
        <v>200</v>
      </c>
      <c r="BN156" s="42">
        <v>284</v>
      </c>
      <c r="BO156" s="42">
        <v>262</v>
      </c>
      <c r="BP156" s="42">
        <v>259</v>
      </c>
      <c r="BQ156" s="42">
        <v>310</v>
      </c>
      <c r="BR156" s="42">
        <v>248</v>
      </c>
      <c r="BS156" s="42">
        <v>243</v>
      </c>
      <c r="BT156" s="42">
        <v>262</v>
      </c>
      <c r="BU156" s="42">
        <v>301</v>
      </c>
      <c r="BV156" s="42">
        <v>298</v>
      </c>
      <c r="BW156" s="42">
        <v>280</v>
      </c>
      <c r="BX156" s="42">
        <v>226</v>
      </c>
      <c r="BY156" s="42">
        <v>240</v>
      </c>
      <c r="BZ156" s="42">
        <v>227</v>
      </c>
      <c r="CA156" s="42">
        <v>225</v>
      </c>
      <c r="CB156" s="42">
        <v>234</v>
      </c>
      <c r="CC156" s="42">
        <v>215</v>
      </c>
      <c r="CD156" s="42">
        <v>220</v>
      </c>
      <c r="CE156" s="42">
        <v>214</v>
      </c>
      <c r="CF156" s="42">
        <v>230</v>
      </c>
      <c r="CG156" s="42">
        <v>216</v>
      </c>
      <c r="CH156" s="42">
        <v>206</v>
      </c>
      <c r="CI156" s="42">
        <v>225</v>
      </c>
      <c r="CJ156" s="42">
        <v>231</v>
      </c>
      <c r="CK156" s="42">
        <v>246</v>
      </c>
      <c r="CL156" s="42">
        <v>278</v>
      </c>
      <c r="CM156" s="42">
        <v>254</v>
      </c>
      <c r="CN156" s="42">
        <v>236</v>
      </c>
      <c r="CO156" s="42">
        <v>269</v>
      </c>
      <c r="CP156" s="42">
        <v>250</v>
      </c>
      <c r="CQ156" s="42">
        <v>292</v>
      </c>
      <c r="CR156" s="42">
        <v>352</v>
      </c>
      <c r="CS156" s="42">
        <v>388</v>
      </c>
      <c r="CT156" s="42">
        <v>431</v>
      </c>
      <c r="CU156" s="50">
        <v>451</v>
      </c>
      <c r="CV156" s="50">
        <v>577</v>
      </c>
      <c r="CW156" s="50">
        <v>489</v>
      </c>
      <c r="CX156" s="50">
        <v>332</v>
      </c>
    </row>
    <row r="157" spans="1:102">
      <c r="A157" s="13" t="s">
        <v>295</v>
      </c>
      <c r="B157" s="24" t="s">
        <v>1068</v>
      </c>
      <c r="C157" s="42">
        <v>76</v>
      </c>
      <c r="D157" s="42">
        <v>200</v>
      </c>
      <c r="E157" s="42">
        <v>161</v>
      </c>
      <c r="F157" s="42">
        <v>77</v>
      </c>
      <c r="G157" s="42">
        <v>74</v>
      </c>
      <c r="H157" s="42">
        <v>91</v>
      </c>
      <c r="I157" s="42">
        <v>68</v>
      </c>
      <c r="J157" s="42">
        <v>40</v>
      </c>
      <c r="K157" s="42">
        <v>63</v>
      </c>
      <c r="L157" s="42">
        <v>71</v>
      </c>
      <c r="M157" s="42">
        <v>87</v>
      </c>
      <c r="N157" s="42">
        <v>259</v>
      </c>
      <c r="O157" s="42">
        <v>53</v>
      </c>
      <c r="P157" s="42">
        <v>100</v>
      </c>
      <c r="Q157" s="42">
        <v>62</v>
      </c>
      <c r="R157" s="42">
        <v>40</v>
      </c>
      <c r="S157" s="42">
        <v>143</v>
      </c>
      <c r="T157" s="42">
        <v>135</v>
      </c>
      <c r="U157" s="42">
        <v>528</v>
      </c>
      <c r="V157" s="42">
        <v>821</v>
      </c>
      <c r="W157" s="49">
        <v>5</v>
      </c>
      <c r="X157" s="42">
        <v>6</v>
      </c>
      <c r="Y157" s="42">
        <v>12</v>
      </c>
      <c r="Z157" s="42">
        <v>53</v>
      </c>
      <c r="AA157" s="42">
        <v>47</v>
      </c>
      <c r="AB157" s="42">
        <v>59</v>
      </c>
      <c r="AC157" s="42">
        <v>45</v>
      </c>
      <c r="AD157" s="42">
        <v>49</v>
      </c>
      <c r="AE157" s="42">
        <v>40</v>
      </c>
      <c r="AF157" s="42">
        <v>60</v>
      </c>
      <c r="AG157" s="42">
        <v>28</v>
      </c>
      <c r="AH157" s="42">
        <v>33</v>
      </c>
      <c r="AI157" s="42">
        <v>19</v>
      </c>
      <c r="AJ157" s="42">
        <v>4</v>
      </c>
      <c r="AK157" s="42">
        <v>15</v>
      </c>
      <c r="AL157" s="42">
        <v>39</v>
      </c>
      <c r="AM157" s="42">
        <v>23</v>
      </c>
      <c r="AN157" s="42">
        <v>17</v>
      </c>
      <c r="AO157" s="42">
        <v>9</v>
      </c>
      <c r="AP157" s="42">
        <v>25</v>
      </c>
      <c r="AQ157" s="42">
        <v>5</v>
      </c>
      <c r="AR157" s="42">
        <v>19</v>
      </c>
      <c r="AS157" s="42">
        <v>16</v>
      </c>
      <c r="AT157" s="42">
        <v>51</v>
      </c>
      <c r="AU157" s="42">
        <v>24</v>
      </c>
      <c r="AV157" s="42">
        <v>19</v>
      </c>
      <c r="AW157" s="42">
        <v>8</v>
      </c>
      <c r="AX157" s="42">
        <v>17</v>
      </c>
      <c r="AY157" s="42">
        <v>22</v>
      </c>
      <c r="AZ157" s="42">
        <v>6</v>
      </c>
      <c r="BA157" s="42">
        <v>4</v>
      </c>
      <c r="BB157" s="42">
        <v>8</v>
      </c>
      <c r="BC157" s="42">
        <v>6</v>
      </c>
      <c r="BD157" s="42">
        <v>17</v>
      </c>
      <c r="BE157" s="42">
        <v>14</v>
      </c>
      <c r="BF157" s="42">
        <v>26</v>
      </c>
      <c r="BG157" s="42">
        <v>15</v>
      </c>
      <c r="BH157" s="42">
        <v>15</v>
      </c>
      <c r="BI157" s="42">
        <v>28</v>
      </c>
      <c r="BJ157" s="42">
        <v>13</v>
      </c>
      <c r="BK157" s="42">
        <v>15</v>
      </c>
      <c r="BL157" s="42">
        <v>37</v>
      </c>
      <c r="BM157" s="42">
        <v>10</v>
      </c>
      <c r="BN157" s="42">
        <v>25</v>
      </c>
      <c r="BO157" s="42">
        <v>69</v>
      </c>
      <c r="BP157" s="42">
        <v>88</v>
      </c>
      <c r="BQ157" s="42">
        <v>72</v>
      </c>
      <c r="BR157" s="42">
        <v>30</v>
      </c>
      <c r="BS157" s="42">
        <v>11</v>
      </c>
      <c r="BT157" s="42">
        <v>15</v>
      </c>
      <c r="BU157" s="42">
        <v>16</v>
      </c>
      <c r="BV157" s="42">
        <v>11</v>
      </c>
      <c r="BW157" s="42">
        <v>41</v>
      </c>
      <c r="BX157" s="42">
        <v>13</v>
      </c>
      <c r="BY157" s="42">
        <v>24</v>
      </c>
      <c r="BZ157" s="42">
        <v>22</v>
      </c>
      <c r="CA157" s="42">
        <v>26</v>
      </c>
      <c r="CB157" s="42">
        <v>12</v>
      </c>
      <c r="CC157" s="42">
        <v>8</v>
      </c>
      <c r="CD157" s="42">
        <v>16</v>
      </c>
      <c r="CE157" s="42">
        <v>10</v>
      </c>
      <c r="CF157" s="42">
        <v>12</v>
      </c>
      <c r="CG157" s="42">
        <v>9</v>
      </c>
      <c r="CH157" s="42">
        <v>9</v>
      </c>
      <c r="CI157" s="42">
        <v>19</v>
      </c>
      <c r="CJ157" s="42">
        <v>27</v>
      </c>
      <c r="CK157" s="42">
        <v>40</v>
      </c>
      <c r="CL157" s="42">
        <v>57</v>
      </c>
      <c r="CM157" s="42">
        <v>29</v>
      </c>
      <c r="CN157" s="42">
        <v>27</v>
      </c>
      <c r="CO157" s="42">
        <v>46</v>
      </c>
      <c r="CP157" s="42">
        <v>33</v>
      </c>
      <c r="CQ157" s="42">
        <v>84</v>
      </c>
      <c r="CR157" s="42">
        <v>118</v>
      </c>
      <c r="CS157" s="42">
        <v>138</v>
      </c>
      <c r="CT157" s="42">
        <v>188</v>
      </c>
      <c r="CU157" s="50">
        <v>201</v>
      </c>
      <c r="CV157" s="50">
        <v>299</v>
      </c>
      <c r="CW157" s="50">
        <v>231</v>
      </c>
      <c r="CX157" s="50">
        <v>90</v>
      </c>
    </row>
    <row r="158" spans="1:102">
      <c r="A158" s="13" t="s">
        <v>297</v>
      </c>
      <c r="B158" s="24" t="s">
        <v>1069</v>
      </c>
      <c r="C158" s="42">
        <v>28</v>
      </c>
      <c r="D158" s="42">
        <v>24</v>
      </c>
      <c r="E158" s="42">
        <v>14</v>
      </c>
      <c r="F158" s="42">
        <v>17</v>
      </c>
      <c r="G158" s="42">
        <v>17</v>
      </c>
      <c r="H158" s="42">
        <v>10</v>
      </c>
      <c r="I158" s="42">
        <v>29</v>
      </c>
      <c r="J158" s="42">
        <v>42</v>
      </c>
      <c r="K158" s="42">
        <v>76</v>
      </c>
      <c r="L158" s="42">
        <v>48</v>
      </c>
      <c r="M158" s="42">
        <v>99</v>
      </c>
      <c r="N158" s="42">
        <v>181</v>
      </c>
      <c r="O158" s="42">
        <v>213</v>
      </c>
      <c r="P158" s="42">
        <v>96</v>
      </c>
      <c r="Q158" s="42">
        <v>19</v>
      </c>
      <c r="R158" s="42">
        <v>13</v>
      </c>
      <c r="S158" s="42">
        <v>11</v>
      </c>
      <c r="T158" s="42">
        <v>12</v>
      </c>
      <c r="U158" s="42">
        <v>9</v>
      </c>
      <c r="V158" s="42">
        <v>7</v>
      </c>
      <c r="W158" s="49">
        <v>6</v>
      </c>
      <c r="X158" s="42">
        <v>10</v>
      </c>
      <c r="Y158" s="42">
        <v>5</v>
      </c>
      <c r="Z158" s="42">
        <v>7</v>
      </c>
      <c r="AA158" s="42">
        <v>4</v>
      </c>
      <c r="AB158" s="42">
        <v>8</v>
      </c>
      <c r="AC158" s="42">
        <v>10</v>
      </c>
      <c r="AD158" s="42">
        <v>2</v>
      </c>
      <c r="AE158" s="42">
        <v>3</v>
      </c>
      <c r="AF158" s="42">
        <v>3</v>
      </c>
      <c r="AG158" s="42">
        <v>6</v>
      </c>
      <c r="AH158" s="42">
        <v>2</v>
      </c>
      <c r="AI158" s="42">
        <v>2</v>
      </c>
      <c r="AJ158" s="42">
        <v>8</v>
      </c>
      <c r="AK158" s="42">
        <v>3</v>
      </c>
      <c r="AL158" s="42">
        <v>4</v>
      </c>
      <c r="AM158" s="42">
        <v>5</v>
      </c>
      <c r="AN158" s="42">
        <v>3</v>
      </c>
      <c r="AO158" s="42">
        <v>3</v>
      </c>
      <c r="AP158" s="42">
        <v>6</v>
      </c>
      <c r="AQ158" s="42">
        <v>1</v>
      </c>
      <c r="AR158" s="42">
        <v>4</v>
      </c>
      <c r="AS158" s="42">
        <v>1</v>
      </c>
      <c r="AT158" s="42">
        <v>4</v>
      </c>
      <c r="AU158" s="42">
        <v>8</v>
      </c>
      <c r="AV158" s="42">
        <v>6</v>
      </c>
      <c r="AW158" s="42">
        <v>3</v>
      </c>
      <c r="AX158" s="42">
        <v>12</v>
      </c>
      <c r="AY158" s="42">
        <v>15</v>
      </c>
      <c r="AZ158" s="42">
        <v>15</v>
      </c>
      <c r="BA158" s="42">
        <v>4</v>
      </c>
      <c r="BB158" s="42">
        <v>8</v>
      </c>
      <c r="BC158" s="42">
        <v>25</v>
      </c>
      <c r="BD158" s="42">
        <v>23</v>
      </c>
      <c r="BE158" s="42">
        <v>13</v>
      </c>
      <c r="BF158" s="42">
        <v>15</v>
      </c>
      <c r="BG158" s="42">
        <v>15</v>
      </c>
      <c r="BH158" s="42">
        <v>9</v>
      </c>
      <c r="BI158" s="42">
        <v>12</v>
      </c>
      <c r="BJ158" s="42">
        <v>12</v>
      </c>
      <c r="BK158" s="42">
        <v>5</v>
      </c>
      <c r="BL158" s="42">
        <v>8</v>
      </c>
      <c r="BM158" s="42">
        <v>20</v>
      </c>
      <c r="BN158" s="42">
        <v>66</v>
      </c>
      <c r="BO158" s="42">
        <v>43</v>
      </c>
      <c r="BP158" s="42">
        <v>33</v>
      </c>
      <c r="BQ158" s="42">
        <v>71</v>
      </c>
      <c r="BR158" s="42">
        <v>34</v>
      </c>
      <c r="BS158" s="42">
        <v>38</v>
      </c>
      <c r="BT158" s="42">
        <v>33</v>
      </c>
      <c r="BU158" s="42">
        <v>62</v>
      </c>
      <c r="BV158" s="42">
        <v>80</v>
      </c>
      <c r="BW158" s="42">
        <v>40</v>
      </c>
      <c r="BX158" s="42">
        <v>24</v>
      </c>
      <c r="BY158" s="42">
        <v>21</v>
      </c>
      <c r="BZ158" s="42">
        <v>11</v>
      </c>
      <c r="CA158" s="42">
        <v>4</v>
      </c>
      <c r="CB158" s="42">
        <v>3</v>
      </c>
      <c r="CC158" s="42">
        <v>4</v>
      </c>
      <c r="CD158" s="42">
        <v>8</v>
      </c>
      <c r="CE158" s="42">
        <v>7</v>
      </c>
      <c r="CF158" s="42">
        <v>2</v>
      </c>
      <c r="CG158" s="42">
        <v>2</v>
      </c>
      <c r="CH158" s="42">
        <v>2</v>
      </c>
      <c r="CI158" s="42">
        <v>2</v>
      </c>
      <c r="CJ158" s="42">
        <v>5</v>
      </c>
      <c r="CK158" s="42">
        <v>2</v>
      </c>
      <c r="CL158" s="42">
        <v>2</v>
      </c>
      <c r="CM158" s="42">
        <v>2</v>
      </c>
      <c r="CN158" s="42">
        <v>4</v>
      </c>
      <c r="CO158" s="42">
        <v>4</v>
      </c>
      <c r="CP158" s="42">
        <v>2</v>
      </c>
      <c r="CQ158" s="42">
        <v>2</v>
      </c>
      <c r="CR158" s="42">
        <v>2</v>
      </c>
      <c r="CS158" s="42">
        <v>3</v>
      </c>
      <c r="CT158" s="42">
        <v>2</v>
      </c>
      <c r="CU158" s="50">
        <v>3</v>
      </c>
      <c r="CV158" s="50">
        <v>1</v>
      </c>
      <c r="CW158" s="50">
        <v>2</v>
      </c>
      <c r="CX158" s="50">
        <v>1</v>
      </c>
    </row>
    <row r="159" spans="1:102">
      <c r="A159" s="13" t="s">
        <v>299</v>
      </c>
      <c r="B159" s="24" t="s">
        <v>1070</v>
      </c>
      <c r="C159" s="42">
        <v>466</v>
      </c>
      <c r="D159" s="42">
        <v>479</v>
      </c>
      <c r="E159" s="42">
        <v>631</v>
      </c>
      <c r="F159" s="42">
        <v>510</v>
      </c>
      <c r="G159" s="42">
        <v>473</v>
      </c>
      <c r="H159" s="42">
        <v>494</v>
      </c>
      <c r="I159" s="42">
        <v>510</v>
      </c>
      <c r="J159" s="42">
        <v>555</v>
      </c>
      <c r="K159" s="42">
        <v>545</v>
      </c>
      <c r="L159" s="42">
        <v>545</v>
      </c>
      <c r="M159" s="42">
        <v>672</v>
      </c>
      <c r="N159" s="42">
        <v>639</v>
      </c>
      <c r="O159" s="42">
        <v>838</v>
      </c>
      <c r="P159" s="42">
        <v>777</v>
      </c>
      <c r="Q159" s="42">
        <v>813</v>
      </c>
      <c r="R159" s="42">
        <v>813</v>
      </c>
      <c r="S159" s="42">
        <v>826</v>
      </c>
      <c r="T159" s="42">
        <v>862</v>
      </c>
      <c r="U159" s="42">
        <v>926</v>
      </c>
      <c r="V159" s="42">
        <v>1021</v>
      </c>
      <c r="W159" s="49">
        <v>102</v>
      </c>
      <c r="X159" s="42">
        <v>120</v>
      </c>
      <c r="Y159" s="42">
        <v>121</v>
      </c>
      <c r="Z159" s="42">
        <v>123</v>
      </c>
      <c r="AA159" s="42">
        <v>125</v>
      </c>
      <c r="AB159" s="42">
        <v>116</v>
      </c>
      <c r="AC159" s="42">
        <v>122</v>
      </c>
      <c r="AD159" s="42">
        <v>116</v>
      </c>
      <c r="AE159" s="42">
        <v>170</v>
      </c>
      <c r="AF159" s="42">
        <v>156</v>
      </c>
      <c r="AG159" s="42">
        <v>156</v>
      </c>
      <c r="AH159" s="42">
        <v>149</v>
      </c>
      <c r="AI159" s="42">
        <v>129</v>
      </c>
      <c r="AJ159" s="42">
        <v>143</v>
      </c>
      <c r="AK159" s="42">
        <v>123</v>
      </c>
      <c r="AL159" s="42">
        <v>115</v>
      </c>
      <c r="AM159" s="42">
        <v>120</v>
      </c>
      <c r="AN159" s="42">
        <v>129</v>
      </c>
      <c r="AO159" s="42">
        <v>115</v>
      </c>
      <c r="AP159" s="42">
        <v>109</v>
      </c>
      <c r="AQ159" s="42">
        <v>119</v>
      </c>
      <c r="AR159" s="42">
        <v>118</v>
      </c>
      <c r="AS159" s="42">
        <v>130</v>
      </c>
      <c r="AT159" s="42">
        <v>127</v>
      </c>
      <c r="AU159" s="42">
        <v>120</v>
      </c>
      <c r="AV159" s="42">
        <v>120</v>
      </c>
      <c r="AW159" s="42">
        <v>130</v>
      </c>
      <c r="AX159" s="42">
        <v>140</v>
      </c>
      <c r="AY159" s="42">
        <v>126</v>
      </c>
      <c r="AZ159" s="42">
        <v>146</v>
      </c>
      <c r="BA159" s="42">
        <v>137</v>
      </c>
      <c r="BB159" s="42">
        <v>146</v>
      </c>
      <c r="BC159" s="42">
        <v>137</v>
      </c>
      <c r="BD159" s="42">
        <v>139</v>
      </c>
      <c r="BE159" s="42">
        <v>139</v>
      </c>
      <c r="BF159" s="42">
        <v>130</v>
      </c>
      <c r="BG159" s="42">
        <v>139</v>
      </c>
      <c r="BH159" s="42">
        <v>131</v>
      </c>
      <c r="BI159" s="42">
        <v>139</v>
      </c>
      <c r="BJ159" s="42">
        <v>136</v>
      </c>
      <c r="BK159" s="42">
        <v>144</v>
      </c>
      <c r="BL159" s="42">
        <v>165</v>
      </c>
      <c r="BM159" s="42">
        <v>170</v>
      </c>
      <c r="BN159" s="42">
        <v>193</v>
      </c>
      <c r="BO159" s="42">
        <v>150</v>
      </c>
      <c r="BP159" s="42">
        <v>138</v>
      </c>
      <c r="BQ159" s="42">
        <v>167</v>
      </c>
      <c r="BR159" s="42">
        <v>184</v>
      </c>
      <c r="BS159" s="42">
        <v>194</v>
      </c>
      <c r="BT159" s="42">
        <v>214</v>
      </c>
      <c r="BU159" s="42">
        <v>223</v>
      </c>
      <c r="BV159" s="42">
        <v>207</v>
      </c>
      <c r="BW159" s="42">
        <v>199</v>
      </c>
      <c r="BX159" s="42">
        <v>189</v>
      </c>
      <c r="BY159" s="42">
        <v>195</v>
      </c>
      <c r="BZ159" s="42">
        <v>194</v>
      </c>
      <c r="CA159" s="42">
        <v>195</v>
      </c>
      <c r="CB159" s="42">
        <v>219</v>
      </c>
      <c r="CC159" s="42">
        <v>203</v>
      </c>
      <c r="CD159" s="42">
        <v>196</v>
      </c>
      <c r="CE159" s="42">
        <v>197</v>
      </c>
      <c r="CF159" s="42">
        <v>216</v>
      </c>
      <c r="CG159" s="42">
        <v>205</v>
      </c>
      <c r="CH159" s="42">
        <v>195</v>
      </c>
      <c r="CI159" s="42">
        <v>204</v>
      </c>
      <c r="CJ159" s="42">
        <v>199</v>
      </c>
      <c r="CK159" s="42">
        <v>204</v>
      </c>
      <c r="CL159" s="42">
        <v>219</v>
      </c>
      <c r="CM159" s="42">
        <v>223</v>
      </c>
      <c r="CN159" s="42">
        <v>205</v>
      </c>
      <c r="CO159" s="42">
        <v>219</v>
      </c>
      <c r="CP159" s="42">
        <v>215</v>
      </c>
      <c r="CQ159" s="42">
        <v>206</v>
      </c>
      <c r="CR159" s="42">
        <v>232</v>
      </c>
      <c r="CS159" s="42">
        <v>247</v>
      </c>
      <c r="CT159" s="42">
        <v>241</v>
      </c>
      <c r="CU159" s="50">
        <v>247</v>
      </c>
      <c r="CV159" s="50">
        <v>277</v>
      </c>
      <c r="CW159" s="50">
        <v>256</v>
      </c>
      <c r="CX159" s="50">
        <v>241</v>
      </c>
    </row>
    <row r="160" spans="1:102">
      <c r="A160" s="1" t="s">
        <v>301</v>
      </c>
      <c r="B160" s="24" t="s">
        <v>1071</v>
      </c>
      <c r="C160" s="42">
        <v>513</v>
      </c>
      <c r="D160" s="42">
        <v>715</v>
      </c>
      <c r="E160" s="42">
        <v>903</v>
      </c>
      <c r="F160" s="42">
        <v>951</v>
      </c>
      <c r="G160" s="42">
        <v>1074</v>
      </c>
      <c r="H160" s="42">
        <v>1202</v>
      </c>
      <c r="I160" s="42">
        <v>1467</v>
      </c>
      <c r="J160" s="42">
        <v>1648</v>
      </c>
      <c r="K160" s="42">
        <v>1947</v>
      </c>
      <c r="L160" s="42">
        <v>2158</v>
      </c>
      <c r="M160" s="42">
        <v>2255</v>
      </c>
      <c r="N160" s="42">
        <v>2067</v>
      </c>
      <c r="O160" s="42">
        <v>2397</v>
      </c>
      <c r="P160" s="42">
        <v>2150</v>
      </c>
      <c r="Q160" s="42">
        <v>2267</v>
      </c>
      <c r="R160" s="42">
        <v>2224</v>
      </c>
      <c r="S160" s="42">
        <v>2404</v>
      </c>
      <c r="T160" s="42">
        <v>2685</v>
      </c>
      <c r="U160" s="42">
        <v>2954</v>
      </c>
      <c r="V160" s="42">
        <v>3336</v>
      </c>
      <c r="W160" s="49">
        <v>124</v>
      </c>
      <c r="X160" s="42">
        <v>121</v>
      </c>
      <c r="Y160" s="42">
        <v>129</v>
      </c>
      <c r="Z160" s="42">
        <v>139</v>
      </c>
      <c r="AA160" s="42">
        <v>150</v>
      </c>
      <c r="AB160" s="42">
        <v>171</v>
      </c>
      <c r="AC160" s="42">
        <v>192</v>
      </c>
      <c r="AD160" s="42">
        <v>202</v>
      </c>
      <c r="AE160" s="42">
        <v>214</v>
      </c>
      <c r="AF160" s="42">
        <v>223</v>
      </c>
      <c r="AG160" s="42">
        <v>233</v>
      </c>
      <c r="AH160" s="42">
        <v>233</v>
      </c>
      <c r="AI160" s="42">
        <v>234</v>
      </c>
      <c r="AJ160" s="42">
        <v>228</v>
      </c>
      <c r="AK160" s="42">
        <v>238</v>
      </c>
      <c r="AL160" s="42">
        <v>251</v>
      </c>
      <c r="AM160" s="42">
        <v>263</v>
      </c>
      <c r="AN160" s="42">
        <v>280</v>
      </c>
      <c r="AO160" s="42">
        <v>262</v>
      </c>
      <c r="AP160" s="42">
        <v>269</v>
      </c>
      <c r="AQ160" s="42">
        <v>277</v>
      </c>
      <c r="AR160" s="42">
        <v>295</v>
      </c>
      <c r="AS160" s="42">
        <v>306</v>
      </c>
      <c r="AT160" s="42">
        <v>324</v>
      </c>
      <c r="AU160" s="42">
        <v>342</v>
      </c>
      <c r="AV160" s="42">
        <v>359</v>
      </c>
      <c r="AW160" s="42">
        <v>382</v>
      </c>
      <c r="AX160" s="42">
        <v>384</v>
      </c>
      <c r="AY160" s="42">
        <v>389</v>
      </c>
      <c r="AZ160" s="42">
        <v>402</v>
      </c>
      <c r="BA160" s="42">
        <v>414</v>
      </c>
      <c r="BB160" s="42">
        <v>443</v>
      </c>
      <c r="BC160" s="42">
        <v>464</v>
      </c>
      <c r="BD160" s="42">
        <v>466</v>
      </c>
      <c r="BE160" s="42">
        <v>494</v>
      </c>
      <c r="BF160" s="42">
        <v>523</v>
      </c>
      <c r="BG160" s="42">
        <v>521</v>
      </c>
      <c r="BH160" s="42">
        <v>495</v>
      </c>
      <c r="BI160" s="42">
        <v>577</v>
      </c>
      <c r="BJ160" s="42">
        <v>565</v>
      </c>
      <c r="BK160" s="42">
        <v>573</v>
      </c>
      <c r="BL160" s="42">
        <v>558</v>
      </c>
      <c r="BM160" s="42">
        <v>563</v>
      </c>
      <c r="BN160" s="42">
        <v>561</v>
      </c>
      <c r="BO160" s="42">
        <v>503</v>
      </c>
      <c r="BP160" s="42">
        <v>512</v>
      </c>
      <c r="BQ160" s="42">
        <v>512</v>
      </c>
      <c r="BR160" s="42">
        <v>540</v>
      </c>
      <c r="BS160" s="42">
        <v>569</v>
      </c>
      <c r="BT160" s="42">
        <v>621</v>
      </c>
      <c r="BU160" s="42">
        <v>629</v>
      </c>
      <c r="BV160" s="42">
        <v>578</v>
      </c>
      <c r="BW160" s="42">
        <v>574</v>
      </c>
      <c r="BX160" s="42">
        <v>519</v>
      </c>
      <c r="BY160" s="42">
        <v>511</v>
      </c>
      <c r="BZ160" s="42">
        <v>546</v>
      </c>
      <c r="CA160" s="42">
        <v>527</v>
      </c>
      <c r="CB160" s="42">
        <v>576</v>
      </c>
      <c r="CC160" s="42">
        <v>596</v>
      </c>
      <c r="CD160" s="42">
        <v>568</v>
      </c>
      <c r="CE160" s="42">
        <v>561</v>
      </c>
      <c r="CF160" s="42">
        <v>542</v>
      </c>
      <c r="CG160" s="42">
        <v>565</v>
      </c>
      <c r="CH160" s="42">
        <v>556</v>
      </c>
      <c r="CI160" s="42">
        <v>557</v>
      </c>
      <c r="CJ160" s="42">
        <v>597</v>
      </c>
      <c r="CK160" s="42">
        <v>614</v>
      </c>
      <c r="CL160" s="42">
        <v>636</v>
      </c>
      <c r="CM160" s="42">
        <v>712</v>
      </c>
      <c r="CN160" s="42">
        <v>631</v>
      </c>
      <c r="CO160" s="42">
        <v>674</v>
      </c>
      <c r="CP160" s="42">
        <v>668</v>
      </c>
      <c r="CQ160" s="42">
        <v>723</v>
      </c>
      <c r="CR160" s="42">
        <v>736</v>
      </c>
      <c r="CS160" s="42">
        <v>733</v>
      </c>
      <c r="CT160" s="42">
        <v>762</v>
      </c>
      <c r="CU160" s="50">
        <v>740</v>
      </c>
      <c r="CV160" s="50">
        <v>847</v>
      </c>
      <c r="CW160" s="50">
        <v>907</v>
      </c>
      <c r="CX160" s="50">
        <v>842</v>
      </c>
    </row>
    <row r="161" spans="1:102">
      <c r="A161" s="1" t="s">
        <v>303</v>
      </c>
      <c r="B161" s="24" t="s">
        <v>1072</v>
      </c>
      <c r="C161" s="42">
        <v>3720</v>
      </c>
      <c r="D161" s="42">
        <v>3831</v>
      </c>
      <c r="E161" s="42">
        <v>4253</v>
      </c>
      <c r="F161" s="42">
        <v>4628</v>
      </c>
      <c r="G161" s="42">
        <v>5030</v>
      </c>
      <c r="H161" s="42">
        <v>5128</v>
      </c>
      <c r="I161" s="42">
        <v>5377</v>
      </c>
      <c r="J161" s="42">
        <v>6232</v>
      </c>
      <c r="K161" s="42">
        <v>6726</v>
      </c>
      <c r="L161" s="42">
        <v>6618</v>
      </c>
      <c r="M161" s="42">
        <v>6881</v>
      </c>
      <c r="N161" s="42">
        <v>6398</v>
      </c>
      <c r="O161" s="42">
        <v>6937</v>
      </c>
      <c r="P161" s="42">
        <v>6882</v>
      </c>
      <c r="Q161" s="42">
        <v>7213</v>
      </c>
      <c r="R161" s="42">
        <v>7005</v>
      </c>
      <c r="S161" s="42">
        <v>7268</v>
      </c>
      <c r="T161" s="42">
        <v>8060</v>
      </c>
      <c r="U161" s="42">
        <v>8226</v>
      </c>
      <c r="V161" s="42">
        <v>7804</v>
      </c>
      <c r="W161" s="49">
        <v>912</v>
      </c>
      <c r="X161" s="42">
        <v>1003</v>
      </c>
      <c r="Y161" s="42">
        <v>937</v>
      </c>
      <c r="Z161" s="42">
        <v>868</v>
      </c>
      <c r="AA161" s="42">
        <v>868</v>
      </c>
      <c r="AB161" s="42">
        <v>1026</v>
      </c>
      <c r="AC161" s="42">
        <v>975</v>
      </c>
      <c r="AD161" s="42">
        <v>962</v>
      </c>
      <c r="AE161" s="42">
        <v>988</v>
      </c>
      <c r="AF161" s="42">
        <v>1025</v>
      </c>
      <c r="AG161" s="42">
        <v>1095</v>
      </c>
      <c r="AH161" s="42">
        <v>1145</v>
      </c>
      <c r="AI161" s="42">
        <v>1143</v>
      </c>
      <c r="AJ161" s="42">
        <v>1150</v>
      </c>
      <c r="AK161" s="42">
        <v>1234</v>
      </c>
      <c r="AL161" s="42">
        <v>1101</v>
      </c>
      <c r="AM161" s="42">
        <v>1284</v>
      </c>
      <c r="AN161" s="42">
        <v>1252</v>
      </c>
      <c r="AO161" s="42">
        <v>1282</v>
      </c>
      <c r="AP161" s="42">
        <v>1212</v>
      </c>
      <c r="AQ161" s="42">
        <v>1266</v>
      </c>
      <c r="AR161" s="42">
        <v>1150</v>
      </c>
      <c r="AS161" s="42">
        <v>1344</v>
      </c>
      <c r="AT161" s="42">
        <v>1368</v>
      </c>
      <c r="AU161" s="42">
        <v>1307</v>
      </c>
      <c r="AV161" s="42">
        <v>1315</v>
      </c>
      <c r="AW161" s="42">
        <v>1334</v>
      </c>
      <c r="AX161" s="42">
        <v>1421</v>
      </c>
      <c r="AY161" s="42">
        <v>1423</v>
      </c>
      <c r="AZ161" s="42">
        <v>1530</v>
      </c>
      <c r="BA161" s="42">
        <v>1621</v>
      </c>
      <c r="BB161" s="42">
        <v>1658</v>
      </c>
      <c r="BC161" s="42">
        <v>1637</v>
      </c>
      <c r="BD161" s="42">
        <v>1671</v>
      </c>
      <c r="BE161" s="42">
        <v>1704</v>
      </c>
      <c r="BF161" s="42">
        <v>1714</v>
      </c>
      <c r="BG161" s="42">
        <v>1678</v>
      </c>
      <c r="BH161" s="42">
        <v>1549</v>
      </c>
      <c r="BI161" s="42">
        <v>1727</v>
      </c>
      <c r="BJ161" s="42">
        <v>1664</v>
      </c>
      <c r="BK161" s="42">
        <v>1584</v>
      </c>
      <c r="BL161" s="42">
        <v>1779</v>
      </c>
      <c r="BM161" s="42">
        <v>1807</v>
      </c>
      <c r="BN161" s="42">
        <v>1711</v>
      </c>
      <c r="BO161" s="42">
        <v>1673</v>
      </c>
      <c r="BP161" s="42">
        <v>1600</v>
      </c>
      <c r="BQ161" s="42">
        <v>1534</v>
      </c>
      <c r="BR161" s="42">
        <v>1591</v>
      </c>
      <c r="BS161" s="42">
        <v>1635</v>
      </c>
      <c r="BT161" s="42">
        <v>1674</v>
      </c>
      <c r="BU161" s="42">
        <v>1916</v>
      </c>
      <c r="BV161" s="42">
        <v>1712</v>
      </c>
      <c r="BW161" s="42">
        <v>1665</v>
      </c>
      <c r="BX161" s="42">
        <v>1658</v>
      </c>
      <c r="BY161" s="42">
        <v>1755</v>
      </c>
      <c r="BZ161" s="42">
        <v>1804</v>
      </c>
      <c r="CA161" s="42">
        <v>1840</v>
      </c>
      <c r="CB161" s="42">
        <v>1893</v>
      </c>
      <c r="CC161" s="42">
        <v>1811</v>
      </c>
      <c r="CD161" s="42">
        <v>1669</v>
      </c>
      <c r="CE161" s="42">
        <v>1731</v>
      </c>
      <c r="CF161" s="42">
        <v>1748</v>
      </c>
      <c r="CG161" s="42">
        <v>1783</v>
      </c>
      <c r="CH161" s="42">
        <v>1743</v>
      </c>
      <c r="CI161" s="42">
        <v>1685</v>
      </c>
      <c r="CJ161" s="42">
        <v>1810</v>
      </c>
      <c r="CK161" s="42">
        <v>1875</v>
      </c>
      <c r="CL161" s="42">
        <v>1898</v>
      </c>
      <c r="CM161" s="42">
        <v>2061</v>
      </c>
      <c r="CN161" s="42">
        <v>2018</v>
      </c>
      <c r="CO161" s="42">
        <v>2012</v>
      </c>
      <c r="CP161" s="42">
        <v>1969</v>
      </c>
      <c r="CQ161" s="42">
        <v>2140</v>
      </c>
      <c r="CR161" s="42">
        <v>1935</v>
      </c>
      <c r="CS161" s="42">
        <v>1991</v>
      </c>
      <c r="CT161" s="42">
        <v>2160</v>
      </c>
      <c r="CU161" s="50">
        <v>1852</v>
      </c>
      <c r="CV161" s="50">
        <v>1915</v>
      </c>
      <c r="CW161" s="50">
        <v>2082</v>
      </c>
      <c r="CX161" s="50">
        <v>1955</v>
      </c>
    </row>
    <row r="162" spans="1:102">
      <c r="A162" s="9" t="s">
        <v>305</v>
      </c>
      <c r="B162" s="24" t="s">
        <v>1073</v>
      </c>
      <c r="C162" s="42">
        <v>1519</v>
      </c>
      <c r="D162" s="42">
        <v>1373</v>
      </c>
      <c r="E162" s="42">
        <v>1426</v>
      </c>
      <c r="F162" s="42">
        <v>1611</v>
      </c>
      <c r="G162" s="42">
        <v>1911</v>
      </c>
      <c r="H162" s="42">
        <v>1851</v>
      </c>
      <c r="I162" s="42">
        <v>1794</v>
      </c>
      <c r="J162" s="42">
        <v>2239</v>
      </c>
      <c r="K162" s="42">
        <v>2717</v>
      </c>
      <c r="L162" s="42">
        <v>2590</v>
      </c>
      <c r="M162" s="42">
        <v>2441</v>
      </c>
      <c r="N162" s="42">
        <v>2239</v>
      </c>
      <c r="O162" s="42">
        <v>2396</v>
      </c>
      <c r="P162" s="42">
        <v>2574</v>
      </c>
      <c r="Q162" s="42">
        <v>2887</v>
      </c>
      <c r="R162" s="42">
        <v>2542</v>
      </c>
      <c r="S162" s="42">
        <v>2574</v>
      </c>
      <c r="T162" s="42">
        <v>2818</v>
      </c>
      <c r="U162" s="42">
        <v>2282</v>
      </c>
      <c r="V162" s="42">
        <v>1670</v>
      </c>
      <c r="W162" s="49">
        <v>351</v>
      </c>
      <c r="X162" s="42">
        <v>432</v>
      </c>
      <c r="Y162" s="42">
        <v>387</v>
      </c>
      <c r="Z162" s="42">
        <v>349</v>
      </c>
      <c r="AA162" s="42">
        <v>296</v>
      </c>
      <c r="AB162" s="42">
        <v>425</v>
      </c>
      <c r="AC162" s="42">
        <v>311</v>
      </c>
      <c r="AD162" s="42">
        <v>341</v>
      </c>
      <c r="AE162" s="42">
        <v>319</v>
      </c>
      <c r="AF162" s="42">
        <v>337</v>
      </c>
      <c r="AG162" s="42">
        <v>370</v>
      </c>
      <c r="AH162" s="42">
        <v>400</v>
      </c>
      <c r="AI162" s="42">
        <v>408</v>
      </c>
      <c r="AJ162" s="42">
        <v>409</v>
      </c>
      <c r="AK162" s="42">
        <v>471</v>
      </c>
      <c r="AL162" s="42">
        <v>323</v>
      </c>
      <c r="AM162" s="42">
        <v>510</v>
      </c>
      <c r="AN162" s="42">
        <v>449</v>
      </c>
      <c r="AO162" s="42">
        <v>514</v>
      </c>
      <c r="AP162" s="42">
        <v>438</v>
      </c>
      <c r="AQ162" s="42">
        <v>493</v>
      </c>
      <c r="AR162" s="42">
        <v>351</v>
      </c>
      <c r="AS162" s="42">
        <v>493</v>
      </c>
      <c r="AT162" s="42">
        <v>514</v>
      </c>
      <c r="AU162" s="42">
        <v>454</v>
      </c>
      <c r="AV162" s="42">
        <v>439</v>
      </c>
      <c r="AW162" s="42">
        <v>418</v>
      </c>
      <c r="AX162" s="42">
        <v>483</v>
      </c>
      <c r="AY162" s="42">
        <v>507</v>
      </c>
      <c r="AZ162" s="42">
        <v>573</v>
      </c>
      <c r="BA162" s="42">
        <v>549</v>
      </c>
      <c r="BB162" s="42">
        <v>610</v>
      </c>
      <c r="BC162" s="42">
        <v>615</v>
      </c>
      <c r="BD162" s="42">
        <v>659</v>
      </c>
      <c r="BE162" s="42">
        <v>725</v>
      </c>
      <c r="BF162" s="42">
        <v>718</v>
      </c>
      <c r="BG162" s="42">
        <v>705</v>
      </c>
      <c r="BH162" s="42">
        <v>528</v>
      </c>
      <c r="BI162" s="42">
        <v>707</v>
      </c>
      <c r="BJ162" s="42">
        <v>650</v>
      </c>
      <c r="BK162" s="42">
        <v>528</v>
      </c>
      <c r="BL162" s="42">
        <v>707</v>
      </c>
      <c r="BM162" s="42">
        <v>681</v>
      </c>
      <c r="BN162" s="42">
        <v>525</v>
      </c>
      <c r="BO162" s="42">
        <v>536</v>
      </c>
      <c r="BP162" s="42">
        <v>551</v>
      </c>
      <c r="BQ162" s="42">
        <v>543</v>
      </c>
      <c r="BR162" s="42">
        <v>609</v>
      </c>
      <c r="BS162" s="42">
        <v>577</v>
      </c>
      <c r="BT162" s="42">
        <v>526</v>
      </c>
      <c r="BU162" s="42">
        <v>721</v>
      </c>
      <c r="BV162" s="42">
        <v>572</v>
      </c>
      <c r="BW162" s="42">
        <v>576</v>
      </c>
      <c r="BX162" s="42">
        <v>587</v>
      </c>
      <c r="BY162" s="42">
        <v>683</v>
      </c>
      <c r="BZ162" s="42">
        <v>728</v>
      </c>
      <c r="CA162" s="42">
        <v>768</v>
      </c>
      <c r="CB162" s="42">
        <v>765</v>
      </c>
      <c r="CC162" s="42">
        <v>696</v>
      </c>
      <c r="CD162" s="42">
        <v>658</v>
      </c>
      <c r="CE162" s="42">
        <v>635</v>
      </c>
      <c r="CF162" s="42">
        <v>655</v>
      </c>
      <c r="CG162" s="42">
        <v>622</v>
      </c>
      <c r="CH162" s="42">
        <v>630</v>
      </c>
      <c r="CI162" s="42">
        <v>572</v>
      </c>
      <c r="CJ162" s="42">
        <v>626</v>
      </c>
      <c r="CK162" s="42">
        <v>697</v>
      </c>
      <c r="CL162" s="42">
        <v>679</v>
      </c>
      <c r="CM162" s="42">
        <v>779</v>
      </c>
      <c r="CN162" s="42">
        <v>731</v>
      </c>
      <c r="CO162" s="42">
        <v>669</v>
      </c>
      <c r="CP162" s="42">
        <v>639</v>
      </c>
      <c r="CQ162" s="42">
        <v>770</v>
      </c>
      <c r="CR162" s="42">
        <v>483</v>
      </c>
      <c r="CS162" s="42">
        <v>486</v>
      </c>
      <c r="CT162" s="42">
        <v>543</v>
      </c>
      <c r="CU162" s="50">
        <v>375</v>
      </c>
      <c r="CV162" s="50">
        <v>367</v>
      </c>
      <c r="CW162" s="50">
        <v>495</v>
      </c>
      <c r="CX162" s="50">
        <v>433</v>
      </c>
    </row>
    <row r="163" spans="1:102">
      <c r="A163" s="9" t="s">
        <v>307</v>
      </c>
      <c r="B163" s="24" t="s">
        <v>1074</v>
      </c>
      <c r="C163" s="42">
        <v>125</v>
      </c>
      <c r="D163" s="42">
        <v>108</v>
      </c>
      <c r="E163" s="42">
        <v>126</v>
      </c>
      <c r="F163" s="42">
        <v>137</v>
      </c>
      <c r="G163" s="42">
        <v>136</v>
      </c>
      <c r="H163" s="42">
        <v>142</v>
      </c>
      <c r="I163" s="42">
        <v>148</v>
      </c>
      <c r="J163" s="42">
        <v>146</v>
      </c>
      <c r="K163" s="42">
        <v>147</v>
      </c>
      <c r="L163" s="42">
        <v>148</v>
      </c>
      <c r="M163" s="42">
        <v>147</v>
      </c>
      <c r="N163" s="42">
        <v>138</v>
      </c>
      <c r="O163" s="42">
        <v>130</v>
      </c>
      <c r="P163" s="42">
        <v>126</v>
      </c>
      <c r="Q163" s="42">
        <v>121</v>
      </c>
      <c r="R163" s="42">
        <v>121</v>
      </c>
      <c r="S163" s="42">
        <v>122</v>
      </c>
      <c r="T163" s="42">
        <v>128</v>
      </c>
      <c r="U163" s="42">
        <v>151</v>
      </c>
      <c r="V163" s="42">
        <v>150</v>
      </c>
      <c r="W163" s="49">
        <v>29</v>
      </c>
      <c r="X163" s="42">
        <v>33</v>
      </c>
      <c r="Y163" s="42">
        <v>34</v>
      </c>
      <c r="Z163" s="42">
        <v>29</v>
      </c>
      <c r="AA163" s="42">
        <v>27</v>
      </c>
      <c r="AB163" s="42">
        <v>27</v>
      </c>
      <c r="AC163" s="42">
        <v>27</v>
      </c>
      <c r="AD163" s="42">
        <v>27</v>
      </c>
      <c r="AE163" s="42">
        <v>30</v>
      </c>
      <c r="AF163" s="42">
        <v>31</v>
      </c>
      <c r="AG163" s="42">
        <v>34</v>
      </c>
      <c r="AH163" s="42">
        <v>31</v>
      </c>
      <c r="AI163" s="42">
        <v>35</v>
      </c>
      <c r="AJ163" s="42">
        <v>35</v>
      </c>
      <c r="AK163" s="42">
        <v>32</v>
      </c>
      <c r="AL163" s="42">
        <v>35</v>
      </c>
      <c r="AM163" s="42">
        <v>35</v>
      </c>
      <c r="AN163" s="42">
        <v>35</v>
      </c>
      <c r="AO163" s="42">
        <v>34</v>
      </c>
      <c r="AP163" s="42">
        <v>32</v>
      </c>
      <c r="AQ163" s="42">
        <v>33</v>
      </c>
      <c r="AR163" s="42">
        <v>37</v>
      </c>
      <c r="AS163" s="42">
        <v>33</v>
      </c>
      <c r="AT163" s="42">
        <v>39</v>
      </c>
      <c r="AU163" s="42">
        <v>35</v>
      </c>
      <c r="AV163" s="42">
        <v>34</v>
      </c>
      <c r="AW163" s="42">
        <v>39</v>
      </c>
      <c r="AX163" s="42">
        <v>40</v>
      </c>
      <c r="AY163" s="42">
        <v>36</v>
      </c>
      <c r="AZ163" s="42">
        <v>37</v>
      </c>
      <c r="BA163" s="42">
        <v>37</v>
      </c>
      <c r="BB163" s="42">
        <v>36</v>
      </c>
      <c r="BC163" s="42">
        <v>37</v>
      </c>
      <c r="BD163" s="42">
        <v>37</v>
      </c>
      <c r="BE163" s="42">
        <v>36</v>
      </c>
      <c r="BF163" s="42">
        <v>37</v>
      </c>
      <c r="BG163" s="42">
        <v>36</v>
      </c>
      <c r="BH163" s="42">
        <v>36</v>
      </c>
      <c r="BI163" s="42">
        <v>40</v>
      </c>
      <c r="BJ163" s="42">
        <v>36</v>
      </c>
      <c r="BK163" s="42">
        <v>36</v>
      </c>
      <c r="BL163" s="42">
        <v>35</v>
      </c>
      <c r="BM163" s="42">
        <v>34</v>
      </c>
      <c r="BN163" s="42">
        <v>42</v>
      </c>
      <c r="BO163" s="42">
        <v>39</v>
      </c>
      <c r="BP163" s="42">
        <v>36</v>
      </c>
      <c r="BQ163" s="42">
        <v>31</v>
      </c>
      <c r="BR163" s="42">
        <v>32</v>
      </c>
      <c r="BS163" s="42">
        <v>35</v>
      </c>
      <c r="BT163" s="42">
        <v>31</v>
      </c>
      <c r="BU163" s="42">
        <v>32</v>
      </c>
      <c r="BV163" s="42">
        <v>32</v>
      </c>
      <c r="BW163" s="42">
        <v>32</v>
      </c>
      <c r="BX163" s="42">
        <v>32</v>
      </c>
      <c r="BY163" s="42">
        <v>31</v>
      </c>
      <c r="BZ163" s="42">
        <v>31</v>
      </c>
      <c r="CA163" s="42">
        <v>31</v>
      </c>
      <c r="CB163" s="42">
        <v>30</v>
      </c>
      <c r="CC163" s="42">
        <v>31</v>
      </c>
      <c r="CD163" s="42">
        <v>29</v>
      </c>
      <c r="CE163" s="42">
        <v>29</v>
      </c>
      <c r="CF163" s="42">
        <v>32</v>
      </c>
      <c r="CG163" s="42">
        <v>31</v>
      </c>
      <c r="CH163" s="42">
        <v>29</v>
      </c>
      <c r="CI163" s="42">
        <v>31</v>
      </c>
      <c r="CJ163" s="42">
        <v>31</v>
      </c>
      <c r="CK163" s="42">
        <v>32</v>
      </c>
      <c r="CL163" s="42">
        <v>28</v>
      </c>
      <c r="CM163" s="42">
        <v>32</v>
      </c>
      <c r="CN163" s="42">
        <v>31</v>
      </c>
      <c r="CO163" s="42">
        <v>32</v>
      </c>
      <c r="CP163" s="42">
        <v>33</v>
      </c>
      <c r="CQ163" s="42">
        <v>36</v>
      </c>
      <c r="CR163" s="42">
        <v>38</v>
      </c>
      <c r="CS163" s="42">
        <v>37</v>
      </c>
      <c r="CT163" s="42">
        <v>40</v>
      </c>
      <c r="CU163" s="50">
        <v>35</v>
      </c>
      <c r="CV163" s="50">
        <v>35</v>
      </c>
      <c r="CW163" s="50">
        <v>40</v>
      </c>
      <c r="CX163" s="50">
        <v>40</v>
      </c>
    </row>
    <row r="164" spans="1:102">
      <c r="A164" s="9" t="s">
        <v>309</v>
      </c>
      <c r="B164" s="24" t="s">
        <v>1075</v>
      </c>
      <c r="C164" s="42">
        <v>331</v>
      </c>
      <c r="D164" s="42">
        <v>338</v>
      </c>
      <c r="E164" s="42">
        <v>407</v>
      </c>
      <c r="F164" s="42">
        <v>426</v>
      </c>
      <c r="G164" s="42">
        <v>468</v>
      </c>
      <c r="H164" s="42">
        <v>441</v>
      </c>
      <c r="I164" s="42">
        <v>507</v>
      </c>
      <c r="J164" s="42">
        <v>530</v>
      </c>
      <c r="K164" s="42">
        <v>531</v>
      </c>
      <c r="L164" s="42">
        <v>583</v>
      </c>
      <c r="M164" s="42">
        <v>587</v>
      </c>
      <c r="N164" s="42">
        <v>538</v>
      </c>
      <c r="O164" s="42">
        <v>629</v>
      </c>
      <c r="P164" s="42">
        <v>595</v>
      </c>
      <c r="Q164" s="42">
        <v>607</v>
      </c>
      <c r="R164" s="42">
        <v>613</v>
      </c>
      <c r="S164" s="42">
        <v>674</v>
      </c>
      <c r="T164" s="42">
        <v>767</v>
      </c>
      <c r="U164" s="42">
        <v>805</v>
      </c>
      <c r="V164" s="42">
        <v>809</v>
      </c>
      <c r="W164" s="49">
        <v>78</v>
      </c>
      <c r="X164" s="42">
        <v>89</v>
      </c>
      <c r="Y164" s="42">
        <v>87</v>
      </c>
      <c r="Z164" s="42">
        <v>77</v>
      </c>
      <c r="AA164" s="42">
        <v>78</v>
      </c>
      <c r="AB164" s="42">
        <v>74</v>
      </c>
      <c r="AC164" s="42">
        <v>98</v>
      </c>
      <c r="AD164" s="42">
        <v>88</v>
      </c>
      <c r="AE164" s="42">
        <v>96</v>
      </c>
      <c r="AF164" s="42">
        <v>100</v>
      </c>
      <c r="AG164" s="42">
        <v>104</v>
      </c>
      <c r="AH164" s="42">
        <v>107</v>
      </c>
      <c r="AI164" s="42">
        <v>105</v>
      </c>
      <c r="AJ164" s="42">
        <v>98</v>
      </c>
      <c r="AK164" s="42">
        <v>108</v>
      </c>
      <c r="AL164" s="42">
        <v>115</v>
      </c>
      <c r="AM164" s="42">
        <v>117</v>
      </c>
      <c r="AN164" s="42">
        <v>130</v>
      </c>
      <c r="AO164" s="42">
        <v>114</v>
      </c>
      <c r="AP164" s="42">
        <v>107</v>
      </c>
      <c r="AQ164" s="42">
        <v>106</v>
      </c>
      <c r="AR164" s="42">
        <v>102</v>
      </c>
      <c r="AS164" s="42">
        <v>118</v>
      </c>
      <c r="AT164" s="42">
        <v>115</v>
      </c>
      <c r="AU164" s="42">
        <v>118</v>
      </c>
      <c r="AV164" s="42">
        <v>129</v>
      </c>
      <c r="AW164" s="42">
        <v>129</v>
      </c>
      <c r="AX164" s="42">
        <v>131</v>
      </c>
      <c r="AY164" s="42">
        <v>128</v>
      </c>
      <c r="AZ164" s="42">
        <v>123</v>
      </c>
      <c r="BA164" s="42">
        <v>138</v>
      </c>
      <c r="BB164" s="42">
        <v>141</v>
      </c>
      <c r="BC164" s="42">
        <v>131</v>
      </c>
      <c r="BD164" s="42">
        <v>138</v>
      </c>
      <c r="BE164" s="42">
        <v>125</v>
      </c>
      <c r="BF164" s="42">
        <v>137</v>
      </c>
      <c r="BG164" s="42">
        <v>142</v>
      </c>
      <c r="BH164" s="42">
        <v>154</v>
      </c>
      <c r="BI164" s="42">
        <v>146</v>
      </c>
      <c r="BJ164" s="42">
        <v>141</v>
      </c>
      <c r="BK164" s="42">
        <v>148</v>
      </c>
      <c r="BL164" s="42">
        <v>141</v>
      </c>
      <c r="BM164" s="42">
        <v>148</v>
      </c>
      <c r="BN164" s="42">
        <v>150</v>
      </c>
      <c r="BO164" s="42">
        <v>140</v>
      </c>
      <c r="BP164" s="42">
        <v>130</v>
      </c>
      <c r="BQ164" s="42">
        <v>131</v>
      </c>
      <c r="BR164" s="42">
        <v>137</v>
      </c>
      <c r="BS164" s="42">
        <v>151</v>
      </c>
      <c r="BT164" s="42">
        <v>172</v>
      </c>
      <c r="BU164" s="42">
        <v>160</v>
      </c>
      <c r="BV164" s="42">
        <v>146</v>
      </c>
      <c r="BW164" s="42">
        <v>153</v>
      </c>
      <c r="BX164" s="42">
        <v>143</v>
      </c>
      <c r="BY164" s="42">
        <v>149</v>
      </c>
      <c r="BZ164" s="42">
        <v>150</v>
      </c>
      <c r="CA164" s="42">
        <v>149</v>
      </c>
      <c r="CB164" s="42">
        <v>153</v>
      </c>
      <c r="CC164" s="42">
        <v>155</v>
      </c>
      <c r="CD164" s="42">
        <v>150</v>
      </c>
      <c r="CE164" s="42">
        <v>143</v>
      </c>
      <c r="CF164" s="42">
        <v>149</v>
      </c>
      <c r="CG164" s="42">
        <v>165</v>
      </c>
      <c r="CH164" s="42">
        <v>156</v>
      </c>
      <c r="CI164" s="42">
        <v>157</v>
      </c>
      <c r="CJ164" s="42">
        <v>175</v>
      </c>
      <c r="CK164" s="42">
        <v>162</v>
      </c>
      <c r="CL164" s="42">
        <v>180</v>
      </c>
      <c r="CM164" s="42">
        <v>197</v>
      </c>
      <c r="CN164" s="42">
        <v>185</v>
      </c>
      <c r="CO164" s="42">
        <v>198</v>
      </c>
      <c r="CP164" s="42">
        <v>187</v>
      </c>
      <c r="CQ164" s="42">
        <v>196</v>
      </c>
      <c r="CR164" s="42">
        <v>196</v>
      </c>
      <c r="CS164" s="42">
        <v>203</v>
      </c>
      <c r="CT164" s="42">
        <v>210</v>
      </c>
      <c r="CU164" s="50">
        <v>196</v>
      </c>
      <c r="CV164" s="50">
        <v>211</v>
      </c>
      <c r="CW164" s="50">
        <v>206</v>
      </c>
      <c r="CX164" s="50">
        <v>196</v>
      </c>
    </row>
    <row r="165" spans="1:102">
      <c r="A165" s="9" t="s">
        <v>311</v>
      </c>
      <c r="B165" s="24" t="s">
        <v>1076</v>
      </c>
      <c r="C165" s="42">
        <v>683</v>
      </c>
      <c r="D165" s="42">
        <v>832</v>
      </c>
      <c r="E165" s="42">
        <v>928</v>
      </c>
      <c r="F165" s="42">
        <v>908</v>
      </c>
      <c r="G165" s="42">
        <v>932</v>
      </c>
      <c r="H165" s="42">
        <v>958</v>
      </c>
      <c r="I165" s="42">
        <v>998</v>
      </c>
      <c r="J165" s="42">
        <v>1050</v>
      </c>
      <c r="K165" s="42">
        <v>1028</v>
      </c>
      <c r="L165" s="42">
        <v>1071</v>
      </c>
      <c r="M165" s="42">
        <v>1152</v>
      </c>
      <c r="N165" s="42">
        <v>1125</v>
      </c>
      <c r="O165" s="42">
        <v>1379</v>
      </c>
      <c r="P165" s="42">
        <v>1287</v>
      </c>
      <c r="Q165" s="42">
        <v>1294</v>
      </c>
      <c r="R165" s="42">
        <v>1339</v>
      </c>
      <c r="S165" s="42">
        <v>1427</v>
      </c>
      <c r="T165" s="42">
        <v>1545</v>
      </c>
      <c r="U165" s="42">
        <v>1773</v>
      </c>
      <c r="V165" s="42">
        <v>1868</v>
      </c>
      <c r="W165" s="49">
        <v>175</v>
      </c>
      <c r="X165" s="42">
        <v>180</v>
      </c>
      <c r="Y165" s="42">
        <v>170</v>
      </c>
      <c r="Z165" s="42">
        <v>158</v>
      </c>
      <c r="AA165" s="42">
        <v>189</v>
      </c>
      <c r="AB165" s="42">
        <v>206</v>
      </c>
      <c r="AC165" s="42">
        <v>233</v>
      </c>
      <c r="AD165" s="42">
        <v>204</v>
      </c>
      <c r="AE165" s="42">
        <v>231</v>
      </c>
      <c r="AF165" s="42">
        <v>230</v>
      </c>
      <c r="AG165" s="42">
        <v>228</v>
      </c>
      <c r="AH165" s="42">
        <v>239</v>
      </c>
      <c r="AI165" s="42">
        <v>225</v>
      </c>
      <c r="AJ165" s="42">
        <v>228</v>
      </c>
      <c r="AK165" s="42">
        <v>232</v>
      </c>
      <c r="AL165" s="42">
        <v>223</v>
      </c>
      <c r="AM165" s="42">
        <v>237</v>
      </c>
      <c r="AN165" s="42">
        <v>236</v>
      </c>
      <c r="AO165" s="42">
        <v>221</v>
      </c>
      <c r="AP165" s="42">
        <v>238</v>
      </c>
      <c r="AQ165" s="42">
        <v>222</v>
      </c>
      <c r="AR165" s="42">
        <v>237</v>
      </c>
      <c r="AS165" s="42">
        <v>253</v>
      </c>
      <c r="AT165" s="42">
        <v>246</v>
      </c>
      <c r="AU165" s="42">
        <v>244</v>
      </c>
      <c r="AV165" s="42">
        <v>242</v>
      </c>
      <c r="AW165" s="42">
        <v>258</v>
      </c>
      <c r="AX165" s="42">
        <v>254</v>
      </c>
      <c r="AY165" s="42">
        <v>245</v>
      </c>
      <c r="AZ165" s="42">
        <v>249</v>
      </c>
      <c r="BA165" s="42">
        <v>285</v>
      </c>
      <c r="BB165" s="42">
        <v>271</v>
      </c>
      <c r="BC165" s="42">
        <v>261</v>
      </c>
      <c r="BD165" s="42">
        <v>263</v>
      </c>
      <c r="BE165" s="42">
        <v>249</v>
      </c>
      <c r="BF165" s="42">
        <v>255</v>
      </c>
      <c r="BG165" s="42">
        <v>263</v>
      </c>
      <c r="BH165" s="42">
        <v>266</v>
      </c>
      <c r="BI165" s="42">
        <v>268</v>
      </c>
      <c r="BJ165" s="42">
        <v>274</v>
      </c>
      <c r="BK165" s="42">
        <v>287</v>
      </c>
      <c r="BL165" s="42">
        <v>261</v>
      </c>
      <c r="BM165" s="42">
        <v>298</v>
      </c>
      <c r="BN165" s="42">
        <v>306</v>
      </c>
      <c r="BO165" s="42">
        <v>287</v>
      </c>
      <c r="BP165" s="42">
        <v>294</v>
      </c>
      <c r="BQ165" s="42">
        <v>276</v>
      </c>
      <c r="BR165" s="42">
        <v>268</v>
      </c>
      <c r="BS165" s="42">
        <v>317</v>
      </c>
      <c r="BT165" s="42">
        <v>336</v>
      </c>
      <c r="BU165" s="42">
        <v>373</v>
      </c>
      <c r="BV165" s="42">
        <v>353</v>
      </c>
      <c r="BW165" s="42">
        <v>328</v>
      </c>
      <c r="BX165" s="42">
        <v>323</v>
      </c>
      <c r="BY165" s="42">
        <v>311</v>
      </c>
      <c r="BZ165" s="42">
        <v>325</v>
      </c>
      <c r="CA165" s="42">
        <v>320</v>
      </c>
      <c r="CB165" s="42">
        <v>339</v>
      </c>
      <c r="CC165" s="42">
        <v>344</v>
      </c>
      <c r="CD165" s="42">
        <v>291</v>
      </c>
      <c r="CE165" s="42">
        <v>336</v>
      </c>
      <c r="CF165" s="42">
        <v>322</v>
      </c>
      <c r="CG165" s="42">
        <v>345</v>
      </c>
      <c r="CH165" s="42">
        <v>336</v>
      </c>
      <c r="CI165" s="42">
        <v>339</v>
      </c>
      <c r="CJ165" s="42">
        <v>365</v>
      </c>
      <c r="CK165" s="42">
        <v>360</v>
      </c>
      <c r="CL165" s="42">
        <v>363</v>
      </c>
      <c r="CM165" s="42">
        <v>382</v>
      </c>
      <c r="CN165" s="42">
        <v>378</v>
      </c>
      <c r="CO165" s="42">
        <v>393</v>
      </c>
      <c r="CP165" s="42">
        <v>392</v>
      </c>
      <c r="CQ165" s="42">
        <v>402</v>
      </c>
      <c r="CR165" s="42">
        <v>417</v>
      </c>
      <c r="CS165" s="42">
        <v>451</v>
      </c>
      <c r="CT165" s="42">
        <v>503</v>
      </c>
      <c r="CU165" s="50">
        <v>440</v>
      </c>
      <c r="CV165" s="50">
        <v>474</v>
      </c>
      <c r="CW165" s="50">
        <v>476</v>
      </c>
      <c r="CX165" s="50">
        <v>478</v>
      </c>
    </row>
    <row r="166" spans="1:102">
      <c r="A166" s="9" t="s">
        <v>313</v>
      </c>
      <c r="B166" s="24" t="s">
        <v>1077</v>
      </c>
      <c r="C166" s="42">
        <v>586</v>
      </c>
      <c r="D166" s="42">
        <v>648</v>
      </c>
      <c r="E166" s="42">
        <v>752</v>
      </c>
      <c r="F166" s="42">
        <v>894</v>
      </c>
      <c r="G166" s="42">
        <v>973</v>
      </c>
      <c r="H166" s="42">
        <v>1090</v>
      </c>
      <c r="I166" s="42">
        <v>1275</v>
      </c>
      <c r="J166" s="42">
        <v>1566</v>
      </c>
      <c r="K166" s="42">
        <v>1591</v>
      </c>
      <c r="L166" s="42">
        <v>1472</v>
      </c>
      <c r="M166" s="42">
        <v>1729</v>
      </c>
      <c r="N166" s="42">
        <v>1543</v>
      </c>
      <c r="O166" s="42">
        <v>1451</v>
      </c>
      <c r="P166" s="42">
        <v>1374</v>
      </c>
      <c r="Q166" s="42">
        <v>1324</v>
      </c>
      <c r="R166" s="42">
        <v>1351</v>
      </c>
      <c r="S166" s="42">
        <v>1378</v>
      </c>
      <c r="T166" s="42">
        <v>1570</v>
      </c>
      <c r="U166" s="42">
        <v>1797</v>
      </c>
      <c r="V166" s="42">
        <v>1887</v>
      </c>
      <c r="W166" s="49">
        <v>149</v>
      </c>
      <c r="X166" s="42">
        <v>143</v>
      </c>
      <c r="Y166" s="42">
        <v>151</v>
      </c>
      <c r="Z166" s="42">
        <v>143</v>
      </c>
      <c r="AA166" s="42">
        <v>147</v>
      </c>
      <c r="AB166" s="42">
        <v>159</v>
      </c>
      <c r="AC166" s="42">
        <v>169</v>
      </c>
      <c r="AD166" s="42">
        <v>173</v>
      </c>
      <c r="AE166" s="42">
        <v>173</v>
      </c>
      <c r="AF166" s="42">
        <v>179</v>
      </c>
      <c r="AG166" s="42">
        <v>194</v>
      </c>
      <c r="AH166" s="42">
        <v>206</v>
      </c>
      <c r="AI166" s="42">
        <v>218</v>
      </c>
      <c r="AJ166" s="42">
        <v>221</v>
      </c>
      <c r="AK166" s="42">
        <v>227</v>
      </c>
      <c r="AL166" s="42">
        <v>228</v>
      </c>
      <c r="AM166" s="42">
        <v>231</v>
      </c>
      <c r="AN166" s="42">
        <v>240</v>
      </c>
      <c r="AO166" s="42">
        <v>252</v>
      </c>
      <c r="AP166" s="42">
        <v>250</v>
      </c>
      <c r="AQ166" s="42">
        <v>257</v>
      </c>
      <c r="AR166" s="42">
        <v>268</v>
      </c>
      <c r="AS166" s="42">
        <v>279</v>
      </c>
      <c r="AT166" s="42">
        <v>286</v>
      </c>
      <c r="AU166" s="42">
        <v>296</v>
      </c>
      <c r="AV166" s="42">
        <v>308</v>
      </c>
      <c r="AW166" s="42">
        <v>321</v>
      </c>
      <c r="AX166" s="42">
        <v>350</v>
      </c>
      <c r="AY166" s="42">
        <v>340</v>
      </c>
      <c r="AZ166" s="42">
        <v>375</v>
      </c>
      <c r="BA166" s="42">
        <v>419</v>
      </c>
      <c r="BB166" s="42">
        <v>432</v>
      </c>
      <c r="BC166" s="42">
        <v>420</v>
      </c>
      <c r="BD166" s="42">
        <v>390</v>
      </c>
      <c r="BE166" s="42">
        <v>397</v>
      </c>
      <c r="BF166" s="42">
        <v>384</v>
      </c>
      <c r="BG166" s="42">
        <v>342</v>
      </c>
      <c r="BH166" s="42">
        <v>378</v>
      </c>
      <c r="BI166" s="42">
        <v>376</v>
      </c>
      <c r="BJ166" s="42">
        <v>376</v>
      </c>
      <c r="BK166" s="42">
        <v>398</v>
      </c>
      <c r="BL166" s="42">
        <v>437</v>
      </c>
      <c r="BM166" s="42">
        <v>428</v>
      </c>
      <c r="BN166" s="42">
        <v>466</v>
      </c>
      <c r="BO166" s="42">
        <v>460</v>
      </c>
      <c r="BP166" s="42">
        <v>382</v>
      </c>
      <c r="BQ166" s="42">
        <v>355</v>
      </c>
      <c r="BR166" s="42">
        <v>346</v>
      </c>
      <c r="BS166" s="42">
        <v>342</v>
      </c>
      <c r="BT166" s="42">
        <v>376</v>
      </c>
      <c r="BU166" s="42">
        <v>378</v>
      </c>
      <c r="BV166" s="42">
        <v>355</v>
      </c>
      <c r="BW166" s="42">
        <v>343</v>
      </c>
      <c r="BX166" s="42">
        <v>342</v>
      </c>
      <c r="BY166" s="42">
        <v>347</v>
      </c>
      <c r="BZ166" s="42">
        <v>342</v>
      </c>
      <c r="CA166" s="42">
        <v>331</v>
      </c>
      <c r="CB166" s="42">
        <v>349</v>
      </c>
      <c r="CC166" s="42">
        <v>341</v>
      </c>
      <c r="CD166" s="42">
        <v>303</v>
      </c>
      <c r="CE166" s="42">
        <v>336</v>
      </c>
      <c r="CF166" s="42">
        <v>329</v>
      </c>
      <c r="CG166" s="42">
        <v>351</v>
      </c>
      <c r="CH166" s="42">
        <v>335</v>
      </c>
      <c r="CI166" s="42">
        <v>332</v>
      </c>
      <c r="CJ166" s="42">
        <v>336</v>
      </c>
      <c r="CK166" s="42">
        <v>350</v>
      </c>
      <c r="CL166" s="42">
        <v>360</v>
      </c>
      <c r="CM166" s="42">
        <v>373</v>
      </c>
      <c r="CN166" s="42">
        <v>388</v>
      </c>
      <c r="CO166" s="42">
        <v>401</v>
      </c>
      <c r="CP166" s="42">
        <v>408</v>
      </c>
      <c r="CQ166" s="42">
        <v>419</v>
      </c>
      <c r="CR166" s="42">
        <v>464</v>
      </c>
      <c r="CS166" s="42">
        <v>449</v>
      </c>
      <c r="CT166" s="42">
        <v>465</v>
      </c>
      <c r="CU166" s="50">
        <v>467</v>
      </c>
      <c r="CV166" s="50">
        <v>471</v>
      </c>
      <c r="CW166" s="50">
        <v>488</v>
      </c>
      <c r="CX166" s="50">
        <v>461</v>
      </c>
    </row>
    <row r="167" spans="1:102">
      <c r="A167" s="9" t="s">
        <v>315</v>
      </c>
      <c r="B167" s="24" t="s">
        <v>1078</v>
      </c>
      <c r="C167" s="42">
        <v>476</v>
      </c>
      <c r="D167" s="42">
        <v>532</v>
      </c>
      <c r="E167" s="42">
        <v>614</v>
      </c>
      <c r="F167" s="42">
        <v>652</v>
      </c>
      <c r="G167" s="42">
        <v>610</v>
      </c>
      <c r="H167" s="42">
        <v>646</v>
      </c>
      <c r="I167" s="42">
        <v>655</v>
      </c>
      <c r="J167" s="42">
        <v>701</v>
      </c>
      <c r="K167" s="42">
        <v>712</v>
      </c>
      <c r="L167" s="42">
        <v>754</v>
      </c>
      <c r="M167" s="42">
        <v>825</v>
      </c>
      <c r="N167" s="42">
        <v>815</v>
      </c>
      <c r="O167" s="42">
        <v>952</v>
      </c>
      <c r="P167" s="42">
        <v>926</v>
      </c>
      <c r="Q167" s="42">
        <v>980</v>
      </c>
      <c r="R167" s="42">
        <v>1039</v>
      </c>
      <c r="S167" s="42">
        <v>1093</v>
      </c>
      <c r="T167" s="42">
        <v>1232</v>
      </c>
      <c r="U167" s="42">
        <v>1418</v>
      </c>
      <c r="V167" s="42">
        <v>1420</v>
      </c>
      <c r="W167" s="49">
        <v>130</v>
      </c>
      <c r="X167" s="42">
        <v>125</v>
      </c>
      <c r="Y167" s="42">
        <v>109</v>
      </c>
      <c r="Z167" s="42">
        <v>112</v>
      </c>
      <c r="AA167" s="42">
        <v>131</v>
      </c>
      <c r="AB167" s="42">
        <v>136</v>
      </c>
      <c r="AC167" s="42">
        <v>136</v>
      </c>
      <c r="AD167" s="42">
        <v>129</v>
      </c>
      <c r="AE167" s="42">
        <v>139</v>
      </c>
      <c r="AF167" s="42">
        <v>149</v>
      </c>
      <c r="AG167" s="42">
        <v>165</v>
      </c>
      <c r="AH167" s="42">
        <v>161</v>
      </c>
      <c r="AI167" s="42">
        <v>151</v>
      </c>
      <c r="AJ167" s="42">
        <v>159</v>
      </c>
      <c r="AK167" s="42">
        <v>165</v>
      </c>
      <c r="AL167" s="42">
        <v>177</v>
      </c>
      <c r="AM167" s="42">
        <v>155</v>
      </c>
      <c r="AN167" s="42">
        <v>162</v>
      </c>
      <c r="AO167" s="42">
        <v>146</v>
      </c>
      <c r="AP167" s="42">
        <v>147</v>
      </c>
      <c r="AQ167" s="42">
        <v>155</v>
      </c>
      <c r="AR167" s="42">
        <v>155</v>
      </c>
      <c r="AS167" s="42">
        <v>168</v>
      </c>
      <c r="AT167" s="42">
        <v>168</v>
      </c>
      <c r="AU167" s="42">
        <v>160</v>
      </c>
      <c r="AV167" s="42">
        <v>163</v>
      </c>
      <c r="AW167" s="42">
        <v>169</v>
      </c>
      <c r="AX167" s="42">
        <v>163</v>
      </c>
      <c r="AY167" s="42">
        <v>167</v>
      </c>
      <c r="AZ167" s="42">
        <v>174</v>
      </c>
      <c r="BA167" s="42">
        <v>193</v>
      </c>
      <c r="BB167" s="42">
        <v>167</v>
      </c>
      <c r="BC167" s="42">
        <v>172</v>
      </c>
      <c r="BD167" s="42">
        <v>185</v>
      </c>
      <c r="BE167" s="42">
        <v>172</v>
      </c>
      <c r="BF167" s="42">
        <v>183</v>
      </c>
      <c r="BG167" s="42">
        <v>190</v>
      </c>
      <c r="BH167" s="42">
        <v>187</v>
      </c>
      <c r="BI167" s="42">
        <v>190</v>
      </c>
      <c r="BJ167" s="42">
        <v>187</v>
      </c>
      <c r="BK167" s="42">
        <v>187</v>
      </c>
      <c r="BL167" s="42">
        <v>198</v>
      </c>
      <c r="BM167" s="42">
        <v>218</v>
      </c>
      <c r="BN167" s="42">
        <v>222</v>
      </c>
      <c r="BO167" s="42">
        <v>211</v>
      </c>
      <c r="BP167" s="42">
        <v>207</v>
      </c>
      <c r="BQ167" s="42">
        <v>198</v>
      </c>
      <c r="BR167" s="42">
        <v>199</v>
      </c>
      <c r="BS167" s="42">
        <v>213</v>
      </c>
      <c r="BT167" s="42">
        <v>233</v>
      </c>
      <c r="BU167" s="42">
        <v>252</v>
      </c>
      <c r="BV167" s="42">
        <v>254</v>
      </c>
      <c r="BW167" s="42">
        <v>233</v>
      </c>
      <c r="BX167" s="42">
        <v>231</v>
      </c>
      <c r="BY167" s="42">
        <v>234</v>
      </c>
      <c r="BZ167" s="42">
        <v>228</v>
      </c>
      <c r="CA167" s="42">
        <v>241</v>
      </c>
      <c r="CB167" s="42">
        <v>257</v>
      </c>
      <c r="CC167" s="42">
        <v>244</v>
      </c>
      <c r="CD167" s="42">
        <v>238</v>
      </c>
      <c r="CE167" s="42">
        <v>252</v>
      </c>
      <c r="CF167" s="42">
        <v>261</v>
      </c>
      <c r="CG167" s="42">
        <v>270</v>
      </c>
      <c r="CH167" s="42">
        <v>256</v>
      </c>
      <c r="CI167" s="42">
        <v>254</v>
      </c>
      <c r="CJ167" s="42">
        <v>276</v>
      </c>
      <c r="CK167" s="42">
        <v>275</v>
      </c>
      <c r="CL167" s="42">
        <v>288</v>
      </c>
      <c r="CM167" s="42">
        <v>298</v>
      </c>
      <c r="CN167" s="42">
        <v>305</v>
      </c>
      <c r="CO167" s="42">
        <v>319</v>
      </c>
      <c r="CP167" s="42">
        <v>310</v>
      </c>
      <c r="CQ167" s="42">
        <v>317</v>
      </c>
      <c r="CR167" s="42">
        <v>337</v>
      </c>
      <c r="CS167" s="42">
        <v>365</v>
      </c>
      <c r="CT167" s="42">
        <v>399</v>
      </c>
      <c r="CU167" s="50">
        <v>339</v>
      </c>
      <c r="CV167" s="50">
        <v>357</v>
      </c>
      <c r="CW167" s="50">
        <v>377</v>
      </c>
      <c r="CX167" s="50">
        <v>347</v>
      </c>
    </row>
    <row r="168" spans="1:102">
      <c r="A168" s="7" t="s">
        <v>317</v>
      </c>
      <c r="B168" s="24" t="s">
        <v>1079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9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0</v>
      </c>
      <c r="AQ168" s="42">
        <v>0</v>
      </c>
      <c r="AR168" s="42">
        <v>0</v>
      </c>
      <c r="AS168" s="42">
        <v>0</v>
      </c>
      <c r="AT168" s="42">
        <v>0</v>
      </c>
      <c r="AU168" s="42">
        <v>0</v>
      </c>
      <c r="AV168" s="42">
        <v>0</v>
      </c>
      <c r="AW168" s="42">
        <v>0</v>
      </c>
      <c r="AX168" s="42">
        <v>0</v>
      </c>
      <c r="AY168" s="42">
        <v>0</v>
      </c>
      <c r="AZ168" s="42">
        <v>0</v>
      </c>
      <c r="BA168" s="42">
        <v>0</v>
      </c>
      <c r="BB168" s="42">
        <v>0</v>
      </c>
      <c r="BC168" s="42">
        <v>0</v>
      </c>
      <c r="BD168" s="42">
        <v>0</v>
      </c>
      <c r="BE168" s="42">
        <v>0</v>
      </c>
      <c r="BF168" s="42">
        <v>0</v>
      </c>
      <c r="BG168" s="42">
        <v>0</v>
      </c>
      <c r="BH168" s="42">
        <v>0</v>
      </c>
      <c r="BI168" s="42">
        <v>0</v>
      </c>
      <c r="BJ168" s="42">
        <v>0</v>
      </c>
      <c r="BK168" s="42">
        <v>0</v>
      </c>
      <c r="BL168" s="42">
        <v>0</v>
      </c>
      <c r="BM168" s="42">
        <v>0</v>
      </c>
      <c r="BN168" s="42">
        <v>0</v>
      </c>
      <c r="BO168" s="42">
        <v>0</v>
      </c>
      <c r="BP168" s="42">
        <v>0</v>
      </c>
      <c r="BQ168" s="42">
        <v>0</v>
      </c>
      <c r="BR168" s="42">
        <v>0</v>
      </c>
      <c r="BS168" s="42">
        <v>0</v>
      </c>
      <c r="BT168" s="42">
        <v>0</v>
      </c>
      <c r="BU168" s="42">
        <v>0</v>
      </c>
      <c r="BV168" s="42">
        <v>0</v>
      </c>
      <c r="BW168" s="42">
        <v>0</v>
      </c>
      <c r="BX168" s="42">
        <v>0</v>
      </c>
      <c r="BY168" s="42">
        <v>0</v>
      </c>
      <c r="BZ168" s="42">
        <v>0</v>
      </c>
      <c r="CA168" s="42">
        <v>0</v>
      </c>
      <c r="CB168" s="42">
        <v>0</v>
      </c>
      <c r="CC168" s="42">
        <v>0</v>
      </c>
      <c r="CD168" s="42">
        <v>0</v>
      </c>
      <c r="CE168" s="42">
        <v>0</v>
      </c>
      <c r="CF168" s="42">
        <v>0</v>
      </c>
      <c r="CG168" s="42">
        <v>0</v>
      </c>
      <c r="CH168" s="42">
        <v>0</v>
      </c>
      <c r="CI168" s="42">
        <v>0</v>
      </c>
      <c r="CJ168" s="42">
        <v>0</v>
      </c>
      <c r="CK168" s="42">
        <v>0</v>
      </c>
      <c r="CL168" s="42">
        <v>0</v>
      </c>
      <c r="CM168" s="42">
        <v>0</v>
      </c>
      <c r="CN168" s="42">
        <v>0</v>
      </c>
      <c r="CO168" s="42">
        <v>0</v>
      </c>
      <c r="CP168" s="42">
        <v>0</v>
      </c>
      <c r="CQ168" s="42">
        <v>0</v>
      </c>
      <c r="CR168" s="42">
        <v>0</v>
      </c>
      <c r="CS168" s="42">
        <v>0</v>
      </c>
      <c r="CT168" s="42">
        <v>0</v>
      </c>
      <c r="CU168" s="50">
        <v>0</v>
      </c>
      <c r="CV168" s="50">
        <v>0</v>
      </c>
      <c r="CW168" s="50">
        <v>0</v>
      </c>
      <c r="CX168" s="50">
        <v>0</v>
      </c>
    </row>
    <row r="169" spans="1:102">
      <c r="A169" s="1" t="s">
        <v>319</v>
      </c>
      <c r="B169" s="24" t="s">
        <v>1080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9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2">
        <v>0</v>
      </c>
      <c r="AR169" s="42">
        <v>0</v>
      </c>
      <c r="AS169" s="42">
        <v>0</v>
      </c>
      <c r="AT169" s="42">
        <v>0</v>
      </c>
      <c r="AU169" s="42">
        <v>0</v>
      </c>
      <c r="AV169" s="42">
        <v>0</v>
      </c>
      <c r="AW169" s="42">
        <v>0</v>
      </c>
      <c r="AX169" s="42">
        <v>0</v>
      </c>
      <c r="AY169" s="42">
        <v>0</v>
      </c>
      <c r="AZ169" s="42">
        <v>0</v>
      </c>
      <c r="BA169" s="42">
        <v>0</v>
      </c>
      <c r="BB169" s="42">
        <v>0</v>
      </c>
      <c r="BC169" s="42">
        <v>0</v>
      </c>
      <c r="BD169" s="42">
        <v>0</v>
      </c>
      <c r="BE169" s="42">
        <v>0</v>
      </c>
      <c r="BF169" s="42">
        <v>0</v>
      </c>
      <c r="BG169" s="42">
        <v>0</v>
      </c>
      <c r="BH169" s="42">
        <v>0</v>
      </c>
      <c r="BI169" s="42">
        <v>0</v>
      </c>
      <c r="BJ169" s="42">
        <v>0</v>
      </c>
      <c r="BK169" s="42">
        <v>0</v>
      </c>
      <c r="BL169" s="42">
        <v>0</v>
      </c>
      <c r="BM169" s="42">
        <v>0</v>
      </c>
      <c r="BN169" s="42">
        <v>0</v>
      </c>
      <c r="BO169" s="42">
        <v>0</v>
      </c>
      <c r="BP169" s="42">
        <v>0</v>
      </c>
      <c r="BQ169" s="42">
        <v>0</v>
      </c>
      <c r="BR169" s="42">
        <v>0</v>
      </c>
      <c r="BS169" s="42">
        <v>0</v>
      </c>
      <c r="BT169" s="42">
        <v>0</v>
      </c>
      <c r="BU169" s="42">
        <v>0</v>
      </c>
      <c r="BV169" s="42">
        <v>0</v>
      </c>
      <c r="BW169" s="42">
        <v>0</v>
      </c>
      <c r="BX169" s="42">
        <v>0</v>
      </c>
      <c r="BY169" s="42">
        <v>0</v>
      </c>
      <c r="BZ169" s="42">
        <v>0</v>
      </c>
      <c r="CA169" s="42">
        <v>0</v>
      </c>
      <c r="CB169" s="42">
        <v>0</v>
      </c>
      <c r="CC169" s="42">
        <v>0</v>
      </c>
      <c r="CD169" s="42">
        <v>0</v>
      </c>
      <c r="CE169" s="42">
        <v>0</v>
      </c>
      <c r="CF169" s="42">
        <v>0</v>
      </c>
      <c r="CG169" s="42">
        <v>0</v>
      </c>
      <c r="CH169" s="42">
        <v>0</v>
      </c>
      <c r="CI169" s="42">
        <v>0</v>
      </c>
      <c r="CJ169" s="42">
        <v>0</v>
      </c>
      <c r="CK169" s="42">
        <v>0</v>
      </c>
      <c r="CL169" s="42">
        <v>0</v>
      </c>
      <c r="CM169" s="42">
        <v>0</v>
      </c>
      <c r="CN169" s="42">
        <v>0</v>
      </c>
      <c r="CO169" s="42">
        <v>0</v>
      </c>
      <c r="CP169" s="42">
        <v>0</v>
      </c>
      <c r="CQ169" s="42">
        <v>0</v>
      </c>
      <c r="CR169" s="42">
        <v>0</v>
      </c>
      <c r="CS169" s="42">
        <v>0</v>
      </c>
      <c r="CT169" s="42">
        <v>0</v>
      </c>
      <c r="CU169" s="50">
        <v>0</v>
      </c>
      <c r="CV169" s="50">
        <v>0</v>
      </c>
      <c r="CW169" s="50">
        <v>0</v>
      </c>
      <c r="CX169" s="50">
        <v>0</v>
      </c>
    </row>
    <row r="170" spans="1:102">
      <c r="A170" s="9" t="s">
        <v>321</v>
      </c>
      <c r="B170" s="24" t="s">
        <v>1081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9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  <c r="AO170" s="42">
        <v>0</v>
      </c>
      <c r="AP170" s="42">
        <v>0</v>
      </c>
      <c r="AQ170" s="42">
        <v>0</v>
      </c>
      <c r="AR170" s="42">
        <v>0</v>
      </c>
      <c r="AS170" s="42">
        <v>0</v>
      </c>
      <c r="AT170" s="42">
        <v>0</v>
      </c>
      <c r="AU170" s="42">
        <v>0</v>
      </c>
      <c r="AV170" s="42">
        <v>0</v>
      </c>
      <c r="AW170" s="42">
        <v>0</v>
      </c>
      <c r="AX170" s="42">
        <v>0</v>
      </c>
      <c r="AY170" s="42">
        <v>0</v>
      </c>
      <c r="AZ170" s="42">
        <v>0</v>
      </c>
      <c r="BA170" s="42">
        <v>0</v>
      </c>
      <c r="BB170" s="42">
        <v>0</v>
      </c>
      <c r="BC170" s="42">
        <v>0</v>
      </c>
      <c r="BD170" s="42">
        <v>0</v>
      </c>
      <c r="BE170" s="42">
        <v>0</v>
      </c>
      <c r="BF170" s="42">
        <v>0</v>
      </c>
      <c r="BG170" s="42">
        <v>0</v>
      </c>
      <c r="BH170" s="42">
        <v>0</v>
      </c>
      <c r="BI170" s="42">
        <v>0</v>
      </c>
      <c r="BJ170" s="42">
        <v>0</v>
      </c>
      <c r="BK170" s="42">
        <v>0</v>
      </c>
      <c r="BL170" s="42">
        <v>0</v>
      </c>
      <c r="BM170" s="42">
        <v>0</v>
      </c>
      <c r="BN170" s="42">
        <v>0</v>
      </c>
      <c r="BO170" s="42">
        <v>0</v>
      </c>
      <c r="BP170" s="42">
        <v>0</v>
      </c>
      <c r="BQ170" s="42">
        <v>0</v>
      </c>
      <c r="BR170" s="42">
        <v>0</v>
      </c>
      <c r="BS170" s="42">
        <v>0</v>
      </c>
      <c r="BT170" s="42">
        <v>0</v>
      </c>
      <c r="BU170" s="42">
        <v>0</v>
      </c>
      <c r="BV170" s="42">
        <v>0</v>
      </c>
      <c r="BW170" s="42">
        <v>0</v>
      </c>
      <c r="BX170" s="42">
        <v>0</v>
      </c>
      <c r="BY170" s="42">
        <v>0</v>
      </c>
      <c r="BZ170" s="42">
        <v>0</v>
      </c>
      <c r="CA170" s="42">
        <v>0</v>
      </c>
      <c r="CB170" s="42">
        <v>0</v>
      </c>
      <c r="CC170" s="42">
        <v>0</v>
      </c>
      <c r="CD170" s="42">
        <v>0</v>
      </c>
      <c r="CE170" s="42">
        <v>0</v>
      </c>
      <c r="CF170" s="42">
        <v>0</v>
      </c>
      <c r="CG170" s="42">
        <v>0</v>
      </c>
      <c r="CH170" s="42">
        <v>0</v>
      </c>
      <c r="CI170" s="42">
        <v>0</v>
      </c>
      <c r="CJ170" s="42">
        <v>0</v>
      </c>
      <c r="CK170" s="42">
        <v>0</v>
      </c>
      <c r="CL170" s="42">
        <v>0</v>
      </c>
      <c r="CM170" s="42">
        <v>0</v>
      </c>
      <c r="CN170" s="42">
        <v>0</v>
      </c>
      <c r="CO170" s="42">
        <v>0</v>
      </c>
      <c r="CP170" s="42">
        <v>0</v>
      </c>
      <c r="CQ170" s="42">
        <v>0</v>
      </c>
      <c r="CR170" s="42">
        <v>0</v>
      </c>
      <c r="CS170" s="42">
        <v>0</v>
      </c>
      <c r="CT170" s="42">
        <v>0</v>
      </c>
      <c r="CU170" s="50">
        <v>0</v>
      </c>
      <c r="CV170" s="50">
        <v>0</v>
      </c>
      <c r="CW170" s="50">
        <v>0</v>
      </c>
      <c r="CX170" s="50">
        <v>0</v>
      </c>
    </row>
    <row r="171" spans="1:102">
      <c r="A171" s="9" t="s">
        <v>323</v>
      </c>
      <c r="B171" s="24" t="s">
        <v>1082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9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2">
        <v>0</v>
      </c>
      <c r="AR171" s="42">
        <v>0</v>
      </c>
      <c r="AS171" s="42">
        <v>0</v>
      </c>
      <c r="AT171" s="42">
        <v>0</v>
      </c>
      <c r="AU171" s="42">
        <v>0</v>
      </c>
      <c r="AV171" s="42">
        <v>0</v>
      </c>
      <c r="AW171" s="42">
        <v>0</v>
      </c>
      <c r="AX171" s="42">
        <v>0</v>
      </c>
      <c r="AY171" s="42">
        <v>0</v>
      </c>
      <c r="AZ171" s="42">
        <v>0</v>
      </c>
      <c r="BA171" s="42">
        <v>0</v>
      </c>
      <c r="BB171" s="42">
        <v>0</v>
      </c>
      <c r="BC171" s="42">
        <v>0</v>
      </c>
      <c r="BD171" s="42">
        <v>0</v>
      </c>
      <c r="BE171" s="42">
        <v>0</v>
      </c>
      <c r="BF171" s="42">
        <v>0</v>
      </c>
      <c r="BG171" s="42">
        <v>0</v>
      </c>
      <c r="BH171" s="42">
        <v>0</v>
      </c>
      <c r="BI171" s="42">
        <v>0</v>
      </c>
      <c r="BJ171" s="42">
        <v>0</v>
      </c>
      <c r="BK171" s="42">
        <v>0</v>
      </c>
      <c r="BL171" s="42">
        <v>0</v>
      </c>
      <c r="BM171" s="42">
        <v>0</v>
      </c>
      <c r="BN171" s="42">
        <v>0</v>
      </c>
      <c r="BO171" s="42">
        <v>0</v>
      </c>
      <c r="BP171" s="42">
        <v>0</v>
      </c>
      <c r="BQ171" s="42">
        <v>0</v>
      </c>
      <c r="BR171" s="42">
        <v>0</v>
      </c>
      <c r="BS171" s="42">
        <v>0</v>
      </c>
      <c r="BT171" s="42">
        <v>0</v>
      </c>
      <c r="BU171" s="42">
        <v>0</v>
      </c>
      <c r="BV171" s="42">
        <v>0</v>
      </c>
      <c r="BW171" s="42">
        <v>0</v>
      </c>
      <c r="BX171" s="42">
        <v>0</v>
      </c>
      <c r="BY171" s="42">
        <v>0</v>
      </c>
      <c r="BZ171" s="42">
        <v>0</v>
      </c>
      <c r="CA171" s="42">
        <v>0</v>
      </c>
      <c r="CB171" s="42">
        <v>0</v>
      </c>
      <c r="CC171" s="42">
        <v>0</v>
      </c>
      <c r="CD171" s="42">
        <v>0</v>
      </c>
      <c r="CE171" s="42">
        <v>0</v>
      </c>
      <c r="CF171" s="42">
        <v>0</v>
      </c>
      <c r="CG171" s="42">
        <v>0</v>
      </c>
      <c r="CH171" s="42">
        <v>0</v>
      </c>
      <c r="CI171" s="42">
        <v>0</v>
      </c>
      <c r="CJ171" s="42">
        <v>0</v>
      </c>
      <c r="CK171" s="42">
        <v>0</v>
      </c>
      <c r="CL171" s="42">
        <v>0</v>
      </c>
      <c r="CM171" s="42">
        <v>0</v>
      </c>
      <c r="CN171" s="42">
        <v>0</v>
      </c>
      <c r="CO171" s="42">
        <v>0</v>
      </c>
      <c r="CP171" s="42">
        <v>0</v>
      </c>
      <c r="CQ171" s="42">
        <v>0</v>
      </c>
      <c r="CR171" s="42">
        <v>0</v>
      </c>
      <c r="CS171" s="42">
        <v>0</v>
      </c>
      <c r="CT171" s="42">
        <v>0</v>
      </c>
      <c r="CU171" s="50">
        <v>0</v>
      </c>
      <c r="CV171" s="50">
        <v>0</v>
      </c>
      <c r="CW171" s="50">
        <v>0</v>
      </c>
      <c r="CX171" s="50">
        <v>0</v>
      </c>
    </row>
    <row r="172" spans="1:102">
      <c r="A172" s="7" t="s">
        <v>325</v>
      </c>
      <c r="B172" s="24" t="s">
        <v>1083</v>
      </c>
      <c r="C172" s="42">
        <v>527</v>
      </c>
      <c r="D172" s="42">
        <v>602</v>
      </c>
      <c r="E172" s="42">
        <v>822</v>
      </c>
      <c r="F172" s="42">
        <v>873</v>
      </c>
      <c r="G172" s="42">
        <v>532</v>
      </c>
      <c r="H172" s="42">
        <v>567</v>
      </c>
      <c r="I172" s="42">
        <v>647</v>
      </c>
      <c r="J172" s="42">
        <v>612</v>
      </c>
      <c r="K172" s="42">
        <v>1000</v>
      </c>
      <c r="L172" s="42">
        <v>1325</v>
      </c>
      <c r="M172" s="42">
        <v>1952</v>
      </c>
      <c r="N172" s="42">
        <v>1129</v>
      </c>
      <c r="O172" s="42">
        <v>1731</v>
      </c>
      <c r="P172" s="42">
        <v>2111</v>
      </c>
      <c r="Q172" s="42">
        <v>1659</v>
      </c>
      <c r="R172" s="42">
        <v>1867</v>
      </c>
      <c r="S172" s="42">
        <v>1882</v>
      </c>
      <c r="T172" s="42">
        <v>1451</v>
      </c>
      <c r="U172" s="42">
        <v>1563</v>
      </c>
      <c r="V172" s="42">
        <v>1457</v>
      </c>
      <c r="W172" s="49">
        <v>129</v>
      </c>
      <c r="X172" s="42">
        <v>113</v>
      </c>
      <c r="Y172" s="42">
        <v>137</v>
      </c>
      <c r="Z172" s="42">
        <v>148</v>
      </c>
      <c r="AA172" s="42">
        <v>135</v>
      </c>
      <c r="AB172" s="42">
        <v>135</v>
      </c>
      <c r="AC172" s="42">
        <v>141</v>
      </c>
      <c r="AD172" s="42">
        <v>191</v>
      </c>
      <c r="AE172" s="42">
        <v>179</v>
      </c>
      <c r="AF172" s="42">
        <v>199</v>
      </c>
      <c r="AG172" s="42">
        <v>219</v>
      </c>
      <c r="AH172" s="42">
        <v>225</v>
      </c>
      <c r="AI172" s="42">
        <v>250</v>
      </c>
      <c r="AJ172" s="42">
        <v>257</v>
      </c>
      <c r="AK172" s="42">
        <v>213</v>
      </c>
      <c r="AL172" s="42">
        <v>153</v>
      </c>
      <c r="AM172" s="42">
        <v>129</v>
      </c>
      <c r="AN172" s="42">
        <v>126</v>
      </c>
      <c r="AO172" s="42">
        <v>142</v>
      </c>
      <c r="AP172" s="42">
        <v>135</v>
      </c>
      <c r="AQ172" s="42">
        <v>149</v>
      </c>
      <c r="AR172" s="42">
        <v>126</v>
      </c>
      <c r="AS172" s="42">
        <v>133</v>
      </c>
      <c r="AT172" s="42">
        <v>159</v>
      </c>
      <c r="AU172" s="42">
        <v>164</v>
      </c>
      <c r="AV172" s="42">
        <v>165</v>
      </c>
      <c r="AW172" s="42">
        <v>143</v>
      </c>
      <c r="AX172" s="42">
        <v>175</v>
      </c>
      <c r="AY172" s="42">
        <v>149</v>
      </c>
      <c r="AZ172" s="42">
        <v>119</v>
      </c>
      <c r="BA172" s="42">
        <v>155</v>
      </c>
      <c r="BB172" s="42">
        <v>189</v>
      </c>
      <c r="BC172" s="42">
        <v>210</v>
      </c>
      <c r="BD172" s="42">
        <v>208</v>
      </c>
      <c r="BE172" s="42">
        <v>217</v>
      </c>
      <c r="BF172" s="42">
        <v>365</v>
      </c>
      <c r="BG172" s="42">
        <v>291</v>
      </c>
      <c r="BH172" s="42">
        <v>318</v>
      </c>
      <c r="BI172" s="42">
        <v>338</v>
      </c>
      <c r="BJ172" s="42">
        <v>378</v>
      </c>
      <c r="BK172" s="42">
        <v>475</v>
      </c>
      <c r="BL172" s="42">
        <v>569</v>
      </c>
      <c r="BM172" s="42">
        <v>546</v>
      </c>
      <c r="BN172" s="42">
        <v>362</v>
      </c>
      <c r="BO172" s="42">
        <v>262</v>
      </c>
      <c r="BP172" s="42">
        <v>255</v>
      </c>
      <c r="BQ172" s="42">
        <v>297</v>
      </c>
      <c r="BR172" s="42">
        <v>315</v>
      </c>
      <c r="BS172" s="42">
        <v>357</v>
      </c>
      <c r="BT172" s="42">
        <v>467</v>
      </c>
      <c r="BU172" s="42">
        <v>338</v>
      </c>
      <c r="BV172" s="42">
        <v>569</v>
      </c>
      <c r="BW172" s="42">
        <v>580</v>
      </c>
      <c r="BX172" s="42">
        <v>501</v>
      </c>
      <c r="BY172" s="42">
        <v>598</v>
      </c>
      <c r="BZ172" s="42">
        <v>432</v>
      </c>
      <c r="CA172" s="42">
        <v>462</v>
      </c>
      <c r="CB172" s="42">
        <v>401</v>
      </c>
      <c r="CC172" s="42">
        <v>365</v>
      </c>
      <c r="CD172" s="42">
        <v>431</v>
      </c>
      <c r="CE172" s="42">
        <v>474</v>
      </c>
      <c r="CF172" s="42">
        <v>584</v>
      </c>
      <c r="CG172" s="42">
        <v>398</v>
      </c>
      <c r="CH172" s="42">
        <v>411</v>
      </c>
      <c r="CI172" s="42">
        <v>480</v>
      </c>
      <c r="CJ172" s="42">
        <v>418</v>
      </c>
      <c r="CK172" s="42">
        <v>497</v>
      </c>
      <c r="CL172" s="42">
        <v>487</v>
      </c>
      <c r="CM172" s="42">
        <v>349</v>
      </c>
      <c r="CN172" s="42">
        <v>407</v>
      </c>
      <c r="CO172" s="42">
        <v>371</v>
      </c>
      <c r="CP172" s="42">
        <v>324</v>
      </c>
      <c r="CQ172" s="42">
        <v>367</v>
      </c>
      <c r="CR172" s="42">
        <v>373</v>
      </c>
      <c r="CS172" s="42">
        <v>401</v>
      </c>
      <c r="CT172" s="42">
        <v>422</v>
      </c>
      <c r="CU172" s="50">
        <v>417</v>
      </c>
      <c r="CV172" s="50">
        <v>334</v>
      </c>
      <c r="CW172" s="50">
        <v>355</v>
      </c>
      <c r="CX172" s="50">
        <v>351</v>
      </c>
    </row>
    <row r="173" spans="1:102">
      <c r="A173" s="15" t="s">
        <v>327</v>
      </c>
      <c r="B173" s="24" t="s">
        <v>1084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9">
        <v>0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  <c r="AN173" s="42">
        <v>0</v>
      </c>
      <c r="AO173" s="42">
        <v>0</v>
      </c>
      <c r="AP173" s="42">
        <v>0</v>
      </c>
      <c r="AQ173" s="42">
        <v>0</v>
      </c>
      <c r="AR173" s="42">
        <v>0</v>
      </c>
      <c r="AS173" s="42">
        <v>0</v>
      </c>
      <c r="AT173" s="42">
        <v>0</v>
      </c>
      <c r="AU173" s="42">
        <v>0</v>
      </c>
      <c r="AV173" s="42">
        <v>0</v>
      </c>
      <c r="AW173" s="42">
        <v>0</v>
      </c>
      <c r="AX173" s="42">
        <v>0</v>
      </c>
      <c r="AY173" s="42">
        <v>0</v>
      </c>
      <c r="AZ173" s="42">
        <v>0</v>
      </c>
      <c r="BA173" s="42">
        <v>0</v>
      </c>
      <c r="BB173" s="42">
        <v>0</v>
      </c>
      <c r="BC173" s="42">
        <v>0</v>
      </c>
      <c r="BD173" s="42">
        <v>0</v>
      </c>
      <c r="BE173" s="42">
        <v>0</v>
      </c>
      <c r="BF173" s="42">
        <v>0</v>
      </c>
      <c r="BG173" s="42">
        <v>0</v>
      </c>
      <c r="BH173" s="42">
        <v>0</v>
      </c>
      <c r="BI173" s="42">
        <v>0</v>
      </c>
      <c r="BJ173" s="42">
        <v>0</v>
      </c>
      <c r="BK173" s="42">
        <v>0</v>
      </c>
      <c r="BL173" s="42">
        <v>0</v>
      </c>
      <c r="BM173" s="42">
        <v>0</v>
      </c>
      <c r="BN173" s="42">
        <v>0</v>
      </c>
      <c r="BO173" s="42">
        <v>0</v>
      </c>
      <c r="BP173" s="42">
        <v>0</v>
      </c>
      <c r="BQ173" s="42">
        <v>0</v>
      </c>
      <c r="BR173" s="42">
        <v>0</v>
      </c>
      <c r="BS173" s="42">
        <v>0</v>
      </c>
      <c r="BT173" s="42">
        <v>0</v>
      </c>
      <c r="BU173" s="42">
        <v>0</v>
      </c>
      <c r="BV173" s="42">
        <v>0</v>
      </c>
      <c r="BW173" s="42">
        <v>0</v>
      </c>
      <c r="BX173" s="42">
        <v>0</v>
      </c>
      <c r="BY173" s="42">
        <v>0</v>
      </c>
      <c r="BZ173" s="42">
        <v>0</v>
      </c>
      <c r="CA173" s="42">
        <v>0</v>
      </c>
      <c r="CB173" s="42">
        <v>0</v>
      </c>
      <c r="CC173" s="42">
        <v>0</v>
      </c>
      <c r="CD173" s="42">
        <v>0</v>
      </c>
      <c r="CE173" s="42">
        <v>0</v>
      </c>
      <c r="CF173" s="42">
        <v>0</v>
      </c>
      <c r="CG173" s="42">
        <v>0</v>
      </c>
      <c r="CH173" s="42">
        <v>0</v>
      </c>
      <c r="CI173" s="42">
        <v>0</v>
      </c>
      <c r="CJ173" s="42">
        <v>0</v>
      </c>
      <c r="CK173" s="42">
        <v>0</v>
      </c>
      <c r="CL173" s="42">
        <v>0</v>
      </c>
      <c r="CM173" s="42">
        <v>0</v>
      </c>
      <c r="CN173" s="42">
        <v>0</v>
      </c>
      <c r="CO173" s="42">
        <v>0</v>
      </c>
      <c r="CP173" s="42">
        <v>0</v>
      </c>
      <c r="CQ173" s="42">
        <v>0</v>
      </c>
      <c r="CR173" s="42">
        <v>0</v>
      </c>
      <c r="CS173" s="42">
        <v>0</v>
      </c>
      <c r="CT173" s="42">
        <v>0</v>
      </c>
      <c r="CU173" s="50">
        <v>0</v>
      </c>
      <c r="CV173" s="50">
        <v>0</v>
      </c>
      <c r="CW173" s="50">
        <v>0</v>
      </c>
      <c r="CX173" s="50">
        <v>0</v>
      </c>
    </row>
    <row r="174" spans="1:102">
      <c r="A174" s="15" t="s">
        <v>329</v>
      </c>
      <c r="B174" s="24" t="s">
        <v>1085</v>
      </c>
      <c r="C174" s="42">
        <v>527</v>
      </c>
      <c r="D174" s="42">
        <v>602</v>
      </c>
      <c r="E174" s="42">
        <v>822</v>
      </c>
      <c r="F174" s="42">
        <v>873</v>
      </c>
      <c r="G174" s="42">
        <v>532</v>
      </c>
      <c r="H174" s="42">
        <v>567</v>
      </c>
      <c r="I174" s="42">
        <v>647</v>
      </c>
      <c r="J174" s="42">
        <v>612</v>
      </c>
      <c r="K174" s="42">
        <v>1000</v>
      </c>
      <c r="L174" s="42">
        <v>1325</v>
      </c>
      <c r="M174" s="42">
        <v>1952</v>
      </c>
      <c r="N174" s="42">
        <v>1129</v>
      </c>
      <c r="O174" s="42">
        <v>1731</v>
      </c>
      <c r="P174" s="42">
        <v>2111</v>
      </c>
      <c r="Q174" s="42">
        <v>1659</v>
      </c>
      <c r="R174" s="42">
        <v>1867</v>
      </c>
      <c r="S174" s="42">
        <v>1882</v>
      </c>
      <c r="T174" s="42">
        <v>1451</v>
      </c>
      <c r="U174" s="42">
        <v>1563</v>
      </c>
      <c r="V174" s="42">
        <v>1457</v>
      </c>
      <c r="W174" s="49">
        <v>129</v>
      </c>
      <c r="X174" s="42">
        <v>113</v>
      </c>
      <c r="Y174" s="42">
        <v>137</v>
      </c>
      <c r="Z174" s="42">
        <v>148</v>
      </c>
      <c r="AA174" s="42">
        <v>135</v>
      </c>
      <c r="AB174" s="42">
        <v>135</v>
      </c>
      <c r="AC174" s="42">
        <v>141</v>
      </c>
      <c r="AD174" s="42">
        <v>191</v>
      </c>
      <c r="AE174" s="42">
        <v>179</v>
      </c>
      <c r="AF174" s="42">
        <v>199</v>
      </c>
      <c r="AG174" s="42">
        <v>219</v>
      </c>
      <c r="AH174" s="42">
        <v>225</v>
      </c>
      <c r="AI174" s="42">
        <v>250</v>
      </c>
      <c r="AJ174" s="42">
        <v>257</v>
      </c>
      <c r="AK174" s="42">
        <v>213</v>
      </c>
      <c r="AL174" s="42">
        <v>153</v>
      </c>
      <c r="AM174" s="42">
        <v>129</v>
      </c>
      <c r="AN174" s="42">
        <v>126</v>
      </c>
      <c r="AO174" s="42">
        <v>142</v>
      </c>
      <c r="AP174" s="42">
        <v>135</v>
      </c>
      <c r="AQ174" s="42">
        <v>149</v>
      </c>
      <c r="AR174" s="42">
        <v>126</v>
      </c>
      <c r="AS174" s="42">
        <v>133</v>
      </c>
      <c r="AT174" s="42">
        <v>159</v>
      </c>
      <c r="AU174" s="42">
        <v>164</v>
      </c>
      <c r="AV174" s="42">
        <v>165</v>
      </c>
      <c r="AW174" s="42">
        <v>143</v>
      </c>
      <c r="AX174" s="42">
        <v>175</v>
      </c>
      <c r="AY174" s="42">
        <v>149</v>
      </c>
      <c r="AZ174" s="42">
        <v>119</v>
      </c>
      <c r="BA174" s="42">
        <v>155</v>
      </c>
      <c r="BB174" s="42">
        <v>189</v>
      </c>
      <c r="BC174" s="42">
        <v>210</v>
      </c>
      <c r="BD174" s="42">
        <v>208</v>
      </c>
      <c r="BE174" s="42">
        <v>217</v>
      </c>
      <c r="BF174" s="42">
        <v>365</v>
      </c>
      <c r="BG174" s="42">
        <v>291</v>
      </c>
      <c r="BH174" s="42">
        <v>318</v>
      </c>
      <c r="BI174" s="42">
        <v>338</v>
      </c>
      <c r="BJ174" s="42">
        <v>378</v>
      </c>
      <c r="BK174" s="42">
        <v>475</v>
      </c>
      <c r="BL174" s="42">
        <v>569</v>
      </c>
      <c r="BM174" s="42">
        <v>546</v>
      </c>
      <c r="BN174" s="42">
        <v>362</v>
      </c>
      <c r="BO174" s="42">
        <v>262</v>
      </c>
      <c r="BP174" s="42">
        <v>255</v>
      </c>
      <c r="BQ174" s="42">
        <v>297</v>
      </c>
      <c r="BR174" s="42">
        <v>315</v>
      </c>
      <c r="BS174" s="42">
        <v>357</v>
      </c>
      <c r="BT174" s="42">
        <v>467</v>
      </c>
      <c r="BU174" s="42">
        <v>338</v>
      </c>
      <c r="BV174" s="42">
        <v>569</v>
      </c>
      <c r="BW174" s="42">
        <v>580</v>
      </c>
      <c r="BX174" s="42">
        <v>501</v>
      </c>
      <c r="BY174" s="42">
        <v>598</v>
      </c>
      <c r="BZ174" s="42">
        <v>432</v>
      </c>
      <c r="CA174" s="42">
        <v>462</v>
      </c>
      <c r="CB174" s="42">
        <v>401</v>
      </c>
      <c r="CC174" s="42">
        <v>365</v>
      </c>
      <c r="CD174" s="42">
        <v>431</v>
      </c>
      <c r="CE174" s="42">
        <v>474</v>
      </c>
      <c r="CF174" s="42">
        <v>584</v>
      </c>
      <c r="CG174" s="42">
        <v>398</v>
      </c>
      <c r="CH174" s="42">
        <v>411</v>
      </c>
      <c r="CI174" s="42">
        <v>480</v>
      </c>
      <c r="CJ174" s="42">
        <v>418</v>
      </c>
      <c r="CK174" s="42">
        <v>497</v>
      </c>
      <c r="CL174" s="42">
        <v>487</v>
      </c>
      <c r="CM174" s="42">
        <v>349</v>
      </c>
      <c r="CN174" s="42">
        <v>407</v>
      </c>
      <c r="CO174" s="42">
        <v>371</v>
      </c>
      <c r="CP174" s="42">
        <v>324</v>
      </c>
      <c r="CQ174" s="42">
        <v>367</v>
      </c>
      <c r="CR174" s="42">
        <v>373</v>
      </c>
      <c r="CS174" s="42">
        <v>401</v>
      </c>
      <c r="CT174" s="42">
        <v>422</v>
      </c>
      <c r="CU174" s="50">
        <v>417</v>
      </c>
      <c r="CV174" s="50">
        <v>334</v>
      </c>
      <c r="CW174" s="50">
        <v>355</v>
      </c>
      <c r="CX174" s="50">
        <v>351</v>
      </c>
    </row>
    <row r="175" spans="1:102">
      <c r="A175" s="13" t="s">
        <v>331</v>
      </c>
      <c r="B175" s="24" t="s">
        <v>1086</v>
      </c>
      <c r="C175" s="42">
        <v>527</v>
      </c>
      <c r="D175" s="42">
        <v>602</v>
      </c>
      <c r="E175" s="42">
        <v>822</v>
      </c>
      <c r="F175" s="42">
        <v>873</v>
      </c>
      <c r="G175" s="42">
        <v>531</v>
      </c>
      <c r="H175" s="42">
        <v>567</v>
      </c>
      <c r="I175" s="42">
        <v>646</v>
      </c>
      <c r="J175" s="42">
        <v>612</v>
      </c>
      <c r="K175" s="42">
        <v>1000</v>
      </c>
      <c r="L175" s="42">
        <v>1325</v>
      </c>
      <c r="M175" s="42">
        <v>1952</v>
      </c>
      <c r="N175" s="42">
        <v>1129</v>
      </c>
      <c r="O175" s="42">
        <v>1731</v>
      </c>
      <c r="P175" s="42">
        <v>2111</v>
      </c>
      <c r="Q175" s="42">
        <v>1658</v>
      </c>
      <c r="R175" s="42">
        <v>1783</v>
      </c>
      <c r="S175" s="42">
        <v>1881</v>
      </c>
      <c r="T175" s="42">
        <v>1451</v>
      </c>
      <c r="U175" s="42">
        <v>1563</v>
      </c>
      <c r="V175" s="42">
        <v>1457</v>
      </c>
      <c r="W175" s="49">
        <v>129</v>
      </c>
      <c r="X175" s="42">
        <v>113</v>
      </c>
      <c r="Y175" s="42">
        <v>137</v>
      </c>
      <c r="Z175" s="42">
        <v>148</v>
      </c>
      <c r="AA175" s="42">
        <v>135</v>
      </c>
      <c r="AB175" s="42">
        <v>135</v>
      </c>
      <c r="AC175" s="42">
        <v>141</v>
      </c>
      <c r="AD175" s="42">
        <v>191</v>
      </c>
      <c r="AE175" s="42">
        <v>179</v>
      </c>
      <c r="AF175" s="42">
        <v>199</v>
      </c>
      <c r="AG175" s="42">
        <v>219</v>
      </c>
      <c r="AH175" s="42">
        <v>225</v>
      </c>
      <c r="AI175" s="42">
        <v>250</v>
      </c>
      <c r="AJ175" s="42">
        <v>257</v>
      </c>
      <c r="AK175" s="42">
        <v>213</v>
      </c>
      <c r="AL175" s="42">
        <v>153</v>
      </c>
      <c r="AM175" s="42">
        <v>129</v>
      </c>
      <c r="AN175" s="42">
        <v>125</v>
      </c>
      <c r="AO175" s="42">
        <v>142</v>
      </c>
      <c r="AP175" s="42">
        <v>135</v>
      </c>
      <c r="AQ175" s="42">
        <v>149</v>
      </c>
      <c r="AR175" s="42">
        <v>126</v>
      </c>
      <c r="AS175" s="42">
        <v>133</v>
      </c>
      <c r="AT175" s="42">
        <v>159</v>
      </c>
      <c r="AU175" s="42">
        <v>163</v>
      </c>
      <c r="AV175" s="42">
        <v>165</v>
      </c>
      <c r="AW175" s="42">
        <v>143</v>
      </c>
      <c r="AX175" s="42">
        <v>175</v>
      </c>
      <c r="AY175" s="42">
        <v>149</v>
      </c>
      <c r="AZ175" s="42">
        <v>119</v>
      </c>
      <c r="BA175" s="42">
        <v>155</v>
      </c>
      <c r="BB175" s="42">
        <v>189</v>
      </c>
      <c r="BC175" s="42">
        <v>210</v>
      </c>
      <c r="BD175" s="42">
        <v>208</v>
      </c>
      <c r="BE175" s="42">
        <v>217</v>
      </c>
      <c r="BF175" s="42">
        <v>365</v>
      </c>
      <c r="BG175" s="42">
        <v>291</v>
      </c>
      <c r="BH175" s="42">
        <v>318</v>
      </c>
      <c r="BI175" s="42">
        <v>338</v>
      </c>
      <c r="BJ175" s="42">
        <v>378</v>
      </c>
      <c r="BK175" s="42">
        <v>475</v>
      </c>
      <c r="BL175" s="42">
        <v>569</v>
      </c>
      <c r="BM175" s="42">
        <v>546</v>
      </c>
      <c r="BN175" s="42">
        <v>362</v>
      </c>
      <c r="BO175" s="42">
        <v>262</v>
      </c>
      <c r="BP175" s="42">
        <v>255</v>
      </c>
      <c r="BQ175" s="42">
        <v>297</v>
      </c>
      <c r="BR175" s="42">
        <v>315</v>
      </c>
      <c r="BS175" s="42">
        <v>357</v>
      </c>
      <c r="BT175" s="42">
        <v>467</v>
      </c>
      <c r="BU175" s="42">
        <v>338</v>
      </c>
      <c r="BV175" s="42">
        <v>569</v>
      </c>
      <c r="BW175" s="42">
        <v>580</v>
      </c>
      <c r="BX175" s="42">
        <v>501</v>
      </c>
      <c r="BY175" s="42">
        <v>598</v>
      </c>
      <c r="BZ175" s="42">
        <v>432</v>
      </c>
      <c r="CA175" s="42">
        <v>461</v>
      </c>
      <c r="CB175" s="42">
        <v>401</v>
      </c>
      <c r="CC175" s="42">
        <v>365</v>
      </c>
      <c r="CD175" s="42">
        <v>431</v>
      </c>
      <c r="CE175" s="42">
        <v>391</v>
      </c>
      <c r="CF175" s="42">
        <v>583</v>
      </c>
      <c r="CG175" s="42">
        <v>398</v>
      </c>
      <c r="CH175" s="42">
        <v>411</v>
      </c>
      <c r="CI175" s="42">
        <v>479</v>
      </c>
      <c r="CJ175" s="42">
        <v>418</v>
      </c>
      <c r="CK175" s="42">
        <v>497</v>
      </c>
      <c r="CL175" s="42">
        <v>487</v>
      </c>
      <c r="CM175" s="42">
        <v>349</v>
      </c>
      <c r="CN175" s="42">
        <v>407</v>
      </c>
      <c r="CO175" s="42">
        <v>371</v>
      </c>
      <c r="CP175" s="42">
        <v>324</v>
      </c>
      <c r="CQ175" s="42">
        <v>367</v>
      </c>
      <c r="CR175" s="42">
        <v>373</v>
      </c>
      <c r="CS175" s="42">
        <v>401</v>
      </c>
      <c r="CT175" s="42">
        <v>422</v>
      </c>
      <c r="CU175" s="50">
        <v>417</v>
      </c>
      <c r="CV175" s="50">
        <v>334</v>
      </c>
      <c r="CW175" s="50">
        <v>355</v>
      </c>
      <c r="CX175" s="50">
        <v>351</v>
      </c>
    </row>
    <row r="176" spans="1:102">
      <c r="A176" s="13" t="s">
        <v>333</v>
      </c>
      <c r="B176" s="24" t="s">
        <v>1087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1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84</v>
      </c>
      <c r="S176" s="42">
        <v>0</v>
      </c>
      <c r="T176" s="42">
        <v>0</v>
      </c>
      <c r="U176" s="42">
        <v>0</v>
      </c>
      <c r="V176" s="42">
        <v>0</v>
      </c>
      <c r="W176" s="49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1</v>
      </c>
      <c r="AO176" s="42">
        <v>0</v>
      </c>
      <c r="AP176" s="42">
        <v>0</v>
      </c>
      <c r="AQ176" s="42">
        <v>0</v>
      </c>
      <c r="AR176" s="42">
        <v>0</v>
      </c>
      <c r="AS176" s="42">
        <v>0</v>
      </c>
      <c r="AT176" s="42">
        <v>0</v>
      </c>
      <c r="AU176" s="42">
        <v>1</v>
      </c>
      <c r="AV176" s="42">
        <v>0</v>
      </c>
      <c r="AW176" s="42">
        <v>0</v>
      </c>
      <c r="AX176" s="42">
        <v>0</v>
      </c>
      <c r="AY176" s="42">
        <v>0</v>
      </c>
      <c r="AZ176" s="42">
        <v>0</v>
      </c>
      <c r="BA176" s="42">
        <v>0</v>
      </c>
      <c r="BB176" s="42">
        <v>0</v>
      </c>
      <c r="BC176" s="42">
        <v>0</v>
      </c>
      <c r="BD176" s="42">
        <v>0</v>
      </c>
      <c r="BE176" s="42">
        <v>0</v>
      </c>
      <c r="BF176" s="42">
        <v>0</v>
      </c>
      <c r="BG176" s="42">
        <v>0</v>
      </c>
      <c r="BH176" s="42">
        <v>0</v>
      </c>
      <c r="BI176" s="42">
        <v>0</v>
      </c>
      <c r="BJ176" s="42">
        <v>0</v>
      </c>
      <c r="BK176" s="42">
        <v>0</v>
      </c>
      <c r="BL176" s="42">
        <v>0</v>
      </c>
      <c r="BM176" s="42">
        <v>0</v>
      </c>
      <c r="BN176" s="42">
        <v>0</v>
      </c>
      <c r="BO176" s="42">
        <v>0</v>
      </c>
      <c r="BP176" s="42">
        <v>0</v>
      </c>
      <c r="BQ176" s="42">
        <v>0</v>
      </c>
      <c r="BR176" s="42">
        <v>0</v>
      </c>
      <c r="BS176" s="42">
        <v>0</v>
      </c>
      <c r="BT176" s="42">
        <v>0</v>
      </c>
      <c r="BU176" s="42">
        <v>0</v>
      </c>
      <c r="BV176" s="42">
        <v>0</v>
      </c>
      <c r="BW176" s="42">
        <v>0</v>
      </c>
      <c r="BX176" s="42">
        <v>0</v>
      </c>
      <c r="BY176" s="42">
        <v>0</v>
      </c>
      <c r="BZ176" s="42">
        <v>0</v>
      </c>
      <c r="CA176" s="42">
        <v>0</v>
      </c>
      <c r="CB176" s="42">
        <v>0</v>
      </c>
      <c r="CC176" s="42">
        <v>0</v>
      </c>
      <c r="CD176" s="42">
        <v>0</v>
      </c>
      <c r="CE176" s="42">
        <v>84</v>
      </c>
      <c r="CF176" s="42">
        <v>0</v>
      </c>
      <c r="CG176" s="42">
        <v>0</v>
      </c>
      <c r="CH176" s="42">
        <v>0</v>
      </c>
      <c r="CI176" s="42">
        <v>0</v>
      </c>
      <c r="CJ176" s="42">
        <v>0</v>
      </c>
      <c r="CK176" s="42">
        <v>0</v>
      </c>
      <c r="CL176" s="42">
        <v>0</v>
      </c>
      <c r="CM176" s="42">
        <v>0</v>
      </c>
      <c r="CN176" s="42">
        <v>0</v>
      </c>
      <c r="CO176" s="42">
        <v>0</v>
      </c>
      <c r="CP176" s="42">
        <v>0</v>
      </c>
      <c r="CQ176" s="42">
        <v>0</v>
      </c>
      <c r="CR176" s="42">
        <v>0</v>
      </c>
      <c r="CS176" s="42">
        <v>0</v>
      </c>
      <c r="CT176" s="42">
        <v>0</v>
      </c>
      <c r="CU176" s="50">
        <v>0</v>
      </c>
      <c r="CV176" s="50">
        <v>0</v>
      </c>
      <c r="CW176" s="50">
        <v>0</v>
      </c>
      <c r="CX176" s="50">
        <v>0</v>
      </c>
    </row>
    <row r="177" spans="1:102">
      <c r="A177" s="13" t="s">
        <v>335</v>
      </c>
      <c r="B177" s="24" t="s">
        <v>1088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1</v>
      </c>
      <c r="R177" s="42">
        <v>0</v>
      </c>
      <c r="S177" s="42">
        <v>1</v>
      </c>
      <c r="T177" s="42">
        <v>0</v>
      </c>
      <c r="U177" s="42">
        <v>0</v>
      </c>
      <c r="V177" s="42">
        <v>0</v>
      </c>
      <c r="W177" s="49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  <c r="AO177" s="42">
        <v>0</v>
      </c>
      <c r="AP177" s="42">
        <v>0</v>
      </c>
      <c r="AQ177" s="42">
        <v>0</v>
      </c>
      <c r="AR177" s="42">
        <v>0</v>
      </c>
      <c r="AS177" s="42">
        <v>0</v>
      </c>
      <c r="AT177" s="42">
        <v>0</v>
      </c>
      <c r="AU177" s="42">
        <v>0</v>
      </c>
      <c r="AV177" s="42">
        <v>0</v>
      </c>
      <c r="AW177" s="42">
        <v>0</v>
      </c>
      <c r="AX177" s="42">
        <v>0</v>
      </c>
      <c r="AY177" s="42">
        <v>0</v>
      </c>
      <c r="AZ177" s="42">
        <v>0</v>
      </c>
      <c r="BA177" s="42">
        <v>0</v>
      </c>
      <c r="BB177" s="42">
        <v>0</v>
      </c>
      <c r="BC177" s="42">
        <v>0</v>
      </c>
      <c r="BD177" s="42">
        <v>0</v>
      </c>
      <c r="BE177" s="42">
        <v>0</v>
      </c>
      <c r="BF177" s="42">
        <v>0</v>
      </c>
      <c r="BG177" s="42">
        <v>0</v>
      </c>
      <c r="BH177" s="42">
        <v>0</v>
      </c>
      <c r="BI177" s="42">
        <v>0</v>
      </c>
      <c r="BJ177" s="42">
        <v>0</v>
      </c>
      <c r="BK177" s="42">
        <v>0</v>
      </c>
      <c r="BL177" s="42">
        <v>0</v>
      </c>
      <c r="BM177" s="42">
        <v>0</v>
      </c>
      <c r="BN177" s="42">
        <v>0</v>
      </c>
      <c r="BO177" s="42">
        <v>0</v>
      </c>
      <c r="BP177" s="42">
        <v>0</v>
      </c>
      <c r="BQ177" s="42">
        <v>0</v>
      </c>
      <c r="BR177" s="42">
        <v>0</v>
      </c>
      <c r="BS177" s="42">
        <v>0</v>
      </c>
      <c r="BT177" s="42">
        <v>0</v>
      </c>
      <c r="BU177" s="42">
        <v>0</v>
      </c>
      <c r="BV177" s="42">
        <v>0</v>
      </c>
      <c r="BW177" s="42">
        <v>0</v>
      </c>
      <c r="BX177" s="42">
        <v>0</v>
      </c>
      <c r="BY177" s="42">
        <v>0</v>
      </c>
      <c r="BZ177" s="42">
        <v>0</v>
      </c>
      <c r="CA177" s="42">
        <v>1</v>
      </c>
      <c r="CB177" s="42">
        <v>0</v>
      </c>
      <c r="CC177" s="42">
        <v>0</v>
      </c>
      <c r="CD177" s="42">
        <v>0</v>
      </c>
      <c r="CE177" s="42">
        <v>0</v>
      </c>
      <c r="CF177" s="42">
        <v>0</v>
      </c>
      <c r="CG177" s="42">
        <v>0</v>
      </c>
      <c r="CH177" s="42">
        <v>0</v>
      </c>
      <c r="CI177" s="42">
        <v>1</v>
      </c>
      <c r="CJ177" s="42">
        <v>0</v>
      </c>
      <c r="CK177" s="42">
        <v>0</v>
      </c>
      <c r="CL177" s="42">
        <v>0</v>
      </c>
      <c r="CM177" s="42">
        <v>0</v>
      </c>
      <c r="CN177" s="42">
        <v>0</v>
      </c>
      <c r="CO177" s="42">
        <v>0</v>
      </c>
      <c r="CP177" s="42">
        <v>0</v>
      </c>
      <c r="CQ177" s="42">
        <v>0</v>
      </c>
      <c r="CR177" s="42">
        <v>0</v>
      </c>
      <c r="CS177" s="42">
        <v>0</v>
      </c>
      <c r="CT177" s="42">
        <v>0</v>
      </c>
      <c r="CU177" s="50">
        <v>0</v>
      </c>
      <c r="CV177" s="50">
        <v>0</v>
      </c>
      <c r="CW177" s="50">
        <v>0</v>
      </c>
      <c r="CX177" s="50">
        <v>0</v>
      </c>
    </row>
    <row r="178" spans="1:102">
      <c r="A178" s="7" t="s">
        <v>337</v>
      </c>
      <c r="B178" s="24" t="s">
        <v>1089</v>
      </c>
      <c r="C178" s="42">
        <v>804</v>
      </c>
      <c r="D178" s="42">
        <v>841</v>
      </c>
      <c r="E178" s="42">
        <v>931</v>
      </c>
      <c r="F178" s="42">
        <v>895</v>
      </c>
      <c r="G178" s="42">
        <v>871</v>
      </c>
      <c r="H178" s="42">
        <v>816</v>
      </c>
      <c r="I178" s="42">
        <v>872</v>
      </c>
      <c r="J178" s="42">
        <v>953</v>
      </c>
      <c r="K178" s="42">
        <v>989</v>
      </c>
      <c r="L178" s="42">
        <v>1010</v>
      </c>
      <c r="M178" s="42">
        <v>1150</v>
      </c>
      <c r="N178" s="42">
        <v>1070</v>
      </c>
      <c r="O178" s="42">
        <v>1107</v>
      </c>
      <c r="P178" s="42">
        <v>1188</v>
      </c>
      <c r="Q178" s="42">
        <v>1262</v>
      </c>
      <c r="R178" s="42">
        <v>1226</v>
      </c>
      <c r="S178" s="42">
        <v>1177</v>
      </c>
      <c r="T178" s="42">
        <v>1256</v>
      </c>
      <c r="U178" s="42">
        <v>1264</v>
      </c>
      <c r="V178" s="42">
        <v>1334</v>
      </c>
      <c r="W178" s="49">
        <v>209</v>
      </c>
      <c r="X178" s="42">
        <v>203</v>
      </c>
      <c r="Y178" s="42">
        <v>192</v>
      </c>
      <c r="Z178" s="42">
        <v>200</v>
      </c>
      <c r="AA178" s="42">
        <v>212</v>
      </c>
      <c r="AB178" s="42">
        <v>198</v>
      </c>
      <c r="AC178" s="42">
        <v>222</v>
      </c>
      <c r="AD178" s="42">
        <v>209</v>
      </c>
      <c r="AE178" s="42">
        <v>222</v>
      </c>
      <c r="AF178" s="42">
        <v>241</v>
      </c>
      <c r="AG178" s="42">
        <v>235</v>
      </c>
      <c r="AH178" s="42">
        <v>233</v>
      </c>
      <c r="AI178" s="42">
        <v>228</v>
      </c>
      <c r="AJ178" s="42">
        <v>233</v>
      </c>
      <c r="AK178" s="42">
        <v>212</v>
      </c>
      <c r="AL178" s="42">
        <v>222</v>
      </c>
      <c r="AM178" s="42">
        <v>219</v>
      </c>
      <c r="AN178" s="42">
        <v>207</v>
      </c>
      <c r="AO178" s="42">
        <v>231</v>
      </c>
      <c r="AP178" s="42">
        <v>214</v>
      </c>
      <c r="AQ178" s="42">
        <v>214</v>
      </c>
      <c r="AR178" s="42">
        <v>199</v>
      </c>
      <c r="AS178" s="42">
        <v>202</v>
      </c>
      <c r="AT178" s="42">
        <v>201</v>
      </c>
      <c r="AU178" s="42">
        <v>202</v>
      </c>
      <c r="AV178" s="42">
        <v>219</v>
      </c>
      <c r="AW178" s="42">
        <v>220</v>
      </c>
      <c r="AX178" s="42">
        <v>231</v>
      </c>
      <c r="AY178" s="42">
        <v>225</v>
      </c>
      <c r="AZ178" s="42">
        <v>234</v>
      </c>
      <c r="BA178" s="42">
        <v>248</v>
      </c>
      <c r="BB178" s="42">
        <v>246</v>
      </c>
      <c r="BC178" s="42">
        <v>240</v>
      </c>
      <c r="BD178" s="42">
        <v>253</v>
      </c>
      <c r="BE178" s="42">
        <v>251</v>
      </c>
      <c r="BF178" s="42">
        <v>245</v>
      </c>
      <c r="BG178" s="42">
        <v>236</v>
      </c>
      <c r="BH178" s="42">
        <v>249</v>
      </c>
      <c r="BI178" s="42">
        <v>256</v>
      </c>
      <c r="BJ178" s="42">
        <v>269</v>
      </c>
      <c r="BK178" s="42">
        <v>273</v>
      </c>
      <c r="BL178" s="42">
        <v>276</v>
      </c>
      <c r="BM178" s="42">
        <v>285</v>
      </c>
      <c r="BN178" s="42">
        <v>316</v>
      </c>
      <c r="BO178" s="42">
        <v>288</v>
      </c>
      <c r="BP178" s="42">
        <v>274</v>
      </c>
      <c r="BQ178" s="42">
        <v>267</v>
      </c>
      <c r="BR178" s="42">
        <v>241</v>
      </c>
      <c r="BS178" s="42">
        <v>257</v>
      </c>
      <c r="BT178" s="42">
        <v>278</v>
      </c>
      <c r="BU178" s="42">
        <v>291</v>
      </c>
      <c r="BV178" s="42">
        <v>281</v>
      </c>
      <c r="BW178" s="42">
        <v>279</v>
      </c>
      <c r="BX178" s="42">
        <v>281</v>
      </c>
      <c r="BY178" s="42">
        <v>310</v>
      </c>
      <c r="BZ178" s="42">
        <v>318</v>
      </c>
      <c r="CA178" s="42">
        <v>313</v>
      </c>
      <c r="CB178" s="42">
        <v>326</v>
      </c>
      <c r="CC178" s="42">
        <v>319</v>
      </c>
      <c r="CD178" s="42">
        <v>304</v>
      </c>
      <c r="CE178" s="42">
        <v>301</v>
      </c>
      <c r="CF178" s="42">
        <v>306</v>
      </c>
      <c r="CG178" s="42">
        <v>325</v>
      </c>
      <c r="CH178" s="42">
        <v>294</v>
      </c>
      <c r="CI178" s="42">
        <v>292</v>
      </c>
      <c r="CJ178" s="42">
        <v>305</v>
      </c>
      <c r="CK178" s="42">
        <v>294</v>
      </c>
      <c r="CL178" s="42">
        <v>286</v>
      </c>
      <c r="CM178" s="42">
        <v>307</v>
      </c>
      <c r="CN178" s="42">
        <v>300</v>
      </c>
      <c r="CO178" s="42">
        <v>304</v>
      </c>
      <c r="CP178" s="42">
        <v>345</v>
      </c>
      <c r="CQ178" s="42">
        <v>296</v>
      </c>
      <c r="CR178" s="42">
        <v>313</v>
      </c>
      <c r="CS178" s="42">
        <v>322</v>
      </c>
      <c r="CT178" s="42">
        <v>333</v>
      </c>
      <c r="CU178" s="50">
        <v>329</v>
      </c>
      <c r="CV178" s="50">
        <v>310</v>
      </c>
      <c r="CW178" s="50">
        <v>350</v>
      </c>
      <c r="CX178" s="50">
        <v>345</v>
      </c>
    </row>
    <row r="179" spans="1:102">
      <c r="A179" s="15" t="s">
        <v>339</v>
      </c>
      <c r="B179" s="24" t="s">
        <v>1090</v>
      </c>
      <c r="C179" s="42">
        <v>741</v>
      </c>
      <c r="D179" s="42">
        <v>781</v>
      </c>
      <c r="E179" s="42">
        <v>863</v>
      </c>
      <c r="F179" s="42">
        <v>834</v>
      </c>
      <c r="G179" s="42">
        <v>817</v>
      </c>
      <c r="H179" s="42">
        <v>754</v>
      </c>
      <c r="I179" s="42">
        <v>808</v>
      </c>
      <c r="J179" s="42">
        <v>880</v>
      </c>
      <c r="K179" s="42">
        <v>927</v>
      </c>
      <c r="L179" s="42">
        <v>940</v>
      </c>
      <c r="M179" s="42">
        <v>1082</v>
      </c>
      <c r="N179" s="42">
        <v>1021</v>
      </c>
      <c r="O179" s="42">
        <v>1060</v>
      </c>
      <c r="P179" s="42">
        <v>1141</v>
      </c>
      <c r="Q179" s="42">
        <v>1213</v>
      </c>
      <c r="R179" s="42">
        <v>1174</v>
      </c>
      <c r="S179" s="42">
        <v>1127</v>
      </c>
      <c r="T179" s="42">
        <v>1201</v>
      </c>
      <c r="U179" s="42">
        <v>1193</v>
      </c>
      <c r="V179" s="42">
        <v>1287</v>
      </c>
      <c r="W179" s="49">
        <v>194</v>
      </c>
      <c r="X179" s="42">
        <v>186</v>
      </c>
      <c r="Y179" s="42">
        <v>179</v>
      </c>
      <c r="Z179" s="42">
        <v>182</v>
      </c>
      <c r="AA179" s="42">
        <v>199</v>
      </c>
      <c r="AB179" s="42">
        <v>183</v>
      </c>
      <c r="AC179" s="42">
        <v>203</v>
      </c>
      <c r="AD179" s="42">
        <v>196</v>
      </c>
      <c r="AE179" s="42">
        <v>205</v>
      </c>
      <c r="AF179" s="42">
        <v>224</v>
      </c>
      <c r="AG179" s="42">
        <v>218</v>
      </c>
      <c r="AH179" s="42">
        <v>216</v>
      </c>
      <c r="AI179" s="42">
        <v>215</v>
      </c>
      <c r="AJ179" s="42">
        <v>215</v>
      </c>
      <c r="AK179" s="42">
        <v>198</v>
      </c>
      <c r="AL179" s="42">
        <v>206</v>
      </c>
      <c r="AM179" s="42">
        <v>207</v>
      </c>
      <c r="AN179" s="42">
        <v>197</v>
      </c>
      <c r="AO179" s="42">
        <v>216</v>
      </c>
      <c r="AP179" s="42">
        <v>197</v>
      </c>
      <c r="AQ179" s="42">
        <v>198</v>
      </c>
      <c r="AR179" s="42">
        <v>184</v>
      </c>
      <c r="AS179" s="42">
        <v>189</v>
      </c>
      <c r="AT179" s="42">
        <v>183</v>
      </c>
      <c r="AU179" s="42">
        <v>188</v>
      </c>
      <c r="AV179" s="42">
        <v>202</v>
      </c>
      <c r="AW179" s="42">
        <v>205</v>
      </c>
      <c r="AX179" s="42">
        <v>213</v>
      </c>
      <c r="AY179" s="42">
        <v>204</v>
      </c>
      <c r="AZ179" s="42">
        <v>215</v>
      </c>
      <c r="BA179" s="42">
        <v>230</v>
      </c>
      <c r="BB179" s="42">
        <v>231</v>
      </c>
      <c r="BC179" s="42">
        <v>223</v>
      </c>
      <c r="BD179" s="42">
        <v>239</v>
      </c>
      <c r="BE179" s="42">
        <v>236</v>
      </c>
      <c r="BF179" s="42">
        <v>229</v>
      </c>
      <c r="BG179" s="42">
        <v>220</v>
      </c>
      <c r="BH179" s="42">
        <v>231</v>
      </c>
      <c r="BI179" s="42">
        <v>238</v>
      </c>
      <c r="BJ179" s="42">
        <v>251</v>
      </c>
      <c r="BK179" s="42">
        <v>256</v>
      </c>
      <c r="BL179" s="42">
        <v>260</v>
      </c>
      <c r="BM179" s="42">
        <v>268</v>
      </c>
      <c r="BN179" s="42">
        <v>298</v>
      </c>
      <c r="BO179" s="42">
        <v>275</v>
      </c>
      <c r="BP179" s="42">
        <v>261</v>
      </c>
      <c r="BQ179" s="42">
        <v>255</v>
      </c>
      <c r="BR179" s="42">
        <v>230</v>
      </c>
      <c r="BS179" s="42">
        <v>246</v>
      </c>
      <c r="BT179" s="42">
        <v>267</v>
      </c>
      <c r="BU179" s="42">
        <v>280</v>
      </c>
      <c r="BV179" s="42">
        <v>267</v>
      </c>
      <c r="BW179" s="42">
        <v>268</v>
      </c>
      <c r="BX179" s="42">
        <v>270</v>
      </c>
      <c r="BY179" s="42">
        <v>298</v>
      </c>
      <c r="BZ179" s="42">
        <v>305</v>
      </c>
      <c r="CA179" s="42">
        <v>301</v>
      </c>
      <c r="CB179" s="42">
        <v>315</v>
      </c>
      <c r="CC179" s="42">
        <v>307</v>
      </c>
      <c r="CD179" s="42">
        <v>290</v>
      </c>
      <c r="CE179" s="42">
        <v>288</v>
      </c>
      <c r="CF179" s="42">
        <v>292</v>
      </c>
      <c r="CG179" s="42">
        <v>312</v>
      </c>
      <c r="CH179" s="42">
        <v>282</v>
      </c>
      <c r="CI179" s="42">
        <v>281</v>
      </c>
      <c r="CJ179" s="42">
        <v>291</v>
      </c>
      <c r="CK179" s="42">
        <v>282</v>
      </c>
      <c r="CL179" s="42">
        <v>273</v>
      </c>
      <c r="CM179" s="42">
        <v>292</v>
      </c>
      <c r="CN179" s="42">
        <v>288</v>
      </c>
      <c r="CO179" s="42">
        <v>291</v>
      </c>
      <c r="CP179" s="42">
        <v>330</v>
      </c>
      <c r="CQ179" s="42">
        <v>283</v>
      </c>
      <c r="CR179" s="42">
        <v>301</v>
      </c>
      <c r="CS179" s="42">
        <v>306</v>
      </c>
      <c r="CT179" s="42">
        <v>303</v>
      </c>
      <c r="CU179" s="50">
        <v>318</v>
      </c>
      <c r="CV179" s="50">
        <v>297</v>
      </c>
      <c r="CW179" s="50">
        <v>341</v>
      </c>
      <c r="CX179" s="50">
        <v>331</v>
      </c>
    </row>
    <row r="180" spans="1:102">
      <c r="A180" s="13" t="s">
        <v>341</v>
      </c>
      <c r="B180" s="24" t="s">
        <v>1091</v>
      </c>
      <c r="C180" s="42">
        <v>543</v>
      </c>
      <c r="D180" s="42">
        <v>602</v>
      </c>
      <c r="E180" s="42">
        <v>675</v>
      </c>
      <c r="F180" s="42">
        <v>669</v>
      </c>
      <c r="G180" s="42">
        <v>692</v>
      </c>
      <c r="H180" s="42">
        <v>640</v>
      </c>
      <c r="I180" s="42">
        <v>696</v>
      </c>
      <c r="J180" s="42">
        <v>763</v>
      </c>
      <c r="K180" s="42">
        <v>821</v>
      </c>
      <c r="L180" s="42">
        <v>867</v>
      </c>
      <c r="M180" s="42">
        <v>1008</v>
      </c>
      <c r="N180" s="42">
        <v>955</v>
      </c>
      <c r="O180" s="42">
        <v>1003</v>
      </c>
      <c r="P180" s="42">
        <v>1078</v>
      </c>
      <c r="Q180" s="42">
        <v>1146</v>
      </c>
      <c r="R180" s="42">
        <v>1105</v>
      </c>
      <c r="S180" s="42">
        <v>1063</v>
      </c>
      <c r="T180" s="42">
        <v>1102</v>
      </c>
      <c r="U180" s="42">
        <v>1092</v>
      </c>
      <c r="V180" s="42">
        <v>1153</v>
      </c>
      <c r="W180" s="49">
        <v>144</v>
      </c>
      <c r="X180" s="42">
        <v>138</v>
      </c>
      <c r="Y180" s="42">
        <v>129</v>
      </c>
      <c r="Z180" s="42">
        <v>132</v>
      </c>
      <c r="AA180" s="42">
        <v>153</v>
      </c>
      <c r="AB180" s="42">
        <v>139</v>
      </c>
      <c r="AC180" s="42">
        <v>155</v>
      </c>
      <c r="AD180" s="42">
        <v>155</v>
      </c>
      <c r="AE180" s="42">
        <v>157</v>
      </c>
      <c r="AF180" s="42">
        <v>178</v>
      </c>
      <c r="AG180" s="42">
        <v>171</v>
      </c>
      <c r="AH180" s="42">
        <v>169</v>
      </c>
      <c r="AI180" s="42">
        <v>170</v>
      </c>
      <c r="AJ180" s="42">
        <v>172</v>
      </c>
      <c r="AK180" s="42">
        <v>161</v>
      </c>
      <c r="AL180" s="42">
        <v>166</v>
      </c>
      <c r="AM180" s="42">
        <v>176</v>
      </c>
      <c r="AN180" s="42">
        <v>166</v>
      </c>
      <c r="AO180" s="42">
        <v>183</v>
      </c>
      <c r="AP180" s="42">
        <v>167</v>
      </c>
      <c r="AQ180" s="42">
        <v>167</v>
      </c>
      <c r="AR180" s="42">
        <v>154</v>
      </c>
      <c r="AS180" s="42">
        <v>162</v>
      </c>
      <c r="AT180" s="42">
        <v>157</v>
      </c>
      <c r="AU180" s="42">
        <v>160</v>
      </c>
      <c r="AV180" s="42">
        <v>173</v>
      </c>
      <c r="AW180" s="42">
        <v>179</v>
      </c>
      <c r="AX180" s="42">
        <v>184</v>
      </c>
      <c r="AY180" s="42">
        <v>174</v>
      </c>
      <c r="AZ180" s="42">
        <v>186</v>
      </c>
      <c r="BA180" s="42">
        <v>201</v>
      </c>
      <c r="BB180" s="42">
        <v>202</v>
      </c>
      <c r="BC180" s="42">
        <v>199</v>
      </c>
      <c r="BD180" s="42">
        <v>205</v>
      </c>
      <c r="BE180" s="42">
        <v>210</v>
      </c>
      <c r="BF180" s="42">
        <v>207</v>
      </c>
      <c r="BG180" s="42">
        <v>205</v>
      </c>
      <c r="BH180" s="42">
        <v>213</v>
      </c>
      <c r="BI180" s="42">
        <v>217</v>
      </c>
      <c r="BJ180" s="42">
        <v>232</v>
      </c>
      <c r="BK180" s="42">
        <v>237</v>
      </c>
      <c r="BL180" s="42">
        <v>240</v>
      </c>
      <c r="BM180" s="42">
        <v>252</v>
      </c>
      <c r="BN180" s="42">
        <v>279</v>
      </c>
      <c r="BO180" s="42">
        <v>258</v>
      </c>
      <c r="BP180" s="42">
        <v>246</v>
      </c>
      <c r="BQ180" s="42">
        <v>237</v>
      </c>
      <c r="BR180" s="42">
        <v>214</v>
      </c>
      <c r="BS180" s="42">
        <v>229</v>
      </c>
      <c r="BT180" s="42">
        <v>253</v>
      </c>
      <c r="BU180" s="42">
        <v>267</v>
      </c>
      <c r="BV180" s="42">
        <v>254</v>
      </c>
      <c r="BW180" s="42">
        <v>254</v>
      </c>
      <c r="BX180" s="42">
        <v>254</v>
      </c>
      <c r="BY180" s="42">
        <v>282</v>
      </c>
      <c r="BZ180" s="42">
        <v>288</v>
      </c>
      <c r="CA180" s="42">
        <v>283</v>
      </c>
      <c r="CB180" s="42">
        <v>297</v>
      </c>
      <c r="CC180" s="42">
        <v>290</v>
      </c>
      <c r="CD180" s="42">
        <v>276</v>
      </c>
      <c r="CE180" s="42">
        <v>271</v>
      </c>
      <c r="CF180" s="42">
        <v>276</v>
      </c>
      <c r="CG180" s="42">
        <v>295</v>
      </c>
      <c r="CH180" s="42">
        <v>263</v>
      </c>
      <c r="CI180" s="42">
        <v>264</v>
      </c>
      <c r="CJ180" s="42">
        <v>272</v>
      </c>
      <c r="CK180" s="42">
        <v>260</v>
      </c>
      <c r="CL180" s="42">
        <v>267</v>
      </c>
      <c r="CM180" s="42">
        <v>271</v>
      </c>
      <c r="CN180" s="42">
        <v>268</v>
      </c>
      <c r="CO180" s="42">
        <v>267</v>
      </c>
      <c r="CP180" s="42">
        <v>296</v>
      </c>
      <c r="CQ180" s="42">
        <v>253</v>
      </c>
      <c r="CR180" s="42">
        <v>271</v>
      </c>
      <c r="CS180" s="42">
        <v>283</v>
      </c>
      <c r="CT180" s="42">
        <v>285</v>
      </c>
      <c r="CU180" s="50">
        <v>287</v>
      </c>
      <c r="CV180" s="50">
        <v>268</v>
      </c>
      <c r="CW180" s="50">
        <v>308</v>
      </c>
      <c r="CX180" s="50">
        <v>290</v>
      </c>
    </row>
    <row r="181" spans="1:102">
      <c r="A181" s="13" t="s">
        <v>343</v>
      </c>
      <c r="B181" s="24" t="s">
        <v>1092</v>
      </c>
      <c r="C181" s="42">
        <v>198</v>
      </c>
      <c r="D181" s="42">
        <v>179</v>
      </c>
      <c r="E181" s="42">
        <v>188</v>
      </c>
      <c r="F181" s="42">
        <v>165</v>
      </c>
      <c r="G181" s="42">
        <v>125</v>
      </c>
      <c r="H181" s="42">
        <v>114</v>
      </c>
      <c r="I181" s="42">
        <v>112</v>
      </c>
      <c r="J181" s="42">
        <v>117</v>
      </c>
      <c r="K181" s="42">
        <v>106</v>
      </c>
      <c r="L181" s="42">
        <v>73</v>
      </c>
      <c r="M181" s="42">
        <v>74</v>
      </c>
      <c r="N181" s="42">
        <v>66</v>
      </c>
      <c r="O181" s="42">
        <v>57</v>
      </c>
      <c r="P181" s="42">
        <v>63</v>
      </c>
      <c r="Q181" s="42">
        <v>67</v>
      </c>
      <c r="R181" s="42">
        <v>69</v>
      </c>
      <c r="S181" s="42">
        <v>64</v>
      </c>
      <c r="T181" s="42">
        <v>99</v>
      </c>
      <c r="U181" s="42">
        <v>101</v>
      </c>
      <c r="V181" s="42">
        <v>134</v>
      </c>
      <c r="W181" s="49">
        <v>50</v>
      </c>
      <c r="X181" s="42">
        <v>48</v>
      </c>
      <c r="Y181" s="42">
        <v>50</v>
      </c>
      <c r="Z181" s="42">
        <v>50</v>
      </c>
      <c r="AA181" s="42">
        <v>46</v>
      </c>
      <c r="AB181" s="42">
        <v>44</v>
      </c>
      <c r="AC181" s="42">
        <v>48</v>
      </c>
      <c r="AD181" s="42">
        <v>41</v>
      </c>
      <c r="AE181" s="42">
        <v>48</v>
      </c>
      <c r="AF181" s="42">
        <v>46</v>
      </c>
      <c r="AG181" s="42">
        <v>47</v>
      </c>
      <c r="AH181" s="42">
        <v>47</v>
      </c>
      <c r="AI181" s="42">
        <v>45</v>
      </c>
      <c r="AJ181" s="42">
        <v>43</v>
      </c>
      <c r="AK181" s="42">
        <v>37</v>
      </c>
      <c r="AL181" s="42">
        <v>40</v>
      </c>
      <c r="AM181" s="42">
        <v>31</v>
      </c>
      <c r="AN181" s="42">
        <v>31</v>
      </c>
      <c r="AO181" s="42">
        <v>33</v>
      </c>
      <c r="AP181" s="42">
        <v>30</v>
      </c>
      <c r="AQ181" s="42">
        <v>31</v>
      </c>
      <c r="AR181" s="42">
        <v>30</v>
      </c>
      <c r="AS181" s="42">
        <v>27</v>
      </c>
      <c r="AT181" s="42">
        <v>26</v>
      </c>
      <c r="AU181" s="42">
        <v>28</v>
      </c>
      <c r="AV181" s="42">
        <v>29</v>
      </c>
      <c r="AW181" s="42">
        <v>26</v>
      </c>
      <c r="AX181" s="42">
        <v>29</v>
      </c>
      <c r="AY181" s="42">
        <v>30</v>
      </c>
      <c r="AZ181" s="42">
        <v>29</v>
      </c>
      <c r="BA181" s="42">
        <v>29</v>
      </c>
      <c r="BB181" s="42">
        <v>29</v>
      </c>
      <c r="BC181" s="42">
        <v>24</v>
      </c>
      <c r="BD181" s="42">
        <v>34</v>
      </c>
      <c r="BE181" s="42">
        <v>26</v>
      </c>
      <c r="BF181" s="42">
        <v>22</v>
      </c>
      <c r="BG181" s="42">
        <v>15</v>
      </c>
      <c r="BH181" s="42">
        <v>18</v>
      </c>
      <c r="BI181" s="42">
        <v>21</v>
      </c>
      <c r="BJ181" s="42">
        <v>19</v>
      </c>
      <c r="BK181" s="42">
        <v>19</v>
      </c>
      <c r="BL181" s="42">
        <v>20</v>
      </c>
      <c r="BM181" s="42">
        <v>16</v>
      </c>
      <c r="BN181" s="42">
        <v>19</v>
      </c>
      <c r="BO181" s="42">
        <v>17</v>
      </c>
      <c r="BP181" s="42">
        <v>15</v>
      </c>
      <c r="BQ181" s="42">
        <v>18</v>
      </c>
      <c r="BR181" s="42">
        <v>16</v>
      </c>
      <c r="BS181" s="42">
        <v>17</v>
      </c>
      <c r="BT181" s="42">
        <v>14</v>
      </c>
      <c r="BU181" s="42">
        <v>13</v>
      </c>
      <c r="BV181" s="42">
        <v>13</v>
      </c>
      <c r="BW181" s="42">
        <v>14</v>
      </c>
      <c r="BX181" s="42">
        <v>16</v>
      </c>
      <c r="BY181" s="42">
        <v>16</v>
      </c>
      <c r="BZ181" s="42">
        <v>17</v>
      </c>
      <c r="CA181" s="42">
        <v>18</v>
      </c>
      <c r="CB181" s="42">
        <v>18</v>
      </c>
      <c r="CC181" s="42">
        <v>17</v>
      </c>
      <c r="CD181" s="42">
        <v>14</v>
      </c>
      <c r="CE181" s="42">
        <v>17</v>
      </c>
      <c r="CF181" s="42">
        <v>16</v>
      </c>
      <c r="CG181" s="42">
        <v>17</v>
      </c>
      <c r="CH181" s="42">
        <v>19</v>
      </c>
      <c r="CI181" s="42">
        <v>17</v>
      </c>
      <c r="CJ181" s="42">
        <v>19</v>
      </c>
      <c r="CK181" s="42">
        <v>22</v>
      </c>
      <c r="CL181" s="42">
        <v>6</v>
      </c>
      <c r="CM181" s="42">
        <v>21</v>
      </c>
      <c r="CN181" s="42">
        <v>20</v>
      </c>
      <c r="CO181" s="42">
        <v>24</v>
      </c>
      <c r="CP181" s="42">
        <v>34</v>
      </c>
      <c r="CQ181" s="42">
        <v>30</v>
      </c>
      <c r="CR181" s="42">
        <v>30</v>
      </c>
      <c r="CS181" s="42">
        <v>23</v>
      </c>
      <c r="CT181" s="42">
        <v>18</v>
      </c>
      <c r="CU181" s="50">
        <v>31</v>
      </c>
      <c r="CV181" s="50">
        <v>29</v>
      </c>
      <c r="CW181" s="50">
        <v>33</v>
      </c>
      <c r="CX181" s="50">
        <v>41</v>
      </c>
    </row>
    <row r="182" spans="1:102">
      <c r="A182" s="15" t="s">
        <v>345</v>
      </c>
      <c r="B182" s="24" t="s">
        <v>1093</v>
      </c>
      <c r="C182" s="42">
        <v>63</v>
      </c>
      <c r="D182" s="42">
        <v>60</v>
      </c>
      <c r="E182" s="42">
        <v>68</v>
      </c>
      <c r="F182" s="42">
        <v>61</v>
      </c>
      <c r="G182" s="42">
        <v>54</v>
      </c>
      <c r="H182" s="42">
        <v>62</v>
      </c>
      <c r="I182" s="42">
        <v>64</v>
      </c>
      <c r="J182" s="42">
        <v>73</v>
      </c>
      <c r="K182" s="42">
        <v>62</v>
      </c>
      <c r="L182" s="42">
        <v>70</v>
      </c>
      <c r="M182" s="42">
        <v>68</v>
      </c>
      <c r="N182" s="42">
        <v>49</v>
      </c>
      <c r="O182" s="42">
        <v>47</v>
      </c>
      <c r="P182" s="42">
        <v>47</v>
      </c>
      <c r="Q182" s="42">
        <v>49</v>
      </c>
      <c r="R182" s="42">
        <v>52</v>
      </c>
      <c r="S182" s="42">
        <v>50</v>
      </c>
      <c r="T182" s="42">
        <v>55</v>
      </c>
      <c r="U182" s="42">
        <v>71</v>
      </c>
      <c r="V182" s="42">
        <v>47</v>
      </c>
      <c r="W182" s="49">
        <v>15</v>
      </c>
      <c r="X182" s="42">
        <v>17</v>
      </c>
      <c r="Y182" s="42">
        <v>13</v>
      </c>
      <c r="Z182" s="42">
        <v>18</v>
      </c>
      <c r="AA182" s="42">
        <v>13</v>
      </c>
      <c r="AB182" s="42">
        <v>15</v>
      </c>
      <c r="AC182" s="42">
        <v>19</v>
      </c>
      <c r="AD182" s="42">
        <v>13</v>
      </c>
      <c r="AE182" s="42">
        <v>17</v>
      </c>
      <c r="AF182" s="42">
        <v>17</v>
      </c>
      <c r="AG182" s="42">
        <v>17</v>
      </c>
      <c r="AH182" s="42">
        <v>17</v>
      </c>
      <c r="AI182" s="42">
        <v>13</v>
      </c>
      <c r="AJ182" s="42">
        <v>18</v>
      </c>
      <c r="AK182" s="42">
        <v>14</v>
      </c>
      <c r="AL182" s="42">
        <v>16</v>
      </c>
      <c r="AM182" s="42">
        <v>12</v>
      </c>
      <c r="AN182" s="42">
        <v>10</v>
      </c>
      <c r="AO182" s="42">
        <v>15</v>
      </c>
      <c r="AP182" s="42">
        <v>17</v>
      </c>
      <c r="AQ182" s="42">
        <v>16</v>
      </c>
      <c r="AR182" s="42">
        <v>15</v>
      </c>
      <c r="AS182" s="42">
        <v>13</v>
      </c>
      <c r="AT182" s="42">
        <v>18</v>
      </c>
      <c r="AU182" s="42">
        <v>14</v>
      </c>
      <c r="AV182" s="42">
        <v>17</v>
      </c>
      <c r="AW182" s="42">
        <v>15</v>
      </c>
      <c r="AX182" s="42">
        <v>18</v>
      </c>
      <c r="AY182" s="42">
        <v>21</v>
      </c>
      <c r="AZ182" s="42">
        <v>19</v>
      </c>
      <c r="BA182" s="42">
        <v>18</v>
      </c>
      <c r="BB182" s="42">
        <v>15</v>
      </c>
      <c r="BC182" s="42">
        <v>17</v>
      </c>
      <c r="BD182" s="42">
        <v>14</v>
      </c>
      <c r="BE182" s="42">
        <v>15</v>
      </c>
      <c r="BF182" s="42">
        <v>16</v>
      </c>
      <c r="BG182" s="42">
        <v>16</v>
      </c>
      <c r="BH182" s="42">
        <v>18</v>
      </c>
      <c r="BI182" s="42">
        <v>18</v>
      </c>
      <c r="BJ182" s="42">
        <v>18</v>
      </c>
      <c r="BK182" s="42">
        <v>17</v>
      </c>
      <c r="BL182" s="42">
        <v>16</v>
      </c>
      <c r="BM182" s="42">
        <v>17</v>
      </c>
      <c r="BN182" s="42">
        <v>18</v>
      </c>
      <c r="BO182" s="42">
        <v>13</v>
      </c>
      <c r="BP182" s="42">
        <v>13</v>
      </c>
      <c r="BQ182" s="42">
        <v>12</v>
      </c>
      <c r="BR182" s="42">
        <v>11</v>
      </c>
      <c r="BS182" s="42">
        <v>11</v>
      </c>
      <c r="BT182" s="42">
        <v>11</v>
      </c>
      <c r="BU182" s="42">
        <v>11</v>
      </c>
      <c r="BV182" s="42">
        <v>14</v>
      </c>
      <c r="BW182" s="42">
        <v>11</v>
      </c>
      <c r="BX182" s="42">
        <v>11</v>
      </c>
      <c r="BY182" s="42">
        <v>12</v>
      </c>
      <c r="BZ182" s="42">
        <v>13</v>
      </c>
      <c r="CA182" s="42">
        <v>12</v>
      </c>
      <c r="CB182" s="42">
        <v>11</v>
      </c>
      <c r="CC182" s="42">
        <v>12</v>
      </c>
      <c r="CD182" s="42">
        <v>14</v>
      </c>
      <c r="CE182" s="42">
        <v>13</v>
      </c>
      <c r="CF182" s="42">
        <v>14</v>
      </c>
      <c r="CG182" s="42">
        <v>13</v>
      </c>
      <c r="CH182" s="42">
        <v>12</v>
      </c>
      <c r="CI182" s="42">
        <v>11</v>
      </c>
      <c r="CJ182" s="42">
        <v>14</v>
      </c>
      <c r="CK182" s="42">
        <v>12</v>
      </c>
      <c r="CL182" s="42">
        <v>13</v>
      </c>
      <c r="CM182" s="42">
        <v>15</v>
      </c>
      <c r="CN182" s="42">
        <v>12</v>
      </c>
      <c r="CO182" s="42">
        <v>13</v>
      </c>
      <c r="CP182" s="42">
        <v>15</v>
      </c>
      <c r="CQ182" s="42">
        <v>13</v>
      </c>
      <c r="CR182" s="42">
        <v>12</v>
      </c>
      <c r="CS182" s="42">
        <v>16</v>
      </c>
      <c r="CT182" s="42">
        <v>30</v>
      </c>
      <c r="CU182" s="50">
        <v>11</v>
      </c>
      <c r="CV182" s="50">
        <v>13</v>
      </c>
      <c r="CW182" s="50">
        <v>9</v>
      </c>
      <c r="CX182" s="50">
        <v>14</v>
      </c>
    </row>
    <row r="183" spans="1:102">
      <c r="A183" s="13" t="s">
        <v>347</v>
      </c>
      <c r="B183" s="24" t="s">
        <v>1094</v>
      </c>
      <c r="C183" s="42">
        <v>28</v>
      </c>
      <c r="D183" s="42">
        <v>30</v>
      </c>
      <c r="E183" s="42">
        <v>37</v>
      </c>
      <c r="F183" s="42">
        <v>22</v>
      </c>
      <c r="G183" s="42">
        <v>19</v>
      </c>
      <c r="H183" s="42">
        <v>23</v>
      </c>
      <c r="I183" s="42">
        <v>29</v>
      </c>
      <c r="J183" s="42">
        <v>41</v>
      </c>
      <c r="K183" s="42">
        <v>28</v>
      </c>
      <c r="L183" s="42">
        <v>41</v>
      </c>
      <c r="M183" s="42">
        <v>43</v>
      </c>
      <c r="N183" s="42">
        <v>21</v>
      </c>
      <c r="O183" s="42">
        <v>21</v>
      </c>
      <c r="P183" s="42">
        <v>19</v>
      </c>
      <c r="Q183" s="42">
        <v>21</v>
      </c>
      <c r="R183" s="42">
        <v>24</v>
      </c>
      <c r="S183" s="42">
        <v>23</v>
      </c>
      <c r="T183" s="42">
        <v>24</v>
      </c>
      <c r="U183" s="42">
        <v>40</v>
      </c>
      <c r="V183" s="42">
        <v>24</v>
      </c>
      <c r="W183" s="49">
        <v>7</v>
      </c>
      <c r="X183" s="42">
        <v>5</v>
      </c>
      <c r="Y183" s="42">
        <v>6</v>
      </c>
      <c r="Z183" s="42">
        <v>10</v>
      </c>
      <c r="AA183" s="42">
        <v>6</v>
      </c>
      <c r="AB183" s="42">
        <v>7</v>
      </c>
      <c r="AC183" s="42">
        <v>11</v>
      </c>
      <c r="AD183" s="42">
        <v>6</v>
      </c>
      <c r="AE183" s="42">
        <v>9</v>
      </c>
      <c r="AF183" s="42">
        <v>10</v>
      </c>
      <c r="AG183" s="42">
        <v>8</v>
      </c>
      <c r="AH183" s="42">
        <v>10</v>
      </c>
      <c r="AI183" s="42">
        <v>5</v>
      </c>
      <c r="AJ183" s="42">
        <v>6</v>
      </c>
      <c r="AK183" s="42">
        <v>4</v>
      </c>
      <c r="AL183" s="42">
        <v>7</v>
      </c>
      <c r="AM183" s="42">
        <v>4</v>
      </c>
      <c r="AN183" s="42">
        <v>3</v>
      </c>
      <c r="AO183" s="42">
        <v>6</v>
      </c>
      <c r="AP183" s="42">
        <v>6</v>
      </c>
      <c r="AQ183" s="42">
        <v>6</v>
      </c>
      <c r="AR183" s="42">
        <v>6</v>
      </c>
      <c r="AS183" s="42">
        <v>5</v>
      </c>
      <c r="AT183" s="42">
        <v>6</v>
      </c>
      <c r="AU183" s="42">
        <v>6</v>
      </c>
      <c r="AV183" s="42">
        <v>8</v>
      </c>
      <c r="AW183" s="42">
        <v>7</v>
      </c>
      <c r="AX183" s="42">
        <v>8</v>
      </c>
      <c r="AY183" s="42">
        <v>13</v>
      </c>
      <c r="AZ183" s="42">
        <v>11</v>
      </c>
      <c r="BA183" s="42">
        <v>9</v>
      </c>
      <c r="BB183" s="42">
        <v>8</v>
      </c>
      <c r="BC183" s="42">
        <v>6</v>
      </c>
      <c r="BD183" s="42">
        <v>6</v>
      </c>
      <c r="BE183" s="42">
        <v>7</v>
      </c>
      <c r="BF183" s="42">
        <v>9</v>
      </c>
      <c r="BG183" s="42">
        <v>8</v>
      </c>
      <c r="BH183" s="42">
        <v>10</v>
      </c>
      <c r="BI183" s="42">
        <v>11</v>
      </c>
      <c r="BJ183" s="42">
        <v>12</v>
      </c>
      <c r="BK183" s="42">
        <v>11</v>
      </c>
      <c r="BL183" s="42">
        <v>9</v>
      </c>
      <c r="BM183" s="42">
        <v>11</v>
      </c>
      <c r="BN183" s="42">
        <v>12</v>
      </c>
      <c r="BO183" s="42">
        <v>5</v>
      </c>
      <c r="BP183" s="42">
        <v>6</v>
      </c>
      <c r="BQ183" s="42">
        <v>5</v>
      </c>
      <c r="BR183" s="42">
        <v>5</v>
      </c>
      <c r="BS183" s="42">
        <v>5</v>
      </c>
      <c r="BT183" s="42">
        <v>5</v>
      </c>
      <c r="BU183" s="42">
        <v>5</v>
      </c>
      <c r="BV183" s="42">
        <v>6</v>
      </c>
      <c r="BW183" s="42">
        <v>5</v>
      </c>
      <c r="BX183" s="42">
        <v>3</v>
      </c>
      <c r="BY183" s="42">
        <v>6</v>
      </c>
      <c r="BZ183" s="42">
        <v>5</v>
      </c>
      <c r="CA183" s="42">
        <v>6</v>
      </c>
      <c r="CB183" s="42">
        <v>4</v>
      </c>
      <c r="CC183" s="42">
        <v>5</v>
      </c>
      <c r="CD183" s="42">
        <v>6</v>
      </c>
      <c r="CE183" s="42">
        <v>5</v>
      </c>
      <c r="CF183" s="42">
        <v>7</v>
      </c>
      <c r="CG183" s="42">
        <v>6</v>
      </c>
      <c r="CH183" s="42">
        <v>6</v>
      </c>
      <c r="CI183" s="42">
        <v>5</v>
      </c>
      <c r="CJ183" s="42">
        <v>7</v>
      </c>
      <c r="CK183" s="42">
        <v>5</v>
      </c>
      <c r="CL183" s="42">
        <v>6</v>
      </c>
      <c r="CM183" s="42">
        <v>7</v>
      </c>
      <c r="CN183" s="42">
        <v>5</v>
      </c>
      <c r="CO183" s="42">
        <v>5</v>
      </c>
      <c r="CP183" s="42">
        <v>7</v>
      </c>
      <c r="CQ183" s="42">
        <v>6</v>
      </c>
      <c r="CR183" s="42">
        <v>5</v>
      </c>
      <c r="CS183" s="42">
        <v>5</v>
      </c>
      <c r="CT183" s="42">
        <v>24</v>
      </c>
      <c r="CU183" s="50">
        <v>6</v>
      </c>
      <c r="CV183" s="50">
        <v>6</v>
      </c>
      <c r="CW183" s="50">
        <v>4</v>
      </c>
      <c r="CX183" s="50">
        <v>8</v>
      </c>
    </row>
    <row r="184" spans="1:102">
      <c r="A184" s="13" t="s">
        <v>349</v>
      </c>
      <c r="B184" s="24" t="s">
        <v>1095</v>
      </c>
      <c r="C184" s="42">
        <v>35</v>
      </c>
      <c r="D184" s="42">
        <v>30</v>
      </c>
      <c r="E184" s="42">
        <v>31</v>
      </c>
      <c r="F184" s="42">
        <v>39</v>
      </c>
      <c r="G184" s="42">
        <v>35</v>
      </c>
      <c r="H184" s="42">
        <v>39</v>
      </c>
      <c r="I184" s="42">
        <v>35</v>
      </c>
      <c r="J184" s="42">
        <v>32</v>
      </c>
      <c r="K184" s="42">
        <v>34</v>
      </c>
      <c r="L184" s="42">
        <v>29</v>
      </c>
      <c r="M184" s="42">
        <v>25</v>
      </c>
      <c r="N184" s="42">
        <v>28</v>
      </c>
      <c r="O184" s="42">
        <v>26</v>
      </c>
      <c r="P184" s="42">
        <v>28</v>
      </c>
      <c r="Q184" s="42">
        <v>28</v>
      </c>
      <c r="R184" s="42">
        <v>28</v>
      </c>
      <c r="S184" s="42">
        <v>27</v>
      </c>
      <c r="T184" s="42">
        <v>31</v>
      </c>
      <c r="U184" s="42">
        <v>31</v>
      </c>
      <c r="V184" s="42">
        <v>23</v>
      </c>
      <c r="W184" s="49">
        <v>8</v>
      </c>
      <c r="X184" s="42">
        <v>12</v>
      </c>
      <c r="Y184" s="42">
        <v>7</v>
      </c>
      <c r="Z184" s="42">
        <v>8</v>
      </c>
      <c r="AA184" s="42">
        <v>7</v>
      </c>
      <c r="AB184" s="42">
        <v>8</v>
      </c>
      <c r="AC184" s="42">
        <v>8</v>
      </c>
      <c r="AD184" s="42">
        <v>7</v>
      </c>
      <c r="AE184" s="42">
        <v>8</v>
      </c>
      <c r="AF184" s="42">
        <v>7</v>
      </c>
      <c r="AG184" s="42">
        <v>9</v>
      </c>
      <c r="AH184" s="42">
        <v>7</v>
      </c>
      <c r="AI184" s="42">
        <v>8</v>
      </c>
      <c r="AJ184" s="42">
        <v>12</v>
      </c>
      <c r="AK184" s="42">
        <v>10</v>
      </c>
      <c r="AL184" s="42">
        <v>9</v>
      </c>
      <c r="AM184" s="42">
        <v>8</v>
      </c>
      <c r="AN184" s="42">
        <v>7</v>
      </c>
      <c r="AO184" s="42">
        <v>9</v>
      </c>
      <c r="AP184" s="42">
        <v>11</v>
      </c>
      <c r="AQ184" s="42">
        <v>10</v>
      </c>
      <c r="AR184" s="42">
        <v>9</v>
      </c>
      <c r="AS184" s="42">
        <v>8</v>
      </c>
      <c r="AT184" s="42">
        <v>12</v>
      </c>
      <c r="AU184" s="42">
        <v>8</v>
      </c>
      <c r="AV184" s="42">
        <v>9</v>
      </c>
      <c r="AW184" s="42">
        <v>8</v>
      </c>
      <c r="AX184" s="42">
        <v>10</v>
      </c>
      <c r="AY184" s="42">
        <v>8</v>
      </c>
      <c r="AZ184" s="42">
        <v>8</v>
      </c>
      <c r="BA184" s="42">
        <v>9</v>
      </c>
      <c r="BB184" s="42">
        <v>7</v>
      </c>
      <c r="BC184" s="42">
        <v>11</v>
      </c>
      <c r="BD184" s="42">
        <v>8</v>
      </c>
      <c r="BE184" s="42">
        <v>8</v>
      </c>
      <c r="BF184" s="42">
        <v>7</v>
      </c>
      <c r="BG184" s="42">
        <v>8</v>
      </c>
      <c r="BH184" s="42">
        <v>8</v>
      </c>
      <c r="BI184" s="42">
        <v>7</v>
      </c>
      <c r="BJ184" s="42">
        <v>6</v>
      </c>
      <c r="BK184" s="42">
        <v>6</v>
      </c>
      <c r="BL184" s="42">
        <v>7</v>
      </c>
      <c r="BM184" s="42">
        <v>6</v>
      </c>
      <c r="BN184" s="42">
        <v>6</v>
      </c>
      <c r="BO184" s="42">
        <v>8</v>
      </c>
      <c r="BP184" s="42">
        <v>7</v>
      </c>
      <c r="BQ184" s="42">
        <v>7</v>
      </c>
      <c r="BR184" s="42">
        <v>6</v>
      </c>
      <c r="BS184" s="42">
        <v>6</v>
      </c>
      <c r="BT184" s="42">
        <v>6</v>
      </c>
      <c r="BU184" s="42">
        <v>6</v>
      </c>
      <c r="BV184" s="42">
        <v>8</v>
      </c>
      <c r="BW184" s="42">
        <v>6</v>
      </c>
      <c r="BX184" s="42">
        <v>8</v>
      </c>
      <c r="BY184" s="42">
        <v>6</v>
      </c>
      <c r="BZ184" s="42">
        <v>8</v>
      </c>
      <c r="CA184" s="42">
        <v>6</v>
      </c>
      <c r="CB184" s="42">
        <v>7</v>
      </c>
      <c r="CC184" s="42">
        <v>7</v>
      </c>
      <c r="CD184" s="42">
        <v>8</v>
      </c>
      <c r="CE184" s="42">
        <v>8</v>
      </c>
      <c r="CF184" s="42">
        <v>7</v>
      </c>
      <c r="CG184" s="42">
        <v>7</v>
      </c>
      <c r="CH184" s="42">
        <v>6</v>
      </c>
      <c r="CI184" s="42">
        <v>6</v>
      </c>
      <c r="CJ184" s="42">
        <v>7</v>
      </c>
      <c r="CK184" s="42">
        <v>7</v>
      </c>
      <c r="CL184" s="42">
        <v>7</v>
      </c>
      <c r="CM184" s="42">
        <v>8</v>
      </c>
      <c r="CN184" s="42">
        <v>7</v>
      </c>
      <c r="CO184" s="42">
        <v>8</v>
      </c>
      <c r="CP184" s="42">
        <v>8</v>
      </c>
      <c r="CQ184" s="42">
        <v>7</v>
      </c>
      <c r="CR184" s="42">
        <v>7</v>
      </c>
      <c r="CS184" s="42">
        <v>11</v>
      </c>
      <c r="CT184" s="42">
        <v>6</v>
      </c>
      <c r="CU184" s="50">
        <v>5</v>
      </c>
      <c r="CV184" s="50">
        <v>7</v>
      </c>
      <c r="CW184" s="50">
        <v>5</v>
      </c>
      <c r="CX184" s="50">
        <v>6</v>
      </c>
    </row>
    <row r="185" spans="1:102">
      <c r="A185" s="7" t="s">
        <v>351</v>
      </c>
      <c r="B185" s="24" t="s">
        <v>1096</v>
      </c>
      <c r="C185" s="42">
        <v>9</v>
      </c>
      <c r="D185" s="42">
        <v>9</v>
      </c>
      <c r="E185" s="42">
        <v>8</v>
      </c>
      <c r="F185" s="42">
        <v>9</v>
      </c>
      <c r="G185" s="42">
        <v>6</v>
      </c>
      <c r="H185" s="42">
        <v>9</v>
      </c>
      <c r="I185" s="42">
        <v>7</v>
      </c>
      <c r="J185" s="42">
        <v>5</v>
      </c>
      <c r="K185" s="42">
        <v>4</v>
      </c>
      <c r="L185" s="42">
        <v>5</v>
      </c>
      <c r="M185" s="42">
        <v>2</v>
      </c>
      <c r="N185" s="42">
        <v>3</v>
      </c>
      <c r="O185" s="42">
        <v>8</v>
      </c>
      <c r="P185" s="42">
        <v>11</v>
      </c>
      <c r="Q185" s="42">
        <v>5</v>
      </c>
      <c r="R185" s="42">
        <v>6</v>
      </c>
      <c r="S185" s="42">
        <v>4</v>
      </c>
      <c r="T185" s="42">
        <v>2</v>
      </c>
      <c r="U185" s="42">
        <v>3</v>
      </c>
      <c r="V185" s="42">
        <v>3</v>
      </c>
      <c r="W185" s="49">
        <v>1</v>
      </c>
      <c r="X185" s="42">
        <v>2</v>
      </c>
      <c r="Y185" s="42">
        <v>3</v>
      </c>
      <c r="Z185" s="42">
        <v>3</v>
      </c>
      <c r="AA185" s="42">
        <v>2</v>
      </c>
      <c r="AB185" s="42">
        <v>3</v>
      </c>
      <c r="AC185" s="42">
        <v>2</v>
      </c>
      <c r="AD185" s="42">
        <v>2</v>
      </c>
      <c r="AE185" s="42">
        <v>2</v>
      </c>
      <c r="AF185" s="42">
        <v>3</v>
      </c>
      <c r="AG185" s="42">
        <v>2</v>
      </c>
      <c r="AH185" s="42">
        <v>1</v>
      </c>
      <c r="AI185" s="42">
        <v>2</v>
      </c>
      <c r="AJ185" s="42">
        <v>5</v>
      </c>
      <c r="AK185" s="42">
        <v>1</v>
      </c>
      <c r="AL185" s="42">
        <v>1</v>
      </c>
      <c r="AM185" s="42">
        <v>1</v>
      </c>
      <c r="AN185" s="42">
        <v>1</v>
      </c>
      <c r="AO185" s="42">
        <v>2</v>
      </c>
      <c r="AP185" s="42">
        <v>2</v>
      </c>
      <c r="AQ185" s="42">
        <v>1</v>
      </c>
      <c r="AR185" s="42">
        <v>2</v>
      </c>
      <c r="AS185" s="42">
        <v>4</v>
      </c>
      <c r="AT185" s="42">
        <v>2</v>
      </c>
      <c r="AU185" s="42">
        <v>2</v>
      </c>
      <c r="AV185" s="42">
        <v>1</v>
      </c>
      <c r="AW185" s="42">
        <v>2</v>
      </c>
      <c r="AX185" s="42">
        <v>2</v>
      </c>
      <c r="AY185" s="42">
        <v>2</v>
      </c>
      <c r="AZ185" s="42">
        <v>2</v>
      </c>
      <c r="BA185" s="42">
        <v>1</v>
      </c>
      <c r="BB185" s="42">
        <v>0</v>
      </c>
      <c r="BC185" s="42">
        <v>2</v>
      </c>
      <c r="BD185" s="42">
        <v>1</v>
      </c>
      <c r="BE185" s="42">
        <v>0</v>
      </c>
      <c r="BF185" s="42">
        <v>1</v>
      </c>
      <c r="BG185" s="42">
        <v>2</v>
      </c>
      <c r="BH185" s="42">
        <v>1</v>
      </c>
      <c r="BI185" s="42">
        <v>1</v>
      </c>
      <c r="BJ185" s="42">
        <v>1</v>
      </c>
      <c r="BK185" s="42">
        <v>1</v>
      </c>
      <c r="BL185" s="42">
        <v>0</v>
      </c>
      <c r="BM185" s="42">
        <v>0</v>
      </c>
      <c r="BN185" s="42">
        <v>1</v>
      </c>
      <c r="BO185" s="42">
        <v>0</v>
      </c>
      <c r="BP185" s="42">
        <v>1</v>
      </c>
      <c r="BQ185" s="42">
        <v>1</v>
      </c>
      <c r="BR185" s="42">
        <v>1</v>
      </c>
      <c r="BS185" s="42">
        <v>1</v>
      </c>
      <c r="BT185" s="42">
        <v>1</v>
      </c>
      <c r="BU185" s="42">
        <v>3</v>
      </c>
      <c r="BV185" s="42">
        <v>3</v>
      </c>
      <c r="BW185" s="42">
        <v>2</v>
      </c>
      <c r="BX185" s="42">
        <v>6</v>
      </c>
      <c r="BY185" s="42">
        <v>2</v>
      </c>
      <c r="BZ185" s="42">
        <v>1</v>
      </c>
      <c r="CA185" s="42">
        <v>2</v>
      </c>
      <c r="CB185" s="42">
        <v>1</v>
      </c>
      <c r="CC185" s="42">
        <v>1</v>
      </c>
      <c r="CD185" s="42">
        <v>1</v>
      </c>
      <c r="CE185" s="42">
        <v>1</v>
      </c>
      <c r="CF185" s="42">
        <v>2</v>
      </c>
      <c r="CG185" s="42">
        <v>1</v>
      </c>
      <c r="CH185" s="42">
        <v>2</v>
      </c>
      <c r="CI185" s="42">
        <v>2</v>
      </c>
      <c r="CJ185" s="42">
        <v>1</v>
      </c>
      <c r="CK185" s="42">
        <v>1</v>
      </c>
      <c r="CL185" s="42">
        <v>0</v>
      </c>
      <c r="CM185" s="42">
        <v>0</v>
      </c>
      <c r="CN185" s="42">
        <v>1</v>
      </c>
      <c r="CO185" s="42">
        <v>1</v>
      </c>
      <c r="CP185" s="42">
        <v>0</v>
      </c>
      <c r="CQ185" s="42">
        <v>0</v>
      </c>
      <c r="CR185" s="42">
        <v>1</v>
      </c>
      <c r="CS185" s="42">
        <v>1</v>
      </c>
      <c r="CT185" s="42">
        <v>1</v>
      </c>
      <c r="CU185" s="50">
        <v>0</v>
      </c>
      <c r="CV185" s="50">
        <v>0</v>
      </c>
      <c r="CW185" s="50">
        <v>2</v>
      </c>
      <c r="CX185" s="50">
        <v>1</v>
      </c>
    </row>
    <row r="186" spans="1:102">
      <c r="A186" s="15" t="s">
        <v>353</v>
      </c>
      <c r="B186" s="24" t="s">
        <v>1097</v>
      </c>
      <c r="C186" s="42">
        <v>1</v>
      </c>
      <c r="D186" s="42">
        <v>1</v>
      </c>
      <c r="E186" s="42">
        <v>2</v>
      </c>
      <c r="F186" s="42">
        <v>2</v>
      </c>
      <c r="G186" s="42">
        <v>1</v>
      </c>
      <c r="H186" s="42">
        <v>2</v>
      </c>
      <c r="I186" s="42">
        <v>1</v>
      </c>
      <c r="J186" s="42">
        <v>1</v>
      </c>
      <c r="K186" s="42">
        <v>1</v>
      </c>
      <c r="L186" s="42">
        <v>0</v>
      </c>
      <c r="M186" s="42">
        <v>0</v>
      </c>
      <c r="N186" s="42">
        <v>0</v>
      </c>
      <c r="O186" s="42">
        <v>2</v>
      </c>
      <c r="P186" s="42">
        <v>5</v>
      </c>
      <c r="Q186" s="42">
        <v>1</v>
      </c>
      <c r="R186" s="42">
        <v>1</v>
      </c>
      <c r="S186" s="42">
        <v>1</v>
      </c>
      <c r="T186" s="42">
        <v>1</v>
      </c>
      <c r="U186" s="42">
        <v>1</v>
      </c>
      <c r="V186" s="42">
        <v>1</v>
      </c>
      <c r="W186" s="49">
        <v>0</v>
      </c>
      <c r="X186" s="42">
        <v>0</v>
      </c>
      <c r="Y186" s="42">
        <v>1</v>
      </c>
      <c r="Z186" s="42">
        <v>0</v>
      </c>
      <c r="AA186" s="42">
        <v>0</v>
      </c>
      <c r="AB186" s="42">
        <v>1</v>
      </c>
      <c r="AC186" s="42">
        <v>0</v>
      </c>
      <c r="AD186" s="42">
        <v>0</v>
      </c>
      <c r="AE186" s="42">
        <v>0</v>
      </c>
      <c r="AF186" s="42">
        <v>1</v>
      </c>
      <c r="AG186" s="42">
        <v>1</v>
      </c>
      <c r="AH186" s="42">
        <v>0</v>
      </c>
      <c r="AI186" s="42">
        <v>1</v>
      </c>
      <c r="AJ186" s="42">
        <v>1</v>
      </c>
      <c r="AK186" s="42">
        <v>0</v>
      </c>
      <c r="AL186" s="42">
        <v>0</v>
      </c>
      <c r="AM186" s="42">
        <v>0</v>
      </c>
      <c r="AN186" s="42">
        <v>0</v>
      </c>
      <c r="AO186" s="42">
        <v>1</v>
      </c>
      <c r="AP186" s="42">
        <v>0</v>
      </c>
      <c r="AQ186" s="42">
        <v>0</v>
      </c>
      <c r="AR186" s="42">
        <v>0</v>
      </c>
      <c r="AS186" s="42">
        <v>2</v>
      </c>
      <c r="AT186" s="42">
        <v>0</v>
      </c>
      <c r="AU186" s="42">
        <v>0</v>
      </c>
      <c r="AV186" s="42">
        <v>0</v>
      </c>
      <c r="AW186" s="42">
        <v>1</v>
      </c>
      <c r="AX186" s="42">
        <v>0</v>
      </c>
      <c r="AY186" s="42">
        <v>0</v>
      </c>
      <c r="AZ186" s="42">
        <v>1</v>
      </c>
      <c r="BA186" s="42">
        <v>0</v>
      </c>
      <c r="BB186" s="42">
        <v>0</v>
      </c>
      <c r="BC186" s="42">
        <v>1</v>
      </c>
      <c r="BD186" s="42">
        <v>0</v>
      </c>
      <c r="BE186" s="42">
        <v>0</v>
      </c>
      <c r="BF186" s="42">
        <v>0</v>
      </c>
      <c r="BG186" s="42">
        <v>0</v>
      </c>
      <c r="BH186" s="42">
        <v>0</v>
      </c>
      <c r="BI186" s="42">
        <v>0</v>
      </c>
      <c r="BJ186" s="42">
        <v>0</v>
      </c>
      <c r="BK186" s="42">
        <v>0</v>
      </c>
      <c r="BL186" s="42">
        <v>0</v>
      </c>
      <c r="BM186" s="42">
        <v>0</v>
      </c>
      <c r="BN186" s="42">
        <v>0</v>
      </c>
      <c r="BO186" s="42">
        <v>0</v>
      </c>
      <c r="BP186" s="42">
        <v>0</v>
      </c>
      <c r="BQ186" s="42">
        <v>0</v>
      </c>
      <c r="BR186" s="42">
        <v>0</v>
      </c>
      <c r="BS186" s="42">
        <v>0</v>
      </c>
      <c r="BT186" s="42">
        <v>0</v>
      </c>
      <c r="BU186" s="42">
        <v>1</v>
      </c>
      <c r="BV186" s="42">
        <v>1</v>
      </c>
      <c r="BW186" s="42">
        <v>0</v>
      </c>
      <c r="BX186" s="42">
        <v>5</v>
      </c>
      <c r="BY186" s="42">
        <v>0</v>
      </c>
      <c r="BZ186" s="42">
        <v>0</v>
      </c>
      <c r="CA186" s="42">
        <v>1</v>
      </c>
      <c r="CB186" s="42">
        <v>0</v>
      </c>
      <c r="CC186" s="42">
        <v>0</v>
      </c>
      <c r="CD186" s="42">
        <v>0</v>
      </c>
      <c r="CE186" s="42">
        <v>0</v>
      </c>
      <c r="CF186" s="42">
        <v>0</v>
      </c>
      <c r="CG186" s="42">
        <v>0</v>
      </c>
      <c r="CH186" s="42">
        <v>1</v>
      </c>
      <c r="CI186" s="42">
        <v>1</v>
      </c>
      <c r="CJ186" s="42">
        <v>0</v>
      </c>
      <c r="CK186" s="42">
        <v>0</v>
      </c>
      <c r="CL186" s="42">
        <v>0</v>
      </c>
      <c r="CM186" s="42">
        <v>0</v>
      </c>
      <c r="CN186" s="42">
        <v>0</v>
      </c>
      <c r="CO186" s="42">
        <v>1</v>
      </c>
      <c r="CP186" s="42">
        <v>0</v>
      </c>
      <c r="CQ186" s="42">
        <v>0</v>
      </c>
      <c r="CR186" s="42">
        <v>1</v>
      </c>
      <c r="CS186" s="42">
        <v>0</v>
      </c>
      <c r="CT186" s="42">
        <v>0</v>
      </c>
      <c r="CU186" s="50">
        <v>0</v>
      </c>
      <c r="CV186" s="50">
        <v>0</v>
      </c>
      <c r="CW186" s="50">
        <v>1</v>
      </c>
      <c r="CX186" s="50">
        <v>0</v>
      </c>
    </row>
    <row r="187" spans="1:102">
      <c r="A187" s="13" t="s">
        <v>355</v>
      </c>
      <c r="B187" s="24" t="s">
        <v>1098</v>
      </c>
      <c r="C187" s="42">
        <v>1</v>
      </c>
      <c r="D187" s="42">
        <v>1</v>
      </c>
      <c r="E187" s="42">
        <v>2</v>
      </c>
      <c r="F187" s="42">
        <v>2</v>
      </c>
      <c r="G187" s="42">
        <v>1</v>
      </c>
      <c r="H187" s="42">
        <v>2</v>
      </c>
      <c r="I187" s="42">
        <v>1</v>
      </c>
      <c r="J187" s="42">
        <v>1</v>
      </c>
      <c r="K187" s="42">
        <v>1</v>
      </c>
      <c r="L187" s="42">
        <v>0</v>
      </c>
      <c r="M187" s="42">
        <v>0</v>
      </c>
      <c r="N187" s="42">
        <v>0</v>
      </c>
      <c r="O187" s="42">
        <v>2</v>
      </c>
      <c r="P187" s="42">
        <v>5</v>
      </c>
      <c r="Q187" s="42">
        <v>1</v>
      </c>
      <c r="R187" s="42">
        <v>1</v>
      </c>
      <c r="S187" s="42">
        <v>1</v>
      </c>
      <c r="T187" s="42">
        <v>1</v>
      </c>
      <c r="U187" s="42">
        <v>1</v>
      </c>
      <c r="V187" s="42">
        <v>1</v>
      </c>
      <c r="W187" s="49">
        <v>0</v>
      </c>
      <c r="X187" s="42">
        <v>0</v>
      </c>
      <c r="Y187" s="42">
        <v>1</v>
      </c>
      <c r="Z187" s="42">
        <v>0</v>
      </c>
      <c r="AA187" s="42">
        <v>0</v>
      </c>
      <c r="AB187" s="42">
        <v>1</v>
      </c>
      <c r="AC187" s="42">
        <v>0</v>
      </c>
      <c r="AD187" s="42">
        <v>0</v>
      </c>
      <c r="AE187" s="42">
        <v>0</v>
      </c>
      <c r="AF187" s="42">
        <v>1</v>
      </c>
      <c r="AG187" s="42">
        <v>1</v>
      </c>
      <c r="AH187" s="42">
        <v>0</v>
      </c>
      <c r="AI187" s="42">
        <v>1</v>
      </c>
      <c r="AJ187" s="42">
        <v>1</v>
      </c>
      <c r="AK187" s="42">
        <v>0</v>
      </c>
      <c r="AL187" s="42">
        <v>0</v>
      </c>
      <c r="AM187" s="42">
        <v>0</v>
      </c>
      <c r="AN187" s="42">
        <v>0</v>
      </c>
      <c r="AO187" s="42">
        <v>1</v>
      </c>
      <c r="AP187" s="42">
        <v>0</v>
      </c>
      <c r="AQ187" s="42">
        <v>0</v>
      </c>
      <c r="AR187" s="42">
        <v>0</v>
      </c>
      <c r="AS187" s="42">
        <v>2</v>
      </c>
      <c r="AT187" s="42">
        <v>0</v>
      </c>
      <c r="AU187" s="42">
        <v>0</v>
      </c>
      <c r="AV187" s="42">
        <v>0</v>
      </c>
      <c r="AW187" s="42">
        <v>1</v>
      </c>
      <c r="AX187" s="42">
        <v>0</v>
      </c>
      <c r="AY187" s="42">
        <v>0</v>
      </c>
      <c r="AZ187" s="42">
        <v>1</v>
      </c>
      <c r="BA187" s="42">
        <v>0</v>
      </c>
      <c r="BB187" s="42">
        <v>0</v>
      </c>
      <c r="BC187" s="42">
        <v>1</v>
      </c>
      <c r="BD187" s="42">
        <v>0</v>
      </c>
      <c r="BE187" s="42">
        <v>0</v>
      </c>
      <c r="BF187" s="42">
        <v>0</v>
      </c>
      <c r="BG187" s="42">
        <v>0</v>
      </c>
      <c r="BH187" s="42">
        <v>0</v>
      </c>
      <c r="BI187" s="42">
        <v>0</v>
      </c>
      <c r="BJ187" s="42">
        <v>0</v>
      </c>
      <c r="BK187" s="42">
        <v>0</v>
      </c>
      <c r="BL187" s="42">
        <v>0</v>
      </c>
      <c r="BM187" s="42">
        <v>0</v>
      </c>
      <c r="BN187" s="42">
        <v>0</v>
      </c>
      <c r="BO187" s="42">
        <v>0</v>
      </c>
      <c r="BP187" s="42">
        <v>0</v>
      </c>
      <c r="BQ187" s="42">
        <v>0</v>
      </c>
      <c r="BR187" s="42">
        <v>0</v>
      </c>
      <c r="BS187" s="42">
        <v>0</v>
      </c>
      <c r="BT187" s="42">
        <v>0</v>
      </c>
      <c r="BU187" s="42">
        <v>1</v>
      </c>
      <c r="BV187" s="42">
        <v>1</v>
      </c>
      <c r="BW187" s="42">
        <v>0</v>
      </c>
      <c r="BX187" s="42">
        <v>5</v>
      </c>
      <c r="BY187" s="42">
        <v>0</v>
      </c>
      <c r="BZ187" s="42">
        <v>0</v>
      </c>
      <c r="CA187" s="42">
        <v>1</v>
      </c>
      <c r="CB187" s="42">
        <v>0</v>
      </c>
      <c r="CC187" s="42">
        <v>0</v>
      </c>
      <c r="CD187" s="42">
        <v>0</v>
      </c>
      <c r="CE187" s="42">
        <v>0</v>
      </c>
      <c r="CF187" s="42">
        <v>0</v>
      </c>
      <c r="CG187" s="42">
        <v>0</v>
      </c>
      <c r="CH187" s="42">
        <v>1</v>
      </c>
      <c r="CI187" s="42">
        <v>1</v>
      </c>
      <c r="CJ187" s="42">
        <v>0</v>
      </c>
      <c r="CK187" s="42">
        <v>0</v>
      </c>
      <c r="CL187" s="42">
        <v>0</v>
      </c>
      <c r="CM187" s="42">
        <v>0</v>
      </c>
      <c r="CN187" s="42">
        <v>0</v>
      </c>
      <c r="CO187" s="42">
        <v>1</v>
      </c>
      <c r="CP187" s="42">
        <v>0</v>
      </c>
      <c r="CQ187" s="42">
        <v>0</v>
      </c>
      <c r="CR187" s="42">
        <v>1</v>
      </c>
      <c r="CS187" s="42">
        <v>0</v>
      </c>
      <c r="CT187" s="42">
        <v>0</v>
      </c>
      <c r="CU187" s="50">
        <v>0</v>
      </c>
      <c r="CV187" s="50">
        <v>0</v>
      </c>
      <c r="CW187" s="50">
        <v>1</v>
      </c>
      <c r="CX187" s="50">
        <v>0</v>
      </c>
    </row>
    <row r="188" spans="1:102">
      <c r="A188" s="15" t="s">
        <v>357</v>
      </c>
      <c r="B188" s="24" t="s">
        <v>1099</v>
      </c>
      <c r="C188" s="42">
        <v>8</v>
      </c>
      <c r="D188" s="42">
        <v>8</v>
      </c>
      <c r="E188" s="42">
        <v>6</v>
      </c>
      <c r="F188" s="42">
        <v>7</v>
      </c>
      <c r="G188" s="42">
        <v>5</v>
      </c>
      <c r="H188" s="42">
        <v>7</v>
      </c>
      <c r="I188" s="42">
        <v>6</v>
      </c>
      <c r="J188" s="42">
        <v>4</v>
      </c>
      <c r="K188" s="42">
        <v>3</v>
      </c>
      <c r="L188" s="42">
        <v>5</v>
      </c>
      <c r="M188" s="42">
        <v>2</v>
      </c>
      <c r="N188" s="42">
        <v>3</v>
      </c>
      <c r="O188" s="42">
        <v>6</v>
      </c>
      <c r="P188" s="42">
        <v>6</v>
      </c>
      <c r="Q188" s="42">
        <v>4</v>
      </c>
      <c r="R188" s="42">
        <v>5</v>
      </c>
      <c r="S188" s="42">
        <v>3</v>
      </c>
      <c r="T188" s="42">
        <v>1</v>
      </c>
      <c r="U188" s="42">
        <v>2</v>
      </c>
      <c r="V188" s="42">
        <v>2</v>
      </c>
      <c r="W188" s="49">
        <v>1</v>
      </c>
      <c r="X188" s="42">
        <v>2</v>
      </c>
      <c r="Y188" s="42">
        <v>2</v>
      </c>
      <c r="Z188" s="42">
        <v>3</v>
      </c>
      <c r="AA188" s="42">
        <v>2</v>
      </c>
      <c r="AB188" s="42">
        <v>2</v>
      </c>
      <c r="AC188" s="42">
        <v>2</v>
      </c>
      <c r="AD188" s="42">
        <v>2</v>
      </c>
      <c r="AE188" s="42">
        <v>2</v>
      </c>
      <c r="AF188" s="42">
        <v>2</v>
      </c>
      <c r="AG188" s="42">
        <v>1</v>
      </c>
      <c r="AH188" s="42">
        <v>1</v>
      </c>
      <c r="AI188" s="42">
        <v>1</v>
      </c>
      <c r="AJ188" s="42">
        <v>4</v>
      </c>
      <c r="AK188" s="42">
        <v>1</v>
      </c>
      <c r="AL188" s="42">
        <v>1</v>
      </c>
      <c r="AM188" s="42">
        <v>1</v>
      </c>
      <c r="AN188" s="42">
        <v>1</v>
      </c>
      <c r="AO188" s="42">
        <v>1</v>
      </c>
      <c r="AP188" s="42">
        <v>2</v>
      </c>
      <c r="AQ188" s="42">
        <v>1</v>
      </c>
      <c r="AR188" s="42">
        <v>2</v>
      </c>
      <c r="AS188" s="42">
        <v>2</v>
      </c>
      <c r="AT188" s="42">
        <v>2</v>
      </c>
      <c r="AU188" s="42">
        <v>2</v>
      </c>
      <c r="AV188" s="42">
        <v>1</v>
      </c>
      <c r="AW188" s="42">
        <v>1</v>
      </c>
      <c r="AX188" s="42">
        <v>2</v>
      </c>
      <c r="AY188" s="42">
        <v>2</v>
      </c>
      <c r="AZ188" s="42">
        <v>1</v>
      </c>
      <c r="BA188" s="42">
        <v>1</v>
      </c>
      <c r="BB188" s="42">
        <v>0</v>
      </c>
      <c r="BC188" s="42">
        <v>1</v>
      </c>
      <c r="BD188" s="42">
        <v>1</v>
      </c>
      <c r="BE188" s="42">
        <v>0</v>
      </c>
      <c r="BF188" s="42">
        <v>1</v>
      </c>
      <c r="BG188" s="42">
        <v>2</v>
      </c>
      <c r="BH188" s="42">
        <v>1</v>
      </c>
      <c r="BI188" s="42">
        <v>1</v>
      </c>
      <c r="BJ188" s="42">
        <v>1</v>
      </c>
      <c r="BK188" s="42">
        <v>1</v>
      </c>
      <c r="BL188" s="42">
        <v>0</v>
      </c>
      <c r="BM188" s="42">
        <v>0</v>
      </c>
      <c r="BN188" s="42">
        <v>1</v>
      </c>
      <c r="BO188" s="42">
        <v>0</v>
      </c>
      <c r="BP188" s="42">
        <v>1</v>
      </c>
      <c r="BQ188" s="42">
        <v>1</v>
      </c>
      <c r="BR188" s="42">
        <v>1</v>
      </c>
      <c r="BS188" s="42">
        <v>1</v>
      </c>
      <c r="BT188" s="42">
        <v>1</v>
      </c>
      <c r="BU188" s="42">
        <v>2</v>
      </c>
      <c r="BV188" s="42">
        <v>2</v>
      </c>
      <c r="BW188" s="42">
        <v>2</v>
      </c>
      <c r="BX188" s="42">
        <v>1</v>
      </c>
      <c r="BY188" s="42">
        <v>2</v>
      </c>
      <c r="BZ188" s="42">
        <v>1</v>
      </c>
      <c r="CA188" s="42">
        <v>1</v>
      </c>
      <c r="CB188" s="42">
        <v>1</v>
      </c>
      <c r="CC188" s="42">
        <v>1</v>
      </c>
      <c r="CD188" s="42">
        <v>1</v>
      </c>
      <c r="CE188" s="42">
        <v>1</v>
      </c>
      <c r="CF188" s="42">
        <v>2</v>
      </c>
      <c r="CG188" s="42">
        <v>1</v>
      </c>
      <c r="CH188" s="42">
        <v>1</v>
      </c>
      <c r="CI188" s="42">
        <v>1</v>
      </c>
      <c r="CJ188" s="42">
        <v>1</v>
      </c>
      <c r="CK188" s="42">
        <v>1</v>
      </c>
      <c r="CL188" s="42">
        <v>0</v>
      </c>
      <c r="CM188" s="42">
        <v>0</v>
      </c>
      <c r="CN188" s="42">
        <v>1</v>
      </c>
      <c r="CO188" s="42">
        <v>0</v>
      </c>
      <c r="CP188" s="42">
        <v>0</v>
      </c>
      <c r="CQ188" s="42">
        <v>0</v>
      </c>
      <c r="CR188" s="42">
        <v>0</v>
      </c>
      <c r="CS188" s="42">
        <v>1</v>
      </c>
      <c r="CT188" s="42">
        <v>1</v>
      </c>
      <c r="CU188" s="50">
        <v>0</v>
      </c>
      <c r="CV188" s="50">
        <v>0</v>
      </c>
      <c r="CW188" s="50">
        <v>1</v>
      </c>
      <c r="CX188" s="50">
        <v>1</v>
      </c>
    </row>
    <row r="189" spans="1:102">
      <c r="A189" s="13" t="s">
        <v>359</v>
      </c>
      <c r="B189" s="24" t="s">
        <v>1100</v>
      </c>
      <c r="C189" s="42">
        <v>8</v>
      </c>
      <c r="D189" s="42">
        <v>8</v>
      </c>
      <c r="E189" s="42">
        <v>6</v>
      </c>
      <c r="F189" s="42">
        <v>7</v>
      </c>
      <c r="G189" s="42">
        <v>5</v>
      </c>
      <c r="H189" s="42">
        <v>7</v>
      </c>
      <c r="I189" s="42">
        <v>6</v>
      </c>
      <c r="J189" s="42">
        <v>4</v>
      </c>
      <c r="K189" s="42">
        <v>3</v>
      </c>
      <c r="L189" s="42">
        <v>5</v>
      </c>
      <c r="M189" s="42">
        <v>2</v>
      </c>
      <c r="N189" s="42">
        <v>3</v>
      </c>
      <c r="O189" s="42">
        <v>6</v>
      </c>
      <c r="P189" s="42">
        <v>6</v>
      </c>
      <c r="Q189" s="42">
        <v>4</v>
      </c>
      <c r="R189" s="42">
        <v>5</v>
      </c>
      <c r="S189" s="42">
        <v>3</v>
      </c>
      <c r="T189" s="42">
        <v>1</v>
      </c>
      <c r="U189" s="42">
        <v>2</v>
      </c>
      <c r="V189" s="42">
        <v>2</v>
      </c>
      <c r="W189" s="49">
        <v>1</v>
      </c>
      <c r="X189" s="42">
        <v>2</v>
      </c>
      <c r="Y189" s="42">
        <v>2</v>
      </c>
      <c r="Z189" s="42">
        <v>3</v>
      </c>
      <c r="AA189" s="42">
        <v>2</v>
      </c>
      <c r="AB189" s="42">
        <v>2</v>
      </c>
      <c r="AC189" s="42">
        <v>2</v>
      </c>
      <c r="AD189" s="42">
        <v>2</v>
      </c>
      <c r="AE189" s="42">
        <v>2</v>
      </c>
      <c r="AF189" s="42">
        <v>2</v>
      </c>
      <c r="AG189" s="42">
        <v>1</v>
      </c>
      <c r="AH189" s="42">
        <v>1</v>
      </c>
      <c r="AI189" s="42">
        <v>1</v>
      </c>
      <c r="AJ189" s="42">
        <v>4</v>
      </c>
      <c r="AK189" s="42">
        <v>1</v>
      </c>
      <c r="AL189" s="42">
        <v>1</v>
      </c>
      <c r="AM189" s="42">
        <v>1</v>
      </c>
      <c r="AN189" s="42">
        <v>1</v>
      </c>
      <c r="AO189" s="42">
        <v>1</v>
      </c>
      <c r="AP189" s="42">
        <v>2</v>
      </c>
      <c r="AQ189" s="42">
        <v>1</v>
      </c>
      <c r="AR189" s="42">
        <v>2</v>
      </c>
      <c r="AS189" s="42">
        <v>2</v>
      </c>
      <c r="AT189" s="42">
        <v>2</v>
      </c>
      <c r="AU189" s="42">
        <v>2</v>
      </c>
      <c r="AV189" s="42">
        <v>1</v>
      </c>
      <c r="AW189" s="42">
        <v>1</v>
      </c>
      <c r="AX189" s="42">
        <v>2</v>
      </c>
      <c r="AY189" s="42">
        <v>2</v>
      </c>
      <c r="AZ189" s="42">
        <v>1</v>
      </c>
      <c r="BA189" s="42">
        <v>1</v>
      </c>
      <c r="BB189" s="42">
        <v>0</v>
      </c>
      <c r="BC189" s="42">
        <v>1</v>
      </c>
      <c r="BD189" s="42">
        <v>1</v>
      </c>
      <c r="BE189" s="42">
        <v>0</v>
      </c>
      <c r="BF189" s="42">
        <v>1</v>
      </c>
      <c r="BG189" s="42">
        <v>2</v>
      </c>
      <c r="BH189" s="42">
        <v>1</v>
      </c>
      <c r="BI189" s="42">
        <v>1</v>
      </c>
      <c r="BJ189" s="42">
        <v>1</v>
      </c>
      <c r="BK189" s="42">
        <v>1</v>
      </c>
      <c r="BL189" s="42">
        <v>0</v>
      </c>
      <c r="BM189" s="42">
        <v>0</v>
      </c>
      <c r="BN189" s="42">
        <v>1</v>
      </c>
      <c r="BO189" s="42">
        <v>0</v>
      </c>
      <c r="BP189" s="42">
        <v>1</v>
      </c>
      <c r="BQ189" s="42">
        <v>1</v>
      </c>
      <c r="BR189" s="42">
        <v>1</v>
      </c>
      <c r="BS189" s="42">
        <v>1</v>
      </c>
      <c r="BT189" s="42">
        <v>1</v>
      </c>
      <c r="BU189" s="42">
        <v>2</v>
      </c>
      <c r="BV189" s="42">
        <v>2</v>
      </c>
      <c r="BW189" s="42">
        <v>2</v>
      </c>
      <c r="BX189" s="42">
        <v>1</v>
      </c>
      <c r="BY189" s="42">
        <v>2</v>
      </c>
      <c r="BZ189" s="42">
        <v>1</v>
      </c>
      <c r="CA189" s="42">
        <v>1</v>
      </c>
      <c r="CB189" s="42">
        <v>1</v>
      </c>
      <c r="CC189" s="42">
        <v>1</v>
      </c>
      <c r="CD189" s="42">
        <v>1</v>
      </c>
      <c r="CE189" s="42">
        <v>1</v>
      </c>
      <c r="CF189" s="42">
        <v>2</v>
      </c>
      <c r="CG189" s="42">
        <v>1</v>
      </c>
      <c r="CH189" s="42">
        <v>1</v>
      </c>
      <c r="CI189" s="42">
        <v>1</v>
      </c>
      <c r="CJ189" s="42">
        <v>1</v>
      </c>
      <c r="CK189" s="42">
        <v>1</v>
      </c>
      <c r="CL189" s="42">
        <v>0</v>
      </c>
      <c r="CM189" s="42">
        <v>0</v>
      </c>
      <c r="CN189" s="42">
        <v>1</v>
      </c>
      <c r="CO189" s="42">
        <v>0</v>
      </c>
      <c r="CP189" s="42">
        <v>0</v>
      </c>
      <c r="CQ189" s="42">
        <v>0</v>
      </c>
      <c r="CR189" s="42">
        <v>0</v>
      </c>
      <c r="CS189" s="42">
        <v>1</v>
      </c>
      <c r="CT189" s="42">
        <v>1</v>
      </c>
      <c r="CU189" s="50">
        <v>0</v>
      </c>
      <c r="CV189" s="50">
        <v>0</v>
      </c>
      <c r="CW189" s="50">
        <v>1</v>
      </c>
      <c r="CX189" s="50">
        <v>1</v>
      </c>
    </row>
    <row r="190" spans="1:102">
      <c r="A190" s="7" t="s">
        <v>361</v>
      </c>
      <c r="B190" s="24" t="s">
        <v>1101</v>
      </c>
      <c r="C190" s="42">
        <v>1352</v>
      </c>
      <c r="D190" s="42">
        <v>1254</v>
      </c>
      <c r="E190" s="42">
        <v>1428</v>
      </c>
      <c r="F190" s="42">
        <v>1649</v>
      </c>
      <c r="G190" s="42">
        <v>1908</v>
      </c>
      <c r="H190" s="42">
        <v>1457</v>
      </c>
      <c r="I190" s="42">
        <v>1595</v>
      </c>
      <c r="J190" s="42">
        <v>1680</v>
      </c>
      <c r="K190" s="42">
        <v>2042</v>
      </c>
      <c r="L190" s="42">
        <v>2597</v>
      </c>
      <c r="M190" s="42">
        <v>2447</v>
      </c>
      <c r="N190" s="42">
        <v>1795</v>
      </c>
      <c r="O190" s="42">
        <v>2445</v>
      </c>
      <c r="P190" s="42">
        <v>3791</v>
      </c>
      <c r="Q190" s="42">
        <v>4411</v>
      </c>
      <c r="R190" s="42">
        <v>3093</v>
      </c>
      <c r="S190" s="42">
        <v>3122</v>
      </c>
      <c r="T190" s="42">
        <v>3401</v>
      </c>
      <c r="U190" s="42">
        <v>2354</v>
      </c>
      <c r="V190" s="42">
        <v>2016</v>
      </c>
      <c r="W190" s="49">
        <v>380</v>
      </c>
      <c r="X190" s="42">
        <v>346</v>
      </c>
      <c r="Y190" s="42">
        <v>310</v>
      </c>
      <c r="Z190" s="42">
        <v>316</v>
      </c>
      <c r="AA190" s="42">
        <v>285</v>
      </c>
      <c r="AB190" s="42">
        <v>387</v>
      </c>
      <c r="AC190" s="42">
        <v>173</v>
      </c>
      <c r="AD190" s="42">
        <v>409</v>
      </c>
      <c r="AE190" s="42">
        <v>291</v>
      </c>
      <c r="AF190" s="42">
        <v>480</v>
      </c>
      <c r="AG190" s="42">
        <v>233</v>
      </c>
      <c r="AH190" s="42">
        <v>424</v>
      </c>
      <c r="AI190" s="42">
        <v>390</v>
      </c>
      <c r="AJ190" s="42">
        <v>632</v>
      </c>
      <c r="AK190" s="42">
        <v>237</v>
      </c>
      <c r="AL190" s="42">
        <v>390</v>
      </c>
      <c r="AM190" s="42">
        <v>454</v>
      </c>
      <c r="AN190" s="42">
        <v>690</v>
      </c>
      <c r="AO190" s="42">
        <v>428</v>
      </c>
      <c r="AP190" s="42">
        <v>336</v>
      </c>
      <c r="AQ190" s="42">
        <v>347</v>
      </c>
      <c r="AR190" s="42">
        <v>484</v>
      </c>
      <c r="AS190" s="42">
        <v>267</v>
      </c>
      <c r="AT190" s="42">
        <v>359</v>
      </c>
      <c r="AU190" s="42">
        <v>481</v>
      </c>
      <c r="AV190" s="42">
        <v>473</v>
      </c>
      <c r="AW190" s="42">
        <v>226</v>
      </c>
      <c r="AX190" s="42">
        <v>415</v>
      </c>
      <c r="AY190" s="42">
        <v>369</v>
      </c>
      <c r="AZ190" s="42">
        <v>572</v>
      </c>
      <c r="BA190" s="42">
        <v>269</v>
      </c>
      <c r="BB190" s="42">
        <v>470</v>
      </c>
      <c r="BC190" s="42">
        <v>502</v>
      </c>
      <c r="BD190" s="42">
        <v>703</v>
      </c>
      <c r="BE190" s="42">
        <v>258</v>
      </c>
      <c r="BF190" s="42">
        <v>579</v>
      </c>
      <c r="BG190" s="42">
        <v>556</v>
      </c>
      <c r="BH190" s="42">
        <v>832</v>
      </c>
      <c r="BI190" s="42">
        <v>674</v>
      </c>
      <c r="BJ190" s="42">
        <v>535</v>
      </c>
      <c r="BK190" s="42">
        <v>502</v>
      </c>
      <c r="BL190" s="42">
        <v>756</v>
      </c>
      <c r="BM190" s="42">
        <v>596</v>
      </c>
      <c r="BN190" s="42">
        <v>593</v>
      </c>
      <c r="BO190" s="42">
        <v>495</v>
      </c>
      <c r="BP190" s="42">
        <v>546</v>
      </c>
      <c r="BQ190" s="42">
        <v>270</v>
      </c>
      <c r="BR190" s="42">
        <v>484</v>
      </c>
      <c r="BS190" s="42">
        <v>586</v>
      </c>
      <c r="BT190" s="42">
        <v>746</v>
      </c>
      <c r="BU190" s="42">
        <v>375</v>
      </c>
      <c r="BV190" s="42">
        <v>738</v>
      </c>
      <c r="BW190" s="42">
        <v>704</v>
      </c>
      <c r="BX190" s="42">
        <v>1524</v>
      </c>
      <c r="BY190" s="42">
        <v>807</v>
      </c>
      <c r="BZ190" s="42">
        <v>756</v>
      </c>
      <c r="CA190" s="42">
        <v>953</v>
      </c>
      <c r="CB190" s="42">
        <v>1350</v>
      </c>
      <c r="CC190" s="42">
        <v>1041</v>
      </c>
      <c r="CD190" s="42">
        <v>1067</v>
      </c>
      <c r="CE190" s="42">
        <v>821</v>
      </c>
      <c r="CF190" s="42">
        <v>1040</v>
      </c>
      <c r="CG190" s="42">
        <v>558</v>
      </c>
      <c r="CH190" s="42">
        <v>674</v>
      </c>
      <c r="CI190" s="42">
        <v>878</v>
      </c>
      <c r="CJ190" s="42">
        <v>733</v>
      </c>
      <c r="CK190" s="42">
        <v>817</v>
      </c>
      <c r="CL190" s="42">
        <v>694</v>
      </c>
      <c r="CM190" s="42">
        <v>847</v>
      </c>
      <c r="CN190" s="42">
        <v>1018</v>
      </c>
      <c r="CO190" s="42">
        <v>869</v>
      </c>
      <c r="CP190" s="42">
        <v>667</v>
      </c>
      <c r="CQ190" s="42">
        <v>821</v>
      </c>
      <c r="CR190" s="42">
        <v>624</v>
      </c>
      <c r="CS190" s="42">
        <v>482</v>
      </c>
      <c r="CT190" s="42">
        <v>427</v>
      </c>
      <c r="CU190" s="50">
        <v>434</v>
      </c>
      <c r="CV190" s="50">
        <v>472</v>
      </c>
      <c r="CW190" s="50">
        <v>502</v>
      </c>
      <c r="CX190" s="50">
        <v>608</v>
      </c>
    </row>
    <row r="191" spans="1:102">
      <c r="A191" s="15" t="s">
        <v>363</v>
      </c>
      <c r="B191" s="24" t="s">
        <v>1102</v>
      </c>
      <c r="C191" s="42">
        <v>983</v>
      </c>
      <c r="D191" s="42">
        <v>868</v>
      </c>
      <c r="E191" s="42">
        <v>1078</v>
      </c>
      <c r="F191" s="42">
        <v>1311</v>
      </c>
      <c r="G191" s="42">
        <v>1494</v>
      </c>
      <c r="H191" s="42">
        <v>1044</v>
      </c>
      <c r="I191" s="42">
        <v>1149</v>
      </c>
      <c r="J191" s="42">
        <v>1295</v>
      </c>
      <c r="K191" s="42">
        <v>1676</v>
      </c>
      <c r="L191" s="42">
        <v>2138</v>
      </c>
      <c r="M191" s="42">
        <v>2091</v>
      </c>
      <c r="N191" s="42">
        <v>1530</v>
      </c>
      <c r="O191" s="42">
        <v>2095</v>
      </c>
      <c r="P191" s="42">
        <v>3128</v>
      </c>
      <c r="Q191" s="42">
        <v>3701</v>
      </c>
      <c r="R191" s="42">
        <v>2393</v>
      </c>
      <c r="S191" s="42">
        <v>2320</v>
      </c>
      <c r="T191" s="42">
        <v>2537</v>
      </c>
      <c r="U191" s="42">
        <v>1527</v>
      </c>
      <c r="V191" s="42">
        <v>1492</v>
      </c>
      <c r="W191" s="49">
        <v>320</v>
      </c>
      <c r="X191" s="42">
        <v>248</v>
      </c>
      <c r="Y191" s="42">
        <v>226</v>
      </c>
      <c r="Z191" s="42">
        <v>189</v>
      </c>
      <c r="AA191" s="42">
        <v>189</v>
      </c>
      <c r="AB191" s="42">
        <v>255</v>
      </c>
      <c r="AC191" s="42">
        <v>129</v>
      </c>
      <c r="AD191" s="42">
        <v>295</v>
      </c>
      <c r="AE191" s="42">
        <v>221</v>
      </c>
      <c r="AF191" s="42">
        <v>357</v>
      </c>
      <c r="AG191" s="42">
        <v>169</v>
      </c>
      <c r="AH191" s="42">
        <v>331</v>
      </c>
      <c r="AI191" s="42">
        <v>291</v>
      </c>
      <c r="AJ191" s="42">
        <v>530</v>
      </c>
      <c r="AK191" s="42">
        <v>184</v>
      </c>
      <c r="AL191" s="42">
        <v>306</v>
      </c>
      <c r="AM191" s="42">
        <v>332</v>
      </c>
      <c r="AN191" s="42">
        <v>564</v>
      </c>
      <c r="AO191" s="42">
        <v>357</v>
      </c>
      <c r="AP191" s="42">
        <v>241</v>
      </c>
      <c r="AQ191" s="42">
        <v>248</v>
      </c>
      <c r="AR191" s="42">
        <v>355</v>
      </c>
      <c r="AS191" s="42">
        <v>190</v>
      </c>
      <c r="AT191" s="42">
        <v>251</v>
      </c>
      <c r="AU191" s="42">
        <v>372</v>
      </c>
      <c r="AV191" s="42">
        <v>352</v>
      </c>
      <c r="AW191" s="42">
        <v>137</v>
      </c>
      <c r="AX191" s="42">
        <v>288</v>
      </c>
      <c r="AY191" s="42">
        <v>289</v>
      </c>
      <c r="AZ191" s="42">
        <v>455</v>
      </c>
      <c r="BA191" s="42">
        <v>205</v>
      </c>
      <c r="BB191" s="42">
        <v>346</v>
      </c>
      <c r="BC191" s="42">
        <v>405</v>
      </c>
      <c r="BD191" s="42">
        <v>585</v>
      </c>
      <c r="BE191" s="42">
        <v>214</v>
      </c>
      <c r="BF191" s="42">
        <v>472</v>
      </c>
      <c r="BG191" s="42">
        <v>444</v>
      </c>
      <c r="BH191" s="42">
        <v>676</v>
      </c>
      <c r="BI191" s="42">
        <v>609</v>
      </c>
      <c r="BJ191" s="42">
        <v>409</v>
      </c>
      <c r="BK191" s="42">
        <v>420</v>
      </c>
      <c r="BL191" s="42">
        <v>663</v>
      </c>
      <c r="BM191" s="42">
        <v>495</v>
      </c>
      <c r="BN191" s="42">
        <v>513</v>
      </c>
      <c r="BO191" s="42">
        <v>428</v>
      </c>
      <c r="BP191" s="42">
        <v>470</v>
      </c>
      <c r="BQ191" s="42">
        <v>215</v>
      </c>
      <c r="BR191" s="42">
        <v>417</v>
      </c>
      <c r="BS191" s="42">
        <v>504</v>
      </c>
      <c r="BT191" s="42">
        <v>644</v>
      </c>
      <c r="BU191" s="42">
        <v>293</v>
      </c>
      <c r="BV191" s="42">
        <v>654</v>
      </c>
      <c r="BW191" s="42">
        <v>558</v>
      </c>
      <c r="BX191" s="42">
        <v>1241</v>
      </c>
      <c r="BY191" s="42">
        <v>709</v>
      </c>
      <c r="BZ191" s="42">
        <v>620</v>
      </c>
      <c r="CA191" s="42">
        <v>783</v>
      </c>
      <c r="CB191" s="42">
        <v>1110</v>
      </c>
      <c r="CC191" s="42">
        <v>878</v>
      </c>
      <c r="CD191" s="42">
        <v>930</v>
      </c>
      <c r="CE191" s="42">
        <v>697</v>
      </c>
      <c r="CF191" s="42">
        <v>814</v>
      </c>
      <c r="CG191" s="42">
        <v>418</v>
      </c>
      <c r="CH191" s="42">
        <v>464</v>
      </c>
      <c r="CI191" s="42">
        <v>716</v>
      </c>
      <c r="CJ191" s="42">
        <v>535</v>
      </c>
      <c r="CK191" s="42">
        <v>545</v>
      </c>
      <c r="CL191" s="42">
        <v>524</v>
      </c>
      <c r="CM191" s="42">
        <v>592</v>
      </c>
      <c r="CN191" s="42">
        <v>791</v>
      </c>
      <c r="CO191" s="42">
        <v>657</v>
      </c>
      <c r="CP191" s="42">
        <v>497</v>
      </c>
      <c r="CQ191" s="42">
        <v>620</v>
      </c>
      <c r="CR191" s="42">
        <v>373</v>
      </c>
      <c r="CS191" s="42">
        <v>309</v>
      </c>
      <c r="CT191" s="42">
        <v>225</v>
      </c>
      <c r="CU191" s="50">
        <v>299</v>
      </c>
      <c r="CV191" s="50">
        <v>360</v>
      </c>
      <c r="CW191" s="50">
        <v>344</v>
      </c>
      <c r="CX191" s="50">
        <v>489</v>
      </c>
    </row>
    <row r="192" spans="1:102">
      <c r="A192" s="16" t="s">
        <v>365</v>
      </c>
      <c r="B192" s="24" t="s">
        <v>1103</v>
      </c>
      <c r="C192" s="42">
        <v>983</v>
      </c>
      <c r="D192" s="42">
        <v>868</v>
      </c>
      <c r="E192" s="42">
        <v>1078</v>
      </c>
      <c r="F192" s="42">
        <v>1311</v>
      </c>
      <c r="G192" s="42">
        <v>1494</v>
      </c>
      <c r="H192" s="42">
        <v>1044</v>
      </c>
      <c r="I192" s="42">
        <v>1149</v>
      </c>
      <c r="J192" s="42">
        <v>1295</v>
      </c>
      <c r="K192" s="42">
        <v>1676</v>
      </c>
      <c r="L192" s="42">
        <v>2138</v>
      </c>
      <c r="M192" s="42">
        <v>2091</v>
      </c>
      <c r="N192" s="42">
        <v>1530</v>
      </c>
      <c r="O192" s="42">
        <v>2095</v>
      </c>
      <c r="P192" s="42">
        <v>3128</v>
      </c>
      <c r="Q192" s="42">
        <v>3701</v>
      </c>
      <c r="R192" s="42">
        <v>2393</v>
      </c>
      <c r="S192" s="42">
        <v>2320</v>
      </c>
      <c r="T192" s="42">
        <v>2537</v>
      </c>
      <c r="U192" s="42">
        <v>1527</v>
      </c>
      <c r="V192" s="42">
        <v>1492</v>
      </c>
      <c r="W192" s="49">
        <v>320</v>
      </c>
      <c r="X192" s="42">
        <v>248</v>
      </c>
      <c r="Y192" s="42">
        <v>226</v>
      </c>
      <c r="Z192" s="42">
        <v>189</v>
      </c>
      <c r="AA192" s="42">
        <v>189</v>
      </c>
      <c r="AB192" s="42">
        <v>255</v>
      </c>
      <c r="AC192" s="42">
        <v>129</v>
      </c>
      <c r="AD192" s="42">
        <v>295</v>
      </c>
      <c r="AE192" s="42">
        <v>221</v>
      </c>
      <c r="AF192" s="42">
        <v>357</v>
      </c>
      <c r="AG192" s="42">
        <v>169</v>
      </c>
      <c r="AH192" s="42">
        <v>331</v>
      </c>
      <c r="AI192" s="42">
        <v>291</v>
      </c>
      <c r="AJ192" s="42">
        <v>530</v>
      </c>
      <c r="AK192" s="42">
        <v>184</v>
      </c>
      <c r="AL192" s="42">
        <v>306</v>
      </c>
      <c r="AM192" s="42">
        <v>332</v>
      </c>
      <c r="AN192" s="42">
        <v>564</v>
      </c>
      <c r="AO192" s="42">
        <v>357</v>
      </c>
      <c r="AP192" s="42">
        <v>241</v>
      </c>
      <c r="AQ192" s="42">
        <v>248</v>
      </c>
      <c r="AR192" s="42">
        <v>355</v>
      </c>
      <c r="AS192" s="42">
        <v>190</v>
      </c>
      <c r="AT192" s="42">
        <v>251</v>
      </c>
      <c r="AU192" s="42">
        <v>372</v>
      </c>
      <c r="AV192" s="42">
        <v>352</v>
      </c>
      <c r="AW192" s="42">
        <v>137</v>
      </c>
      <c r="AX192" s="42">
        <v>288</v>
      </c>
      <c r="AY192" s="42">
        <v>289</v>
      </c>
      <c r="AZ192" s="42">
        <v>455</v>
      </c>
      <c r="BA192" s="42">
        <v>205</v>
      </c>
      <c r="BB192" s="42">
        <v>346</v>
      </c>
      <c r="BC192" s="42">
        <v>405</v>
      </c>
      <c r="BD192" s="42">
        <v>585</v>
      </c>
      <c r="BE192" s="42">
        <v>214</v>
      </c>
      <c r="BF192" s="42">
        <v>472</v>
      </c>
      <c r="BG192" s="42">
        <v>444</v>
      </c>
      <c r="BH192" s="42">
        <v>676</v>
      </c>
      <c r="BI192" s="42">
        <v>609</v>
      </c>
      <c r="BJ192" s="42">
        <v>409</v>
      </c>
      <c r="BK192" s="42">
        <v>420</v>
      </c>
      <c r="BL192" s="42">
        <v>663</v>
      </c>
      <c r="BM192" s="42">
        <v>495</v>
      </c>
      <c r="BN192" s="42">
        <v>513</v>
      </c>
      <c r="BO192" s="42">
        <v>428</v>
      </c>
      <c r="BP192" s="42">
        <v>470</v>
      </c>
      <c r="BQ192" s="42">
        <v>215</v>
      </c>
      <c r="BR192" s="42">
        <v>417</v>
      </c>
      <c r="BS192" s="42">
        <v>504</v>
      </c>
      <c r="BT192" s="42">
        <v>644</v>
      </c>
      <c r="BU192" s="42">
        <v>293</v>
      </c>
      <c r="BV192" s="42">
        <v>654</v>
      </c>
      <c r="BW192" s="42">
        <v>558</v>
      </c>
      <c r="BX192" s="42">
        <v>1241</v>
      </c>
      <c r="BY192" s="42">
        <v>709</v>
      </c>
      <c r="BZ192" s="42">
        <v>620</v>
      </c>
      <c r="CA192" s="42">
        <v>783</v>
      </c>
      <c r="CB192" s="42">
        <v>1110</v>
      </c>
      <c r="CC192" s="42">
        <v>878</v>
      </c>
      <c r="CD192" s="42">
        <v>930</v>
      </c>
      <c r="CE192" s="42">
        <v>697</v>
      </c>
      <c r="CF192" s="42">
        <v>814</v>
      </c>
      <c r="CG192" s="42">
        <v>418</v>
      </c>
      <c r="CH192" s="42">
        <v>464</v>
      </c>
      <c r="CI192" s="42">
        <v>716</v>
      </c>
      <c r="CJ192" s="42">
        <v>535</v>
      </c>
      <c r="CK192" s="42">
        <v>545</v>
      </c>
      <c r="CL192" s="42">
        <v>524</v>
      </c>
      <c r="CM192" s="42">
        <v>592</v>
      </c>
      <c r="CN192" s="42">
        <v>791</v>
      </c>
      <c r="CO192" s="42">
        <v>657</v>
      </c>
      <c r="CP192" s="42">
        <v>497</v>
      </c>
      <c r="CQ192" s="42">
        <v>620</v>
      </c>
      <c r="CR192" s="42">
        <v>373</v>
      </c>
      <c r="CS192" s="42">
        <v>309</v>
      </c>
      <c r="CT192" s="42">
        <v>225</v>
      </c>
      <c r="CU192" s="50">
        <v>299</v>
      </c>
      <c r="CV192" s="50">
        <v>360</v>
      </c>
      <c r="CW192" s="50">
        <v>344</v>
      </c>
      <c r="CX192" s="50">
        <v>489</v>
      </c>
    </row>
    <row r="193" spans="1:102">
      <c r="A193" s="15" t="s">
        <v>367</v>
      </c>
      <c r="B193" s="24" t="s">
        <v>1104</v>
      </c>
      <c r="C193" s="42">
        <v>369</v>
      </c>
      <c r="D193" s="42">
        <v>386</v>
      </c>
      <c r="E193" s="42">
        <v>350</v>
      </c>
      <c r="F193" s="42">
        <v>338</v>
      </c>
      <c r="G193" s="42">
        <v>414</v>
      </c>
      <c r="H193" s="42">
        <v>413</v>
      </c>
      <c r="I193" s="42">
        <v>446</v>
      </c>
      <c r="J193" s="42">
        <v>385</v>
      </c>
      <c r="K193" s="42">
        <v>366</v>
      </c>
      <c r="L193" s="42">
        <v>459</v>
      </c>
      <c r="M193" s="42">
        <v>356</v>
      </c>
      <c r="N193" s="42">
        <v>265</v>
      </c>
      <c r="O193" s="42">
        <v>350</v>
      </c>
      <c r="P193" s="42">
        <v>663</v>
      </c>
      <c r="Q193" s="42">
        <v>710</v>
      </c>
      <c r="R193" s="42">
        <v>700</v>
      </c>
      <c r="S193" s="42">
        <v>802</v>
      </c>
      <c r="T193" s="42">
        <v>864</v>
      </c>
      <c r="U193" s="42">
        <v>827</v>
      </c>
      <c r="V193" s="42">
        <v>524</v>
      </c>
      <c r="W193" s="49">
        <v>60</v>
      </c>
      <c r="X193" s="42">
        <v>98</v>
      </c>
      <c r="Y193" s="42">
        <v>84</v>
      </c>
      <c r="Z193" s="42">
        <v>127</v>
      </c>
      <c r="AA193" s="42">
        <v>96</v>
      </c>
      <c r="AB193" s="42">
        <v>131</v>
      </c>
      <c r="AC193" s="42">
        <v>45</v>
      </c>
      <c r="AD193" s="42">
        <v>114</v>
      </c>
      <c r="AE193" s="42">
        <v>71</v>
      </c>
      <c r="AF193" s="42">
        <v>123</v>
      </c>
      <c r="AG193" s="42">
        <v>63</v>
      </c>
      <c r="AH193" s="42">
        <v>93</v>
      </c>
      <c r="AI193" s="42">
        <v>99</v>
      </c>
      <c r="AJ193" s="42">
        <v>102</v>
      </c>
      <c r="AK193" s="42">
        <v>53</v>
      </c>
      <c r="AL193" s="42">
        <v>84</v>
      </c>
      <c r="AM193" s="42">
        <v>122</v>
      </c>
      <c r="AN193" s="42">
        <v>126</v>
      </c>
      <c r="AO193" s="42">
        <v>71</v>
      </c>
      <c r="AP193" s="42">
        <v>95</v>
      </c>
      <c r="AQ193" s="42">
        <v>99</v>
      </c>
      <c r="AR193" s="42">
        <v>130</v>
      </c>
      <c r="AS193" s="42">
        <v>77</v>
      </c>
      <c r="AT193" s="42">
        <v>107</v>
      </c>
      <c r="AU193" s="42">
        <v>109</v>
      </c>
      <c r="AV193" s="42">
        <v>120</v>
      </c>
      <c r="AW193" s="42">
        <v>89</v>
      </c>
      <c r="AX193" s="42">
        <v>128</v>
      </c>
      <c r="AY193" s="42">
        <v>81</v>
      </c>
      <c r="AZ193" s="42">
        <v>117</v>
      </c>
      <c r="BA193" s="42">
        <v>63</v>
      </c>
      <c r="BB193" s="42">
        <v>124</v>
      </c>
      <c r="BC193" s="42">
        <v>97</v>
      </c>
      <c r="BD193" s="42">
        <v>119</v>
      </c>
      <c r="BE193" s="42">
        <v>44</v>
      </c>
      <c r="BF193" s="42">
        <v>106</v>
      </c>
      <c r="BG193" s="42">
        <v>112</v>
      </c>
      <c r="BH193" s="42">
        <v>156</v>
      </c>
      <c r="BI193" s="42">
        <v>65</v>
      </c>
      <c r="BJ193" s="42">
        <v>126</v>
      </c>
      <c r="BK193" s="42">
        <v>82</v>
      </c>
      <c r="BL193" s="42">
        <v>93</v>
      </c>
      <c r="BM193" s="42">
        <v>100</v>
      </c>
      <c r="BN193" s="42">
        <v>81</v>
      </c>
      <c r="BO193" s="42">
        <v>67</v>
      </c>
      <c r="BP193" s="42">
        <v>76</v>
      </c>
      <c r="BQ193" s="42">
        <v>55</v>
      </c>
      <c r="BR193" s="42">
        <v>67</v>
      </c>
      <c r="BS193" s="42">
        <v>82</v>
      </c>
      <c r="BT193" s="42">
        <v>103</v>
      </c>
      <c r="BU193" s="42">
        <v>81</v>
      </c>
      <c r="BV193" s="42">
        <v>84</v>
      </c>
      <c r="BW193" s="42">
        <v>145</v>
      </c>
      <c r="BX193" s="42">
        <v>284</v>
      </c>
      <c r="BY193" s="42">
        <v>98</v>
      </c>
      <c r="BZ193" s="42">
        <v>136</v>
      </c>
      <c r="CA193" s="42">
        <v>170</v>
      </c>
      <c r="CB193" s="42">
        <v>241</v>
      </c>
      <c r="CC193" s="42">
        <v>162</v>
      </c>
      <c r="CD193" s="42">
        <v>137</v>
      </c>
      <c r="CE193" s="42">
        <v>124</v>
      </c>
      <c r="CF193" s="42">
        <v>226</v>
      </c>
      <c r="CG193" s="42">
        <v>140</v>
      </c>
      <c r="CH193" s="42">
        <v>210</v>
      </c>
      <c r="CI193" s="42">
        <v>162</v>
      </c>
      <c r="CJ193" s="42">
        <v>198</v>
      </c>
      <c r="CK193" s="42">
        <v>272</v>
      </c>
      <c r="CL193" s="42">
        <v>170</v>
      </c>
      <c r="CM193" s="42">
        <v>255</v>
      </c>
      <c r="CN193" s="42">
        <v>228</v>
      </c>
      <c r="CO193" s="42">
        <v>211</v>
      </c>
      <c r="CP193" s="42">
        <v>170</v>
      </c>
      <c r="CQ193" s="42">
        <v>201</v>
      </c>
      <c r="CR193" s="42">
        <v>250</v>
      </c>
      <c r="CS193" s="42">
        <v>173</v>
      </c>
      <c r="CT193" s="42">
        <v>203</v>
      </c>
      <c r="CU193" s="50">
        <v>136</v>
      </c>
      <c r="CV193" s="50">
        <v>112</v>
      </c>
      <c r="CW193" s="50">
        <v>157</v>
      </c>
      <c r="CX193" s="50">
        <v>119</v>
      </c>
    </row>
    <row r="194" spans="1:102">
      <c r="A194" s="13" t="s">
        <v>369</v>
      </c>
      <c r="B194" s="24" t="s">
        <v>1105</v>
      </c>
      <c r="C194" s="42">
        <v>369</v>
      </c>
      <c r="D194" s="42">
        <v>386</v>
      </c>
      <c r="E194" s="42">
        <v>350</v>
      </c>
      <c r="F194" s="42">
        <v>338</v>
      </c>
      <c r="G194" s="42">
        <v>414</v>
      </c>
      <c r="H194" s="42">
        <v>413</v>
      </c>
      <c r="I194" s="42">
        <v>446</v>
      </c>
      <c r="J194" s="42">
        <v>385</v>
      </c>
      <c r="K194" s="42">
        <v>366</v>
      </c>
      <c r="L194" s="42">
        <v>459</v>
      </c>
      <c r="M194" s="42">
        <v>356</v>
      </c>
      <c r="N194" s="42">
        <v>265</v>
      </c>
      <c r="O194" s="42">
        <v>350</v>
      </c>
      <c r="P194" s="42">
        <v>663</v>
      </c>
      <c r="Q194" s="42">
        <v>710</v>
      </c>
      <c r="R194" s="42">
        <v>700</v>
      </c>
      <c r="S194" s="42">
        <v>802</v>
      </c>
      <c r="T194" s="42">
        <v>864</v>
      </c>
      <c r="U194" s="42">
        <v>827</v>
      </c>
      <c r="V194" s="42">
        <v>524</v>
      </c>
      <c r="W194" s="49">
        <v>60</v>
      </c>
      <c r="X194" s="42">
        <v>98</v>
      </c>
      <c r="Y194" s="42">
        <v>84</v>
      </c>
      <c r="Z194" s="42">
        <v>127</v>
      </c>
      <c r="AA194" s="42">
        <v>96</v>
      </c>
      <c r="AB194" s="42">
        <v>131</v>
      </c>
      <c r="AC194" s="42">
        <v>45</v>
      </c>
      <c r="AD194" s="42">
        <v>114</v>
      </c>
      <c r="AE194" s="42">
        <v>71</v>
      </c>
      <c r="AF194" s="42">
        <v>123</v>
      </c>
      <c r="AG194" s="42">
        <v>63</v>
      </c>
      <c r="AH194" s="42">
        <v>93</v>
      </c>
      <c r="AI194" s="42">
        <v>99</v>
      </c>
      <c r="AJ194" s="42">
        <v>102</v>
      </c>
      <c r="AK194" s="42">
        <v>53</v>
      </c>
      <c r="AL194" s="42">
        <v>84</v>
      </c>
      <c r="AM194" s="42">
        <v>122</v>
      </c>
      <c r="AN194" s="42">
        <v>126</v>
      </c>
      <c r="AO194" s="42">
        <v>71</v>
      </c>
      <c r="AP194" s="42">
        <v>95</v>
      </c>
      <c r="AQ194" s="42">
        <v>99</v>
      </c>
      <c r="AR194" s="42">
        <v>130</v>
      </c>
      <c r="AS194" s="42">
        <v>77</v>
      </c>
      <c r="AT194" s="42">
        <v>107</v>
      </c>
      <c r="AU194" s="42">
        <v>109</v>
      </c>
      <c r="AV194" s="42">
        <v>120</v>
      </c>
      <c r="AW194" s="42">
        <v>89</v>
      </c>
      <c r="AX194" s="42">
        <v>128</v>
      </c>
      <c r="AY194" s="42">
        <v>81</v>
      </c>
      <c r="AZ194" s="42">
        <v>117</v>
      </c>
      <c r="BA194" s="42">
        <v>63</v>
      </c>
      <c r="BB194" s="42">
        <v>124</v>
      </c>
      <c r="BC194" s="42">
        <v>97</v>
      </c>
      <c r="BD194" s="42">
        <v>119</v>
      </c>
      <c r="BE194" s="42">
        <v>44</v>
      </c>
      <c r="BF194" s="42">
        <v>106</v>
      </c>
      <c r="BG194" s="42">
        <v>112</v>
      </c>
      <c r="BH194" s="42">
        <v>156</v>
      </c>
      <c r="BI194" s="42">
        <v>65</v>
      </c>
      <c r="BJ194" s="42">
        <v>126</v>
      </c>
      <c r="BK194" s="42">
        <v>82</v>
      </c>
      <c r="BL194" s="42">
        <v>93</v>
      </c>
      <c r="BM194" s="42">
        <v>100</v>
      </c>
      <c r="BN194" s="42">
        <v>81</v>
      </c>
      <c r="BO194" s="42">
        <v>67</v>
      </c>
      <c r="BP194" s="42">
        <v>76</v>
      </c>
      <c r="BQ194" s="42">
        <v>55</v>
      </c>
      <c r="BR194" s="42">
        <v>67</v>
      </c>
      <c r="BS194" s="42">
        <v>82</v>
      </c>
      <c r="BT194" s="42">
        <v>103</v>
      </c>
      <c r="BU194" s="42">
        <v>81</v>
      </c>
      <c r="BV194" s="42">
        <v>84</v>
      </c>
      <c r="BW194" s="42">
        <v>145</v>
      </c>
      <c r="BX194" s="42">
        <v>284</v>
      </c>
      <c r="BY194" s="42">
        <v>98</v>
      </c>
      <c r="BZ194" s="42">
        <v>136</v>
      </c>
      <c r="CA194" s="42">
        <v>170</v>
      </c>
      <c r="CB194" s="42">
        <v>241</v>
      </c>
      <c r="CC194" s="42">
        <v>162</v>
      </c>
      <c r="CD194" s="42">
        <v>137</v>
      </c>
      <c r="CE194" s="42">
        <v>124</v>
      </c>
      <c r="CF194" s="42">
        <v>226</v>
      </c>
      <c r="CG194" s="42">
        <v>140</v>
      </c>
      <c r="CH194" s="42">
        <v>210</v>
      </c>
      <c r="CI194" s="42">
        <v>162</v>
      </c>
      <c r="CJ194" s="42">
        <v>198</v>
      </c>
      <c r="CK194" s="42">
        <v>272</v>
      </c>
      <c r="CL194" s="42">
        <v>170</v>
      </c>
      <c r="CM194" s="42">
        <v>255</v>
      </c>
      <c r="CN194" s="42">
        <v>228</v>
      </c>
      <c r="CO194" s="42">
        <v>211</v>
      </c>
      <c r="CP194" s="42">
        <v>170</v>
      </c>
      <c r="CQ194" s="42">
        <v>201</v>
      </c>
      <c r="CR194" s="42">
        <v>250</v>
      </c>
      <c r="CS194" s="42">
        <v>173</v>
      </c>
      <c r="CT194" s="42">
        <v>203</v>
      </c>
      <c r="CU194" s="50">
        <v>136</v>
      </c>
      <c r="CV194" s="50">
        <v>112</v>
      </c>
      <c r="CW194" s="50">
        <v>157</v>
      </c>
      <c r="CX194" s="50">
        <v>119</v>
      </c>
    </row>
    <row r="195" spans="1:102">
      <c r="A195" s="7" t="s">
        <v>371</v>
      </c>
      <c r="B195" s="18" t="s">
        <v>1106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1</v>
      </c>
      <c r="J195" s="42">
        <v>1</v>
      </c>
      <c r="K195" s="42">
        <v>1</v>
      </c>
      <c r="L195" s="42">
        <v>1</v>
      </c>
      <c r="M195" s="42">
        <v>1</v>
      </c>
      <c r="N195" s="42">
        <v>2</v>
      </c>
      <c r="O195" s="42">
        <v>2</v>
      </c>
      <c r="P195" s="42">
        <v>2</v>
      </c>
      <c r="Q195" s="42">
        <v>0</v>
      </c>
      <c r="R195" s="42">
        <v>0</v>
      </c>
      <c r="S195" s="42">
        <v>0</v>
      </c>
      <c r="T195" s="42">
        <v>1</v>
      </c>
      <c r="U195" s="42">
        <v>1</v>
      </c>
      <c r="V195" s="42">
        <v>0</v>
      </c>
      <c r="W195" s="49">
        <v>0</v>
      </c>
      <c r="X195" s="42">
        <v>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  <c r="AT195" s="42">
        <v>0</v>
      </c>
      <c r="AU195" s="42">
        <v>0</v>
      </c>
      <c r="AV195" s="42">
        <v>0</v>
      </c>
      <c r="AW195" s="42">
        <v>0</v>
      </c>
      <c r="AX195" s="42">
        <v>1</v>
      </c>
      <c r="AY195" s="42">
        <v>0</v>
      </c>
      <c r="AZ195" s="42">
        <v>1</v>
      </c>
      <c r="BA195" s="42">
        <v>0</v>
      </c>
      <c r="BB195" s="42">
        <v>0</v>
      </c>
      <c r="BC195" s="42">
        <v>1</v>
      </c>
      <c r="BD195" s="42">
        <v>0</v>
      </c>
      <c r="BE195" s="42">
        <v>0</v>
      </c>
      <c r="BF195" s="42">
        <v>0</v>
      </c>
      <c r="BG195" s="42">
        <v>0</v>
      </c>
      <c r="BH195" s="42">
        <v>0</v>
      </c>
      <c r="BI195" s="42">
        <v>0</v>
      </c>
      <c r="BJ195" s="42">
        <v>1</v>
      </c>
      <c r="BK195" s="42">
        <v>1</v>
      </c>
      <c r="BL195" s="42">
        <v>0</v>
      </c>
      <c r="BM195" s="42">
        <v>0</v>
      </c>
      <c r="BN195" s="42">
        <v>0</v>
      </c>
      <c r="BO195" s="42">
        <v>0</v>
      </c>
      <c r="BP195" s="42">
        <v>1</v>
      </c>
      <c r="BQ195" s="42">
        <v>0</v>
      </c>
      <c r="BR195" s="42">
        <v>1</v>
      </c>
      <c r="BS195" s="42">
        <v>0</v>
      </c>
      <c r="BT195" s="42">
        <v>0</v>
      </c>
      <c r="BU195" s="42">
        <v>1</v>
      </c>
      <c r="BV195" s="42">
        <v>1</v>
      </c>
      <c r="BW195" s="42">
        <v>1</v>
      </c>
      <c r="BX195" s="42">
        <v>1</v>
      </c>
      <c r="BY195" s="42">
        <v>0</v>
      </c>
      <c r="BZ195" s="42">
        <v>0</v>
      </c>
      <c r="CA195" s="42">
        <v>0</v>
      </c>
      <c r="CB195" s="42">
        <v>0</v>
      </c>
      <c r="CC195" s="42">
        <v>0</v>
      </c>
      <c r="CD195" s="42">
        <v>0</v>
      </c>
      <c r="CE195" s="42">
        <v>0</v>
      </c>
      <c r="CF195" s="42">
        <v>0</v>
      </c>
      <c r="CG195" s="42">
        <v>0</v>
      </c>
      <c r="CH195" s="42">
        <v>0</v>
      </c>
      <c r="CI195" s="42">
        <v>0</v>
      </c>
      <c r="CJ195" s="42">
        <v>0</v>
      </c>
      <c r="CK195" s="42">
        <v>0</v>
      </c>
      <c r="CL195" s="42">
        <v>0</v>
      </c>
      <c r="CM195" s="42">
        <v>0</v>
      </c>
      <c r="CN195" s="42">
        <v>0</v>
      </c>
      <c r="CO195" s="42">
        <v>1</v>
      </c>
      <c r="CP195" s="42">
        <v>0</v>
      </c>
      <c r="CQ195" s="42">
        <v>0</v>
      </c>
      <c r="CR195" s="42">
        <v>1</v>
      </c>
      <c r="CS195" s="42">
        <v>0</v>
      </c>
      <c r="CT195" s="42">
        <v>0</v>
      </c>
      <c r="CU195" s="50">
        <v>0</v>
      </c>
      <c r="CV195" s="50">
        <v>0</v>
      </c>
      <c r="CW195" s="50">
        <v>0</v>
      </c>
      <c r="CX195" s="50">
        <v>0</v>
      </c>
    </row>
    <row r="196" spans="1:102">
      <c r="A196" s="15" t="s">
        <v>373</v>
      </c>
      <c r="B196" s="25" t="s">
        <v>1107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1</v>
      </c>
      <c r="J196" s="42">
        <v>1</v>
      </c>
      <c r="K196" s="42">
        <v>1</v>
      </c>
      <c r="L196" s="42">
        <v>1</v>
      </c>
      <c r="M196" s="42">
        <v>1</v>
      </c>
      <c r="N196" s="42">
        <v>2</v>
      </c>
      <c r="O196" s="42">
        <v>2</v>
      </c>
      <c r="P196" s="42">
        <v>2</v>
      </c>
      <c r="Q196" s="42">
        <v>0</v>
      </c>
      <c r="R196" s="42">
        <v>0</v>
      </c>
      <c r="S196" s="42">
        <v>0</v>
      </c>
      <c r="T196" s="42">
        <v>1</v>
      </c>
      <c r="U196" s="42">
        <v>1</v>
      </c>
      <c r="V196" s="42">
        <v>0</v>
      </c>
      <c r="W196" s="49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  <c r="AR196" s="42">
        <v>0</v>
      </c>
      <c r="AS196" s="42">
        <v>0</v>
      </c>
      <c r="AT196" s="42">
        <v>0</v>
      </c>
      <c r="AU196" s="42">
        <v>0</v>
      </c>
      <c r="AV196" s="42">
        <v>0</v>
      </c>
      <c r="AW196" s="42">
        <v>0</v>
      </c>
      <c r="AX196" s="42">
        <v>1</v>
      </c>
      <c r="AY196" s="42">
        <v>0</v>
      </c>
      <c r="AZ196" s="42">
        <v>1</v>
      </c>
      <c r="BA196" s="42">
        <v>0</v>
      </c>
      <c r="BB196" s="42">
        <v>0</v>
      </c>
      <c r="BC196" s="42">
        <v>1</v>
      </c>
      <c r="BD196" s="42">
        <v>0</v>
      </c>
      <c r="BE196" s="42">
        <v>0</v>
      </c>
      <c r="BF196" s="42">
        <v>0</v>
      </c>
      <c r="BG196" s="42">
        <v>0</v>
      </c>
      <c r="BH196" s="42">
        <v>0</v>
      </c>
      <c r="BI196" s="42">
        <v>0</v>
      </c>
      <c r="BJ196" s="42">
        <v>1</v>
      </c>
      <c r="BK196" s="42">
        <v>1</v>
      </c>
      <c r="BL196" s="42">
        <v>0</v>
      </c>
      <c r="BM196" s="42">
        <v>0</v>
      </c>
      <c r="BN196" s="42">
        <v>0</v>
      </c>
      <c r="BO196" s="42">
        <v>0</v>
      </c>
      <c r="BP196" s="42">
        <v>1</v>
      </c>
      <c r="BQ196" s="42">
        <v>0</v>
      </c>
      <c r="BR196" s="42">
        <v>1</v>
      </c>
      <c r="BS196" s="42">
        <v>0</v>
      </c>
      <c r="BT196" s="42">
        <v>0</v>
      </c>
      <c r="BU196" s="42">
        <v>1</v>
      </c>
      <c r="BV196" s="42">
        <v>1</v>
      </c>
      <c r="BW196" s="42">
        <v>1</v>
      </c>
      <c r="BX196" s="42">
        <v>1</v>
      </c>
      <c r="BY196" s="42">
        <v>0</v>
      </c>
      <c r="BZ196" s="42">
        <v>0</v>
      </c>
      <c r="CA196" s="42">
        <v>0</v>
      </c>
      <c r="CB196" s="42">
        <v>0</v>
      </c>
      <c r="CC196" s="42">
        <v>0</v>
      </c>
      <c r="CD196" s="42">
        <v>0</v>
      </c>
      <c r="CE196" s="42">
        <v>0</v>
      </c>
      <c r="CF196" s="42">
        <v>0</v>
      </c>
      <c r="CG196" s="42">
        <v>0</v>
      </c>
      <c r="CH196" s="42">
        <v>0</v>
      </c>
      <c r="CI196" s="42">
        <v>0</v>
      </c>
      <c r="CJ196" s="42">
        <v>0</v>
      </c>
      <c r="CK196" s="42">
        <v>0</v>
      </c>
      <c r="CL196" s="42">
        <v>0</v>
      </c>
      <c r="CM196" s="42">
        <v>0</v>
      </c>
      <c r="CN196" s="42">
        <v>0</v>
      </c>
      <c r="CO196" s="42">
        <v>1</v>
      </c>
      <c r="CP196" s="42">
        <v>0</v>
      </c>
      <c r="CQ196" s="42">
        <v>0</v>
      </c>
      <c r="CR196" s="42">
        <v>1</v>
      </c>
      <c r="CS196" s="42">
        <v>0</v>
      </c>
      <c r="CT196" s="42">
        <v>0</v>
      </c>
      <c r="CU196" s="50">
        <v>0</v>
      </c>
      <c r="CV196" s="50">
        <v>0</v>
      </c>
      <c r="CW196" s="50">
        <v>0</v>
      </c>
      <c r="CX196" s="50">
        <v>0</v>
      </c>
    </row>
    <row r="197" spans="1:102">
      <c r="A197" s="18"/>
    </row>
    <row r="198" spans="1:102">
      <c r="A198" s="18"/>
    </row>
    <row r="199" spans="1:102">
      <c r="A199" s="18"/>
    </row>
    <row r="200" spans="1:102">
      <c r="A200" s="18"/>
    </row>
    <row r="201" spans="1:102">
      <c r="A201" s="18" t="s">
        <v>375</v>
      </c>
    </row>
    <row r="202" spans="1:102">
      <c r="A202" s="18"/>
    </row>
    <row r="203" spans="1:102">
      <c r="A203" s="18"/>
    </row>
    <row r="204" spans="1:102">
      <c r="A204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6:D21"/>
  <sheetViews>
    <sheetView showGridLines="0" workbookViewId="0">
      <selection activeCell="D1" sqref="D1"/>
    </sheetView>
  </sheetViews>
  <sheetFormatPr defaultRowHeight="15.6"/>
  <cols>
    <col min="1" max="1" width="9.109375" style="29" customWidth="1"/>
    <col min="2" max="2" width="8.88671875" style="29" customWidth="1"/>
  </cols>
  <sheetData>
    <row r="6" spans="1:4">
      <c r="A6" s="29" t="s">
        <v>1194</v>
      </c>
    </row>
    <row r="7" spans="1:4">
      <c r="A7" s="29" t="s">
        <v>1195</v>
      </c>
      <c r="B7" s="29" t="s">
        <v>1196</v>
      </c>
      <c r="D7" s="34"/>
    </row>
    <row r="8" spans="1:4">
      <c r="B8" s="29" t="s">
        <v>1197</v>
      </c>
      <c r="D8" s="30"/>
    </row>
    <row r="9" spans="1:4">
      <c r="A9" s="29" t="s">
        <v>1198</v>
      </c>
      <c r="B9" s="32" t="s">
        <v>1199</v>
      </c>
      <c r="D9" s="4"/>
    </row>
    <row r="11" spans="1:4">
      <c r="A11" s="29" t="s">
        <v>1200</v>
      </c>
    </row>
    <row r="12" spans="1:4">
      <c r="A12" s="29" t="s">
        <v>1195</v>
      </c>
      <c r="B12" s="29" t="s">
        <v>1210</v>
      </c>
    </row>
    <row r="13" spans="1:4">
      <c r="A13" s="29" t="s">
        <v>1198</v>
      </c>
      <c r="B13" s="32" t="s">
        <v>1201</v>
      </c>
    </row>
    <row r="15" spans="1:4">
      <c r="A15" s="29" t="s">
        <v>1202</v>
      </c>
    </row>
    <row r="16" spans="1:4">
      <c r="A16" s="29" t="s">
        <v>1195</v>
      </c>
      <c r="B16" s="29" t="s">
        <v>1203</v>
      </c>
    </row>
    <row r="17" spans="1:2">
      <c r="A17" s="29" t="s">
        <v>1198</v>
      </c>
      <c r="B17" s="32" t="s">
        <v>1204</v>
      </c>
    </row>
    <row r="18" spans="1:2">
      <c r="A18" s="29" t="s">
        <v>1205</v>
      </c>
      <c r="B18" s="32" t="s">
        <v>1206</v>
      </c>
    </row>
    <row r="19" spans="1:2">
      <c r="A19" s="29" t="s">
        <v>1207</v>
      </c>
      <c r="B19" s="32" t="s">
        <v>1208</v>
      </c>
    </row>
    <row r="21" spans="1:2">
      <c r="A21" s="32" t="s">
        <v>1209</v>
      </c>
    </row>
  </sheetData>
  <hyperlinks>
    <hyperlink ref="B9" r:id="rId1"/>
    <hyperlink ref="B17" r:id="rId2"/>
    <hyperlink ref="B18" r:id="rId3"/>
    <hyperlink ref="B19" r:id="rId4"/>
    <hyperlink ref="A21" location="Index!A1" display="Return to Index"/>
    <hyperlink ref="B13" r:id="rId5" display="trade.in.goods@ons.gsi.gov.uk"/>
  </hyperlinks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0b3d0c8f-296c-473c-bd4d-16661331c73d">YUQZ6C5JNMTS-372254331-13</_dlc_DocId>
    <_dlc_DocIdUrl xmlns="0b3d0c8f-296c-473c-bd4d-16661331c73d">
      <Url>https://share.sp.ons.statistics.gov.uk/sites/MSDUKT/_layouts/15/DocIdRedir.aspx?ID=YUQZ6C5JNMTS-372254331-13</Url>
      <Description>YUQZ6C5JNMTS-372254331-13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24E8C2F7D68499D0B5E1E2B5053FD" ma:contentTypeVersion="0" ma:contentTypeDescription="Create a new document." ma:contentTypeScope="" ma:versionID="c0a5afadab59b16cef350f449c847a85">
  <xsd:schema xmlns:xsd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b3d0c8f-296c-473c-bd4d-16661331c73d" elementFormDefault="qualified">
    <xsd:import namespace="http://schemas.microsoft.com/office/2006/documentManagement/type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51C59-813F-441E-8FB7-2B3EE450055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0b3d0c8f-296c-473c-bd4d-16661331c73d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C5F605C-260B-4B14-A068-88C1B9E53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d0c8f-296c-473c-bd4d-16661331c73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3A39C8F-BC6A-436B-9A6D-19103D0AAE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2E1CBDD-7DDC-4BE1-9349-30CAD932A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1 Exports</vt:lpstr>
      <vt:lpstr>2 Imports</vt:lpstr>
      <vt:lpstr>3 EU Exports</vt:lpstr>
      <vt:lpstr>4 EU Imports</vt:lpstr>
      <vt:lpstr>5 Non-EU Exports</vt:lpstr>
      <vt:lpstr>6 Non-EU Imports</vt:lpstr>
      <vt:lpstr>Contact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 Q4 2017 WORKINGS TO MATCH DATA</dc:title>
  <dc:creator>O'Rourke, Ryan</dc:creator>
  <cp:lastModifiedBy>Skuse, Leigh</cp:lastModifiedBy>
  <dcterms:created xsi:type="dcterms:W3CDTF">2017-12-13T11:10:53Z</dcterms:created>
  <dcterms:modified xsi:type="dcterms:W3CDTF">2018-03-13T21:39:31Z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0x0101003CC24E8C2F7D68499D0B5E1E2B5053FD</vt:lpwstr>
  </property>
  <property fmtid="{D5CDD505-2E9C-101B-9397-08002B2CF9AE}" pid="3" name="_dlc_DocIdItemGuid">
    <vt:lpwstr>5554ef91-4c71-4521-905a-7e4ff9f416a6</vt:lpwstr>
  </property>
</Properties>
</file>