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B:\Results\Amended\202209\Article March 2023\Reference Table SB Mar 23\22 03 23  14 33\"/>
    </mc:Choice>
  </mc:AlternateContent>
  <xr:revisionPtr revIDLastSave="0" documentId="13_ncr:1_{1A7D9F10-BCB8-44AE-B191-015418AEAAF3}" xr6:coauthVersionLast="47" xr6:coauthVersionMax="47" xr10:uidLastSave="{00000000-0000-0000-0000-000000000000}"/>
  <bookViews>
    <workbookView xWindow="28680" yWindow="-120" windowWidth="29040" windowHeight="15840" tabRatio="787" xr2:uid="{00000000-000D-0000-FFFF-FFFF00000000}"/>
  </bookViews>
  <sheets>
    <sheet name="Contents" sheetId="7" r:id="rId1"/>
    <sheet name="Private sector DC" sheetId="124" r:id="rId2"/>
    <sheet name="Private sector DBH" sheetId="125" r:id="rId3"/>
    <sheet name="Public sector DBH" sheetId="126" r:id="rId4"/>
    <sheet name="Overseas direct investments" sheetId="128" r:id="rId5"/>
    <sheet name="Overseas assets by country" sheetId="127" r:id="rId6"/>
  </sheets>
  <definedNames>
    <definedName name="_1.1_Longer_Term_Net_Investment">Contents!#REF!</definedName>
    <definedName name="cdids">#REF!</definedName>
    <definedName name="data1">#REF!</definedName>
    <definedName name="dates">#REF!</definedName>
    <definedName name="Table_A">Contents!$B$14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25" l="1"/>
  <c r="L115" i="126" l="1"/>
  <c r="N115" i="126"/>
  <c r="M115" i="126"/>
  <c r="K115" i="126"/>
  <c r="J115" i="126"/>
  <c r="N97" i="126"/>
  <c r="M97" i="126"/>
  <c r="L97" i="126"/>
  <c r="K97" i="126"/>
  <c r="J97" i="126"/>
  <c r="E87" i="126"/>
  <c r="E88" i="126" s="1"/>
  <c r="F87" i="126"/>
  <c r="F88" i="126" s="1"/>
  <c r="G87" i="126"/>
  <c r="H87" i="126"/>
  <c r="I87" i="126"/>
  <c r="I88" i="126" s="1"/>
  <c r="J87" i="126"/>
  <c r="J88" i="126" s="1"/>
  <c r="K87" i="126"/>
  <c r="L87" i="126"/>
  <c r="M87" i="126"/>
  <c r="M88" i="126" s="1"/>
  <c r="N87" i="126"/>
  <c r="N88" i="126" s="1"/>
  <c r="G88" i="126"/>
  <c r="H88" i="126"/>
  <c r="K88" i="126"/>
  <c r="L88" i="126"/>
  <c r="D88" i="126"/>
  <c r="D87" i="126"/>
  <c r="I91" i="125"/>
  <c r="J91" i="125"/>
  <c r="J92" i="125" s="1"/>
  <c r="K91" i="125"/>
  <c r="K92" i="125" s="1"/>
  <c r="L91" i="125"/>
  <c r="M91" i="125"/>
  <c r="N91" i="125"/>
  <c r="N92" i="125" s="1"/>
  <c r="I92" i="125"/>
  <c r="L92" i="125"/>
  <c r="M92" i="125"/>
  <c r="E91" i="125"/>
  <c r="F91" i="125"/>
  <c r="F92" i="125" s="1"/>
  <c r="G91" i="125"/>
  <c r="G92" i="125" s="1"/>
  <c r="H91" i="125"/>
  <c r="E92" i="125"/>
  <c r="H92" i="125"/>
  <c r="D92" i="125"/>
  <c r="D91" i="125"/>
  <c r="K74" i="126"/>
  <c r="L74" i="126"/>
  <c r="M74" i="126"/>
  <c r="N74" i="126"/>
  <c r="K75" i="126"/>
  <c r="K76" i="126" s="1"/>
  <c r="L75" i="126"/>
  <c r="L76" i="126" s="1"/>
  <c r="M75" i="126"/>
  <c r="N75" i="126"/>
  <c r="N76" i="126" s="1"/>
  <c r="M76" i="126"/>
  <c r="J76" i="126"/>
  <c r="J75" i="126"/>
  <c r="J74" i="126"/>
  <c r="K47" i="126"/>
  <c r="L47" i="126"/>
  <c r="M47" i="126"/>
  <c r="N47" i="126"/>
  <c r="J47" i="126"/>
  <c r="K37" i="126"/>
  <c r="L37" i="126"/>
  <c r="M37" i="126"/>
  <c r="N37" i="126"/>
  <c r="J37" i="126"/>
  <c r="K18" i="126"/>
  <c r="L18" i="126"/>
  <c r="M18" i="126"/>
  <c r="N18" i="126"/>
  <c r="J18" i="126"/>
  <c r="K9" i="126"/>
  <c r="L9" i="126"/>
  <c r="M9" i="126"/>
  <c r="N9" i="126"/>
  <c r="J9" i="126"/>
  <c r="N111" i="125"/>
  <c r="N119" i="125"/>
  <c r="K119" i="125"/>
  <c r="M119" i="125"/>
  <c r="L119" i="125"/>
  <c r="J119" i="125"/>
  <c r="M111" i="125"/>
  <c r="L111" i="125"/>
  <c r="K111" i="125"/>
  <c r="J111" i="125"/>
  <c r="K101" i="125"/>
  <c r="N101" i="125"/>
  <c r="M101" i="125"/>
  <c r="L101" i="125"/>
  <c r="J101" i="125"/>
  <c r="K79" i="125"/>
  <c r="L79" i="125"/>
  <c r="L80" i="125" s="1"/>
  <c r="M79" i="125"/>
  <c r="M80" i="125" s="1"/>
  <c r="N79" i="125"/>
  <c r="K80" i="125"/>
  <c r="N80" i="125"/>
  <c r="J80" i="125"/>
  <c r="J79" i="125"/>
  <c r="K47" i="125"/>
  <c r="L47" i="125"/>
  <c r="M47" i="125"/>
  <c r="N47" i="125"/>
  <c r="J47" i="125"/>
  <c r="K37" i="125"/>
  <c r="K34" i="124" s="1"/>
  <c r="L37" i="125"/>
  <c r="M37" i="125"/>
  <c r="N37" i="125"/>
  <c r="J37" i="125"/>
  <c r="K18" i="125"/>
  <c r="L18" i="125"/>
  <c r="M18" i="125"/>
  <c r="N18" i="125"/>
  <c r="J18" i="125"/>
  <c r="M9" i="125"/>
  <c r="L9" i="125"/>
  <c r="K9" i="125"/>
  <c r="K11" i="125" s="1"/>
  <c r="J9" i="125"/>
  <c r="J10" i="125" s="1"/>
  <c r="K98" i="124"/>
  <c r="L98" i="124"/>
  <c r="M98" i="124"/>
  <c r="N98" i="124"/>
  <c r="J98" i="124"/>
  <c r="K90" i="124"/>
  <c r="L90" i="124"/>
  <c r="M90" i="124"/>
  <c r="N90" i="124"/>
  <c r="J90" i="124"/>
  <c r="K80" i="124"/>
  <c r="L80" i="124"/>
  <c r="M80" i="124"/>
  <c r="N80" i="124"/>
  <c r="J80" i="124"/>
  <c r="K71" i="124"/>
  <c r="K70" i="124"/>
  <c r="L70" i="124"/>
  <c r="L71" i="124" s="1"/>
  <c r="M70" i="124"/>
  <c r="M71" i="124" s="1"/>
  <c r="N70" i="124"/>
  <c r="N71" i="124" s="1"/>
  <c r="J70" i="124"/>
  <c r="J71" i="124" s="1"/>
  <c r="K9" i="124"/>
  <c r="J9" i="124"/>
  <c r="J11" i="124" s="1"/>
  <c r="L9" i="124"/>
  <c r="L10" i="126" s="1"/>
  <c r="L11" i="126" s="1"/>
  <c r="M9" i="124"/>
  <c r="M10" i="126" s="1"/>
  <c r="M11" i="126" s="1"/>
  <c r="N9" i="124"/>
  <c r="N10" i="126" s="1"/>
  <c r="N11" i="126" s="1"/>
  <c r="K18" i="124"/>
  <c r="L18" i="124"/>
  <c r="L20" i="125" s="1"/>
  <c r="M18" i="124"/>
  <c r="N18" i="124"/>
  <c r="N19" i="124" s="1"/>
  <c r="J18" i="124"/>
  <c r="J19" i="124" s="1"/>
  <c r="K43" i="124"/>
  <c r="L43" i="124"/>
  <c r="M43" i="124"/>
  <c r="N43" i="124"/>
  <c r="M44" i="124"/>
  <c r="N44" i="124"/>
  <c r="N45" i="124" s="1"/>
  <c r="J43" i="124"/>
  <c r="K33" i="124"/>
  <c r="L33" i="124"/>
  <c r="M33" i="124"/>
  <c r="N33" i="124"/>
  <c r="N34" i="124" s="1"/>
  <c r="K35" i="124"/>
  <c r="J33" i="124"/>
  <c r="N20" i="124" l="1"/>
  <c r="N19" i="125"/>
  <c r="N19" i="126" s="1"/>
  <c r="N20" i="126" s="1"/>
  <c r="L34" i="124"/>
  <c r="M19" i="124"/>
  <c r="J44" i="124"/>
  <c r="L11" i="125"/>
  <c r="L19" i="125"/>
  <c r="L19" i="126" s="1"/>
  <c r="L20" i="126" s="1"/>
  <c r="N48" i="125"/>
  <c r="J10" i="126"/>
  <c r="J11" i="126" s="1"/>
  <c r="M10" i="124"/>
  <c r="M48" i="125"/>
  <c r="M48" i="126" s="1"/>
  <c r="M49" i="126" s="1"/>
  <c r="L19" i="124"/>
  <c r="K11" i="124"/>
  <c r="K10" i="124"/>
  <c r="N10" i="124"/>
  <c r="J35" i="124"/>
  <c r="L48" i="125"/>
  <c r="L49" i="125" s="1"/>
  <c r="N38" i="125"/>
  <c r="N39" i="125" s="1"/>
  <c r="K48" i="125"/>
  <c r="K48" i="126" s="1"/>
  <c r="K49" i="126" s="1"/>
  <c r="N20" i="125"/>
  <c r="L20" i="124"/>
  <c r="M34" i="124"/>
  <c r="K10" i="126"/>
  <c r="K11" i="126" s="1"/>
  <c r="L48" i="126"/>
  <c r="L49" i="126" s="1"/>
  <c r="N38" i="126"/>
  <c r="N39" i="126" s="1"/>
  <c r="M45" i="124"/>
  <c r="M49" i="125"/>
  <c r="K49" i="125"/>
  <c r="J45" i="124"/>
  <c r="K20" i="125"/>
  <c r="J20" i="124"/>
  <c r="N35" i="124"/>
  <c r="M35" i="124"/>
  <c r="M38" i="125"/>
  <c r="K38" i="125"/>
  <c r="N10" i="125"/>
  <c r="K19" i="125"/>
  <c r="K19" i="126" s="1"/>
  <c r="K20" i="126" s="1"/>
  <c r="J11" i="125"/>
  <c r="J19" i="125"/>
  <c r="J19" i="126" s="1"/>
  <c r="J20" i="126" s="1"/>
  <c r="J48" i="125"/>
  <c r="K19" i="124"/>
  <c r="L11" i="124"/>
  <c r="L44" i="124"/>
  <c r="L45" i="124" s="1"/>
  <c r="J20" i="125"/>
  <c r="J38" i="125"/>
  <c r="J34" i="124"/>
  <c r="K20" i="124"/>
  <c r="K44" i="124"/>
  <c r="K45" i="124" s="1"/>
  <c r="J10" i="124"/>
  <c r="L38" i="125"/>
  <c r="L10" i="124"/>
  <c r="L35" i="124"/>
  <c r="M19" i="125"/>
  <c r="M19" i="126" s="1"/>
  <c r="M20" i="126" s="1"/>
  <c r="M20" i="124"/>
  <c r="M20" i="125"/>
  <c r="N11" i="125"/>
  <c r="K10" i="125"/>
  <c r="N11" i="124"/>
  <c r="L10" i="125"/>
  <c r="M11" i="125"/>
  <c r="M11" i="124"/>
  <c r="M10" i="125"/>
  <c r="N49" i="125" l="1"/>
  <c r="N48" i="126"/>
  <c r="N49" i="126" s="1"/>
  <c r="K39" i="125"/>
  <c r="K38" i="126"/>
  <c r="K39" i="126" s="1"/>
  <c r="L39" i="125"/>
  <c r="L38" i="126"/>
  <c r="L39" i="126" s="1"/>
  <c r="J39" i="125"/>
  <c r="J38" i="126"/>
  <c r="J39" i="126" s="1"/>
  <c r="M39" i="125"/>
  <c r="M38" i="126"/>
  <c r="M39" i="126" s="1"/>
  <c r="J49" i="125"/>
  <c r="J48" i="126"/>
  <c r="J49" i="126" s="1"/>
</calcChain>
</file>

<file path=xl/sharedStrings.xml><?xml version="1.0" encoding="utf-8"?>
<sst xmlns="http://schemas.openxmlformats.org/spreadsheetml/2006/main" count="821" uniqueCount="239">
  <si>
    <t>Press this symbol within the tables to return to contents page.</t>
  </si>
  <si>
    <t>Coverage: United Kingdom</t>
  </si>
  <si>
    <t>Revisions note:</t>
  </si>
  <si>
    <t>Statistical contact:</t>
  </si>
  <si>
    <t>Telephone number:</t>
  </si>
  <si>
    <t>Email:</t>
  </si>
  <si>
    <t>Financial.Inquiries@ons.gov.uk</t>
  </si>
  <si>
    <t>Private Sector Defined Contribution (DC)</t>
  </si>
  <si>
    <t>Q3 2019</t>
  </si>
  <si>
    <t>Q4 2019</t>
  </si>
  <si>
    <t>Q1 2020</t>
  </si>
  <si>
    <t>Q2 2020</t>
  </si>
  <si>
    <t>Q3 2020</t>
  </si>
  <si>
    <t>Q4 2020</t>
  </si>
  <si>
    <t>Q1 2021</t>
  </si>
  <si>
    <t>Q2 2021</t>
  </si>
  <si>
    <t>Q3 2021</t>
  </si>
  <si>
    <t>Membership</t>
  </si>
  <si>
    <t xml:space="preserve">   Active </t>
  </si>
  <si>
    <t xml:space="preserve">   Deferred</t>
  </si>
  <si>
    <t xml:space="preserve">   Pensioner</t>
  </si>
  <si>
    <t xml:space="preserve">   Total </t>
  </si>
  <si>
    <t xml:space="preserve">   Total private sector (DC + DBH)</t>
  </si>
  <si>
    <t xml:space="preserve">   Total (all scheme types)</t>
  </si>
  <si>
    <t>Benefits</t>
  </si>
  <si>
    <t>£ Million</t>
  </si>
  <si>
    <t xml:space="preserve">   Pension payments and income withdrawals</t>
  </si>
  <si>
    <t xml:space="preserve">   Lump sums benefits (including death benefits)</t>
  </si>
  <si>
    <t xml:space="preserve">   Total</t>
  </si>
  <si>
    <t>Contributions</t>
  </si>
  <si>
    <t xml:space="preserve">   Employee contributions</t>
  </si>
  <si>
    <t xml:space="preserve">   Employer contributions</t>
  </si>
  <si>
    <t>Assets</t>
  </si>
  <si>
    <t>£ Billion</t>
  </si>
  <si>
    <t xml:space="preserve">   Pooled investment vehicles</t>
  </si>
  <si>
    <t xml:space="preserve">   Direct investments (breakdown below)</t>
  </si>
  <si>
    <t xml:space="preserve">   Insurance policies</t>
  </si>
  <si>
    <t xml:space="preserve">   Private sector (DC + DBH) direct investments breakdown</t>
  </si>
  <si>
    <t xml:space="preserve">         Cash and cash equivalents</t>
  </si>
  <si>
    <t xml:space="preserve">         Short-term debt securities</t>
  </si>
  <si>
    <t xml:space="preserve">         Long-term debt securities</t>
  </si>
  <si>
    <t xml:space="preserve">           of which:</t>
  </si>
  <si>
    <t xml:space="preserve">            Central Government bonds (including UK Government Gilts)</t>
  </si>
  <si>
    <t xml:space="preserve">            Corporate bonds</t>
  </si>
  <si>
    <t xml:space="preserve">         Equities</t>
  </si>
  <si>
    <t xml:space="preserve">         Property</t>
  </si>
  <si>
    <t xml:space="preserve">         Unquoted private equity and alternatives</t>
  </si>
  <si>
    <t xml:space="preserve">         Other investment balances (receivables)</t>
  </si>
  <si>
    <t xml:space="preserve">         Any other assets</t>
  </si>
  <si>
    <t>Liabilities</t>
  </si>
  <si>
    <t xml:space="preserve">   Total (all scheme types) gross liabilities other than pension liabilities, excluding derivatives</t>
  </si>
  <si>
    <t>Derivatives</t>
  </si>
  <si>
    <t xml:space="preserve">      of which:</t>
  </si>
  <si>
    <t xml:space="preserve">         Swaps</t>
  </si>
  <si>
    <t xml:space="preserve">         Forward foreign currency contracts (including hedges)</t>
  </si>
  <si>
    <t xml:space="preserve">         Options, futures and other</t>
  </si>
  <si>
    <t xml:space="preserve">  Total (all scheme types) derivatives contracts with a positive (asset) value</t>
  </si>
  <si>
    <t xml:space="preserve">  Total (all scheme types) derivatives contracts with a negative (liability) value</t>
  </si>
  <si>
    <t>Source: Financial Survey of Pension Schemes, Office for National Statistics</t>
  </si>
  <si>
    <t>Notes:</t>
  </si>
  <si>
    <t xml:space="preserve">2. There are three types of membership – active, deferred and pensioner (see Glossary) – and it is possible for people to have more than one membership type. Defined contribution (DC) schemes have mainly active and deferred membership (very few pensioner members). However, it is not possible to report membership types separately for DC schemes from the FSPS. This is because while some schemes distinguish between types of membership, others only count total membership. </t>
  </si>
  <si>
    <t xml:space="preserve">3. Membership estimates have been rounded to the nearest 0.1 million. </t>
  </si>
  <si>
    <t>4. Components may not sum to totals due to rounding.</t>
  </si>
  <si>
    <t xml:space="preserve">5. 'Public sector' refers to pension schemes for public sector employees (i.e. schemes where Government is the pension manager) and ‘private sector’ refers to pension schemes for private sector employees including those covered by the Pension Protection Fund. </t>
  </si>
  <si>
    <t xml:space="preserve">6. Contributions and Benefits estimates have been rounded to the nearest £1m. </t>
  </si>
  <si>
    <t>7. Q1 equals January to March; Q2 equals April to June; Q3 equals July to September; Q4 equals October to December.</t>
  </si>
  <si>
    <t>8. Other contributions include augmentation contributions, contributions relating to Section 75 debt and early retirement contributions.</t>
  </si>
  <si>
    <t>9. Employee contributions to Defined Contribution schemes include tax relief at source, that is, amounts claimed by the scheme from HM Revenue and Customs in respect of tax relief on members’ pension contributions.</t>
  </si>
  <si>
    <t xml:space="preserve">10. Assets, Liablities and Derivatives estimates have been rounded to the nearest £1 billion. </t>
  </si>
  <si>
    <t>11. Although respondents are asked to report the value of derivatives contracts gross, a small proportion reported net; this probably produces slight overestimates of positive balances and slight underestimates of negative balances.</t>
  </si>
  <si>
    <t>12. Pooled investment vehicles: Funds in which there is more than one investor in the fund or underlying fund(s).</t>
  </si>
  <si>
    <t>13. Direct Investment: Investment assets that the scheme holds directly rather than through a pooled investment vehicle. This includes assets that are held in a fund structure created for a single investor such as a Qualifying Investor Fund (QIF).</t>
  </si>
  <si>
    <t>14. Insurance policies: Annuity and deferred annuity contracts relating to buy-ins and longevity swaps; they are assets held with insurance companies enabling the trustees of an occupational pension scheme to meet all or part of their pension liabilities</t>
  </si>
  <si>
    <t>15. Long-term debt securities includes structured products. Central Government bonds (including UK Government Gilts) and Corporate bonds are the largest components and are shown as 'of which'. However, long-term debt securities also include other long-term debt securities and bonds issued by local government, these are not shown due to disclosure.</t>
  </si>
  <si>
    <t xml:space="preserve">16. Equity: A share or any other security representing an ownership interest, typically in a company. </t>
  </si>
  <si>
    <t>17. .. equals data not available.</t>
  </si>
  <si>
    <t>18. For definitions of the terms used in this table, please see Glossary section in the UK pension surveys: redevelopment and 2019 results and the FSPS questionnaire by following the following links:</t>
  </si>
  <si>
    <t>UK pension surveys: redevelopment and 2019 results</t>
  </si>
  <si>
    <t>FSPS questionnaire</t>
  </si>
  <si>
    <t>Private Sector Defined Benefit (including Hybrid) (DBH)</t>
  </si>
  <si>
    <t xml:space="preserve">       of which:</t>
  </si>
  <si>
    <r>
      <t xml:space="preserve">              </t>
    </r>
    <r>
      <rPr>
        <sz val="11"/>
        <rFont val="Arial"/>
        <family val="2"/>
      </rPr>
      <t>Normal</t>
    </r>
  </si>
  <si>
    <t xml:space="preserve">               Deficit Reduction Contributions</t>
  </si>
  <si>
    <r>
      <t xml:space="preserve">           </t>
    </r>
    <r>
      <rPr>
        <sz val="11"/>
        <color theme="1"/>
        <rFont val="Arial"/>
        <family val="2"/>
      </rPr>
      <t xml:space="preserve">   Other</t>
    </r>
  </si>
  <si>
    <t>Public Sector Defined Benefit (including Hybrid) (DBH)</t>
  </si>
  <si>
    <t xml:space="preserve">   Public sector DBH direct investments breakdown</t>
  </si>
  <si>
    <t xml:space="preserve">   (All scheme types) derivatives contracts with a positive (asset) value</t>
  </si>
  <si>
    <t>..</t>
  </si>
  <si>
    <t xml:space="preserve">  (All scheme types) derivatives contracts with a negative (liability) value</t>
  </si>
  <si>
    <t>Private sector Defined Contribution (DC)</t>
  </si>
  <si>
    <t>Private sector Defined Benefit (including Hybrid) (DBH)</t>
  </si>
  <si>
    <t>Public sector Defined Benefit (including Hybrid) (DBH)</t>
  </si>
  <si>
    <t xml:space="preserve">  (All scheme types) derivatives contracts with a positive (asset) value</t>
  </si>
  <si>
    <t>Million (number of people)</t>
  </si>
  <si>
    <t>Q4 2021</t>
  </si>
  <si>
    <t>1. Quarter 1 2020 to Quarter 3 2021 have been subject to revisions.</t>
  </si>
  <si>
    <t>Ireland</t>
  </si>
  <si>
    <t>United States</t>
  </si>
  <si>
    <t>Luxembourg</t>
  </si>
  <si>
    <t>France</t>
  </si>
  <si>
    <t>Netherlands</t>
  </si>
  <si>
    <t>Germany</t>
  </si>
  <si>
    <t>Canada</t>
  </si>
  <si>
    <t>Spain</t>
  </si>
  <si>
    <t>Egypt</t>
  </si>
  <si>
    <t>Total</t>
  </si>
  <si>
    <t>Investment in short-term debt securities where the security is issued overseas</t>
  </si>
  <si>
    <t>Panama</t>
  </si>
  <si>
    <t>Australia</t>
  </si>
  <si>
    <t>Italy</t>
  </si>
  <si>
    <t>Mexico</t>
  </si>
  <si>
    <t>Jersey</t>
  </si>
  <si>
    <t>Switzerland</t>
  </si>
  <si>
    <t>Japan</t>
  </si>
  <si>
    <t>Cayman Islands</t>
  </si>
  <si>
    <t>Brazil</t>
  </si>
  <si>
    <t>Sweden</t>
  </si>
  <si>
    <t>Russian Federation</t>
  </si>
  <si>
    <t>Denmark</t>
  </si>
  <si>
    <t>Belgium</t>
  </si>
  <si>
    <t>South Africa</t>
  </si>
  <si>
    <t>Indonesia</t>
  </si>
  <si>
    <t>Thailand</t>
  </si>
  <si>
    <t>Norway</t>
  </si>
  <si>
    <t>Colombia</t>
  </si>
  <si>
    <t>Poland</t>
  </si>
  <si>
    <t>Hungary</t>
  </si>
  <si>
    <t>China, P.R.: Mainland</t>
  </si>
  <si>
    <t>Chile</t>
  </si>
  <si>
    <t>Finland</t>
  </si>
  <si>
    <t>Peru</t>
  </si>
  <si>
    <t>Korea, Republic of (South Korea)</t>
  </si>
  <si>
    <t>Turkey</t>
  </si>
  <si>
    <t>Qatar</t>
  </si>
  <si>
    <t>New Zealand</t>
  </si>
  <si>
    <t>United Arab Emirates</t>
  </si>
  <si>
    <t>Guernsey</t>
  </si>
  <si>
    <t>Czech Republic</t>
  </si>
  <si>
    <t>Malaysia</t>
  </si>
  <si>
    <t>Singapore</t>
  </si>
  <si>
    <t>Romania</t>
  </si>
  <si>
    <t>Dominican Republic</t>
  </si>
  <si>
    <t>Argentina</t>
  </si>
  <si>
    <t>Portugal</t>
  </si>
  <si>
    <t>Saudi Arabia</t>
  </si>
  <si>
    <t>Ukraine</t>
  </si>
  <si>
    <t>Ecuador</t>
  </si>
  <si>
    <t>Ghana</t>
  </si>
  <si>
    <t>Investment in long-term debt securities where the security is issued overseas</t>
  </si>
  <si>
    <t>Includes investment in structured products registered overseas</t>
  </si>
  <si>
    <t>China, P.R.: Hong Kong</t>
  </si>
  <si>
    <t>Taiwan Province of China</t>
  </si>
  <si>
    <t>India</t>
  </si>
  <si>
    <t>Philippines</t>
  </si>
  <si>
    <t>Bermuda</t>
  </si>
  <si>
    <t>Israel</t>
  </si>
  <si>
    <t>Equities where the security is issued overseas</t>
  </si>
  <si>
    <t>Virgin Islands, British</t>
  </si>
  <si>
    <t>Pooled investment vehicles registered overseas</t>
  </si>
  <si>
    <t>Value of assets in overseas investments by country for short-term debt securities, long-term debt securities, equities and pooled investment vehicles, £ million</t>
  </si>
  <si>
    <r>
      <t>Value of assets in overseas short-term debt securities</t>
    </r>
    <r>
      <rPr>
        <b/>
        <vertAlign val="superscript"/>
        <sz val="11"/>
        <color theme="1"/>
        <rFont val="Arial"/>
        <family val="2"/>
      </rPr>
      <t>1</t>
    </r>
  </si>
  <si>
    <r>
      <t>Other</t>
    </r>
    <r>
      <rPr>
        <vertAlign val="superscript"/>
        <sz val="11"/>
        <color theme="1"/>
        <rFont val="Arial"/>
        <family val="2"/>
      </rPr>
      <t>2</t>
    </r>
  </si>
  <si>
    <r>
      <t>Value of assets in overseas long-term debt securities</t>
    </r>
    <r>
      <rPr>
        <b/>
        <vertAlign val="superscript"/>
        <sz val="11"/>
        <color theme="1"/>
        <rFont val="Arial"/>
        <family val="2"/>
      </rPr>
      <t>1,2</t>
    </r>
  </si>
  <si>
    <r>
      <t>Other</t>
    </r>
    <r>
      <rPr>
        <vertAlign val="superscript"/>
        <sz val="11"/>
        <color theme="1"/>
        <rFont val="Arial"/>
        <family val="2"/>
      </rPr>
      <t>3</t>
    </r>
  </si>
  <si>
    <r>
      <t>Value of assets in overseas equities</t>
    </r>
    <r>
      <rPr>
        <b/>
        <vertAlign val="superscript"/>
        <sz val="11"/>
        <color theme="1"/>
        <rFont val="Arial"/>
        <family val="2"/>
      </rPr>
      <t>1</t>
    </r>
  </si>
  <si>
    <r>
      <t>Value of assets in pooled investment vehicles</t>
    </r>
    <r>
      <rPr>
        <b/>
        <vertAlign val="superscript"/>
        <sz val="11"/>
        <color theme="1"/>
        <rFont val="Arial"/>
        <family val="2"/>
      </rPr>
      <t>1</t>
    </r>
  </si>
  <si>
    <r>
      <t>Other</t>
    </r>
    <r>
      <rPr>
        <vertAlign val="superscript"/>
        <sz val="11"/>
        <color theme="1"/>
        <rFont val="Arial"/>
        <family val="2"/>
      </rPr>
      <t>1</t>
    </r>
  </si>
  <si>
    <t>c</t>
  </si>
  <si>
    <t>Overseas assets by country</t>
  </si>
  <si>
    <t>Overseas direct investments</t>
  </si>
  <si>
    <t>Cash and cash equivalents</t>
  </si>
  <si>
    <t>Short-term debt securities</t>
  </si>
  <si>
    <t>Long-term debt securities</t>
  </si>
  <si>
    <t>of which:</t>
  </si>
  <si>
    <t>Central Government bonds (including UK Government Gilts)</t>
  </si>
  <si>
    <t>Corporate bonds</t>
  </si>
  <si>
    <t>Equities</t>
  </si>
  <si>
    <t>Property</t>
  </si>
  <si>
    <t>Unquoted private equity and alternatives</t>
  </si>
  <si>
    <t>Other investment balances (receivables)</t>
  </si>
  <si>
    <t>Any other assets</t>
  </si>
  <si>
    <t>Estimates rounded to the nearest £ billion.</t>
  </si>
  <si>
    <t>Sum of components may not add to totals.</t>
  </si>
  <si>
    <t>Value of direct investments assets by asset type, total and of which overseas, £ billion</t>
  </si>
  <si>
    <t>Countries ranked alphabetically. Estimates rounded to the nearest £ million.</t>
  </si>
  <si>
    <t>Other includes countries where the value of investment is small, not specified and where data is disclosive</t>
  </si>
  <si>
    <t>c equals confidential, this value is not added to other</t>
  </si>
  <si>
    <t>Q1 2022</t>
  </si>
  <si>
    <t xml:space="preserve">   0 up to 6.99 years maturity</t>
  </si>
  <si>
    <t xml:space="preserve">   7 up to 14.99 years maturity</t>
  </si>
  <si>
    <t xml:space="preserve">   15 up to 24.99 years maturity</t>
  </si>
  <si>
    <t xml:space="preserve">   25 years and over maturity</t>
  </si>
  <si>
    <t xml:space="preserve">   Index Linked Gilts</t>
  </si>
  <si>
    <t xml:space="preserve">   Total Gilts</t>
  </si>
  <si>
    <t xml:space="preserve">   Pooled Investment Vehicles Breakdown</t>
  </si>
  <si>
    <t>Percentage</t>
  </si>
  <si>
    <t xml:space="preserve">             Equity</t>
  </si>
  <si>
    <t xml:space="preserve"> .. </t>
  </si>
  <si>
    <t xml:space="preserve">             Fixed interest</t>
  </si>
  <si>
    <t xml:space="preserve">             Property</t>
  </si>
  <si>
    <t xml:space="preserve">             Mixed asset</t>
  </si>
  <si>
    <t xml:space="preserve">             Hedge</t>
  </si>
  <si>
    <t xml:space="preserve">             Private equity</t>
  </si>
  <si>
    <t xml:space="preserve">             Money market</t>
  </si>
  <si>
    <t xml:space="preserve">Data for 2021/22 remain provisional and subject to revision </t>
  </si>
  <si>
    <t xml:space="preserve">   Total Conventional</t>
  </si>
  <si>
    <r>
      <t xml:space="preserve">             Other</t>
    </r>
    <r>
      <rPr>
        <vertAlign val="superscript"/>
        <sz val="11"/>
        <color rgb="FF000000"/>
        <rFont val="Arial"/>
        <family val="2"/>
      </rPr>
      <t>19</t>
    </r>
  </si>
  <si>
    <t>19. 'Other' pooled investment vehicle asset types include cash, commodity/energy, structured products, unknown and with profits.</t>
  </si>
  <si>
    <t>Q2 2022</t>
  </si>
  <si>
    <t>Totals</t>
  </si>
  <si>
    <t>Of which overseas</t>
  </si>
  <si>
    <t>Non-pension entitlement, gross, excluding derivatives</t>
  </si>
  <si>
    <t xml:space="preserve">   Cash and borrowing</t>
  </si>
  <si>
    <t xml:space="preserve">   Repurchase agreements (Repos)</t>
  </si>
  <si>
    <t xml:space="preserve">   Other liabilites</t>
  </si>
  <si>
    <t>All scheme types non-pension entitlement, gross, excluding derivatives</t>
  </si>
  <si>
    <t>20. 'Other liabilities' include other investment balances (payables), other liabilities not included elsewhere and unpaid benefits</t>
  </si>
  <si>
    <t>Published 23rd March 2023</t>
  </si>
  <si>
    <t>Funded occupational pension schemes in the UK: July 2019 to September 2022: Reference table</t>
  </si>
  <si>
    <t>Q3 2022</t>
  </si>
  <si>
    <t xml:space="preserve">             UFPLS only</t>
  </si>
  <si>
    <t xml:space="preserve">             Drawdown only</t>
  </si>
  <si>
    <t xml:space="preserve">             Both</t>
  </si>
  <si>
    <t xml:space="preserve">             Neither</t>
  </si>
  <si>
    <t xml:space="preserve">   (All scheme types) benefit type available by number of members</t>
  </si>
  <si>
    <t xml:space="preserve">   Pooled Investment Vehicles (PIVs) Breakdown</t>
  </si>
  <si>
    <t>Central Government bonds</t>
  </si>
  <si>
    <t>Market Value of Pension Schemes</t>
  </si>
  <si>
    <r>
      <t>Gilts</t>
    </r>
    <r>
      <rPr>
        <vertAlign val="superscript"/>
        <sz val="11"/>
        <rFont val="Arial"/>
        <family val="2"/>
      </rPr>
      <t>22</t>
    </r>
  </si>
  <si>
    <t>22. Data previously published in '£ Million'. Starting Q3 2022 data is published in '£ Billion'.</t>
  </si>
  <si>
    <t>21. Not all PIVs are in LDI pooled funds. Using the PIV fund name, we identify the PIVs we determine are LDI pooled funds. For the pension schemes that we have determined to have investments in LDI pooled funds (we call these ‘known schemes’), we total all their investments in LDI pooled funds.</t>
  </si>
  <si>
    <t xml:space="preserve">23. The market value of pension schemes includes all assets, the net value of derivative contracts that schemes have invested in, and liabilities other than pension benefits owed to members. The formula equals total assets excluding derivatives plus net derivatives balance minus total non-pension entitlement liabilities. </t>
  </si>
  <si>
    <r>
      <t xml:space="preserve">   Total market value</t>
    </r>
    <r>
      <rPr>
        <b/>
        <vertAlign val="superscript"/>
        <sz val="8.8000000000000007"/>
        <rFont val="Arial"/>
        <family val="2"/>
      </rPr>
      <t>23</t>
    </r>
  </si>
  <si>
    <r>
      <t xml:space="preserve">   Total market value (Private sector DC + Public sector DBH)</t>
    </r>
    <r>
      <rPr>
        <b/>
        <vertAlign val="superscript"/>
        <sz val="11"/>
        <rFont val="Arial"/>
        <family val="2"/>
      </rPr>
      <t>23</t>
    </r>
  </si>
  <si>
    <t>Luke Weston, Harry Butterworth and Anthony Bearman, Office for National Statistics (ONS)</t>
  </si>
  <si>
    <t>+44 1633 456249 , +44 (0)2071120116 or +44 (0)1633580045</t>
  </si>
  <si>
    <r>
      <t xml:space="preserve">   "Known schemes" total PIVs of which LDI pooled funds</t>
    </r>
    <r>
      <rPr>
        <i/>
        <vertAlign val="superscript"/>
        <sz val="11"/>
        <color rgb="FF000000"/>
        <rFont val="Arial"/>
        <family val="2"/>
      </rPr>
      <t>21</t>
    </r>
  </si>
  <si>
    <r>
      <t xml:space="preserve">   (Derived) LDI pooled fund holdings</t>
    </r>
    <r>
      <rPr>
        <b/>
        <i/>
        <vertAlign val="superscript"/>
        <sz val="11"/>
        <color rgb="FF000000"/>
        <rFont val="Arial"/>
        <family val="2"/>
      </rPr>
      <t>24</t>
    </r>
  </si>
  <si>
    <t>24. This estimate is derived by multiplying the LDI pooled funds "known schemes" proportion with total PIVs for Private sector DBH.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</si>
</sst>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00000000000000000E+00"/>
    <numFmt numFmtId="165" formatCode="_-* #,##0_-;\-* #,##0_-;_-* &quot;-&quot;??_-;_-@_-"/>
    <numFmt numFmtId="166" formatCode="#,##0.00_ ;\-#,##0.00\ "/>
  </numFmts>
  <fonts count="3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12"/>
      <name val="Arial"/>
      <family val="2"/>
    </font>
    <font>
      <b/>
      <sz val="11"/>
      <name val="Arial"/>
      <family val="2"/>
    </font>
    <font>
      <b/>
      <sz val="10"/>
      <color rgb="FF000000"/>
      <name val="Arial"/>
      <family val="2"/>
    </font>
    <font>
      <sz val="8"/>
      <name val="Arial"/>
      <family val="2"/>
    </font>
    <font>
      <sz val="11"/>
      <name val="Arial"/>
      <family val="2"/>
    </font>
    <font>
      <b/>
      <sz val="11"/>
      <color theme="1"/>
      <name val="Arial"/>
      <family val="2"/>
    </font>
    <font>
      <i/>
      <sz val="11"/>
      <color theme="1"/>
      <name val="Arial"/>
      <family val="2"/>
    </font>
    <font>
      <sz val="11"/>
      <color theme="1"/>
      <name val="Arial"/>
      <family val="2"/>
    </font>
    <font>
      <i/>
      <sz val="11"/>
      <name val="Arial"/>
      <family val="2"/>
    </font>
    <font>
      <u/>
      <sz val="11"/>
      <color indexed="12"/>
      <name val="Arial"/>
      <family val="2"/>
    </font>
    <font>
      <b/>
      <u/>
      <sz val="11"/>
      <name val="Arial"/>
      <family val="2"/>
    </font>
    <font>
      <b/>
      <u/>
      <sz val="11"/>
      <color theme="1"/>
      <name val="Arial"/>
      <family val="2"/>
    </font>
    <font>
      <b/>
      <i/>
      <sz val="11"/>
      <name val="Arial"/>
      <family val="2"/>
    </font>
    <font>
      <sz val="10"/>
      <name val="Arial"/>
      <family val="2"/>
    </font>
    <font>
      <b/>
      <vertAlign val="superscript"/>
      <sz val="11"/>
      <color theme="1"/>
      <name val="Arial"/>
      <family val="2"/>
    </font>
    <font>
      <vertAlign val="superscript"/>
      <sz val="11"/>
      <color theme="1"/>
      <name val="Arial"/>
      <family val="2"/>
    </font>
    <font>
      <b/>
      <u/>
      <sz val="10"/>
      <color indexed="12"/>
      <name val="Arial"/>
      <family val="2"/>
    </font>
    <font>
      <sz val="10"/>
      <name val="Arial"/>
      <family val="2"/>
    </font>
    <font>
      <sz val="8"/>
      <name val="Arial"/>
      <family val="2"/>
    </font>
    <font>
      <sz val="11"/>
      <color rgb="FF000000"/>
      <name val="Arial"/>
      <family val="2"/>
    </font>
    <font>
      <sz val="11"/>
      <name val="Arial"/>
      <family val="2"/>
    </font>
    <font>
      <sz val="11"/>
      <color rgb="FF000000"/>
      <name val="Arial"/>
      <family val="2"/>
    </font>
    <font>
      <vertAlign val="superscript"/>
      <sz val="11"/>
      <color rgb="FF000000"/>
      <name val="Arial"/>
      <family val="2"/>
    </font>
    <font>
      <b/>
      <i/>
      <sz val="11"/>
      <color rgb="FF000000"/>
      <name val="Arial"/>
      <family val="2"/>
    </font>
    <font>
      <i/>
      <vertAlign val="superscript"/>
      <sz val="11"/>
      <color rgb="FF000000"/>
      <name val="Arial"/>
      <family val="2"/>
    </font>
    <font>
      <vertAlign val="superscript"/>
      <sz val="11"/>
      <name val="Arial"/>
      <family val="2"/>
    </font>
    <font>
      <b/>
      <vertAlign val="superscript"/>
      <sz val="8.8000000000000007"/>
      <name val="Arial"/>
      <family val="2"/>
    </font>
    <font>
      <b/>
      <vertAlign val="superscript"/>
      <sz val="11"/>
      <name val="Arial"/>
      <family val="2"/>
    </font>
    <font>
      <b/>
      <i/>
      <vertAlign val="superscript"/>
      <sz val="11"/>
      <color rgb="FF000000"/>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indexed="64"/>
      </top>
      <bottom/>
      <diagonal/>
    </border>
    <border>
      <left style="thin">
        <color theme="0" tint="-0.14999847407452621"/>
      </left>
      <right/>
      <top style="thin">
        <color theme="0" tint="-0.14999847407452621"/>
      </top>
      <bottom style="thin">
        <color indexed="64"/>
      </bottom>
      <diagonal/>
    </border>
    <border>
      <left/>
      <right style="thin">
        <color indexed="64"/>
      </right>
      <top style="thin">
        <color indexed="64"/>
      </top>
      <bottom/>
      <diagonal/>
    </border>
    <border>
      <left/>
      <right style="thin">
        <color indexed="64"/>
      </right>
      <top style="thin">
        <color theme="0" tint="-0.14999847407452621"/>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int="-0.14999847407452621"/>
      </top>
      <bottom style="thin">
        <color indexed="64"/>
      </bottom>
      <diagonal/>
    </border>
    <border>
      <left/>
      <right style="thin">
        <color indexed="64"/>
      </right>
      <top style="thin">
        <color indexed="64"/>
      </top>
      <bottom style="thin">
        <color theme="0" tint="-0.14999847407452621"/>
      </bottom>
      <diagonal/>
    </border>
    <border>
      <left style="thin">
        <color indexed="64"/>
      </left>
      <right/>
      <top/>
      <bottom/>
      <diagonal/>
    </border>
    <border>
      <left style="thin">
        <color theme="0" tint="-0.14999847407452621"/>
      </left>
      <right style="thin">
        <color theme="0" tint="-0.14999847407452621"/>
      </right>
      <top/>
      <bottom/>
      <diagonal/>
    </border>
    <border>
      <left/>
      <right/>
      <top style="thin">
        <color theme="0" tint="-0.14999847407452621"/>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6" fillId="0" borderId="0" applyNumberFormat="0" applyFill="0" applyBorder="0" applyAlignment="0" applyProtection="0">
      <alignment vertical="top"/>
      <protection locked="0"/>
    </xf>
    <xf numFmtId="0" fontId="5" fillId="0" borderId="0"/>
    <xf numFmtId="0" fontId="2" fillId="0" borderId="0"/>
    <xf numFmtId="0" fontId="3" fillId="0" borderId="0"/>
    <xf numFmtId="43" fontId="3" fillId="0" borderId="0" applyFont="0" applyFill="0" applyBorder="0" applyAlignment="0" applyProtection="0"/>
    <xf numFmtId="0" fontId="1" fillId="0" borderId="0"/>
    <xf numFmtId="43" fontId="20" fillId="0" borderId="0" applyFont="0" applyFill="0" applyBorder="0" applyAlignment="0" applyProtection="0"/>
    <xf numFmtId="9" fontId="24" fillId="0" borderId="0" applyFont="0" applyFill="0" applyBorder="0" applyAlignment="0" applyProtection="0"/>
  </cellStyleXfs>
  <cellXfs count="187">
    <xf numFmtId="0" fontId="0" fillId="0" borderId="0" xfId="0"/>
    <xf numFmtId="0" fontId="4" fillId="0" borderId="0" xfId="0" applyFont="1"/>
    <xf numFmtId="0" fontId="0" fillId="2" borderId="0" xfId="0" applyFill="1"/>
    <xf numFmtId="0" fontId="4" fillId="2" borderId="0" xfId="0" applyFont="1" applyFill="1"/>
    <xf numFmtId="0" fontId="9" fillId="2" borderId="0" xfId="0" applyFont="1" applyFill="1" applyAlignment="1">
      <alignment horizontal="center"/>
    </xf>
    <xf numFmtId="0" fontId="7" fillId="2" borderId="0" xfId="0" applyFont="1" applyFill="1"/>
    <xf numFmtId="0" fontId="6" fillId="2" borderId="0" xfId="1" applyFill="1" applyBorder="1" applyAlignment="1" applyProtection="1"/>
    <xf numFmtId="0" fontId="8" fillId="2" borderId="0" xfId="0" applyFont="1" applyFill="1"/>
    <xf numFmtId="0" fontId="3" fillId="2" borderId="0" xfId="0" applyFont="1" applyFill="1"/>
    <xf numFmtId="0" fontId="6" fillId="2" borderId="0" xfId="1" applyFill="1" applyAlignment="1" applyProtection="1"/>
    <xf numFmtId="0" fontId="3" fillId="2" borderId="0" xfId="0" quotePrefix="1" applyFont="1" applyFill="1"/>
    <xf numFmtId="164" fontId="0" fillId="0" borderId="0" xfId="0" applyNumberFormat="1"/>
    <xf numFmtId="0" fontId="8" fillId="0" borderId="0" xfId="0" applyFont="1"/>
    <xf numFmtId="0" fontId="11" fillId="0" borderId="0" xfId="0" applyFont="1"/>
    <xf numFmtId="0" fontId="12" fillId="0" borderId="0" xfId="0" applyFont="1"/>
    <xf numFmtId="0" fontId="11" fillId="0" borderId="0" xfId="0" applyFont="1" applyAlignment="1">
      <alignment horizontal="right"/>
    </xf>
    <xf numFmtId="0" fontId="14" fillId="0" borderId="0" xfId="0" applyFont="1"/>
    <xf numFmtId="0" fontId="11" fillId="0" borderId="1" xfId="0" applyFont="1" applyBorder="1"/>
    <xf numFmtId="0" fontId="13" fillId="0" borderId="0" xfId="0" applyFont="1"/>
    <xf numFmtId="0" fontId="11" fillId="2" borderId="0" xfId="0" applyFont="1" applyFill="1" applyAlignment="1">
      <alignment horizontal="right"/>
    </xf>
    <xf numFmtId="0" fontId="11" fillId="2" borderId="0" xfId="0" applyFont="1" applyFill="1"/>
    <xf numFmtId="0" fontId="15" fillId="0" borderId="0" xfId="0" applyFont="1"/>
    <xf numFmtId="0" fontId="16" fillId="0" borderId="0" xfId="1" applyFont="1" applyAlignment="1" applyProtection="1">
      <alignment vertical="center" wrapText="1"/>
    </xf>
    <xf numFmtId="0" fontId="3" fillId="0" borderId="0" xfId="0" applyFont="1"/>
    <xf numFmtId="0" fontId="17" fillId="0" borderId="0" xfId="0" applyFont="1"/>
    <xf numFmtId="0" fontId="3" fillId="2" borderId="0" xfId="1" applyFont="1" applyFill="1" applyAlignment="1" applyProtection="1"/>
    <xf numFmtId="0" fontId="18" fillId="0" borderId="0" xfId="0" applyFont="1"/>
    <xf numFmtId="0" fontId="11" fillId="0" borderId="0" xfId="0" applyFont="1" applyAlignment="1">
      <alignment horizontal="center" vertical="center"/>
    </xf>
    <xf numFmtId="0" fontId="11" fillId="0" borderId="0" xfId="0" applyFont="1" applyAlignment="1">
      <alignment horizontal="left"/>
    </xf>
    <xf numFmtId="0" fontId="18" fillId="0" borderId="6" xfId="0" applyFont="1" applyBorder="1"/>
    <xf numFmtId="0" fontId="11" fillId="0" borderId="6" xfId="0" applyFont="1" applyBorder="1"/>
    <xf numFmtId="0" fontId="19" fillId="0" borderId="0" xfId="0" applyFont="1"/>
    <xf numFmtId="43" fontId="11" fillId="0" borderId="0" xfId="0" applyNumberFormat="1" applyFont="1"/>
    <xf numFmtId="165" fontId="11" fillId="0" borderId="0" xfId="7" applyNumberFormat="1" applyFont="1"/>
    <xf numFmtId="165" fontId="11" fillId="0" borderId="0" xfId="7" applyNumberFormat="1" applyFont="1" applyAlignment="1">
      <alignment horizontal="center" vertical="center"/>
    </xf>
    <xf numFmtId="41" fontId="11" fillId="0" borderId="0" xfId="0" applyNumberFormat="1" applyFont="1" applyAlignment="1">
      <alignment horizontal="right" vertical="center"/>
    </xf>
    <xf numFmtId="43" fontId="8" fillId="0" borderId="0" xfId="0" applyNumberFormat="1" applyFont="1"/>
    <xf numFmtId="165" fontId="8" fillId="0" borderId="0" xfId="0" applyNumberFormat="1" applyFont="1"/>
    <xf numFmtId="165" fontId="8" fillId="0" borderId="0" xfId="7" applyNumberFormat="1" applyFont="1"/>
    <xf numFmtId="41" fontId="8" fillId="0" borderId="0" xfId="0" applyNumberFormat="1" applyFont="1" applyAlignment="1">
      <alignment horizontal="right" vertical="center"/>
    </xf>
    <xf numFmtId="41" fontId="11" fillId="0" borderId="0" xfId="0" applyNumberFormat="1" applyFont="1" applyAlignment="1">
      <alignment horizontal="right"/>
    </xf>
    <xf numFmtId="41" fontId="11" fillId="0" borderId="0" xfId="0" applyNumberFormat="1" applyFont="1" applyBorder="1" applyAlignment="1">
      <alignment horizontal="right"/>
    </xf>
    <xf numFmtId="41" fontId="8" fillId="0" borderId="0" xfId="0" applyNumberFormat="1" applyFont="1" applyAlignment="1">
      <alignment horizontal="right"/>
    </xf>
    <xf numFmtId="41" fontId="8" fillId="0" borderId="0" xfId="0" applyNumberFormat="1" applyFont="1" applyBorder="1" applyAlignment="1">
      <alignment horizontal="right"/>
    </xf>
    <xf numFmtId="0" fontId="11" fillId="0" borderId="0" xfId="0" applyFont="1" applyBorder="1"/>
    <xf numFmtId="166" fontId="11" fillId="0" borderId="0" xfId="7" applyNumberFormat="1" applyFont="1"/>
    <xf numFmtId="166" fontId="11" fillId="0" borderId="0" xfId="7" applyNumberFormat="1" applyFont="1" applyAlignment="1">
      <alignment horizontal="right"/>
    </xf>
    <xf numFmtId="166" fontId="8" fillId="0" borderId="0" xfId="7" applyNumberFormat="1" applyFont="1"/>
    <xf numFmtId="43" fontId="11" fillId="0" borderId="0" xfId="0" applyNumberFormat="1" applyFont="1" applyAlignment="1">
      <alignment horizontal="right"/>
    </xf>
    <xf numFmtId="165" fontId="11" fillId="0" borderId="0" xfId="0" applyNumberFormat="1" applyFont="1" applyAlignment="1">
      <alignment horizontal="right"/>
    </xf>
    <xf numFmtId="0" fontId="11" fillId="0" borderId="0" xfId="0" applyFont="1" applyBorder="1" applyAlignment="1">
      <alignment horizontal="center" vertical="center"/>
    </xf>
    <xf numFmtId="1" fontId="11" fillId="0" borderId="0" xfId="0" applyNumberFormat="1" applyFont="1"/>
    <xf numFmtId="41" fontId="11" fillId="0" borderId="0" xfId="0" applyNumberFormat="1" applyFont="1"/>
    <xf numFmtId="41" fontId="8" fillId="0" borderId="0" xfId="0" applyNumberFormat="1" applyFont="1"/>
    <xf numFmtId="0" fontId="12" fillId="0" borderId="2" xfId="0" applyFont="1" applyBorder="1"/>
    <xf numFmtId="0" fontId="11" fillId="0" borderId="2" xfId="0" applyFont="1" applyBorder="1"/>
    <xf numFmtId="165" fontId="11" fillId="0" borderId="0" xfId="0" applyNumberFormat="1" applyFont="1"/>
    <xf numFmtId="41" fontId="11" fillId="0" borderId="0" xfId="7" applyNumberFormat="1" applyFont="1" applyAlignment="1">
      <alignment horizontal="right"/>
    </xf>
    <xf numFmtId="41" fontId="8" fillId="0" borderId="2" xfId="0" applyNumberFormat="1" applyFont="1" applyBorder="1"/>
    <xf numFmtId="0" fontId="12" fillId="0" borderId="10" xfId="0" applyFont="1" applyBorder="1"/>
    <xf numFmtId="0" fontId="12" fillId="0" borderId="11" xfId="0" applyFont="1" applyBorder="1"/>
    <xf numFmtId="0" fontId="11" fillId="0" borderId="4" xfId="0" applyFont="1" applyBorder="1"/>
    <xf numFmtId="0" fontId="11" fillId="0" borderId="12" xfId="0" applyFont="1" applyBorder="1"/>
    <xf numFmtId="0" fontId="11" fillId="0" borderId="13" xfId="0" applyFont="1" applyBorder="1"/>
    <xf numFmtId="0" fontId="23" fillId="2" borderId="0" xfId="1" applyFont="1" applyFill="1" applyAlignment="1" applyProtection="1"/>
    <xf numFmtId="41" fontId="11" fillId="0" borderId="0" xfId="7" applyNumberFormat="1" applyFont="1"/>
    <xf numFmtId="9" fontId="11" fillId="0" borderId="0" xfId="8" applyFont="1"/>
    <xf numFmtId="0" fontId="11" fillId="0" borderId="0" xfId="0" applyFont="1" applyFill="1"/>
    <xf numFmtId="41" fontId="11" fillId="0" borderId="1" xfId="7" applyNumberFormat="1" applyFont="1" applyBorder="1"/>
    <xf numFmtId="41" fontId="8" fillId="0" borderId="2" xfId="7" applyNumberFormat="1" applyFont="1" applyBorder="1"/>
    <xf numFmtId="41" fontId="11" fillId="0" borderId="0" xfId="7" applyNumberFormat="1" applyFont="1" applyBorder="1"/>
    <xf numFmtId="41" fontId="26" fillId="0" borderId="0" xfId="0" applyNumberFormat="1" applyFont="1"/>
    <xf numFmtId="0" fontId="26" fillId="0" borderId="0" xfId="0" applyFont="1"/>
    <xf numFmtId="0" fontId="28" fillId="0" borderId="0" xfId="0" applyFont="1"/>
    <xf numFmtId="0" fontId="8" fillId="0" borderId="10" xfId="0" applyFont="1" applyBorder="1" applyAlignment="1">
      <alignment horizontal="center" vertical="center"/>
    </xf>
    <xf numFmtId="17" fontId="8" fillId="0" borderId="15" xfId="0" applyNumberFormat="1" applyFont="1" applyBorder="1" applyAlignment="1">
      <alignment horizontal="center" vertical="center"/>
    </xf>
    <xf numFmtId="17" fontId="8" fillId="0" borderId="12" xfId="0" applyNumberFormat="1" applyFont="1" applyBorder="1" applyAlignment="1">
      <alignment horizontal="center" vertical="center"/>
    </xf>
    <xf numFmtId="17" fontId="8" fillId="0" borderId="14" xfId="0" applyNumberFormat="1" applyFont="1" applyBorder="1" applyAlignment="1">
      <alignment horizontal="center" vertical="center"/>
    </xf>
    <xf numFmtId="17" fontId="8" fillId="0" borderId="10" xfId="0" applyNumberFormat="1"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xf>
    <xf numFmtId="41" fontId="8" fillId="0" borderId="4" xfId="0" applyNumberFormat="1" applyFont="1" applyBorder="1" applyAlignment="1">
      <alignment horizontal="center" vertical="center"/>
    </xf>
    <xf numFmtId="41" fontId="11" fillId="0" borderId="0" xfId="0" applyNumberFormat="1" applyFont="1" applyBorder="1"/>
    <xf numFmtId="0" fontId="11" fillId="0" borderId="17" xfId="0" applyFont="1" applyBorder="1"/>
    <xf numFmtId="0" fontId="12" fillId="0" borderId="0" xfId="0" applyFont="1" applyBorder="1"/>
    <xf numFmtId="41" fontId="8" fillId="0" borderId="0" xfId="0" applyNumberFormat="1" applyFont="1" applyBorder="1"/>
    <xf numFmtId="165" fontId="12" fillId="0" borderId="0" xfId="7" applyNumberFormat="1" applyFont="1" applyBorder="1"/>
    <xf numFmtId="41" fontId="11" fillId="0" borderId="0" xfId="5" applyNumberFormat="1" applyFont="1"/>
    <xf numFmtId="41" fontId="11" fillId="0" borderId="0" xfId="5" applyNumberFormat="1" applyFont="1" applyAlignment="1">
      <alignment horizontal="right"/>
    </xf>
    <xf numFmtId="41" fontId="12" fillId="0" borderId="2" xfId="5" applyNumberFormat="1" applyFont="1" applyBorder="1"/>
    <xf numFmtId="41" fontId="11" fillId="0" borderId="0" xfId="0" applyNumberFormat="1" applyFont="1" applyFill="1"/>
    <xf numFmtId="0" fontId="11" fillId="0" borderId="0" xfId="0" applyFont="1" applyAlignment="1"/>
    <xf numFmtId="165" fontId="11" fillId="0" borderId="0" xfId="7" applyNumberFormat="1" applyFont="1" applyAlignment="1">
      <alignment horizontal="center"/>
    </xf>
    <xf numFmtId="165" fontId="3" fillId="0" borderId="0" xfId="7" applyNumberFormat="1" applyFont="1" applyAlignment="1">
      <alignment horizontal="center"/>
    </xf>
    <xf numFmtId="165" fontId="11" fillId="0" borderId="0" xfId="7" applyNumberFormat="1" applyFont="1" applyAlignment="1"/>
    <xf numFmtId="165" fontId="8" fillId="0" borderId="0" xfId="0" applyNumberFormat="1" applyFont="1" applyAlignment="1"/>
    <xf numFmtId="165" fontId="8" fillId="0" borderId="0" xfId="7" applyNumberFormat="1" applyFont="1" applyAlignment="1"/>
    <xf numFmtId="0" fontId="11" fillId="0" borderId="0" xfId="0" applyFont="1" applyAlignment="1">
      <alignment horizontal="center"/>
    </xf>
    <xf numFmtId="0" fontId="3" fillId="0" borderId="0" xfId="0" applyFont="1" applyAlignment="1">
      <alignment horizontal="center"/>
    </xf>
    <xf numFmtId="3" fontId="8" fillId="0" borderId="0" xfId="0" applyNumberFormat="1" applyFont="1" applyAlignment="1"/>
    <xf numFmtId="3" fontId="11" fillId="0" borderId="0" xfId="0" applyNumberFormat="1" applyFont="1" applyAlignment="1"/>
    <xf numFmtId="0" fontId="3" fillId="0" borderId="0" xfId="0" applyFont="1" applyFill="1" applyAlignment="1">
      <alignment horizontal="center"/>
    </xf>
    <xf numFmtId="0" fontId="11" fillId="0" borderId="0" xfId="0" applyFont="1" applyFill="1" applyAlignment="1"/>
    <xf numFmtId="41" fontId="11" fillId="0" borderId="0" xfId="0" applyNumberFormat="1" applyFont="1" applyFill="1" applyAlignment="1">
      <alignment horizontal="right"/>
    </xf>
    <xf numFmtId="41" fontId="11" fillId="0" borderId="0" xfId="0" applyNumberFormat="1" applyFont="1" applyAlignment="1"/>
    <xf numFmtId="41" fontId="27" fillId="0" borderId="0" xfId="0" applyNumberFormat="1" applyFont="1" applyAlignment="1">
      <alignment horizontal="right"/>
    </xf>
    <xf numFmtId="0" fontId="8" fillId="0" borderId="0" xfId="0" applyFont="1" applyBorder="1" applyAlignment="1">
      <alignment horizontal="center"/>
    </xf>
    <xf numFmtId="41" fontId="26" fillId="0" borderId="0" xfId="0" applyNumberFormat="1" applyFont="1" applyAlignment="1">
      <alignment horizontal="right"/>
    </xf>
    <xf numFmtId="41" fontId="8" fillId="0" borderId="0" xfId="7" applyNumberFormat="1" applyFont="1" applyFill="1"/>
    <xf numFmtId="41" fontId="8" fillId="0" borderId="0" xfId="7" applyNumberFormat="1" applyFont="1"/>
    <xf numFmtId="41" fontId="12" fillId="0" borderId="2" xfId="7" applyNumberFormat="1" applyFont="1" applyBorder="1"/>
    <xf numFmtId="41" fontId="11" fillId="2" borderId="8" xfId="0" applyNumberFormat="1" applyFont="1" applyFill="1" applyBorder="1"/>
    <xf numFmtId="41" fontId="11" fillId="0" borderId="9" xfId="0" applyNumberFormat="1" applyFont="1" applyBorder="1"/>
    <xf numFmtId="41" fontId="11" fillId="0" borderId="1" xfId="0" applyNumberFormat="1" applyFont="1" applyBorder="1"/>
    <xf numFmtId="41" fontId="8" fillId="0" borderId="5" xfId="0" applyNumberFormat="1" applyFont="1" applyBorder="1" applyAlignment="1">
      <alignment horizontal="center" vertical="center"/>
    </xf>
    <xf numFmtId="41" fontId="13" fillId="0" borderId="0" xfId="0" applyNumberFormat="1" applyFont="1"/>
    <xf numFmtId="41" fontId="12" fillId="0" borderId="2" xfId="0" applyNumberFormat="1" applyFont="1" applyBorder="1"/>
    <xf numFmtId="41" fontId="12" fillId="0" borderId="2" xfId="0" quotePrefix="1" applyNumberFormat="1" applyFont="1" applyBorder="1"/>
    <xf numFmtId="41" fontId="11" fillId="0" borderId="6" xfId="7" applyNumberFormat="1" applyFont="1" applyBorder="1" applyAlignment="1"/>
    <xf numFmtId="41" fontId="8" fillId="0" borderId="2" xfId="0" applyNumberFormat="1" applyFont="1" applyBorder="1" applyAlignment="1"/>
    <xf numFmtId="41" fontId="12" fillId="0" borderId="2" xfId="7" applyNumberFormat="1" applyFont="1" applyBorder="1" applyAlignment="1"/>
    <xf numFmtId="41" fontId="12" fillId="0" borderId="4" xfId="7" applyNumberFormat="1" applyFont="1" applyBorder="1" applyAlignment="1"/>
    <xf numFmtId="41" fontId="11" fillId="0" borderId="7" xfId="0" applyNumberFormat="1" applyFont="1" applyBorder="1" applyAlignment="1"/>
    <xf numFmtId="41" fontId="8" fillId="0" borderId="5" xfId="0" applyNumberFormat="1" applyFont="1" applyBorder="1" applyAlignment="1">
      <alignment horizontal="center"/>
    </xf>
    <xf numFmtId="41" fontId="8" fillId="0" borderId="4" xfId="0" applyNumberFormat="1" applyFont="1" applyBorder="1" applyAlignment="1">
      <alignment horizontal="center"/>
    </xf>
    <xf numFmtId="0" fontId="8" fillId="0" borderId="5" xfId="0" applyFont="1" applyBorder="1" applyAlignment="1">
      <alignment horizontal="center"/>
    </xf>
    <xf numFmtId="41" fontId="8" fillId="0" borderId="3" xfId="0" applyNumberFormat="1" applyFont="1" applyBorder="1" applyAlignment="1"/>
    <xf numFmtId="43" fontId="11" fillId="0" borderId="0" xfId="7" applyNumberFormat="1" applyFont="1" applyAlignment="1"/>
    <xf numFmtId="41" fontId="11" fillId="0" borderId="0" xfId="0" applyNumberFormat="1" applyFont="1" applyBorder="1" applyAlignment="1"/>
    <xf numFmtId="41" fontId="11" fillId="0" borderId="12" xfId="7" applyNumberFormat="1" applyFont="1" applyBorder="1" applyAlignment="1"/>
    <xf numFmtId="0" fontId="15" fillId="0" borderId="0" xfId="0" applyFont="1" applyBorder="1"/>
    <xf numFmtId="0" fontId="8" fillId="0" borderId="14"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41" fontId="8" fillId="0" borderId="12" xfId="0" applyNumberFormat="1" applyFont="1" applyBorder="1" applyAlignment="1">
      <alignment horizontal="center"/>
    </xf>
    <xf numFmtId="41" fontId="11" fillId="2" borderId="19" xfId="0" applyNumberFormat="1" applyFont="1" applyFill="1" applyBorder="1" applyAlignment="1"/>
    <xf numFmtId="41" fontId="11" fillId="0" borderId="0" xfId="7" applyNumberFormat="1" applyFont="1" applyBorder="1" applyAlignment="1"/>
    <xf numFmtId="41" fontId="8" fillId="0" borderId="0" xfId="0" applyNumberFormat="1" applyFont="1" applyBorder="1" applyAlignment="1"/>
    <xf numFmtId="41" fontId="11" fillId="0" borderId="14" xfId="7" applyNumberFormat="1" applyFont="1" applyBorder="1" applyAlignment="1"/>
    <xf numFmtId="41" fontId="11" fillId="0" borderId="10" xfId="7" applyNumberFormat="1" applyFont="1" applyBorder="1" applyAlignment="1"/>
    <xf numFmtId="41" fontId="11" fillId="0" borderId="18" xfId="7" applyNumberFormat="1" applyFont="1" applyBorder="1" applyAlignment="1"/>
    <xf numFmtId="41" fontId="11" fillId="0" borderId="18" xfId="0" applyNumberFormat="1" applyFont="1" applyBorder="1" applyAlignment="1"/>
    <xf numFmtId="0" fontId="11" fillId="0" borderId="16" xfId="0" applyFont="1" applyBorder="1"/>
    <xf numFmtId="41" fontId="8" fillId="0" borderId="20" xfId="0" applyNumberFormat="1" applyFont="1" applyBorder="1" applyAlignment="1"/>
    <xf numFmtId="41" fontId="8" fillId="0" borderId="14" xfId="0" applyNumberFormat="1" applyFont="1" applyBorder="1" applyAlignment="1">
      <alignment horizontal="center"/>
    </xf>
    <xf numFmtId="41" fontId="8" fillId="0" borderId="10" xfId="0" applyNumberFormat="1" applyFont="1" applyBorder="1" applyAlignment="1">
      <alignment horizontal="center"/>
    </xf>
    <xf numFmtId="41" fontId="8" fillId="0" borderId="21" xfId="0" applyNumberFormat="1" applyFont="1" applyBorder="1" applyAlignment="1"/>
    <xf numFmtId="41" fontId="8" fillId="0" borderId="1" xfId="0" applyNumberFormat="1" applyFont="1" applyBorder="1" applyAlignment="1"/>
    <xf numFmtId="41" fontId="12" fillId="0" borderId="1" xfId="7" applyNumberFormat="1" applyFont="1" applyBorder="1" applyAlignment="1"/>
    <xf numFmtId="41" fontId="11" fillId="0" borderId="14" xfId="0" applyNumberFormat="1" applyFont="1" applyBorder="1" applyAlignment="1"/>
    <xf numFmtId="41" fontId="11" fillId="0" borderId="10" xfId="0" applyNumberFormat="1" applyFont="1" applyBorder="1" applyAlignment="1"/>
    <xf numFmtId="41" fontId="11" fillId="0" borderId="12" xfId="0" applyNumberFormat="1" applyFont="1" applyBorder="1" applyAlignment="1"/>
    <xf numFmtId="41" fontId="11" fillId="0" borderId="6" xfId="0" applyNumberFormat="1" applyFont="1" applyBorder="1" applyAlignment="1"/>
    <xf numFmtId="41" fontId="11" fillId="0" borderId="21" xfId="0" applyNumberFormat="1" applyFont="1" applyBorder="1" applyAlignment="1"/>
    <xf numFmtId="41" fontId="11" fillId="0" borderId="1" xfId="0" applyNumberFormat="1" applyFont="1" applyBorder="1" applyAlignment="1"/>
    <xf numFmtId="41" fontId="11" fillId="0" borderId="22" xfId="0" applyNumberFormat="1" applyFont="1" applyBorder="1" applyAlignment="1"/>
    <xf numFmtId="0" fontId="30" fillId="0" borderId="0" xfId="0" quotePrefix="1" applyFont="1"/>
    <xf numFmtId="41" fontId="11" fillId="0" borderId="0" xfId="7" applyNumberFormat="1" applyFont="1" applyFill="1"/>
    <xf numFmtId="43" fontId="8" fillId="0" borderId="0" xfId="0" applyNumberFormat="1" applyFont="1" applyAlignment="1">
      <alignment horizontal="right"/>
    </xf>
    <xf numFmtId="165" fontId="8" fillId="0" borderId="0" xfId="0" applyNumberFormat="1" applyFont="1" applyAlignment="1">
      <alignment horizontal="right"/>
    </xf>
    <xf numFmtId="1" fontId="13" fillId="0" borderId="0" xfId="0" applyNumberFormat="1" applyFont="1"/>
    <xf numFmtId="41" fontId="27" fillId="0" borderId="0" xfId="0" applyNumberFormat="1" applyFont="1" applyFill="1" applyAlignment="1">
      <alignment horizontal="right"/>
    </xf>
    <xf numFmtId="165" fontId="11" fillId="0" borderId="0" xfId="0" applyNumberFormat="1" applyFont="1" applyFill="1"/>
    <xf numFmtId="0" fontId="11" fillId="0" borderId="0" xfId="0" applyFont="1" applyAlignment="1">
      <alignment wrapText="1"/>
    </xf>
    <xf numFmtId="41" fontId="11" fillId="0" borderId="0" xfId="8" applyNumberFormat="1" applyFont="1" applyAlignment="1">
      <alignment horizontal="right"/>
    </xf>
    <xf numFmtId="3" fontId="8" fillId="0" borderId="0" xfId="0" applyNumberFormat="1" applyFont="1"/>
    <xf numFmtId="1" fontId="8" fillId="0" borderId="0" xfId="0" applyNumberFormat="1" applyFont="1" applyAlignment="1"/>
    <xf numFmtId="165" fontId="8" fillId="0" borderId="0" xfId="5" applyNumberFormat="1" applyFont="1"/>
    <xf numFmtId="41" fontId="8" fillId="0" borderId="0" xfId="0" applyNumberFormat="1" applyFont="1" applyAlignment="1"/>
    <xf numFmtId="41" fontId="8" fillId="0" borderId="0" xfId="0" applyNumberFormat="1" applyFont="1" applyFill="1" applyAlignment="1">
      <alignment horizontal="right"/>
    </xf>
    <xf numFmtId="43" fontId="11" fillId="0" borderId="0" xfId="0" applyNumberFormat="1" applyFont="1" applyAlignment="1"/>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1" fillId="0" borderId="0" xfId="0" applyFont="1" applyAlignment="1">
      <alignment wrapText="1"/>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41" fontId="8" fillId="0" borderId="3" xfId="0" applyNumberFormat="1" applyFont="1" applyBorder="1" applyAlignment="1">
      <alignment horizontal="center"/>
    </xf>
    <xf numFmtId="41" fontId="8" fillId="0" borderId="2" xfId="0" applyNumberFormat="1" applyFont="1" applyBorder="1" applyAlignment="1">
      <alignment horizontal="center"/>
    </xf>
    <xf numFmtId="41" fontId="8" fillId="0" borderId="4" xfId="0" applyNumberFormat="1" applyFont="1" applyBorder="1" applyAlignment="1">
      <alignment horizontal="center"/>
    </xf>
    <xf numFmtId="0" fontId="8" fillId="0" borderId="3"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4" xfId="0" applyNumberFormat="1" applyFont="1" applyBorder="1" applyAlignment="1">
      <alignment horizontal="center" vertical="center"/>
    </xf>
    <xf numFmtId="41" fontId="8" fillId="0" borderId="3" xfId="0" applyNumberFormat="1" applyFont="1" applyBorder="1" applyAlignment="1">
      <alignment horizontal="center" vertical="center"/>
    </xf>
    <xf numFmtId="41" fontId="8" fillId="0" borderId="2" xfId="0" applyNumberFormat="1" applyFont="1" applyBorder="1" applyAlignment="1">
      <alignment horizontal="center" vertical="center"/>
    </xf>
    <xf numFmtId="41" fontId="8" fillId="0" borderId="4" xfId="0" applyNumberFormat="1" applyFont="1" applyBorder="1" applyAlignment="1">
      <alignment horizontal="center" vertical="center"/>
    </xf>
  </cellXfs>
  <cellStyles count="9">
    <cellStyle name="Comma" xfId="7" builtinId="3"/>
    <cellStyle name="Comma 2" xfId="5" xr:uid="{00000000-0005-0000-0000-000001000000}"/>
    <cellStyle name="Hyperlink" xfId="1" builtinId="8"/>
    <cellStyle name="Normal" xfId="0" builtinId="0"/>
    <cellStyle name="Normal 2" xfId="2" xr:uid="{00000000-0005-0000-0000-000004000000}"/>
    <cellStyle name="Normal 2 2" xfId="4" xr:uid="{00000000-0005-0000-0000-000005000000}"/>
    <cellStyle name="Normal 3" xfId="3" xr:uid="{00000000-0005-0000-0000-000006000000}"/>
    <cellStyle name="Normal 3 2" xfId="6" xr:uid="{00000000-0005-0000-0000-000007000000}"/>
    <cellStyle name="Percent" xfId="8" builtinId="5"/>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397510</xdr:colOff>
      <xdr:row>3</xdr:row>
      <xdr:rowOff>133350</xdr:rowOff>
    </xdr:to>
    <xdr:pic>
      <xdr:nvPicPr>
        <xdr:cNvPr id="111904" name="Picture 1" descr="Office for National Statistics logo">
          <a:extLst>
            <a:ext uri="{FF2B5EF4-FFF2-40B4-BE49-F238E27FC236}">
              <a16:creationId xmlns:a16="http://schemas.microsoft.com/office/drawing/2014/main" id="{00000000-0008-0000-0000-000020B5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76200"/>
          <a:ext cx="2381250" cy="533400"/>
        </a:xfrm>
        <a:prstGeom prst="rect">
          <a:avLst/>
        </a:prstGeom>
        <a:noFill/>
        <a:ln w="9525">
          <a:noFill/>
          <a:miter lim="800000"/>
          <a:headEnd/>
          <a:tailEnd/>
        </a:ln>
      </xdr:spPr>
    </xdr:pic>
    <xdr:clientData/>
  </xdr:twoCellAnchor>
  <xdr:twoCellAnchor>
    <xdr:from>
      <xdr:col>1</xdr:col>
      <xdr:colOff>6604182</xdr:colOff>
      <xdr:row>1</xdr:row>
      <xdr:rowOff>41547</xdr:rowOff>
    </xdr:from>
    <xdr:to>
      <xdr:col>1</xdr:col>
      <xdr:colOff>7006137</xdr:colOff>
      <xdr:row>3</xdr:row>
      <xdr:rowOff>23014</xdr:rowOff>
    </xdr:to>
    <xdr:sp macro="" textlink="">
      <xdr:nvSpPr>
        <xdr:cNvPr id="3" name="UTurnArrow">
          <a:hlinkClick xmlns:r="http://schemas.openxmlformats.org/officeDocument/2006/relationships" r:id="rId2"/>
          <a:extLst>
            <a:ext uri="{FF2B5EF4-FFF2-40B4-BE49-F238E27FC236}">
              <a16:creationId xmlns:a16="http://schemas.microsoft.com/office/drawing/2014/main" id="{722879ED-5AD5-4356-B34F-CABB741FEA7D}"/>
            </a:ext>
          </a:extLst>
        </xdr:cNvPr>
        <xdr:cNvSpPr>
          <a:spLocks noEditPoints="1" noChangeArrowheads="1"/>
        </xdr:cNvSpPr>
      </xdr:nvSpPr>
      <xdr:spPr bwMode="auto">
        <a:xfrm flipH="1">
          <a:off x="7951289" y="204833"/>
          <a:ext cx="401955" cy="308038"/>
        </a:xfrm>
        <a:custGeom>
          <a:avLst/>
          <a:gdLst>
            <a:gd name="G0" fmla="+- 0 0 0"/>
            <a:gd name="G1" fmla="+- 6053 0 0"/>
            <a:gd name="G2" fmla="*/ 6053 1 2"/>
            <a:gd name="G3" fmla="*/ 9725 1 2"/>
            <a:gd name="G4" fmla="+- 10800 G3 G2"/>
            <a:gd name="G5" fmla="+- 10800 G3 0"/>
            <a:gd name="G6" fmla="+- G5 G2 0"/>
            <a:gd name="G7" fmla="*/ G6 1 2"/>
            <a:gd name="G8" fmla="+- 9725 0 0"/>
            <a:gd name="G9" fmla="+- 21600 0 6053"/>
            <a:gd name="G10" fmla="+- 21600 0 9725"/>
            <a:gd name="G11" fmla="min G10 8691"/>
            <a:gd name="G12" fmla="+- 11103 0 0"/>
            <a:gd name="G13" fmla="+- 16215 0 5975"/>
            <a:gd name="G14" fmla="+- 16215 0 0"/>
            <a:gd name="G15" fmla="*/ 6053 5842 6110"/>
            <a:gd name="G16" fmla="+- 11103 1350 0"/>
            <a:gd name="G17" fmla="+- 8310 0 G15"/>
            <a:gd name="G18" fmla="*/ G17 G7 8310"/>
            <a:gd name="G19" fmla="+- 6053 G18 0"/>
            <a:gd name="G20" fmla="+- G4 0 G18"/>
            <a:gd name="T0" fmla="*/ 9345 w 21600"/>
            <a:gd name="T1" fmla="*/ 0 h 21600"/>
            <a:gd name="T2" fmla="*/ 3027 w 21600"/>
            <a:gd name="T3" fmla="*/ 21600 h 21600"/>
            <a:gd name="T4" fmla="*/ 9725 w 21600"/>
            <a:gd name="T5" fmla="*/ 11103 h 21600"/>
            <a:gd name="T6" fmla="*/ 15663 w 21600"/>
            <a:gd name="T7" fmla="*/ 16215 h 21600"/>
            <a:gd name="T8" fmla="*/ 21600 w 21600"/>
            <a:gd name="T9" fmla="*/ 11103 h 21600"/>
            <a:gd name="T10" fmla="*/ 17694720 60000 65536"/>
            <a:gd name="T11" fmla="*/ 5898240 60000 65536"/>
            <a:gd name="T12" fmla="*/ 5898240 60000 65536"/>
            <a:gd name="T13" fmla="*/ 5898240 60000 65536"/>
            <a:gd name="T14" fmla="*/ 0 60000 65536"/>
            <a:gd name="T15" fmla="*/ 0 w 21600"/>
            <a:gd name="T16" fmla="*/ 8310 h 21600"/>
            <a:gd name="T17" fmla="*/ G1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close/>
            </a:path>
          </a:pathLst>
        </a:custGeom>
        <a:solidFill>
          <a:schemeClr val="accent5">
            <a:lumMod val="50000"/>
          </a:schemeClr>
        </a:solidFill>
        <a:ln w="9525">
          <a:solidFill>
            <a:srgbClr val="000000"/>
          </a:solidFill>
          <a:miter lim="800000"/>
          <a:headEnd/>
          <a:tailEnd/>
        </a:ln>
        <a:effectLst>
          <a:outerShdw dist="107763" dir="2700000" algn="ctr" rotWithShape="0">
            <a:srgbClr val="808080"/>
          </a:outerShdw>
        </a:effectLst>
      </xdr:spPr>
      <xdr:txBody>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85725</xdr:colOff>
      <xdr:row>0</xdr:row>
      <xdr:rowOff>85725</xdr:rowOff>
    </xdr:from>
    <xdr:to>
      <xdr:col>18</xdr:col>
      <xdr:colOff>487680</xdr:colOff>
      <xdr:row>2</xdr:row>
      <xdr:rowOff>10795</xdr:rowOff>
    </xdr:to>
    <xdr:sp macro="" textlink="">
      <xdr:nvSpPr>
        <xdr:cNvPr id="2" name="UTurnArrow">
          <a:hlinkClick xmlns:r="http://schemas.openxmlformats.org/officeDocument/2006/relationships" r:id="rId1"/>
          <a:extLst>
            <a:ext uri="{FF2B5EF4-FFF2-40B4-BE49-F238E27FC236}">
              <a16:creationId xmlns:a16="http://schemas.microsoft.com/office/drawing/2014/main" id="{0A2A6FCB-98A3-4CE3-AA0A-32754A709F61}"/>
            </a:ext>
          </a:extLst>
        </xdr:cNvPr>
        <xdr:cNvSpPr>
          <a:spLocks noEditPoints="1" noChangeArrowheads="1"/>
        </xdr:cNvSpPr>
      </xdr:nvSpPr>
      <xdr:spPr bwMode="auto">
        <a:xfrm flipH="1">
          <a:off x="11255375" y="82550"/>
          <a:ext cx="401955" cy="287020"/>
        </a:xfrm>
        <a:custGeom>
          <a:avLst/>
          <a:gdLst>
            <a:gd name="G0" fmla="+- 0 0 0"/>
            <a:gd name="G1" fmla="+- 6053 0 0"/>
            <a:gd name="G2" fmla="*/ 6053 1 2"/>
            <a:gd name="G3" fmla="*/ 9725 1 2"/>
            <a:gd name="G4" fmla="+- 10800 G3 G2"/>
            <a:gd name="G5" fmla="+- 10800 G3 0"/>
            <a:gd name="G6" fmla="+- G5 G2 0"/>
            <a:gd name="G7" fmla="*/ G6 1 2"/>
            <a:gd name="G8" fmla="+- 9725 0 0"/>
            <a:gd name="G9" fmla="+- 21600 0 6053"/>
            <a:gd name="G10" fmla="+- 21600 0 9725"/>
            <a:gd name="G11" fmla="min G10 8691"/>
            <a:gd name="G12" fmla="+- 11103 0 0"/>
            <a:gd name="G13" fmla="+- 16215 0 5975"/>
            <a:gd name="G14" fmla="+- 16215 0 0"/>
            <a:gd name="G15" fmla="*/ 6053 5842 6110"/>
            <a:gd name="G16" fmla="+- 11103 1350 0"/>
            <a:gd name="G17" fmla="+- 8310 0 G15"/>
            <a:gd name="G18" fmla="*/ G17 G7 8310"/>
            <a:gd name="G19" fmla="+- 6053 G18 0"/>
            <a:gd name="G20" fmla="+- G4 0 G18"/>
            <a:gd name="T0" fmla="*/ 9345 w 21600"/>
            <a:gd name="T1" fmla="*/ 0 h 21600"/>
            <a:gd name="T2" fmla="*/ 3027 w 21600"/>
            <a:gd name="T3" fmla="*/ 21600 h 21600"/>
            <a:gd name="T4" fmla="*/ 9725 w 21600"/>
            <a:gd name="T5" fmla="*/ 11103 h 21600"/>
            <a:gd name="T6" fmla="*/ 15663 w 21600"/>
            <a:gd name="T7" fmla="*/ 16215 h 21600"/>
            <a:gd name="T8" fmla="*/ 21600 w 21600"/>
            <a:gd name="T9" fmla="*/ 11103 h 21600"/>
            <a:gd name="T10" fmla="*/ 17694720 60000 65536"/>
            <a:gd name="T11" fmla="*/ 5898240 60000 65536"/>
            <a:gd name="T12" fmla="*/ 5898240 60000 65536"/>
            <a:gd name="T13" fmla="*/ 5898240 60000 65536"/>
            <a:gd name="T14" fmla="*/ 0 60000 65536"/>
            <a:gd name="T15" fmla="*/ 0 w 21600"/>
            <a:gd name="T16" fmla="*/ 8310 h 21600"/>
            <a:gd name="T17" fmla="*/ G1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close/>
            </a:path>
          </a:pathLst>
        </a:custGeom>
        <a:solidFill>
          <a:schemeClr val="accent5">
            <a:lumMod val="50000"/>
          </a:schemeClr>
        </a:solidFill>
        <a:ln w="9525">
          <a:solidFill>
            <a:srgbClr val="000000"/>
          </a:solidFill>
          <a:miter lim="800000"/>
          <a:headEnd/>
          <a:tailEnd/>
        </a:ln>
        <a:effectLst>
          <a:outerShdw dist="107763" dir="2700000" algn="ctr" rotWithShape="0">
            <a:srgbClr val="808080"/>
          </a:outerShdw>
        </a:effectLst>
      </xdr:spPr>
      <xdr:txBody>
        <a:body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85725</xdr:colOff>
      <xdr:row>0</xdr:row>
      <xdr:rowOff>85725</xdr:rowOff>
    </xdr:from>
    <xdr:to>
      <xdr:col>18</xdr:col>
      <xdr:colOff>487680</xdr:colOff>
      <xdr:row>2</xdr:row>
      <xdr:rowOff>10795</xdr:rowOff>
    </xdr:to>
    <xdr:sp macro="" textlink="">
      <xdr:nvSpPr>
        <xdr:cNvPr id="2" name="UTurnArrow">
          <a:hlinkClick xmlns:r="http://schemas.openxmlformats.org/officeDocument/2006/relationships" r:id="rId1"/>
          <a:extLst>
            <a:ext uri="{FF2B5EF4-FFF2-40B4-BE49-F238E27FC236}">
              <a16:creationId xmlns:a16="http://schemas.microsoft.com/office/drawing/2014/main" id="{179D2E2C-DB76-4BDE-A198-E0F28E1D9758}"/>
            </a:ext>
          </a:extLst>
        </xdr:cNvPr>
        <xdr:cNvSpPr>
          <a:spLocks noEditPoints="1" noChangeArrowheads="1"/>
        </xdr:cNvSpPr>
      </xdr:nvSpPr>
      <xdr:spPr bwMode="auto">
        <a:xfrm flipH="1">
          <a:off x="19326225" y="85725"/>
          <a:ext cx="401955" cy="280670"/>
        </a:xfrm>
        <a:custGeom>
          <a:avLst/>
          <a:gdLst>
            <a:gd name="G0" fmla="+- 0 0 0"/>
            <a:gd name="G1" fmla="+- 6053 0 0"/>
            <a:gd name="G2" fmla="*/ 6053 1 2"/>
            <a:gd name="G3" fmla="*/ 9725 1 2"/>
            <a:gd name="G4" fmla="+- 10800 G3 G2"/>
            <a:gd name="G5" fmla="+- 10800 G3 0"/>
            <a:gd name="G6" fmla="+- G5 G2 0"/>
            <a:gd name="G7" fmla="*/ G6 1 2"/>
            <a:gd name="G8" fmla="+- 9725 0 0"/>
            <a:gd name="G9" fmla="+- 21600 0 6053"/>
            <a:gd name="G10" fmla="+- 21600 0 9725"/>
            <a:gd name="G11" fmla="min G10 8691"/>
            <a:gd name="G12" fmla="+- 11103 0 0"/>
            <a:gd name="G13" fmla="+- 16215 0 5975"/>
            <a:gd name="G14" fmla="+- 16215 0 0"/>
            <a:gd name="G15" fmla="*/ 6053 5842 6110"/>
            <a:gd name="G16" fmla="+- 11103 1350 0"/>
            <a:gd name="G17" fmla="+- 8310 0 G15"/>
            <a:gd name="G18" fmla="*/ G17 G7 8310"/>
            <a:gd name="G19" fmla="+- 6053 G18 0"/>
            <a:gd name="G20" fmla="+- G4 0 G18"/>
            <a:gd name="T0" fmla="*/ 9345 w 21600"/>
            <a:gd name="T1" fmla="*/ 0 h 21600"/>
            <a:gd name="T2" fmla="*/ 3027 w 21600"/>
            <a:gd name="T3" fmla="*/ 21600 h 21600"/>
            <a:gd name="T4" fmla="*/ 9725 w 21600"/>
            <a:gd name="T5" fmla="*/ 11103 h 21600"/>
            <a:gd name="T6" fmla="*/ 15663 w 21600"/>
            <a:gd name="T7" fmla="*/ 16215 h 21600"/>
            <a:gd name="T8" fmla="*/ 21600 w 21600"/>
            <a:gd name="T9" fmla="*/ 11103 h 21600"/>
            <a:gd name="T10" fmla="*/ 17694720 60000 65536"/>
            <a:gd name="T11" fmla="*/ 5898240 60000 65536"/>
            <a:gd name="T12" fmla="*/ 5898240 60000 65536"/>
            <a:gd name="T13" fmla="*/ 5898240 60000 65536"/>
            <a:gd name="T14" fmla="*/ 0 60000 65536"/>
            <a:gd name="T15" fmla="*/ 0 w 21600"/>
            <a:gd name="T16" fmla="*/ 8310 h 21600"/>
            <a:gd name="T17" fmla="*/ G1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close/>
            </a:path>
          </a:pathLst>
        </a:custGeom>
        <a:solidFill>
          <a:schemeClr val="accent5">
            <a:lumMod val="50000"/>
          </a:schemeClr>
        </a:solidFill>
        <a:ln w="9525">
          <a:solidFill>
            <a:srgbClr val="000000"/>
          </a:solidFill>
          <a:miter lim="800000"/>
          <a:headEnd/>
          <a:tailEnd/>
        </a:ln>
        <a:effectLst>
          <a:outerShdw dist="107763" dir="2700000" algn="ctr" rotWithShape="0">
            <a:srgbClr val="808080"/>
          </a:outerShdw>
        </a:effectLst>
      </xdr:spPr>
      <xdr:txBody>
        <a:bodyP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85725</xdr:colOff>
      <xdr:row>0</xdr:row>
      <xdr:rowOff>85725</xdr:rowOff>
    </xdr:from>
    <xdr:to>
      <xdr:col>18</xdr:col>
      <xdr:colOff>487680</xdr:colOff>
      <xdr:row>2</xdr:row>
      <xdr:rowOff>10795</xdr:rowOff>
    </xdr:to>
    <xdr:sp macro="" textlink="">
      <xdr:nvSpPr>
        <xdr:cNvPr id="2" name="UTurnArrow">
          <a:hlinkClick xmlns:r="http://schemas.openxmlformats.org/officeDocument/2006/relationships" r:id="rId1"/>
          <a:extLst>
            <a:ext uri="{FF2B5EF4-FFF2-40B4-BE49-F238E27FC236}">
              <a16:creationId xmlns:a16="http://schemas.microsoft.com/office/drawing/2014/main" id="{919FC2FF-5681-4F34-9BD1-C7B9F46A7812}"/>
            </a:ext>
          </a:extLst>
        </xdr:cNvPr>
        <xdr:cNvSpPr>
          <a:spLocks noEditPoints="1" noChangeArrowheads="1"/>
        </xdr:cNvSpPr>
      </xdr:nvSpPr>
      <xdr:spPr bwMode="auto">
        <a:xfrm flipH="1">
          <a:off x="19326225" y="85725"/>
          <a:ext cx="401955" cy="280670"/>
        </a:xfrm>
        <a:custGeom>
          <a:avLst/>
          <a:gdLst>
            <a:gd name="G0" fmla="+- 0 0 0"/>
            <a:gd name="G1" fmla="+- 6053 0 0"/>
            <a:gd name="G2" fmla="*/ 6053 1 2"/>
            <a:gd name="G3" fmla="*/ 9725 1 2"/>
            <a:gd name="G4" fmla="+- 10800 G3 G2"/>
            <a:gd name="G5" fmla="+- 10800 G3 0"/>
            <a:gd name="G6" fmla="+- G5 G2 0"/>
            <a:gd name="G7" fmla="*/ G6 1 2"/>
            <a:gd name="G8" fmla="+- 9725 0 0"/>
            <a:gd name="G9" fmla="+- 21600 0 6053"/>
            <a:gd name="G10" fmla="+- 21600 0 9725"/>
            <a:gd name="G11" fmla="min G10 8691"/>
            <a:gd name="G12" fmla="+- 11103 0 0"/>
            <a:gd name="G13" fmla="+- 16215 0 5975"/>
            <a:gd name="G14" fmla="+- 16215 0 0"/>
            <a:gd name="G15" fmla="*/ 6053 5842 6110"/>
            <a:gd name="G16" fmla="+- 11103 1350 0"/>
            <a:gd name="G17" fmla="+- 8310 0 G15"/>
            <a:gd name="G18" fmla="*/ G17 G7 8310"/>
            <a:gd name="G19" fmla="+- 6053 G18 0"/>
            <a:gd name="G20" fmla="+- G4 0 G18"/>
            <a:gd name="T0" fmla="*/ 9345 w 21600"/>
            <a:gd name="T1" fmla="*/ 0 h 21600"/>
            <a:gd name="T2" fmla="*/ 3027 w 21600"/>
            <a:gd name="T3" fmla="*/ 21600 h 21600"/>
            <a:gd name="T4" fmla="*/ 9725 w 21600"/>
            <a:gd name="T5" fmla="*/ 11103 h 21600"/>
            <a:gd name="T6" fmla="*/ 15663 w 21600"/>
            <a:gd name="T7" fmla="*/ 16215 h 21600"/>
            <a:gd name="T8" fmla="*/ 21600 w 21600"/>
            <a:gd name="T9" fmla="*/ 11103 h 21600"/>
            <a:gd name="T10" fmla="*/ 17694720 60000 65536"/>
            <a:gd name="T11" fmla="*/ 5898240 60000 65536"/>
            <a:gd name="T12" fmla="*/ 5898240 60000 65536"/>
            <a:gd name="T13" fmla="*/ 5898240 60000 65536"/>
            <a:gd name="T14" fmla="*/ 0 60000 65536"/>
            <a:gd name="T15" fmla="*/ 0 w 21600"/>
            <a:gd name="T16" fmla="*/ 8310 h 21600"/>
            <a:gd name="T17" fmla="*/ G1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close/>
            </a:path>
          </a:pathLst>
        </a:custGeom>
        <a:solidFill>
          <a:schemeClr val="accent5">
            <a:lumMod val="50000"/>
          </a:schemeClr>
        </a:solidFill>
        <a:ln w="9525">
          <a:solidFill>
            <a:srgbClr val="000000"/>
          </a:solidFill>
          <a:miter lim="800000"/>
          <a:headEnd/>
          <a:tailEnd/>
        </a:ln>
        <a:effectLst>
          <a:outerShdw dist="107763" dir="2700000" algn="ctr" rotWithShape="0">
            <a:srgbClr val="808080"/>
          </a:outerShdw>
        </a:effectLst>
      </xdr:spPr>
      <xdr:txBody>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ancial.Inquirie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fsps" TargetMode="External"/><Relationship Id="rId1" Type="http://schemas.openxmlformats.org/officeDocument/2006/relationships/hyperlink" Target="https://www.ons.gov.uk/economy/investmentspensionsandtrusts/articles/ukpensionsurveys/redevelopmentand2019result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fsps" TargetMode="External"/><Relationship Id="rId1" Type="http://schemas.openxmlformats.org/officeDocument/2006/relationships/hyperlink" Target="https://www.ons.gov.uk/economy/investmentspensionsandtrusts/articles/ukpensionsurveys/redevelopmentand2019result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ns.gov.uk/fsps" TargetMode="External"/><Relationship Id="rId1" Type="http://schemas.openxmlformats.org/officeDocument/2006/relationships/hyperlink" Target="https://www.ons.gov.uk/economy/investmentspensionsandtrusts/articles/ukpensionsurveys/redevelopmentand2019result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C31"/>
  <sheetViews>
    <sheetView showGridLines="0" tabSelected="1" zoomScaleNormal="100" workbookViewId="0"/>
  </sheetViews>
  <sheetFormatPr defaultRowHeight="12.5" x14ac:dyDescent="0.25"/>
  <cols>
    <col min="1" max="1" width="31.453125" customWidth="1"/>
    <col min="2" max="2" width="119.1796875" customWidth="1"/>
    <col min="3" max="3" width="57.81640625" bestFit="1" customWidth="1"/>
  </cols>
  <sheetData>
    <row r="1" spans="1:3" x14ac:dyDescent="0.25">
      <c r="A1" s="2"/>
      <c r="B1" s="2"/>
    </row>
    <row r="2" spans="1:3" ht="13" x14ac:dyDescent="0.3">
      <c r="A2" s="2"/>
      <c r="B2" s="4" t="s">
        <v>0</v>
      </c>
    </row>
    <row r="3" spans="1:3" x14ac:dyDescent="0.25">
      <c r="A3" s="2"/>
      <c r="B3" s="2"/>
    </row>
    <row r="4" spans="1:3" x14ac:dyDescent="0.25">
      <c r="A4" s="2"/>
      <c r="B4" s="2"/>
    </row>
    <row r="5" spans="1:3" x14ac:dyDescent="0.25">
      <c r="A5" s="2"/>
      <c r="B5" s="2"/>
    </row>
    <row r="6" spans="1:3" ht="15.5" x14ac:dyDescent="0.35">
      <c r="A6" s="5" t="s">
        <v>218</v>
      </c>
      <c r="B6" s="2"/>
      <c r="C6" s="1"/>
    </row>
    <row r="7" spans="1:3" ht="12.75" customHeight="1" x14ac:dyDescent="0.35">
      <c r="A7" s="5"/>
      <c r="B7" s="2"/>
      <c r="C7" s="1"/>
    </row>
    <row r="8" spans="1:3" ht="14" x14ac:dyDescent="0.3">
      <c r="A8" s="7" t="s">
        <v>217</v>
      </c>
      <c r="B8" s="2"/>
      <c r="C8" s="1"/>
    </row>
    <row r="9" spans="1:3" ht="14" x14ac:dyDescent="0.3">
      <c r="A9" s="7"/>
      <c r="B9" s="2"/>
      <c r="C9" s="1"/>
    </row>
    <row r="10" spans="1:3" ht="14" x14ac:dyDescent="0.3">
      <c r="A10" s="7" t="s">
        <v>1</v>
      </c>
      <c r="B10" s="2"/>
      <c r="C10" s="1"/>
    </row>
    <row r="11" spans="1:3" ht="12.75" customHeight="1" x14ac:dyDescent="0.35">
      <c r="A11" s="5"/>
      <c r="B11" s="2"/>
      <c r="C11" s="1"/>
    </row>
    <row r="12" spans="1:3" ht="12.75" customHeight="1" x14ac:dyDescent="0.3">
      <c r="A12" s="8" t="s">
        <v>2</v>
      </c>
      <c r="B12" s="8" t="s">
        <v>204</v>
      </c>
      <c r="C12" s="1"/>
    </row>
    <row r="13" spans="1:3" ht="12.75" customHeight="1" x14ac:dyDescent="0.35">
      <c r="A13" s="5"/>
      <c r="B13" s="25"/>
      <c r="C13" s="1"/>
    </row>
    <row r="14" spans="1:3" ht="12.75" customHeight="1" x14ac:dyDescent="0.3">
      <c r="A14" s="64" t="s">
        <v>89</v>
      </c>
      <c r="B14" s="6"/>
      <c r="C14" s="1"/>
    </row>
    <row r="15" spans="1:3" ht="13" x14ac:dyDescent="0.3">
      <c r="A15" s="64" t="s">
        <v>90</v>
      </c>
      <c r="B15" s="6"/>
      <c r="C15" s="1"/>
    </row>
    <row r="16" spans="1:3" ht="13" x14ac:dyDescent="0.3">
      <c r="A16" s="64" t="s">
        <v>91</v>
      </c>
      <c r="B16" s="6"/>
      <c r="C16" s="1"/>
    </row>
    <row r="17" spans="1:3" ht="13" x14ac:dyDescent="0.3">
      <c r="A17" s="64" t="s">
        <v>169</v>
      </c>
      <c r="B17" s="6"/>
      <c r="C17" s="1"/>
    </row>
    <row r="18" spans="1:3" ht="13" x14ac:dyDescent="0.3">
      <c r="A18" s="64" t="s">
        <v>168</v>
      </c>
      <c r="B18" s="6"/>
      <c r="C18" s="1"/>
    </row>
    <row r="19" spans="1:3" x14ac:dyDescent="0.25">
      <c r="A19" s="8"/>
      <c r="B19" s="9"/>
    </row>
    <row r="20" spans="1:3" x14ac:dyDescent="0.25">
      <c r="A20" s="8" t="s">
        <v>3</v>
      </c>
      <c r="B20" s="8" t="s">
        <v>234</v>
      </c>
    </row>
    <row r="21" spans="1:3" ht="13" x14ac:dyDescent="0.3">
      <c r="A21" s="2"/>
      <c r="B21" s="3"/>
    </row>
    <row r="22" spans="1:3" x14ac:dyDescent="0.25">
      <c r="A22" s="8" t="s">
        <v>4</v>
      </c>
      <c r="B22" s="10" t="s">
        <v>235</v>
      </c>
      <c r="C22" s="11"/>
    </row>
    <row r="23" spans="1:3" x14ac:dyDescent="0.25">
      <c r="A23" s="8"/>
      <c r="B23" s="10"/>
      <c r="C23" s="11"/>
    </row>
    <row r="24" spans="1:3" x14ac:dyDescent="0.25">
      <c r="A24" s="8" t="s">
        <v>5</v>
      </c>
      <c r="B24" s="9" t="s">
        <v>6</v>
      </c>
    </row>
    <row r="25" spans="1:3" x14ac:dyDescent="0.25">
      <c r="A25" s="2"/>
      <c r="B25" s="9"/>
    </row>
    <row r="26" spans="1:3" x14ac:dyDescent="0.25">
      <c r="A26" s="2"/>
      <c r="B26" s="8"/>
    </row>
    <row r="31" spans="1:3" x14ac:dyDescent="0.25">
      <c r="B31" s="23"/>
    </row>
  </sheetData>
  <phoneticPr fontId="10" type="noConversion"/>
  <hyperlinks>
    <hyperlink ref="B24" r:id="rId1" xr:uid="{00000000-0004-0000-0000-000033000000}"/>
    <hyperlink ref="A14" location="'Private sector DC'!A1" display="Private sector Defined Contribution (DC)" xr:uid="{1A27508A-6A7B-41C3-83A5-E69FFD5DBB1A}"/>
    <hyperlink ref="A15" location="'Private sector DBH'!A1" display="Private sector Defined Benefit (including Hybrid) (DBH)" xr:uid="{7727F1D6-22D6-48F2-A8CD-B780FD966EC9}"/>
    <hyperlink ref="A16" location="'Public sector DBH'!A1" display="Public sector Defined Benefit (including Hybrid) (DBH)" xr:uid="{F38B6F82-62D3-4A79-86E5-0A5D58889FC3}"/>
    <hyperlink ref="A17" location="'Overseas direct investments'!A1" display="Overseas direct investments" xr:uid="{8ED9A685-8CC9-49C4-9276-79A38188E4E6}"/>
    <hyperlink ref="A18" location="'Overseas assets by country'!A1" display="Overseas assets by country" xr:uid="{EE068C5A-E433-49BF-8C62-AFD54ED3DEEB}"/>
  </hyperlinks>
  <pageMargins left="0.74803149606299213" right="0.74803149606299213" top="0.59055118110236227" bottom="0.19685039370078741" header="0.51181102362204722" footer="0.51181102362204722"/>
  <pageSetup paperSize="9" scale="5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1CA5-C790-452B-BFAF-B776A7676949}">
  <sheetPr>
    <tabColor theme="0"/>
  </sheetPr>
  <dimension ref="A1:AB131"/>
  <sheetViews>
    <sheetView zoomScale="80" zoomScaleNormal="80" workbookViewId="0">
      <pane xSplit="1" ySplit="2" topLeftCell="B3" activePane="bottomRight" state="frozen"/>
      <selection pane="topRight" activeCell="B1" sqref="B1"/>
      <selection pane="bottomLeft" activeCell="A4" sqref="A4"/>
      <selection pane="bottomRight"/>
    </sheetView>
  </sheetViews>
  <sheetFormatPr defaultColWidth="9.1796875" defaultRowHeight="14" x14ac:dyDescent="0.3"/>
  <cols>
    <col min="1" max="1" width="94.81640625" style="13" customWidth="1"/>
    <col min="2" max="9" width="12.1796875" style="13" customWidth="1"/>
    <col min="10" max="11" width="12.08984375" style="13" customWidth="1"/>
    <col min="12" max="14" width="12.1796875" style="13" customWidth="1"/>
    <col min="15" max="15" width="9.1796875" style="13"/>
    <col min="16" max="16" width="9.1796875" style="13" customWidth="1"/>
    <col min="17" max="20" width="9.1796875" style="13"/>
    <col min="21" max="21" width="10.453125" style="13" bestFit="1" customWidth="1"/>
    <col min="22" max="26" width="9.1796875" style="13"/>
    <col min="27" max="27" width="9.1796875" style="13" customWidth="1"/>
    <col min="28" max="16384" width="9.1796875" style="13"/>
  </cols>
  <sheetData>
    <row r="1" spans="1:28" x14ac:dyDescent="0.3">
      <c r="A1" s="24" t="s">
        <v>7</v>
      </c>
      <c r="J1" s="44"/>
    </row>
    <row r="2" spans="1:28" x14ac:dyDescent="0.3">
      <c r="A2" s="30"/>
      <c r="B2" s="75" t="s">
        <v>8</v>
      </c>
      <c r="C2" s="76" t="s">
        <v>9</v>
      </c>
      <c r="D2" s="77" t="s">
        <v>10</v>
      </c>
      <c r="E2" s="75" t="s">
        <v>11</v>
      </c>
      <c r="F2" s="78" t="s">
        <v>12</v>
      </c>
      <c r="G2" s="75" t="s">
        <v>13</v>
      </c>
      <c r="H2" s="79" t="s">
        <v>14</v>
      </c>
      <c r="I2" s="74" t="s">
        <v>15</v>
      </c>
      <c r="J2" s="79" t="s">
        <v>16</v>
      </c>
      <c r="K2" s="79" t="s">
        <v>94</v>
      </c>
      <c r="L2" s="79" t="s">
        <v>187</v>
      </c>
      <c r="M2" s="79" t="s">
        <v>208</v>
      </c>
      <c r="N2" s="79" t="s">
        <v>219</v>
      </c>
    </row>
    <row r="3" spans="1:28" x14ac:dyDescent="0.3">
      <c r="A3" s="29" t="s">
        <v>17</v>
      </c>
      <c r="B3" s="171" t="s">
        <v>93</v>
      </c>
      <c r="C3" s="172"/>
      <c r="D3" s="172"/>
      <c r="E3" s="172"/>
      <c r="F3" s="172"/>
      <c r="G3" s="172"/>
      <c r="H3" s="172"/>
      <c r="I3" s="172"/>
      <c r="J3" s="172"/>
      <c r="K3" s="172"/>
      <c r="L3" s="172"/>
      <c r="M3" s="172"/>
      <c r="N3" s="173"/>
      <c r="O3" s="15"/>
      <c r="P3" s="15"/>
      <c r="Q3" s="15"/>
      <c r="R3" s="15"/>
    </row>
    <row r="4" spans="1:28" x14ac:dyDescent="0.3">
      <c r="A4" s="26"/>
      <c r="K4" s="15"/>
      <c r="L4" s="15"/>
      <c r="M4" s="15"/>
      <c r="N4" s="15"/>
      <c r="O4" s="15"/>
      <c r="P4" s="15"/>
      <c r="Q4" s="15"/>
      <c r="R4" s="15"/>
    </row>
    <row r="5" spans="1:28" x14ac:dyDescent="0.3">
      <c r="A5" s="16" t="s">
        <v>18</v>
      </c>
      <c r="B5" s="48">
        <v>10.43</v>
      </c>
      <c r="C5" s="48">
        <v>10.6</v>
      </c>
      <c r="D5" s="48">
        <v>10.32</v>
      </c>
      <c r="E5" s="48">
        <v>10.130000000000001</v>
      </c>
      <c r="F5" s="48">
        <v>10.08</v>
      </c>
      <c r="G5" s="48">
        <v>10.220000000000001</v>
      </c>
      <c r="H5" s="48">
        <v>10.38</v>
      </c>
      <c r="I5" s="48">
        <v>10.6</v>
      </c>
      <c r="J5" s="48">
        <v>10.6</v>
      </c>
      <c r="K5" s="48">
        <v>10.76</v>
      </c>
      <c r="L5" s="48">
        <v>11.02</v>
      </c>
      <c r="M5" s="48">
        <v>10.86</v>
      </c>
      <c r="N5" s="48">
        <v>11.14</v>
      </c>
      <c r="O5" s="15"/>
      <c r="P5" s="48"/>
      <c r="Q5" s="48"/>
      <c r="R5" s="48"/>
      <c r="S5" s="48"/>
      <c r="T5" s="48"/>
      <c r="U5" s="48"/>
      <c r="V5" s="48"/>
      <c r="W5" s="48"/>
      <c r="X5" s="48"/>
      <c r="Y5" s="48"/>
      <c r="Z5" s="48"/>
      <c r="AA5" s="48"/>
      <c r="AB5" s="48"/>
    </row>
    <row r="6" spans="1:28" x14ac:dyDescent="0.3">
      <c r="A6" s="16" t="s">
        <v>19</v>
      </c>
      <c r="B6" s="48">
        <v>11.24</v>
      </c>
      <c r="C6" s="48">
        <v>11.82</v>
      </c>
      <c r="D6" s="48">
        <v>12.03</v>
      </c>
      <c r="E6" s="48">
        <v>12.46</v>
      </c>
      <c r="F6" s="48">
        <v>12.89</v>
      </c>
      <c r="G6" s="48">
        <v>13.83</v>
      </c>
      <c r="H6" s="48">
        <v>14.1</v>
      </c>
      <c r="I6" s="48">
        <v>14.51</v>
      </c>
      <c r="J6" s="48">
        <v>14.9</v>
      </c>
      <c r="K6" s="48">
        <v>15.68</v>
      </c>
      <c r="L6" s="48">
        <v>16.36</v>
      </c>
      <c r="M6" s="48">
        <v>16.48</v>
      </c>
      <c r="N6" s="48">
        <v>17.11</v>
      </c>
      <c r="O6" s="15"/>
      <c r="P6" s="48"/>
      <c r="Q6" s="48"/>
      <c r="R6" s="48"/>
      <c r="S6" s="48"/>
      <c r="T6" s="48"/>
      <c r="U6" s="48"/>
      <c r="V6" s="48"/>
      <c r="W6" s="48"/>
      <c r="X6" s="48"/>
      <c r="Y6" s="48"/>
      <c r="Z6" s="48"/>
      <c r="AA6" s="48"/>
      <c r="AB6" s="48"/>
    </row>
    <row r="7" spans="1:28" x14ac:dyDescent="0.3">
      <c r="A7" s="16" t="s">
        <v>20</v>
      </c>
      <c r="B7" s="48">
        <v>0.01</v>
      </c>
      <c r="C7" s="48">
        <v>0.01</v>
      </c>
      <c r="D7" s="48">
        <v>0.01</v>
      </c>
      <c r="E7" s="48">
        <v>0.01</v>
      </c>
      <c r="F7" s="48">
        <v>0.01</v>
      </c>
      <c r="G7" s="48">
        <v>0.03</v>
      </c>
      <c r="H7" s="48">
        <v>0.03</v>
      </c>
      <c r="I7" s="48">
        <v>0.03</v>
      </c>
      <c r="J7" s="48">
        <v>0.03</v>
      </c>
      <c r="K7" s="48">
        <v>0.02</v>
      </c>
      <c r="L7" s="48">
        <v>0.01</v>
      </c>
      <c r="M7" s="48">
        <v>0.01</v>
      </c>
      <c r="N7" s="48">
        <v>0.02</v>
      </c>
      <c r="O7" s="15"/>
      <c r="P7" s="48"/>
      <c r="Q7" s="48"/>
      <c r="R7" s="48"/>
      <c r="S7" s="48"/>
      <c r="T7" s="48"/>
      <c r="U7" s="48"/>
      <c r="V7" s="48"/>
      <c r="W7" s="48"/>
      <c r="X7" s="48"/>
      <c r="Y7" s="48"/>
      <c r="Z7" s="48"/>
      <c r="AA7" s="48"/>
      <c r="AB7" s="48"/>
    </row>
    <row r="8" spans="1:28" x14ac:dyDescent="0.3">
      <c r="A8" s="14"/>
      <c r="B8" s="91"/>
      <c r="C8" s="91"/>
      <c r="D8" s="91"/>
      <c r="E8" s="15"/>
      <c r="F8" s="15"/>
      <c r="G8" s="91"/>
      <c r="H8" s="91"/>
      <c r="I8" s="15"/>
      <c r="J8" s="15"/>
      <c r="K8" s="15"/>
      <c r="L8" s="15"/>
      <c r="M8" s="15"/>
      <c r="N8" s="15"/>
      <c r="O8" s="15"/>
      <c r="P8" s="48"/>
      <c r="Q8" s="48"/>
      <c r="R8" s="48"/>
      <c r="S8" s="48"/>
      <c r="T8" s="48"/>
      <c r="U8" s="48"/>
      <c r="V8" s="48"/>
      <c r="W8" s="48"/>
      <c r="X8" s="48"/>
      <c r="Y8" s="48"/>
      <c r="Z8" s="48"/>
      <c r="AA8" s="48"/>
      <c r="AB8" s="48"/>
    </row>
    <row r="9" spans="1:28" x14ac:dyDescent="0.3">
      <c r="A9" s="14" t="s">
        <v>21</v>
      </c>
      <c r="B9" s="36">
        <v>21.680000000000003</v>
      </c>
      <c r="C9" s="36">
        <v>22.430000000000003</v>
      </c>
      <c r="D9" s="36">
        <v>22.360000000000003</v>
      </c>
      <c r="E9" s="36">
        <v>22.600000000000005</v>
      </c>
      <c r="F9" s="36">
        <v>22.98</v>
      </c>
      <c r="G9" s="36">
        <v>24.080000000000002</v>
      </c>
      <c r="H9" s="36">
        <v>24.51</v>
      </c>
      <c r="I9" s="36">
        <v>25.14</v>
      </c>
      <c r="J9" s="36">
        <f>J5+J6+J7</f>
        <v>25.53</v>
      </c>
      <c r="K9" s="36">
        <f>K5+K6+K7</f>
        <v>26.459999999999997</v>
      </c>
      <c r="L9" s="36">
        <f t="shared" ref="L9:N9" si="0">L5+L6+L7</f>
        <v>27.39</v>
      </c>
      <c r="M9" s="36">
        <f t="shared" si="0"/>
        <v>27.35</v>
      </c>
      <c r="N9" s="36">
        <f t="shared" si="0"/>
        <v>28.27</v>
      </c>
      <c r="O9" s="15"/>
      <c r="P9" s="158"/>
      <c r="Q9" s="48"/>
      <c r="R9" s="48"/>
      <c r="S9" s="48"/>
      <c r="T9" s="48"/>
      <c r="U9" s="48"/>
      <c r="V9" s="48"/>
      <c r="W9" s="48"/>
      <c r="X9" s="48"/>
      <c r="Y9" s="48"/>
      <c r="Z9" s="48"/>
      <c r="AA9" s="48"/>
      <c r="AB9" s="48"/>
    </row>
    <row r="10" spans="1:28" x14ac:dyDescent="0.3">
      <c r="A10" s="14" t="s">
        <v>22</v>
      </c>
      <c r="B10" s="36">
        <v>33.230000000000004</v>
      </c>
      <c r="C10" s="36">
        <v>34.03</v>
      </c>
      <c r="D10" s="36">
        <v>33.74</v>
      </c>
      <c r="E10" s="36">
        <v>33.78</v>
      </c>
      <c r="F10" s="36">
        <v>34.120000000000005</v>
      </c>
      <c r="G10" s="36">
        <v>35.24</v>
      </c>
      <c r="H10" s="36">
        <v>35.54</v>
      </c>
      <c r="I10" s="36">
        <v>35.520000000000003</v>
      </c>
      <c r="J10" s="36">
        <f>J9+'Private sector DBH'!J9</f>
        <v>35.89</v>
      </c>
      <c r="K10" s="36">
        <f>K9+'Private sector DBH'!K9</f>
        <v>36.67</v>
      </c>
      <c r="L10" s="36">
        <f>L9+'Private sector DBH'!L9</f>
        <v>37.58</v>
      </c>
      <c r="M10" s="36">
        <f>M9+'Private sector DBH'!M9</f>
        <v>37.450000000000003</v>
      </c>
      <c r="N10" s="36">
        <f>N9+'Private sector DBH'!N9</f>
        <v>38.43</v>
      </c>
      <c r="O10" s="15"/>
      <c r="P10" s="158"/>
      <c r="Q10" s="48"/>
      <c r="R10" s="48"/>
      <c r="S10" s="48"/>
      <c r="T10" s="48"/>
      <c r="U10" s="48"/>
      <c r="V10" s="48"/>
      <c r="W10" s="48"/>
      <c r="X10" s="48"/>
      <c r="Y10" s="48"/>
      <c r="Z10" s="48"/>
      <c r="AA10" s="48"/>
      <c r="AB10" s="48"/>
    </row>
    <row r="11" spans="1:28" x14ac:dyDescent="0.3">
      <c r="A11" s="12" t="s">
        <v>23</v>
      </c>
      <c r="B11" s="36">
        <v>39.909999999999997</v>
      </c>
      <c r="C11" s="36">
        <v>40.79</v>
      </c>
      <c r="D11" s="36">
        <v>40.74</v>
      </c>
      <c r="E11" s="36">
        <v>40.780000000000008</v>
      </c>
      <c r="F11" s="36">
        <v>41.12</v>
      </c>
      <c r="G11" s="36">
        <v>42.34</v>
      </c>
      <c r="H11" s="36">
        <v>42.79</v>
      </c>
      <c r="I11" s="36">
        <v>43.13</v>
      </c>
      <c r="J11" s="36">
        <f>J9+'Private sector DBH'!J9+'Public sector DBH'!J9</f>
        <v>43.38</v>
      </c>
      <c r="K11" s="36">
        <f>K9+'Private sector DBH'!K9+'Public sector DBH'!K9</f>
        <v>44.24</v>
      </c>
      <c r="L11" s="36">
        <f>L9+'Private sector DBH'!L9+'Public sector DBH'!L9</f>
        <v>45.239999999999995</v>
      </c>
      <c r="M11" s="36">
        <f>M9+'Private sector DBH'!M9+'Public sector DBH'!M9</f>
        <v>45.010000000000005</v>
      </c>
      <c r="N11" s="36">
        <f>N9+'Private sector DBH'!N9+'Public sector DBH'!N9</f>
        <v>46.07</v>
      </c>
      <c r="O11" s="15"/>
      <c r="P11" s="158"/>
      <c r="Q11" s="48"/>
      <c r="R11" s="48"/>
      <c r="S11" s="48"/>
      <c r="T11" s="48"/>
      <c r="U11" s="48"/>
      <c r="V11" s="48"/>
      <c r="W11" s="48"/>
      <c r="X11" s="48"/>
      <c r="Y11" s="48"/>
      <c r="Z11" s="48"/>
      <c r="AA11" s="48"/>
      <c r="AB11" s="48"/>
    </row>
    <row r="12" spans="1:28" x14ac:dyDescent="0.3">
      <c r="B12" s="91"/>
      <c r="C12" s="91"/>
      <c r="D12" s="91"/>
      <c r="E12" s="91"/>
      <c r="F12" s="91"/>
      <c r="G12" s="91"/>
      <c r="H12" s="91"/>
      <c r="I12" s="91"/>
      <c r="J12" s="91"/>
      <c r="K12" s="170"/>
      <c r="L12" s="91"/>
      <c r="M12" s="91"/>
      <c r="Q12" s="48"/>
      <c r="R12" s="48"/>
      <c r="S12" s="48"/>
      <c r="T12" s="48"/>
      <c r="U12" s="48"/>
      <c r="V12" s="48"/>
      <c r="W12" s="48"/>
      <c r="X12" s="48"/>
    </row>
    <row r="13" spans="1:28" x14ac:dyDescent="0.3">
      <c r="A13" s="24" t="s">
        <v>24</v>
      </c>
      <c r="B13" s="175" t="s">
        <v>25</v>
      </c>
      <c r="C13" s="176"/>
      <c r="D13" s="176"/>
      <c r="E13" s="176"/>
      <c r="F13" s="176"/>
      <c r="G13" s="176"/>
      <c r="H13" s="176"/>
      <c r="I13" s="176"/>
      <c r="J13" s="176"/>
      <c r="K13" s="176"/>
      <c r="L13" s="176"/>
      <c r="M13" s="176"/>
      <c r="N13" s="177"/>
      <c r="Q13" s="48"/>
      <c r="R13" s="48"/>
      <c r="S13" s="48"/>
      <c r="T13" s="48"/>
      <c r="U13" s="48"/>
      <c r="V13" s="48"/>
      <c r="W13" s="48"/>
      <c r="X13" s="48"/>
    </row>
    <row r="14" spans="1:28" x14ac:dyDescent="0.3">
      <c r="A14" s="24"/>
      <c r="B14" s="92"/>
      <c r="C14" s="93"/>
      <c r="D14" s="93"/>
      <c r="E14" s="93"/>
      <c r="F14" s="93"/>
      <c r="G14" s="93"/>
      <c r="H14" s="93"/>
      <c r="I14" s="93"/>
      <c r="J14" s="93"/>
      <c r="K14" s="91"/>
      <c r="L14" s="91"/>
      <c r="M14" s="91"/>
      <c r="Q14" s="48"/>
      <c r="R14" s="48"/>
      <c r="S14" s="48"/>
      <c r="T14" s="48"/>
      <c r="U14" s="48"/>
      <c r="V14" s="48"/>
      <c r="W14" s="48"/>
      <c r="X14" s="48"/>
    </row>
    <row r="15" spans="1:28" x14ac:dyDescent="0.3">
      <c r="A15" s="16" t="s">
        <v>26</v>
      </c>
      <c r="B15" s="94">
        <v>65</v>
      </c>
      <c r="C15" s="94">
        <v>63</v>
      </c>
      <c r="D15" s="94">
        <v>71</v>
      </c>
      <c r="E15" s="94">
        <v>61</v>
      </c>
      <c r="F15" s="94">
        <v>87</v>
      </c>
      <c r="G15" s="94">
        <v>87</v>
      </c>
      <c r="H15" s="94">
        <v>111</v>
      </c>
      <c r="I15" s="94">
        <v>128</v>
      </c>
      <c r="J15" s="94">
        <v>171</v>
      </c>
      <c r="K15" s="94">
        <v>171</v>
      </c>
      <c r="L15" s="94">
        <v>176</v>
      </c>
      <c r="M15" s="94">
        <v>198</v>
      </c>
      <c r="N15" s="94">
        <v>245</v>
      </c>
      <c r="P15" s="56"/>
      <c r="Q15" s="48"/>
      <c r="R15" s="48"/>
      <c r="S15" s="48"/>
      <c r="T15" s="48"/>
      <c r="U15" s="48"/>
      <c r="V15" s="48"/>
      <c r="W15" s="48"/>
      <c r="X15" s="48"/>
      <c r="Y15" s="56"/>
      <c r="Z15" s="56"/>
      <c r="AA15" s="56"/>
      <c r="AB15" s="56"/>
    </row>
    <row r="16" spans="1:28" x14ac:dyDescent="0.3">
      <c r="A16" s="16" t="s">
        <v>27</v>
      </c>
      <c r="B16" s="94">
        <v>337</v>
      </c>
      <c r="C16" s="94">
        <v>283</v>
      </c>
      <c r="D16" s="94">
        <v>256</v>
      </c>
      <c r="E16" s="94">
        <v>281</v>
      </c>
      <c r="F16" s="94">
        <v>304</v>
      </c>
      <c r="G16" s="94">
        <v>317</v>
      </c>
      <c r="H16" s="94">
        <v>358</v>
      </c>
      <c r="I16" s="94">
        <v>451</v>
      </c>
      <c r="J16" s="94">
        <v>404</v>
      </c>
      <c r="K16" s="94">
        <v>404</v>
      </c>
      <c r="L16" s="94">
        <v>445</v>
      </c>
      <c r="M16" s="94">
        <v>483</v>
      </c>
      <c r="N16" s="94">
        <v>456</v>
      </c>
      <c r="P16" s="56"/>
      <c r="Q16" s="48"/>
      <c r="R16" s="48"/>
      <c r="S16" s="48"/>
      <c r="T16" s="48"/>
      <c r="U16" s="48"/>
      <c r="V16" s="48"/>
      <c r="W16" s="48"/>
      <c r="X16" s="48"/>
      <c r="Y16" s="56"/>
      <c r="Z16" s="56"/>
      <c r="AA16" s="56"/>
      <c r="AB16" s="56"/>
    </row>
    <row r="17" spans="1:28" x14ac:dyDescent="0.3">
      <c r="B17" s="94"/>
      <c r="C17" s="94"/>
      <c r="D17" s="94"/>
      <c r="E17" s="94"/>
      <c r="F17" s="94"/>
      <c r="G17" s="94"/>
      <c r="H17" s="94"/>
      <c r="I17" s="94"/>
      <c r="J17" s="94"/>
      <c r="K17" s="91"/>
      <c r="L17" s="91"/>
      <c r="M17" s="91"/>
      <c r="P17" s="56"/>
      <c r="Q17" s="48"/>
      <c r="R17" s="48"/>
      <c r="S17" s="48"/>
      <c r="T17" s="48"/>
      <c r="U17" s="48"/>
      <c r="V17" s="48"/>
      <c r="W17" s="48"/>
      <c r="X17" s="48"/>
      <c r="Y17" s="56"/>
      <c r="Z17" s="56"/>
      <c r="AA17" s="56"/>
      <c r="AB17" s="56"/>
    </row>
    <row r="18" spans="1:28" x14ac:dyDescent="0.3">
      <c r="A18" s="12" t="s">
        <v>28</v>
      </c>
      <c r="B18" s="95">
        <v>402</v>
      </c>
      <c r="C18" s="95">
        <v>346</v>
      </c>
      <c r="D18" s="96">
        <v>327</v>
      </c>
      <c r="E18" s="96">
        <v>342</v>
      </c>
      <c r="F18" s="96">
        <v>391</v>
      </c>
      <c r="G18" s="96">
        <v>404</v>
      </c>
      <c r="H18" s="96">
        <v>469</v>
      </c>
      <c r="I18" s="96">
        <v>579</v>
      </c>
      <c r="J18" s="53">
        <f t="shared" ref="J18:N18" si="1">J14+J15+J16</f>
        <v>575</v>
      </c>
      <c r="K18" s="53">
        <f t="shared" si="1"/>
        <v>575</v>
      </c>
      <c r="L18" s="53">
        <f t="shared" si="1"/>
        <v>621</v>
      </c>
      <c r="M18" s="53">
        <f t="shared" si="1"/>
        <v>681</v>
      </c>
      <c r="N18" s="53">
        <f t="shared" si="1"/>
        <v>701</v>
      </c>
      <c r="P18" s="37"/>
      <c r="Q18" s="48"/>
      <c r="R18" s="48"/>
      <c r="S18" s="48"/>
      <c r="T18" s="48"/>
      <c r="U18" s="48"/>
      <c r="V18" s="48"/>
      <c r="W18" s="48"/>
      <c r="X18" s="48"/>
      <c r="Y18" s="37"/>
      <c r="Z18" s="37"/>
      <c r="AA18" s="37"/>
      <c r="AB18" s="37"/>
    </row>
    <row r="19" spans="1:28" x14ac:dyDescent="0.3">
      <c r="A19" s="14" t="s">
        <v>22</v>
      </c>
      <c r="B19" s="96">
        <v>13080</v>
      </c>
      <c r="C19" s="96">
        <v>12671</v>
      </c>
      <c r="D19" s="96">
        <v>11503</v>
      </c>
      <c r="E19" s="96">
        <v>11925</v>
      </c>
      <c r="F19" s="96">
        <v>12006</v>
      </c>
      <c r="G19" s="96">
        <v>13184</v>
      </c>
      <c r="H19" s="96">
        <v>11859</v>
      </c>
      <c r="I19" s="96">
        <v>12835</v>
      </c>
      <c r="J19" s="53">
        <f>J18+'Private sector DBH'!J18</f>
        <v>12801</v>
      </c>
      <c r="K19" s="53">
        <f>K18+'Private sector DBH'!K18</f>
        <v>12845</v>
      </c>
      <c r="L19" s="53">
        <f>L18+'Private sector DBH'!L18</f>
        <v>12077</v>
      </c>
      <c r="M19" s="53">
        <f>M18+'Private sector DBH'!M18</f>
        <v>13201</v>
      </c>
      <c r="N19" s="53">
        <f>N18+'Private sector DBH'!N18</f>
        <v>13522</v>
      </c>
      <c r="P19" s="37"/>
      <c r="Q19" s="48"/>
      <c r="R19" s="48"/>
      <c r="S19" s="48"/>
      <c r="T19" s="48"/>
      <c r="U19" s="48"/>
      <c r="V19" s="48"/>
      <c r="W19" s="48"/>
      <c r="X19" s="48"/>
      <c r="Y19" s="37"/>
      <c r="Z19" s="37"/>
      <c r="AA19" s="37"/>
      <c r="AB19" s="37"/>
    </row>
    <row r="20" spans="1:28" x14ac:dyDescent="0.3">
      <c r="A20" s="12" t="s">
        <v>23</v>
      </c>
      <c r="B20" s="96">
        <v>16639</v>
      </c>
      <c r="C20" s="96">
        <v>16292</v>
      </c>
      <c r="D20" s="96">
        <v>15442</v>
      </c>
      <c r="E20" s="96">
        <v>15515</v>
      </c>
      <c r="F20" s="96">
        <v>15689</v>
      </c>
      <c r="G20" s="96">
        <v>16992</v>
      </c>
      <c r="H20" s="96">
        <v>15968</v>
      </c>
      <c r="I20" s="96">
        <v>16899</v>
      </c>
      <c r="J20" s="53">
        <f>J18+'Private sector DBH'!J18+'Public sector DBH'!J18</f>
        <v>16937</v>
      </c>
      <c r="K20" s="53">
        <f>K18+'Private sector DBH'!K18+'Public sector DBH'!K18</f>
        <v>16981</v>
      </c>
      <c r="L20" s="53">
        <f>L18+'Private sector DBH'!L18+'Public sector DBH'!L18</f>
        <v>16366</v>
      </c>
      <c r="M20" s="53">
        <f>M18+'Private sector DBH'!M18+'Public sector DBH'!M18</f>
        <v>17371</v>
      </c>
      <c r="N20" s="53">
        <f>N18+'Private sector DBH'!N18+'Public sector DBH'!N18</f>
        <v>17900</v>
      </c>
      <c r="P20" s="37"/>
      <c r="Q20" s="48"/>
      <c r="R20" s="48"/>
      <c r="S20" s="48"/>
      <c r="T20" s="48"/>
      <c r="U20" s="48"/>
      <c r="V20" s="48"/>
      <c r="W20" s="48"/>
      <c r="X20" s="48"/>
      <c r="Y20" s="37"/>
      <c r="Z20" s="37"/>
      <c r="AA20" s="37"/>
      <c r="AB20" s="37"/>
    </row>
    <row r="21" spans="1:28" x14ac:dyDescent="0.3">
      <c r="A21" s="12"/>
      <c r="B21" s="96"/>
      <c r="C21" s="96"/>
      <c r="D21" s="96"/>
      <c r="E21" s="96"/>
      <c r="F21" s="96"/>
      <c r="G21" s="96"/>
      <c r="H21" s="96"/>
      <c r="I21" s="96"/>
      <c r="J21" s="96"/>
      <c r="K21" s="96"/>
      <c r="L21" s="96"/>
      <c r="M21" s="96"/>
    </row>
    <row r="22" spans="1:28" x14ac:dyDescent="0.3">
      <c r="A22" s="31" t="s">
        <v>224</v>
      </c>
      <c r="B22" s="171" t="s">
        <v>93</v>
      </c>
      <c r="C22" s="172"/>
      <c r="D22" s="172"/>
      <c r="E22" s="172"/>
      <c r="F22" s="172"/>
      <c r="G22" s="172"/>
      <c r="H22" s="172"/>
      <c r="I22" s="172"/>
      <c r="J22" s="172"/>
      <c r="K22" s="172"/>
      <c r="L22" s="172"/>
      <c r="M22" s="172"/>
      <c r="N22" s="173"/>
    </row>
    <row r="23" spans="1:28" x14ac:dyDescent="0.3">
      <c r="A23" s="13" t="s">
        <v>220</v>
      </c>
      <c r="B23" s="48" t="s">
        <v>197</v>
      </c>
      <c r="C23" s="48" t="s">
        <v>197</v>
      </c>
      <c r="D23" s="127">
        <v>4.08</v>
      </c>
      <c r="E23" s="127">
        <v>4.53</v>
      </c>
      <c r="F23" s="127">
        <v>4.45</v>
      </c>
      <c r="G23" s="127">
        <v>4.88</v>
      </c>
      <c r="H23" s="127">
        <v>5.14</v>
      </c>
      <c r="I23" s="127">
        <v>4.3600000000000003</v>
      </c>
      <c r="J23" s="127">
        <v>4.21</v>
      </c>
      <c r="K23" s="127">
        <v>4.4000000000000004</v>
      </c>
      <c r="L23" s="127">
        <v>4.5599999999999996</v>
      </c>
      <c r="M23" s="127">
        <v>4.17</v>
      </c>
      <c r="N23" s="127">
        <v>4.2300000000000004</v>
      </c>
      <c r="Q23" s="32"/>
      <c r="R23" s="48"/>
      <c r="S23" s="48"/>
      <c r="T23" s="48"/>
      <c r="U23" s="48"/>
      <c r="V23" s="48"/>
      <c r="W23" s="48"/>
      <c r="X23" s="48"/>
      <c r="Y23" s="48"/>
      <c r="Z23" s="48"/>
      <c r="AA23" s="48"/>
      <c r="AB23" s="48"/>
    </row>
    <row r="24" spans="1:28" x14ac:dyDescent="0.3">
      <c r="A24" s="13" t="s">
        <v>221</v>
      </c>
      <c r="B24" s="48" t="s">
        <v>197</v>
      </c>
      <c r="C24" s="48" t="s">
        <v>197</v>
      </c>
      <c r="D24" s="127">
        <v>0.19</v>
      </c>
      <c r="E24" s="127">
        <v>0.24</v>
      </c>
      <c r="F24" s="127">
        <v>0.17</v>
      </c>
      <c r="G24" s="127">
        <v>0.14000000000000001</v>
      </c>
      <c r="H24" s="127">
        <v>0.12</v>
      </c>
      <c r="I24" s="127">
        <v>0.14000000000000001</v>
      </c>
      <c r="J24" s="127">
        <v>0.14000000000000001</v>
      </c>
      <c r="K24" s="127">
        <v>0.21</v>
      </c>
      <c r="L24" s="127">
        <v>0.13</v>
      </c>
      <c r="M24" s="127">
        <v>0.2</v>
      </c>
      <c r="N24" s="127">
        <v>0.15</v>
      </c>
      <c r="Q24" s="32"/>
      <c r="R24" s="48"/>
      <c r="S24" s="48"/>
      <c r="T24" s="48"/>
      <c r="U24" s="48"/>
      <c r="V24" s="48"/>
      <c r="W24" s="48"/>
      <c r="X24" s="48"/>
      <c r="Y24" s="48"/>
      <c r="Z24" s="48"/>
      <c r="AA24" s="48"/>
      <c r="AB24" s="48"/>
    </row>
    <row r="25" spans="1:28" x14ac:dyDescent="0.3">
      <c r="A25" s="13" t="s">
        <v>222</v>
      </c>
      <c r="B25" s="48" t="s">
        <v>197</v>
      </c>
      <c r="C25" s="48" t="s">
        <v>197</v>
      </c>
      <c r="D25" s="127">
        <v>18.25</v>
      </c>
      <c r="E25" s="127">
        <v>18.39</v>
      </c>
      <c r="F25" s="127">
        <v>18.809999999999999</v>
      </c>
      <c r="G25" s="127">
        <v>19.510000000000002</v>
      </c>
      <c r="H25" s="127">
        <v>20.11</v>
      </c>
      <c r="I25" s="127">
        <v>21.2</v>
      </c>
      <c r="J25" s="127">
        <v>21.66</v>
      </c>
      <c r="K25" s="127">
        <v>22.31</v>
      </c>
      <c r="L25" s="127">
        <v>23.07</v>
      </c>
      <c r="M25" s="127">
        <v>23.53</v>
      </c>
      <c r="N25" s="127">
        <v>24.21</v>
      </c>
      <c r="Q25" s="32"/>
      <c r="R25" s="48"/>
      <c r="S25" s="48"/>
      <c r="T25" s="48"/>
      <c r="U25" s="48"/>
      <c r="V25" s="48"/>
      <c r="W25" s="48"/>
      <c r="X25" s="48"/>
      <c r="Y25" s="48"/>
      <c r="Z25" s="48"/>
      <c r="AA25" s="48"/>
      <c r="AB25" s="48"/>
    </row>
    <row r="26" spans="1:28" x14ac:dyDescent="0.3">
      <c r="A26" s="13" t="s">
        <v>223</v>
      </c>
      <c r="B26" s="48" t="s">
        <v>197</v>
      </c>
      <c r="C26" s="48" t="s">
        <v>197</v>
      </c>
      <c r="D26" s="127">
        <v>18.21</v>
      </c>
      <c r="E26" s="127">
        <v>17.62</v>
      </c>
      <c r="F26" s="127">
        <v>17.68</v>
      </c>
      <c r="G26" s="127">
        <v>17.809999999999999</v>
      </c>
      <c r="H26" s="127">
        <v>17.420000000000002</v>
      </c>
      <c r="I26" s="127">
        <v>17.440000000000001</v>
      </c>
      <c r="J26" s="127">
        <v>17.38</v>
      </c>
      <c r="K26" s="127">
        <v>17.29</v>
      </c>
      <c r="L26" s="127">
        <v>17.48</v>
      </c>
      <c r="M26" s="127">
        <v>17.12</v>
      </c>
      <c r="N26" s="127">
        <v>17.489999999999998</v>
      </c>
      <c r="Q26" s="32"/>
      <c r="R26" s="48"/>
      <c r="S26" s="48"/>
      <c r="T26" s="48"/>
      <c r="U26" s="48"/>
      <c r="V26" s="48"/>
      <c r="W26" s="48"/>
      <c r="X26" s="48"/>
      <c r="Y26" s="48"/>
      <c r="Z26" s="48"/>
      <c r="AA26" s="48"/>
      <c r="AB26" s="48"/>
    </row>
    <row r="27" spans="1:28" x14ac:dyDescent="0.3">
      <c r="B27" s="94"/>
      <c r="C27" s="94"/>
      <c r="D27" s="94"/>
      <c r="E27" s="94"/>
      <c r="F27" s="94"/>
      <c r="G27" s="94"/>
      <c r="H27" s="94"/>
      <c r="I27" s="94"/>
      <c r="J27" s="94"/>
      <c r="K27" s="91"/>
      <c r="L27" s="91"/>
      <c r="M27" s="91"/>
    </row>
    <row r="28" spans="1:28" x14ac:dyDescent="0.3">
      <c r="A28" s="24" t="s">
        <v>29</v>
      </c>
      <c r="B28" s="175" t="s">
        <v>25</v>
      </c>
      <c r="C28" s="176"/>
      <c r="D28" s="176"/>
      <c r="E28" s="176"/>
      <c r="F28" s="176"/>
      <c r="G28" s="176"/>
      <c r="H28" s="176"/>
      <c r="I28" s="176"/>
      <c r="J28" s="176"/>
      <c r="K28" s="176"/>
      <c r="L28" s="176"/>
      <c r="M28" s="176"/>
      <c r="N28" s="177"/>
    </row>
    <row r="29" spans="1:28" x14ac:dyDescent="0.3">
      <c r="A29" s="24"/>
      <c r="B29" s="97"/>
      <c r="C29" s="98"/>
      <c r="D29" s="98"/>
      <c r="E29" s="98"/>
      <c r="F29" s="98"/>
      <c r="G29" s="98"/>
      <c r="H29" s="98"/>
      <c r="I29" s="98"/>
      <c r="J29" s="98"/>
      <c r="K29" s="91"/>
      <c r="L29" s="91"/>
      <c r="M29" s="91"/>
    </row>
    <row r="30" spans="1:28" x14ac:dyDescent="0.3">
      <c r="A30" s="13" t="s">
        <v>30</v>
      </c>
      <c r="B30" s="49">
        <v>1732</v>
      </c>
      <c r="C30" s="49">
        <v>1766</v>
      </c>
      <c r="D30" s="49">
        <v>1708</v>
      </c>
      <c r="E30" s="49">
        <v>1538</v>
      </c>
      <c r="F30" s="49">
        <v>1708</v>
      </c>
      <c r="G30" s="49">
        <v>1804</v>
      </c>
      <c r="H30" s="49">
        <v>1898</v>
      </c>
      <c r="I30" s="49">
        <v>1819</v>
      </c>
      <c r="J30" s="49">
        <v>1886</v>
      </c>
      <c r="K30" s="49">
        <v>1945</v>
      </c>
      <c r="L30" s="49">
        <v>2129</v>
      </c>
      <c r="M30" s="49">
        <v>2023</v>
      </c>
      <c r="N30" s="49">
        <v>2236</v>
      </c>
      <c r="P30" s="49"/>
      <c r="Q30" s="49"/>
      <c r="R30" s="49"/>
      <c r="S30" s="49"/>
      <c r="T30" s="49"/>
      <c r="U30" s="49"/>
      <c r="V30" s="49"/>
      <c r="W30" s="49"/>
      <c r="X30" s="49"/>
      <c r="Y30" s="49"/>
      <c r="Z30" s="49"/>
      <c r="AA30" s="49"/>
      <c r="AB30" s="49"/>
    </row>
    <row r="31" spans="1:28" x14ac:dyDescent="0.3">
      <c r="A31" s="13" t="s">
        <v>31</v>
      </c>
      <c r="B31" s="49">
        <v>3630</v>
      </c>
      <c r="C31" s="49">
        <v>3670</v>
      </c>
      <c r="D31" s="49">
        <v>3482</v>
      </c>
      <c r="E31" s="49">
        <v>3314</v>
      </c>
      <c r="F31" s="49">
        <v>3470</v>
      </c>
      <c r="G31" s="49">
        <v>3524</v>
      </c>
      <c r="H31" s="49">
        <v>3839</v>
      </c>
      <c r="I31" s="49">
        <v>3817</v>
      </c>
      <c r="J31" s="49">
        <v>4002</v>
      </c>
      <c r="K31" s="49">
        <v>4029</v>
      </c>
      <c r="L31" s="49">
        <v>4524</v>
      </c>
      <c r="M31" s="49">
        <v>4285</v>
      </c>
      <c r="N31" s="49">
        <v>4456</v>
      </c>
      <c r="P31" s="49"/>
      <c r="Q31" s="49"/>
      <c r="R31" s="49"/>
      <c r="S31" s="49"/>
      <c r="T31" s="49"/>
      <c r="U31" s="49"/>
      <c r="V31" s="49"/>
      <c r="W31" s="49"/>
      <c r="X31" s="49"/>
      <c r="Y31" s="49"/>
      <c r="Z31" s="49"/>
      <c r="AA31" s="49"/>
      <c r="AB31" s="49"/>
    </row>
    <row r="32" spans="1:28" x14ac:dyDescent="0.3">
      <c r="B32" s="91"/>
      <c r="C32" s="91"/>
      <c r="D32" s="91"/>
      <c r="E32" s="91"/>
      <c r="F32" s="91"/>
      <c r="G32" s="91"/>
      <c r="H32" s="91"/>
      <c r="I32" s="91"/>
      <c r="J32" s="91"/>
      <c r="K32" s="91"/>
      <c r="L32" s="91"/>
      <c r="M32" s="91"/>
      <c r="P32" s="49"/>
      <c r="Q32" s="49"/>
      <c r="R32" s="49"/>
      <c r="S32" s="49"/>
      <c r="T32" s="49"/>
      <c r="U32" s="49"/>
      <c r="V32" s="49"/>
      <c r="W32" s="49"/>
      <c r="X32" s="49"/>
      <c r="Y32" s="49"/>
      <c r="Z32" s="49"/>
      <c r="AA32" s="49"/>
      <c r="AB32" s="49"/>
    </row>
    <row r="33" spans="1:28" x14ac:dyDescent="0.3">
      <c r="A33" s="12" t="s">
        <v>28</v>
      </c>
      <c r="B33" s="99">
        <v>5362</v>
      </c>
      <c r="C33" s="99">
        <v>5436</v>
      </c>
      <c r="D33" s="99">
        <v>5190</v>
      </c>
      <c r="E33" s="99">
        <v>4852</v>
      </c>
      <c r="F33" s="99">
        <v>5178</v>
      </c>
      <c r="G33" s="99">
        <v>5328</v>
      </c>
      <c r="H33" s="99">
        <v>5737</v>
      </c>
      <c r="I33" s="99">
        <v>5636</v>
      </c>
      <c r="J33" s="165">
        <f t="shared" ref="J33:N33" si="2">SUM(J30:J31)</f>
        <v>5888</v>
      </c>
      <c r="K33" s="165">
        <f t="shared" si="2"/>
        <v>5974</v>
      </c>
      <c r="L33" s="165">
        <f t="shared" si="2"/>
        <v>6653</v>
      </c>
      <c r="M33" s="165">
        <f t="shared" si="2"/>
        <v>6308</v>
      </c>
      <c r="N33" s="165">
        <f t="shared" si="2"/>
        <v>6692</v>
      </c>
      <c r="P33" s="159"/>
      <c r="Q33" s="49"/>
      <c r="R33" s="49"/>
      <c r="S33" s="49"/>
      <c r="T33" s="49"/>
      <c r="U33" s="49"/>
      <c r="V33" s="49"/>
      <c r="W33" s="49"/>
      <c r="X33" s="49"/>
      <c r="Y33" s="159"/>
      <c r="Z33" s="159"/>
      <c r="AA33" s="159"/>
      <c r="AB33" s="159"/>
    </row>
    <row r="34" spans="1:28" x14ac:dyDescent="0.3">
      <c r="A34" s="14" t="s">
        <v>22</v>
      </c>
      <c r="B34" s="99">
        <v>12450</v>
      </c>
      <c r="C34" s="99">
        <v>12946</v>
      </c>
      <c r="D34" s="99">
        <v>12129</v>
      </c>
      <c r="E34" s="99">
        <v>12316</v>
      </c>
      <c r="F34" s="99">
        <v>10800</v>
      </c>
      <c r="G34" s="99">
        <v>14706</v>
      </c>
      <c r="H34" s="99">
        <v>12901</v>
      </c>
      <c r="I34" s="99">
        <v>12130</v>
      </c>
      <c r="J34" s="165">
        <f>J33+'Private sector DBH'!J37</f>
        <v>11352</v>
      </c>
      <c r="K34" s="165">
        <f>K33+'Private sector DBH'!K37</f>
        <v>12367</v>
      </c>
      <c r="L34" s="165">
        <f>L33+'Private sector DBH'!L37</f>
        <v>14649</v>
      </c>
      <c r="M34" s="165">
        <f>M33+'Private sector DBH'!M37</f>
        <v>11567</v>
      </c>
      <c r="N34" s="165">
        <f>N33+'Private sector DBH'!N37</f>
        <v>11431</v>
      </c>
      <c r="P34" s="159"/>
      <c r="Q34" s="49"/>
      <c r="R34" s="49"/>
      <c r="S34" s="49"/>
      <c r="T34" s="49"/>
      <c r="U34" s="49"/>
      <c r="V34" s="49"/>
      <c r="W34" s="49"/>
      <c r="X34" s="49"/>
      <c r="Y34" s="159"/>
      <c r="Z34" s="159"/>
      <c r="AA34" s="159"/>
      <c r="AB34" s="159"/>
    </row>
    <row r="35" spans="1:28" x14ac:dyDescent="0.3">
      <c r="A35" s="12" t="s">
        <v>23</v>
      </c>
      <c r="B35" s="99">
        <v>15103</v>
      </c>
      <c r="C35" s="99">
        <v>15659</v>
      </c>
      <c r="D35" s="99">
        <v>16008</v>
      </c>
      <c r="E35" s="99">
        <v>16210</v>
      </c>
      <c r="F35" s="99">
        <v>13787</v>
      </c>
      <c r="G35" s="99">
        <v>17740</v>
      </c>
      <c r="H35" s="99">
        <v>16947</v>
      </c>
      <c r="I35" s="99">
        <v>15390</v>
      </c>
      <c r="J35" s="165">
        <f>J33+'Private sector DBH'!J37+'Public sector DBH'!J37</f>
        <v>14477</v>
      </c>
      <c r="K35" s="165">
        <f>K33+'Private sector DBH'!K37+'Public sector DBH'!K37</f>
        <v>15577</v>
      </c>
      <c r="L35" s="165">
        <f>L33+'Private sector DBH'!L37+'Public sector DBH'!L37</f>
        <v>18755</v>
      </c>
      <c r="M35" s="165">
        <f>M33+'Private sector DBH'!M37+'Public sector DBH'!M37</f>
        <v>14810</v>
      </c>
      <c r="N35" s="165">
        <f>N33+'Private sector DBH'!N37+'Public sector DBH'!N37</f>
        <v>14674</v>
      </c>
      <c r="P35" s="159"/>
      <c r="Q35" s="49"/>
      <c r="R35" s="49"/>
      <c r="S35" s="49"/>
      <c r="T35" s="49"/>
      <c r="U35" s="49"/>
      <c r="V35" s="49"/>
      <c r="W35" s="49"/>
      <c r="X35" s="49"/>
      <c r="Y35" s="159"/>
      <c r="Z35" s="159"/>
      <c r="AA35" s="159"/>
      <c r="AB35" s="159"/>
    </row>
    <row r="36" spans="1:28" x14ac:dyDescent="0.3">
      <c r="B36" s="100"/>
      <c r="C36" s="100"/>
      <c r="D36" s="100"/>
      <c r="E36" s="100"/>
      <c r="F36" s="100"/>
      <c r="G36" s="100"/>
      <c r="H36" s="100"/>
      <c r="I36" s="100"/>
      <c r="J36" s="100"/>
      <c r="K36" s="100"/>
      <c r="L36" s="100"/>
      <c r="M36" s="91"/>
    </row>
    <row r="37" spans="1:28" x14ac:dyDescent="0.3">
      <c r="A37" s="24" t="s">
        <v>32</v>
      </c>
      <c r="B37" s="175" t="s">
        <v>33</v>
      </c>
      <c r="C37" s="176"/>
      <c r="D37" s="176"/>
      <c r="E37" s="176"/>
      <c r="F37" s="176"/>
      <c r="G37" s="176"/>
      <c r="H37" s="176"/>
      <c r="I37" s="176"/>
      <c r="J37" s="176"/>
      <c r="K37" s="176"/>
      <c r="L37" s="176"/>
      <c r="M37" s="176"/>
      <c r="N37" s="177"/>
      <c r="O37" s="52"/>
    </row>
    <row r="38" spans="1:28" x14ac:dyDescent="0.3">
      <c r="A38" s="24"/>
      <c r="B38" s="97"/>
      <c r="C38" s="98"/>
      <c r="D38" s="101"/>
      <c r="E38" s="101"/>
      <c r="F38" s="101"/>
      <c r="G38" s="101"/>
      <c r="H38" s="101"/>
      <c r="I38" s="101"/>
      <c r="J38" s="101"/>
      <c r="K38" s="102"/>
      <c r="L38" s="102"/>
      <c r="M38" s="91"/>
    </row>
    <row r="39" spans="1:28" x14ac:dyDescent="0.3">
      <c r="A39" s="28" t="s">
        <v>34</v>
      </c>
      <c r="B39" s="40">
        <v>134</v>
      </c>
      <c r="C39" s="40">
        <v>142</v>
      </c>
      <c r="D39" s="103">
        <v>121</v>
      </c>
      <c r="E39" s="103">
        <v>140</v>
      </c>
      <c r="F39" s="103">
        <v>144</v>
      </c>
      <c r="G39" s="103">
        <v>177</v>
      </c>
      <c r="H39" s="103">
        <v>185</v>
      </c>
      <c r="I39" s="103">
        <v>198</v>
      </c>
      <c r="J39" s="103">
        <v>197</v>
      </c>
      <c r="K39" s="103">
        <v>212</v>
      </c>
      <c r="L39" s="103">
        <v>210</v>
      </c>
      <c r="M39" s="40">
        <v>192</v>
      </c>
      <c r="N39" s="52">
        <v>192</v>
      </c>
      <c r="P39" s="49"/>
      <c r="Q39" s="49"/>
      <c r="R39" s="49"/>
      <c r="S39" s="49"/>
      <c r="T39" s="49"/>
      <c r="U39" s="49"/>
      <c r="V39" s="49"/>
      <c r="W39" s="49"/>
      <c r="X39" s="49"/>
      <c r="Y39" s="49"/>
      <c r="Z39" s="49"/>
      <c r="AA39" s="49"/>
      <c r="AB39" s="49"/>
    </row>
    <row r="40" spans="1:28" x14ac:dyDescent="0.3">
      <c r="A40" s="28" t="s">
        <v>35</v>
      </c>
      <c r="B40" s="40">
        <v>4</v>
      </c>
      <c r="C40" s="40">
        <v>4</v>
      </c>
      <c r="D40" s="103">
        <v>4</v>
      </c>
      <c r="E40" s="103">
        <v>5</v>
      </c>
      <c r="F40" s="103">
        <v>11</v>
      </c>
      <c r="G40" s="103">
        <v>14</v>
      </c>
      <c r="H40" s="103">
        <v>16</v>
      </c>
      <c r="I40" s="103">
        <v>18</v>
      </c>
      <c r="J40" s="103">
        <v>19</v>
      </c>
      <c r="K40" s="103">
        <v>19</v>
      </c>
      <c r="L40" s="103">
        <v>19</v>
      </c>
      <c r="M40" s="40">
        <v>20</v>
      </c>
      <c r="N40" s="52">
        <v>20</v>
      </c>
      <c r="P40" s="49"/>
      <c r="Q40" s="49"/>
      <c r="R40" s="49"/>
      <c r="S40" s="49"/>
      <c r="T40" s="49"/>
      <c r="U40" s="49"/>
      <c r="V40" s="49"/>
      <c r="W40" s="49"/>
      <c r="X40" s="49"/>
      <c r="Y40" s="49"/>
      <c r="Z40" s="49"/>
      <c r="AA40" s="49"/>
      <c r="AB40" s="49"/>
    </row>
    <row r="41" spans="1:28" x14ac:dyDescent="0.3">
      <c r="A41" s="28" t="s">
        <v>36</v>
      </c>
      <c r="B41" s="40">
        <v>1</v>
      </c>
      <c r="C41" s="40">
        <v>0</v>
      </c>
      <c r="D41" s="103">
        <v>0</v>
      </c>
      <c r="E41" s="103">
        <v>1</v>
      </c>
      <c r="F41" s="103">
        <v>0</v>
      </c>
      <c r="G41" s="103">
        <v>1</v>
      </c>
      <c r="H41" s="103">
        <v>1</v>
      </c>
      <c r="I41" s="103">
        <v>1</v>
      </c>
      <c r="J41" s="103">
        <v>1</v>
      </c>
      <c r="K41" s="103">
        <v>1</v>
      </c>
      <c r="L41" s="103">
        <v>1</v>
      </c>
      <c r="M41" s="40">
        <v>1</v>
      </c>
      <c r="N41" s="52">
        <v>1</v>
      </c>
      <c r="P41" s="49"/>
      <c r="Q41" s="49"/>
      <c r="R41" s="49"/>
      <c r="S41" s="49"/>
      <c r="T41" s="49"/>
      <c r="U41" s="49"/>
      <c r="V41" s="49"/>
      <c r="W41" s="49"/>
      <c r="X41" s="49"/>
      <c r="Y41" s="49"/>
      <c r="Z41" s="49"/>
      <c r="AA41" s="49"/>
      <c r="AB41" s="49"/>
    </row>
    <row r="42" spans="1:28" x14ac:dyDescent="0.3">
      <c r="A42" s="24"/>
      <c r="B42" s="40"/>
      <c r="C42" s="40"/>
      <c r="D42" s="103"/>
      <c r="E42" s="103"/>
      <c r="F42" s="103"/>
      <c r="G42" s="103"/>
      <c r="H42" s="103"/>
      <c r="I42" s="103"/>
      <c r="J42" s="102"/>
      <c r="K42" s="102"/>
      <c r="L42" s="102"/>
      <c r="M42" s="91"/>
      <c r="P42" s="49"/>
      <c r="Q42" s="49"/>
      <c r="R42" s="49"/>
      <c r="S42" s="49"/>
      <c r="T42" s="49"/>
      <c r="U42" s="49"/>
      <c r="V42" s="49"/>
      <c r="W42" s="49"/>
      <c r="X42" s="49"/>
      <c r="Y42" s="49"/>
      <c r="Z42" s="49"/>
      <c r="AA42" s="49"/>
      <c r="AB42" s="49"/>
    </row>
    <row r="43" spans="1:28" x14ac:dyDescent="0.3">
      <c r="A43" s="12" t="s">
        <v>28</v>
      </c>
      <c r="B43" s="42">
        <v>139</v>
      </c>
      <c r="C43" s="42">
        <v>146</v>
      </c>
      <c r="D43" s="42">
        <v>125</v>
      </c>
      <c r="E43" s="42">
        <v>146</v>
      </c>
      <c r="F43" s="42">
        <v>155</v>
      </c>
      <c r="G43" s="42">
        <v>192</v>
      </c>
      <c r="H43" s="42">
        <v>202</v>
      </c>
      <c r="I43" s="42">
        <v>217</v>
      </c>
      <c r="J43" s="42">
        <f t="shared" ref="J43:N43" si="3">SUM(J39:J41)</f>
        <v>217</v>
      </c>
      <c r="K43" s="42">
        <f t="shared" si="3"/>
        <v>232</v>
      </c>
      <c r="L43" s="42">
        <f t="shared" si="3"/>
        <v>230</v>
      </c>
      <c r="M43" s="42">
        <f t="shared" si="3"/>
        <v>213</v>
      </c>
      <c r="N43" s="42">
        <f t="shared" si="3"/>
        <v>213</v>
      </c>
      <c r="P43" s="159"/>
      <c r="Q43" s="49"/>
      <c r="R43" s="49"/>
      <c r="S43" s="49"/>
      <c r="T43" s="49"/>
      <c r="U43" s="49"/>
      <c r="V43" s="49"/>
      <c r="W43" s="49"/>
      <c r="X43" s="49"/>
      <c r="Y43" s="159"/>
      <c r="Z43" s="159"/>
      <c r="AA43" s="159"/>
      <c r="AB43" s="159"/>
    </row>
    <row r="44" spans="1:28" x14ac:dyDescent="0.3">
      <c r="A44" s="14" t="s">
        <v>22</v>
      </c>
      <c r="B44" s="42">
        <v>2066</v>
      </c>
      <c r="C44" s="42">
        <v>2006</v>
      </c>
      <c r="D44" s="42">
        <v>1963</v>
      </c>
      <c r="E44" s="42">
        <v>2099</v>
      </c>
      <c r="F44" s="42">
        <v>2090</v>
      </c>
      <c r="G44" s="42">
        <v>2160</v>
      </c>
      <c r="H44" s="42">
        <v>2076</v>
      </c>
      <c r="I44" s="42">
        <v>2150</v>
      </c>
      <c r="J44" s="42">
        <f>J43+'Private sector DBH'!J47</f>
        <v>2175</v>
      </c>
      <c r="K44" s="42">
        <f>K43+'Private sector DBH'!K47</f>
        <v>2256</v>
      </c>
      <c r="L44" s="42">
        <f>L43+'Private sector DBH'!L47</f>
        <v>2145</v>
      </c>
      <c r="M44" s="42">
        <f>M43+'Private sector DBH'!M47</f>
        <v>1909</v>
      </c>
      <c r="N44" s="42">
        <f>N43+'Private sector DBH'!N47</f>
        <v>1754</v>
      </c>
      <c r="P44" s="159"/>
      <c r="Q44" s="49"/>
      <c r="R44" s="49"/>
      <c r="S44" s="49"/>
      <c r="T44" s="49"/>
      <c r="U44" s="49"/>
      <c r="V44" s="49"/>
      <c r="W44" s="49"/>
      <c r="X44" s="49"/>
      <c r="Y44" s="159"/>
      <c r="Z44" s="159"/>
      <c r="AA44" s="159"/>
      <c r="AB44" s="159"/>
    </row>
    <row r="45" spans="1:28" x14ac:dyDescent="0.3">
      <c r="A45" s="12" t="s">
        <v>23</v>
      </c>
      <c r="B45" s="42">
        <v>2470</v>
      </c>
      <c r="C45" s="42">
        <v>2410</v>
      </c>
      <c r="D45" s="42">
        <v>2342</v>
      </c>
      <c r="E45" s="42">
        <v>2517</v>
      </c>
      <c r="F45" s="42">
        <v>2516</v>
      </c>
      <c r="G45" s="42">
        <v>2610</v>
      </c>
      <c r="H45" s="42">
        <v>2545</v>
      </c>
      <c r="I45" s="42">
        <v>2672</v>
      </c>
      <c r="J45" s="42">
        <f>J44+'Public sector DBH'!J47</f>
        <v>2694</v>
      </c>
      <c r="K45" s="42">
        <f>K44+'Public sector DBH'!K47</f>
        <v>2791</v>
      </c>
      <c r="L45" s="42">
        <f>L44+'Public sector DBH'!L47</f>
        <v>2664</v>
      </c>
      <c r="M45" s="42">
        <f>M44+'Public sector DBH'!M47</f>
        <v>2403</v>
      </c>
      <c r="N45" s="42">
        <f>N44+'Public sector DBH'!N47</f>
        <v>2241</v>
      </c>
      <c r="P45" s="159"/>
      <c r="Q45" s="49"/>
      <c r="R45" s="49"/>
      <c r="S45" s="49"/>
      <c r="T45" s="49"/>
      <c r="U45" s="49"/>
      <c r="V45" s="49"/>
      <c r="W45" s="49"/>
      <c r="X45" s="49"/>
      <c r="Y45" s="159"/>
      <c r="Z45" s="159"/>
      <c r="AA45" s="159"/>
      <c r="AB45" s="159"/>
    </row>
    <row r="46" spans="1:28" x14ac:dyDescent="0.3">
      <c r="A46" s="12"/>
      <c r="B46" s="42"/>
      <c r="C46" s="42"/>
      <c r="D46" s="42"/>
      <c r="E46" s="42"/>
      <c r="F46" s="42"/>
      <c r="G46" s="42"/>
      <c r="H46" s="42"/>
      <c r="I46" s="42"/>
      <c r="J46" s="42"/>
      <c r="K46" s="42"/>
      <c r="L46" s="42"/>
      <c r="M46" s="91"/>
      <c r="Q46" s="49"/>
    </row>
    <row r="47" spans="1:28" x14ac:dyDescent="0.3">
      <c r="A47" s="31" t="s">
        <v>194</v>
      </c>
      <c r="B47" s="175" t="s">
        <v>195</v>
      </c>
      <c r="C47" s="176"/>
      <c r="D47" s="176"/>
      <c r="E47" s="176"/>
      <c r="F47" s="176"/>
      <c r="G47" s="176"/>
      <c r="H47" s="176"/>
      <c r="I47" s="176"/>
      <c r="J47" s="176"/>
      <c r="K47" s="176"/>
      <c r="L47" s="176"/>
      <c r="M47" s="176"/>
      <c r="N47" s="177"/>
      <c r="O47" s="56"/>
      <c r="Q47" s="49"/>
      <c r="R47" s="56"/>
      <c r="S47" s="56"/>
      <c r="T47" s="56"/>
      <c r="U47" s="56"/>
      <c r="V47" s="56"/>
      <c r="W47" s="56"/>
    </row>
    <row r="48" spans="1:28" x14ac:dyDescent="0.3">
      <c r="A48" s="13" t="s">
        <v>196</v>
      </c>
      <c r="B48" s="40" t="s">
        <v>197</v>
      </c>
      <c r="C48" s="107">
        <v>36</v>
      </c>
      <c r="D48" s="105">
        <v>34</v>
      </c>
      <c r="E48" s="105">
        <v>37</v>
      </c>
      <c r="F48" s="105">
        <v>33</v>
      </c>
      <c r="G48" s="105">
        <v>35</v>
      </c>
      <c r="H48" s="105">
        <v>39</v>
      </c>
      <c r="I48" s="105">
        <v>37</v>
      </c>
      <c r="J48" s="105">
        <v>35</v>
      </c>
      <c r="K48" s="105">
        <v>35</v>
      </c>
      <c r="L48" s="105">
        <v>34</v>
      </c>
      <c r="M48" s="105">
        <v>35</v>
      </c>
      <c r="N48" s="105">
        <v>34</v>
      </c>
      <c r="O48" s="56"/>
      <c r="Q48" s="49"/>
      <c r="R48" s="49"/>
      <c r="S48" s="49"/>
      <c r="T48" s="49"/>
      <c r="U48" s="49"/>
      <c r="V48" s="49"/>
      <c r="W48" s="49"/>
      <c r="X48" s="49"/>
      <c r="Y48" s="49"/>
      <c r="Z48" s="49"/>
      <c r="AA48" s="49"/>
      <c r="AB48" s="49"/>
    </row>
    <row r="49" spans="1:28" x14ac:dyDescent="0.3">
      <c r="A49" s="13" t="s">
        <v>198</v>
      </c>
      <c r="B49" s="40" t="s">
        <v>197</v>
      </c>
      <c r="C49" s="40">
        <v>13</v>
      </c>
      <c r="D49" s="105">
        <v>13</v>
      </c>
      <c r="E49" s="105">
        <v>12</v>
      </c>
      <c r="F49" s="105">
        <v>13</v>
      </c>
      <c r="G49" s="105">
        <v>12</v>
      </c>
      <c r="H49" s="105">
        <v>13</v>
      </c>
      <c r="I49" s="105">
        <v>11</v>
      </c>
      <c r="J49" s="105">
        <v>11</v>
      </c>
      <c r="K49" s="105">
        <v>11</v>
      </c>
      <c r="L49" s="105">
        <v>11</v>
      </c>
      <c r="M49" s="105">
        <v>10</v>
      </c>
      <c r="N49" s="105">
        <v>10</v>
      </c>
      <c r="O49" s="56"/>
      <c r="Q49" s="49"/>
      <c r="R49" s="49"/>
      <c r="S49" s="49"/>
      <c r="T49" s="49"/>
      <c r="U49" s="49"/>
      <c r="V49" s="49"/>
      <c r="W49" s="49"/>
      <c r="X49" s="49"/>
      <c r="Y49" s="49"/>
      <c r="Z49" s="49"/>
      <c r="AA49" s="49"/>
      <c r="AB49" s="49"/>
    </row>
    <row r="50" spans="1:28" x14ac:dyDescent="0.3">
      <c r="A50" s="13" t="s">
        <v>199</v>
      </c>
      <c r="B50" s="40" t="s">
        <v>197</v>
      </c>
      <c r="C50" s="40">
        <v>3</v>
      </c>
      <c r="D50" s="105">
        <v>2</v>
      </c>
      <c r="E50" s="105">
        <v>2</v>
      </c>
      <c r="F50" s="105">
        <v>2</v>
      </c>
      <c r="G50" s="105">
        <v>2</v>
      </c>
      <c r="H50" s="105">
        <v>2</v>
      </c>
      <c r="I50" s="105">
        <v>2</v>
      </c>
      <c r="J50" s="105">
        <v>2</v>
      </c>
      <c r="K50" s="105">
        <v>2</v>
      </c>
      <c r="L50" s="105">
        <v>2</v>
      </c>
      <c r="M50" s="105">
        <v>2</v>
      </c>
      <c r="N50" s="105">
        <v>2</v>
      </c>
      <c r="O50" s="56"/>
      <c r="Q50" s="49"/>
      <c r="R50" s="49"/>
      <c r="S50" s="49"/>
      <c r="T50" s="49"/>
      <c r="U50" s="49"/>
      <c r="V50" s="49"/>
      <c r="W50" s="49"/>
      <c r="X50" s="49"/>
      <c r="Y50" s="49"/>
      <c r="Z50" s="49"/>
      <c r="AA50" s="49"/>
      <c r="AB50" s="49"/>
    </row>
    <row r="51" spans="1:28" x14ac:dyDescent="0.3">
      <c r="A51" s="13" t="s">
        <v>200</v>
      </c>
      <c r="B51" s="40" t="s">
        <v>197</v>
      </c>
      <c r="C51" s="40">
        <v>28</v>
      </c>
      <c r="D51" s="105">
        <v>28</v>
      </c>
      <c r="E51" s="105">
        <v>27</v>
      </c>
      <c r="F51" s="105">
        <v>28</v>
      </c>
      <c r="G51" s="105">
        <v>31</v>
      </c>
      <c r="H51" s="105">
        <v>33</v>
      </c>
      <c r="I51" s="105">
        <v>34</v>
      </c>
      <c r="J51" s="105">
        <v>34</v>
      </c>
      <c r="K51" s="105">
        <v>34</v>
      </c>
      <c r="L51" s="105">
        <v>35</v>
      </c>
      <c r="M51" s="105">
        <v>35</v>
      </c>
      <c r="N51" s="105">
        <v>36</v>
      </c>
      <c r="O51" s="56"/>
      <c r="Q51" s="49"/>
      <c r="R51" s="49"/>
      <c r="S51" s="49"/>
      <c r="T51" s="49"/>
      <c r="U51" s="49"/>
      <c r="V51" s="49"/>
      <c r="W51" s="49"/>
      <c r="X51" s="49"/>
      <c r="Y51" s="49"/>
      <c r="Z51" s="49"/>
      <c r="AA51" s="49"/>
      <c r="AB51" s="49"/>
    </row>
    <row r="52" spans="1:28" x14ac:dyDescent="0.3">
      <c r="A52" s="13" t="s">
        <v>201</v>
      </c>
      <c r="B52" s="40" t="s">
        <v>197</v>
      </c>
      <c r="C52" s="40">
        <v>1</v>
      </c>
      <c r="D52" s="161">
        <v>1</v>
      </c>
      <c r="E52" s="161">
        <v>0</v>
      </c>
      <c r="F52" s="161">
        <v>0</v>
      </c>
      <c r="G52" s="161">
        <v>1</v>
      </c>
      <c r="H52" s="161">
        <v>1</v>
      </c>
      <c r="I52" s="161">
        <v>1</v>
      </c>
      <c r="J52" s="161">
        <v>1</v>
      </c>
      <c r="K52" s="161">
        <v>1</v>
      </c>
      <c r="L52" s="161">
        <v>1</v>
      </c>
      <c r="M52" s="161">
        <v>0</v>
      </c>
      <c r="N52" s="161">
        <v>0</v>
      </c>
      <c r="O52" s="162"/>
      <c r="Q52" s="49"/>
      <c r="R52" s="49"/>
      <c r="S52" s="49"/>
      <c r="T52" s="49"/>
      <c r="U52" s="49"/>
      <c r="V52" s="49"/>
      <c r="W52" s="49"/>
      <c r="X52" s="49"/>
      <c r="Y52" s="49"/>
      <c r="Z52" s="49"/>
      <c r="AA52" s="49"/>
      <c r="AB52" s="49"/>
    </row>
    <row r="53" spans="1:28" x14ac:dyDescent="0.3">
      <c r="A53" s="13" t="s">
        <v>202</v>
      </c>
      <c r="B53" s="40" t="s">
        <v>197</v>
      </c>
      <c r="C53" s="40">
        <v>0</v>
      </c>
      <c r="D53" s="161">
        <v>0</v>
      </c>
      <c r="E53" s="161">
        <v>0</v>
      </c>
      <c r="F53" s="161">
        <v>0</v>
      </c>
      <c r="G53" s="161">
        <v>0</v>
      </c>
      <c r="H53" s="161">
        <v>0</v>
      </c>
      <c r="I53" s="161">
        <v>0</v>
      </c>
      <c r="J53" s="161">
        <v>0</v>
      </c>
      <c r="K53" s="161">
        <v>0</v>
      </c>
      <c r="L53" s="161">
        <v>0</v>
      </c>
      <c r="M53" s="161">
        <v>0</v>
      </c>
      <c r="N53" s="161">
        <v>0</v>
      </c>
      <c r="O53" s="162"/>
      <c r="Q53" s="49"/>
      <c r="R53" s="49"/>
      <c r="S53" s="49"/>
      <c r="T53" s="49"/>
      <c r="U53" s="49"/>
      <c r="V53" s="49"/>
      <c r="W53" s="49"/>
      <c r="X53" s="49"/>
      <c r="Y53" s="49"/>
      <c r="Z53" s="49"/>
      <c r="AA53" s="49"/>
      <c r="AB53" s="49"/>
    </row>
    <row r="54" spans="1:28" x14ac:dyDescent="0.3">
      <c r="A54" s="13" t="s">
        <v>203</v>
      </c>
      <c r="B54" s="40" t="s">
        <v>197</v>
      </c>
      <c r="C54" s="40">
        <v>3</v>
      </c>
      <c r="D54" s="105">
        <v>3</v>
      </c>
      <c r="E54" s="105">
        <v>4</v>
      </c>
      <c r="F54" s="105">
        <v>4</v>
      </c>
      <c r="G54" s="105">
        <v>4</v>
      </c>
      <c r="H54" s="105">
        <v>4</v>
      </c>
      <c r="I54" s="105">
        <v>4</v>
      </c>
      <c r="J54" s="105">
        <v>4</v>
      </c>
      <c r="K54" s="105">
        <v>4</v>
      </c>
      <c r="L54" s="105">
        <v>4</v>
      </c>
      <c r="M54" s="105">
        <v>4</v>
      </c>
      <c r="N54" s="105">
        <v>4</v>
      </c>
      <c r="O54" s="56"/>
      <c r="Q54" s="49"/>
      <c r="R54" s="49"/>
      <c r="S54" s="49"/>
      <c r="T54" s="49"/>
      <c r="U54" s="49"/>
      <c r="V54" s="49"/>
      <c r="W54" s="49"/>
      <c r="X54" s="49"/>
      <c r="Y54" s="49"/>
      <c r="Z54" s="49"/>
      <c r="AA54" s="49"/>
      <c r="AB54" s="49"/>
    </row>
    <row r="55" spans="1:28" ht="16.5" x14ac:dyDescent="0.3">
      <c r="A55" s="73" t="s">
        <v>206</v>
      </c>
      <c r="B55" s="40" t="s">
        <v>197</v>
      </c>
      <c r="C55" s="40">
        <v>16</v>
      </c>
      <c r="D55" s="105">
        <v>19</v>
      </c>
      <c r="E55" s="105">
        <v>17</v>
      </c>
      <c r="F55" s="105">
        <v>18</v>
      </c>
      <c r="G55" s="105">
        <v>14</v>
      </c>
      <c r="H55" s="105">
        <v>7</v>
      </c>
      <c r="I55" s="105">
        <v>10</v>
      </c>
      <c r="J55" s="105">
        <v>13</v>
      </c>
      <c r="K55" s="105">
        <v>13</v>
      </c>
      <c r="L55" s="105">
        <v>12</v>
      </c>
      <c r="M55" s="105">
        <v>14</v>
      </c>
      <c r="N55" s="105">
        <v>14</v>
      </c>
      <c r="O55" s="56"/>
      <c r="Q55" s="49"/>
      <c r="R55" s="49"/>
      <c r="S55" s="49"/>
      <c r="T55" s="49"/>
      <c r="U55" s="49"/>
      <c r="V55" s="49"/>
      <c r="W55" s="49"/>
      <c r="X55" s="49"/>
      <c r="Y55" s="49"/>
      <c r="Z55" s="49"/>
      <c r="AA55" s="49"/>
      <c r="AB55" s="49"/>
    </row>
    <row r="56" spans="1:28" x14ac:dyDescent="0.3">
      <c r="A56" s="24"/>
      <c r="B56" s="97"/>
      <c r="C56" s="97"/>
      <c r="D56" s="97"/>
      <c r="E56" s="97"/>
      <c r="F56" s="97"/>
      <c r="G56" s="97"/>
      <c r="H56" s="97"/>
      <c r="I56" s="97"/>
      <c r="J56" s="97"/>
      <c r="K56" s="91"/>
      <c r="L56" s="91"/>
      <c r="M56" s="91"/>
    </row>
    <row r="57" spans="1:28" x14ac:dyDescent="0.3">
      <c r="A57" s="31" t="s">
        <v>37</v>
      </c>
      <c r="B57" s="178" t="s">
        <v>33</v>
      </c>
      <c r="C57" s="179"/>
      <c r="D57" s="179"/>
      <c r="E57" s="179"/>
      <c r="F57" s="179"/>
      <c r="G57" s="179"/>
      <c r="H57" s="179"/>
      <c r="I57" s="179"/>
      <c r="J57" s="179"/>
      <c r="K57" s="179"/>
      <c r="L57" s="179"/>
      <c r="M57" s="179"/>
      <c r="N57" s="180"/>
    </row>
    <row r="58" spans="1:28" x14ac:dyDescent="0.3">
      <c r="A58" s="13" t="s">
        <v>38</v>
      </c>
      <c r="B58" s="40">
        <v>80</v>
      </c>
      <c r="C58" s="40">
        <v>75</v>
      </c>
      <c r="D58" s="40">
        <v>93</v>
      </c>
      <c r="E58" s="40">
        <v>92</v>
      </c>
      <c r="F58" s="40">
        <v>85</v>
      </c>
      <c r="G58" s="40">
        <v>73</v>
      </c>
      <c r="H58" s="40">
        <v>76</v>
      </c>
      <c r="I58" s="40">
        <v>76</v>
      </c>
      <c r="J58" s="40">
        <v>76</v>
      </c>
      <c r="K58" s="104">
        <v>74</v>
      </c>
      <c r="L58" s="104">
        <v>75</v>
      </c>
      <c r="M58" s="104">
        <v>80</v>
      </c>
      <c r="N58" s="104">
        <v>102</v>
      </c>
      <c r="P58" s="49"/>
      <c r="Q58" s="49"/>
      <c r="R58" s="49"/>
      <c r="S58" s="49"/>
      <c r="T58" s="49"/>
      <c r="U58" s="49"/>
      <c r="V58" s="49"/>
      <c r="W58" s="49"/>
      <c r="X58" s="49"/>
      <c r="Y58" s="49"/>
      <c r="Z58" s="49"/>
      <c r="AA58" s="49"/>
      <c r="AB58" s="49"/>
    </row>
    <row r="59" spans="1:28" x14ac:dyDescent="0.3">
      <c r="A59" s="13" t="s">
        <v>39</v>
      </c>
      <c r="B59" s="40">
        <v>11</v>
      </c>
      <c r="C59" s="40">
        <v>12</v>
      </c>
      <c r="D59" s="40">
        <v>12</v>
      </c>
      <c r="E59" s="40">
        <v>11</v>
      </c>
      <c r="F59" s="40">
        <v>11</v>
      </c>
      <c r="G59" s="40">
        <v>12</v>
      </c>
      <c r="H59" s="40">
        <v>13</v>
      </c>
      <c r="I59" s="40">
        <v>11</v>
      </c>
      <c r="J59" s="40">
        <v>13</v>
      </c>
      <c r="K59" s="104">
        <v>13</v>
      </c>
      <c r="L59" s="104">
        <v>14</v>
      </c>
      <c r="M59" s="104">
        <v>13</v>
      </c>
      <c r="N59" s="104">
        <v>14</v>
      </c>
      <c r="P59" s="49"/>
      <c r="Q59" s="49"/>
      <c r="R59" s="49"/>
      <c r="S59" s="49"/>
      <c r="T59" s="49"/>
      <c r="U59" s="49"/>
      <c r="V59" s="49"/>
      <c r="W59" s="49"/>
      <c r="X59" s="49"/>
      <c r="Y59" s="49"/>
      <c r="Z59" s="49"/>
      <c r="AA59" s="49"/>
      <c r="AB59" s="49"/>
    </row>
    <row r="60" spans="1:28" x14ac:dyDescent="0.3">
      <c r="A60" s="13" t="s">
        <v>40</v>
      </c>
      <c r="B60" s="40">
        <v>760</v>
      </c>
      <c r="C60" s="40">
        <v>705</v>
      </c>
      <c r="D60" s="40">
        <v>738</v>
      </c>
      <c r="E60" s="40">
        <v>787</v>
      </c>
      <c r="F60" s="40">
        <v>774</v>
      </c>
      <c r="G60" s="40">
        <v>787</v>
      </c>
      <c r="H60" s="40">
        <v>744</v>
      </c>
      <c r="I60" s="40">
        <v>780</v>
      </c>
      <c r="J60" s="40">
        <v>794</v>
      </c>
      <c r="K60" s="104">
        <v>821</v>
      </c>
      <c r="L60" s="104">
        <v>765</v>
      </c>
      <c r="M60" s="104">
        <v>669</v>
      </c>
      <c r="N60" s="104">
        <v>563</v>
      </c>
      <c r="P60" s="49"/>
      <c r="Q60" s="49"/>
      <c r="R60" s="49"/>
      <c r="S60" s="49"/>
      <c r="T60" s="49"/>
      <c r="U60" s="49"/>
      <c r="V60" s="49"/>
      <c r="W60" s="49"/>
      <c r="X60" s="49"/>
      <c r="Y60" s="49"/>
      <c r="Z60" s="49"/>
      <c r="AA60" s="49"/>
      <c r="AB60" s="49"/>
    </row>
    <row r="61" spans="1:28" ht="14.5" x14ac:dyDescent="0.35">
      <c r="A61" s="21" t="s">
        <v>41</v>
      </c>
      <c r="B61" s="40"/>
      <c r="C61" s="40"/>
      <c r="D61" s="40"/>
      <c r="E61" s="40"/>
      <c r="F61" s="40"/>
      <c r="G61" s="40"/>
      <c r="H61" s="40"/>
      <c r="I61" s="40"/>
      <c r="J61" s="40"/>
      <c r="K61" s="104"/>
      <c r="L61" s="104"/>
      <c r="M61" s="104"/>
      <c r="N61" s="104"/>
      <c r="P61" s="49"/>
      <c r="Q61" s="49"/>
      <c r="R61" s="49"/>
      <c r="S61" s="49"/>
      <c r="T61" s="49"/>
      <c r="U61" s="49"/>
      <c r="V61" s="49"/>
      <c r="W61" s="49"/>
      <c r="X61" s="49"/>
      <c r="Y61" s="49"/>
      <c r="Z61" s="49"/>
      <c r="AA61" s="49"/>
      <c r="AB61" s="49"/>
    </row>
    <row r="62" spans="1:28" x14ac:dyDescent="0.3">
      <c r="A62" s="13" t="s">
        <v>42</v>
      </c>
      <c r="B62" s="40">
        <v>568</v>
      </c>
      <c r="C62" s="40">
        <v>529</v>
      </c>
      <c r="D62" s="40">
        <v>563</v>
      </c>
      <c r="E62" s="40">
        <v>593</v>
      </c>
      <c r="F62" s="40">
        <v>575</v>
      </c>
      <c r="G62" s="40">
        <v>574</v>
      </c>
      <c r="H62" s="40">
        <v>533</v>
      </c>
      <c r="I62" s="40">
        <v>565</v>
      </c>
      <c r="J62" s="40">
        <v>574</v>
      </c>
      <c r="K62" s="104">
        <v>603</v>
      </c>
      <c r="L62" s="104">
        <v>558</v>
      </c>
      <c r="M62" s="104">
        <v>483</v>
      </c>
      <c r="N62" s="104">
        <v>411</v>
      </c>
      <c r="P62" s="49"/>
      <c r="Q62" s="49"/>
      <c r="R62" s="49"/>
      <c r="S62" s="49"/>
      <c r="T62" s="49"/>
      <c r="U62" s="49"/>
      <c r="V62" s="49"/>
      <c r="W62" s="49"/>
      <c r="X62" s="49"/>
      <c r="Y62" s="49"/>
      <c r="Z62" s="49"/>
      <c r="AA62" s="49"/>
      <c r="AB62" s="49"/>
    </row>
    <row r="63" spans="1:28" x14ac:dyDescent="0.3">
      <c r="A63" s="13" t="s">
        <v>43</v>
      </c>
      <c r="B63" s="40">
        <v>164</v>
      </c>
      <c r="C63" s="40">
        <v>150</v>
      </c>
      <c r="D63" s="40">
        <v>151</v>
      </c>
      <c r="E63" s="40">
        <v>164</v>
      </c>
      <c r="F63" s="40">
        <v>169</v>
      </c>
      <c r="G63" s="40">
        <v>177</v>
      </c>
      <c r="H63" s="40">
        <v>169</v>
      </c>
      <c r="I63" s="40">
        <v>171</v>
      </c>
      <c r="J63" s="40">
        <v>177</v>
      </c>
      <c r="K63" s="104">
        <v>173</v>
      </c>
      <c r="L63" s="104">
        <v>164</v>
      </c>
      <c r="M63" s="104">
        <v>150</v>
      </c>
      <c r="N63" s="104">
        <v>119</v>
      </c>
      <c r="P63" s="49"/>
      <c r="Q63" s="49"/>
      <c r="R63" s="49"/>
      <c r="S63" s="49"/>
      <c r="T63" s="49"/>
      <c r="U63" s="49"/>
      <c r="V63" s="49"/>
      <c r="W63" s="49"/>
      <c r="X63" s="49"/>
      <c r="Y63" s="49"/>
      <c r="Z63" s="49"/>
      <c r="AA63" s="49"/>
      <c r="AB63" s="49"/>
    </row>
    <row r="64" spans="1:28" x14ac:dyDescent="0.3">
      <c r="A64" s="13" t="s">
        <v>44</v>
      </c>
      <c r="B64" s="40">
        <v>109</v>
      </c>
      <c r="C64" s="40">
        <v>107</v>
      </c>
      <c r="D64" s="40">
        <v>84</v>
      </c>
      <c r="E64" s="40">
        <v>96</v>
      </c>
      <c r="F64" s="40">
        <v>103</v>
      </c>
      <c r="G64" s="40">
        <v>107</v>
      </c>
      <c r="H64" s="40">
        <v>104</v>
      </c>
      <c r="I64" s="40">
        <v>109</v>
      </c>
      <c r="J64" s="40">
        <v>108</v>
      </c>
      <c r="K64" s="104">
        <v>111</v>
      </c>
      <c r="L64" s="104">
        <v>104</v>
      </c>
      <c r="M64" s="104">
        <v>89</v>
      </c>
      <c r="N64" s="104">
        <v>72</v>
      </c>
      <c r="P64" s="49"/>
      <c r="Q64" s="49"/>
      <c r="R64" s="49"/>
      <c r="S64" s="49"/>
      <c r="T64" s="49"/>
      <c r="U64" s="49"/>
      <c r="V64" s="49"/>
      <c r="W64" s="49"/>
      <c r="X64" s="49"/>
      <c r="Y64" s="49"/>
      <c r="Z64" s="49"/>
      <c r="AA64" s="49"/>
      <c r="AB64" s="49"/>
    </row>
    <row r="65" spans="1:28" x14ac:dyDescent="0.3">
      <c r="A65" s="13" t="s">
        <v>45</v>
      </c>
      <c r="B65" s="40">
        <v>30</v>
      </c>
      <c r="C65" s="40">
        <v>31</v>
      </c>
      <c r="D65" s="40">
        <v>31</v>
      </c>
      <c r="E65" s="40">
        <v>30</v>
      </c>
      <c r="F65" s="40">
        <v>27</v>
      </c>
      <c r="G65" s="40">
        <v>29</v>
      </c>
      <c r="H65" s="40">
        <v>29</v>
      </c>
      <c r="I65" s="40">
        <v>30</v>
      </c>
      <c r="J65" s="40">
        <v>30</v>
      </c>
      <c r="K65" s="104">
        <v>31</v>
      </c>
      <c r="L65" s="104">
        <v>32</v>
      </c>
      <c r="M65" s="104">
        <v>31</v>
      </c>
      <c r="N65" s="104">
        <v>30</v>
      </c>
      <c r="P65" s="49"/>
      <c r="Q65" s="49"/>
      <c r="R65" s="49"/>
      <c r="S65" s="49"/>
      <c r="T65" s="49"/>
      <c r="U65" s="49"/>
      <c r="V65" s="49"/>
      <c r="W65" s="49"/>
      <c r="X65" s="49"/>
      <c r="Y65" s="49"/>
      <c r="Z65" s="49"/>
      <c r="AA65" s="49"/>
      <c r="AB65" s="49"/>
    </row>
    <row r="66" spans="1:28" x14ac:dyDescent="0.3">
      <c r="A66" s="13" t="s">
        <v>46</v>
      </c>
      <c r="B66" s="40">
        <v>64</v>
      </c>
      <c r="C66" s="40">
        <v>63</v>
      </c>
      <c r="D66" s="40">
        <v>58</v>
      </c>
      <c r="E66" s="40">
        <v>57</v>
      </c>
      <c r="F66" s="40">
        <v>61</v>
      </c>
      <c r="G66" s="40">
        <v>63</v>
      </c>
      <c r="H66" s="40">
        <v>65</v>
      </c>
      <c r="I66" s="40">
        <v>71</v>
      </c>
      <c r="J66" s="40">
        <v>76</v>
      </c>
      <c r="K66" s="104">
        <v>79</v>
      </c>
      <c r="L66" s="104">
        <v>80</v>
      </c>
      <c r="M66" s="104">
        <v>85</v>
      </c>
      <c r="N66" s="104">
        <v>87</v>
      </c>
      <c r="P66" s="49"/>
      <c r="Q66" s="49"/>
      <c r="R66" s="49"/>
      <c r="S66" s="49"/>
      <c r="T66" s="49"/>
      <c r="U66" s="49"/>
      <c r="V66" s="49"/>
      <c r="W66" s="49"/>
      <c r="X66" s="49"/>
      <c r="Y66" s="49"/>
      <c r="Z66" s="49"/>
      <c r="AA66" s="49"/>
      <c r="AB66" s="49"/>
    </row>
    <row r="67" spans="1:28" x14ac:dyDescent="0.3">
      <c r="A67" s="13" t="s">
        <v>47</v>
      </c>
      <c r="B67" s="40">
        <v>12</v>
      </c>
      <c r="C67" s="40">
        <v>7</v>
      </c>
      <c r="D67" s="40">
        <v>19</v>
      </c>
      <c r="E67" s="40">
        <v>12</v>
      </c>
      <c r="F67" s="40">
        <v>15</v>
      </c>
      <c r="G67" s="40">
        <v>9</v>
      </c>
      <c r="H67" s="40">
        <v>11</v>
      </c>
      <c r="I67" s="40">
        <v>11</v>
      </c>
      <c r="J67" s="40">
        <v>11</v>
      </c>
      <c r="K67" s="104">
        <v>7</v>
      </c>
      <c r="L67" s="104">
        <v>13</v>
      </c>
      <c r="M67" s="104">
        <v>16</v>
      </c>
      <c r="N67" s="104">
        <v>29</v>
      </c>
      <c r="P67" s="49"/>
      <c r="Q67" s="49"/>
      <c r="R67" s="49"/>
      <c r="S67" s="49"/>
      <c r="T67" s="49"/>
      <c r="U67" s="49"/>
      <c r="V67" s="49"/>
      <c r="W67" s="49"/>
      <c r="X67" s="49"/>
      <c r="Y67" s="49"/>
      <c r="Z67" s="49"/>
      <c r="AA67" s="49"/>
      <c r="AB67" s="49"/>
    </row>
    <row r="68" spans="1:28" x14ac:dyDescent="0.3">
      <c r="A68" s="13" t="s">
        <v>48</v>
      </c>
      <c r="B68" s="40">
        <v>25</v>
      </c>
      <c r="C68" s="40">
        <v>25</v>
      </c>
      <c r="D68" s="40">
        <v>24</v>
      </c>
      <c r="E68" s="40">
        <v>30</v>
      </c>
      <c r="F68" s="40">
        <v>24</v>
      </c>
      <c r="G68" s="40">
        <v>20</v>
      </c>
      <c r="H68" s="40">
        <v>18</v>
      </c>
      <c r="I68" s="40">
        <v>18</v>
      </c>
      <c r="J68" s="40">
        <v>20</v>
      </c>
      <c r="K68" s="104">
        <v>19</v>
      </c>
      <c r="L68" s="104">
        <v>19</v>
      </c>
      <c r="M68" s="104">
        <v>19</v>
      </c>
      <c r="N68" s="104">
        <v>23</v>
      </c>
      <c r="P68" s="49"/>
      <c r="Q68" s="49"/>
      <c r="R68" s="49"/>
      <c r="S68" s="49"/>
      <c r="T68" s="49"/>
      <c r="U68" s="49"/>
      <c r="V68" s="49"/>
      <c r="W68" s="49"/>
      <c r="X68" s="49"/>
      <c r="Y68" s="49"/>
      <c r="Z68" s="49"/>
      <c r="AA68" s="49"/>
      <c r="AB68" s="49"/>
    </row>
    <row r="69" spans="1:28" x14ac:dyDescent="0.3">
      <c r="A69" s="24"/>
      <c r="B69" s="41"/>
      <c r="C69" s="41"/>
      <c r="D69" s="40"/>
      <c r="E69" s="40"/>
      <c r="F69" s="40"/>
      <c r="G69" s="40"/>
      <c r="H69" s="40"/>
      <c r="I69" s="40"/>
      <c r="J69" s="40"/>
      <c r="K69" s="104"/>
      <c r="L69" s="104"/>
      <c r="M69" s="104"/>
      <c r="P69" s="49"/>
      <c r="Q69" s="49"/>
      <c r="R69" s="49"/>
      <c r="S69" s="49"/>
      <c r="T69" s="49"/>
      <c r="U69" s="49"/>
      <c r="V69" s="49"/>
      <c r="W69" s="49"/>
      <c r="X69" s="49"/>
      <c r="Y69" s="49"/>
      <c r="Z69" s="49"/>
      <c r="AA69" s="49"/>
      <c r="AB69" s="49"/>
    </row>
    <row r="70" spans="1:28" x14ac:dyDescent="0.3">
      <c r="A70" s="14" t="s">
        <v>22</v>
      </c>
      <c r="B70" s="43">
        <v>1092</v>
      </c>
      <c r="C70" s="43">
        <v>1026</v>
      </c>
      <c r="D70" s="43">
        <v>1060</v>
      </c>
      <c r="E70" s="43">
        <v>1116</v>
      </c>
      <c r="F70" s="43">
        <v>1099</v>
      </c>
      <c r="G70" s="43">
        <v>1099</v>
      </c>
      <c r="H70" s="43">
        <v>1060</v>
      </c>
      <c r="I70" s="43">
        <v>1105</v>
      </c>
      <c r="J70" s="43">
        <f>J58+J59+J60+J64+J66+J65+J67+J68</f>
        <v>1128</v>
      </c>
      <c r="K70" s="43">
        <f t="shared" ref="K70:N70" si="4">K58+K59+K60+K64+K66+K65+K67+K68</f>
        <v>1155</v>
      </c>
      <c r="L70" s="43">
        <f t="shared" si="4"/>
        <v>1102</v>
      </c>
      <c r="M70" s="43">
        <f t="shared" si="4"/>
        <v>1002</v>
      </c>
      <c r="N70" s="43">
        <f t="shared" si="4"/>
        <v>920</v>
      </c>
      <c r="P70" s="159"/>
      <c r="Q70" s="49"/>
      <c r="R70" s="49"/>
      <c r="S70" s="49"/>
      <c r="T70" s="49"/>
      <c r="U70" s="49"/>
      <c r="V70" s="49"/>
      <c r="W70" s="49"/>
      <c r="X70" s="49"/>
      <c r="Y70" s="159"/>
      <c r="Z70" s="159"/>
      <c r="AA70" s="159"/>
      <c r="AB70" s="159"/>
    </row>
    <row r="71" spans="1:28" x14ac:dyDescent="0.3">
      <c r="A71" s="12" t="s">
        <v>23</v>
      </c>
      <c r="B71" s="42">
        <v>1270</v>
      </c>
      <c r="C71" s="42">
        <v>1200</v>
      </c>
      <c r="D71" s="42">
        <v>1228</v>
      </c>
      <c r="E71" s="42">
        <v>1300</v>
      </c>
      <c r="F71" s="42">
        <v>1284</v>
      </c>
      <c r="G71" s="42">
        <v>1285</v>
      </c>
      <c r="H71" s="42">
        <v>1251</v>
      </c>
      <c r="I71" s="42">
        <v>1324</v>
      </c>
      <c r="J71" s="42">
        <f>J70+'Public sector DBH'!J74</f>
        <v>1340</v>
      </c>
      <c r="K71" s="42">
        <f>K70+'Public sector DBH'!K74</f>
        <v>1374</v>
      </c>
      <c r="L71" s="42">
        <f>L70+'Public sector DBH'!L74</f>
        <v>1316</v>
      </c>
      <c r="M71" s="42">
        <f>M70+'Public sector DBH'!M74</f>
        <v>1209</v>
      </c>
      <c r="N71" s="42">
        <f>N70+'Public sector DBH'!N74</f>
        <v>1125</v>
      </c>
      <c r="P71" s="159"/>
      <c r="Q71" s="49"/>
      <c r="R71" s="49"/>
      <c r="S71" s="49"/>
      <c r="T71" s="49"/>
      <c r="U71" s="49"/>
      <c r="V71" s="49"/>
      <c r="W71" s="49"/>
      <c r="X71" s="49"/>
      <c r="Y71" s="159"/>
      <c r="Z71" s="159"/>
      <c r="AA71" s="159"/>
      <c r="AB71" s="159"/>
    </row>
    <row r="72" spans="1:28" x14ac:dyDescent="0.3">
      <c r="B72" s="15"/>
      <c r="C72" s="15"/>
      <c r="D72" s="15"/>
      <c r="E72" s="15"/>
      <c r="F72" s="15"/>
      <c r="G72" s="15"/>
      <c r="H72" s="15"/>
      <c r="I72" s="15"/>
      <c r="J72" s="15"/>
      <c r="K72" s="91"/>
      <c r="L72" s="91"/>
      <c r="M72" s="91"/>
    </row>
    <row r="73" spans="1:28" x14ac:dyDescent="0.3">
      <c r="A73" s="24" t="s">
        <v>49</v>
      </c>
      <c r="B73" s="175" t="s">
        <v>33</v>
      </c>
      <c r="C73" s="176"/>
      <c r="D73" s="176"/>
      <c r="E73" s="176"/>
      <c r="F73" s="176"/>
      <c r="G73" s="176"/>
      <c r="H73" s="176"/>
      <c r="I73" s="176"/>
      <c r="J73" s="176"/>
      <c r="K73" s="176"/>
      <c r="L73" s="176"/>
      <c r="M73" s="176"/>
      <c r="N73" s="177"/>
    </row>
    <row r="74" spans="1:28" x14ac:dyDescent="0.3">
      <c r="A74" s="24"/>
      <c r="B74" s="106"/>
      <c r="C74" s="106"/>
      <c r="D74" s="106"/>
      <c r="E74" s="106"/>
      <c r="F74" s="106"/>
      <c r="G74" s="106"/>
      <c r="H74" s="106"/>
      <c r="I74" s="106"/>
      <c r="J74" s="106"/>
      <c r="K74" s="106"/>
      <c r="L74" s="106"/>
      <c r="M74" s="106"/>
    </row>
    <row r="75" spans="1:28" x14ac:dyDescent="0.3">
      <c r="A75" s="12" t="s">
        <v>215</v>
      </c>
      <c r="B75" s="15"/>
      <c r="C75" s="40"/>
      <c r="D75" s="40"/>
      <c r="E75" s="40"/>
      <c r="F75" s="40"/>
      <c r="G75" s="40"/>
      <c r="H75" s="15"/>
      <c r="I75" s="15"/>
      <c r="J75" s="15"/>
      <c r="K75" s="91"/>
      <c r="L75" s="91"/>
      <c r="M75" s="91"/>
    </row>
    <row r="76" spans="1:28" x14ac:dyDescent="0.3">
      <c r="A76" s="28" t="s">
        <v>212</v>
      </c>
      <c r="B76" s="40" t="s">
        <v>87</v>
      </c>
      <c r="C76" s="40">
        <v>11</v>
      </c>
      <c r="D76" s="40">
        <v>13</v>
      </c>
      <c r="E76" s="40">
        <v>17</v>
      </c>
      <c r="F76" s="40">
        <v>15</v>
      </c>
      <c r="G76" s="40">
        <v>12</v>
      </c>
      <c r="H76" s="40">
        <v>7</v>
      </c>
      <c r="I76" s="40">
        <v>10</v>
      </c>
      <c r="J76" s="40">
        <v>13</v>
      </c>
      <c r="K76" s="40">
        <v>15</v>
      </c>
      <c r="L76" s="40">
        <v>13</v>
      </c>
      <c r="M76" s="40">
        <v>12</v>
      </c>
      <c r="N76" s="40">
        <v>11</v>
      </c>
      <c r="Q76" s="49"/>
      <c r="R76" s="49"/>
      <c r="S76" s="49"/>
      <c r="T76" s="49"/>
      <c r="U76" s="49"/>
      <c r="V76" s="49"/>
      <c r="W76" s="49"/>
      <c r="X76" s="49"/>
      <c r="Y76" s="49"/>
      <c r="Z76" s="49"/>
      <c r="AA76" s="49"/>
      <c r="AB76" s="49"/>
    </row>
    <row r="77" spans="1:28" x14ac:dyDescent="0.3">
      <c r="A77" s="28" t="s">
        <v>213</v>
      </c>
      <c r="B77" s="40" t="s">
        <v>87</v>
      </c>
      <c r="C77" s="40">
        <v>176</v>
      </c>
      <c r="D77" s="40">
        <v>179</v>
      </c>
      <c r="E77" s="40">
        <v>189</v>
      </c>
      <c r="F77" s="40">
        <v>189</v>
      </c>
      <c r="G77" s="40">
        <v>195</v>
      </c>
      <c r="H77" s="40">
        <v>194</v>
      </c>
      <c r="I77" s="40">
        <v>186</v>
      </c>
      <c r="J77" s="40">
        <v>189</v>
      </c>
      <c r="K77" s="40">
        <v>192</v>
      </c>
      <c r="L77" s="40">
        <v>194</v>
      </c>
      <c r="M77" s="40">
        <v>207</v>
      </c>
      <c r="N77" s="40">
        <v>202</v>
      </c>
      <c r="Q77" s="49"/>
      <c r="R77" s="49"/>
      <c r="S77" s="49"/>
      <c r="T77" s="49"/>
      <c r="U77" s="49"/>
      <c r="V77" s="49"/>
      <c r="W77" s="49"/>
      <c r="X77" s="49"/>
      <c r="Y77" s="49"/>
      <c r="Z77" s="49"/>
      <c r="AA77" s="49"/>
      <c r="AB77" s="49"/>
    </row>
    <row r="78" spans="1:28" x14ac:dyDescent="0.3">
      <c r="A78" s="28" t="s">
        <v>214</v>
      </c>
      <c r="B78" s="40" t="s">
        <v>87</v>
      </c>
      <c r="C78" s="40">
        <v>11</v>
      </c>
      <c r="D78" s="40">
        <v>19</v>
      </c>
      <c r="E78" s="40">
        <v>13</v>
      </c>
      <c r="F78" s="40">
        <v>15</v>
      </c>
      <c r="G78" s="40">
        <v>19</v>
      </c>
      <c r="H78" s="40">
        <v>15</v>
      </c>
      <c r="I78" s="40">
        <v>15</v>
      </c>
      <c r="J78" s="40">
        <v>15</v>
      </c>
      <c r="K78" s="40">
        <v>12</v>
      </c>
      <c r="L78" s="40">
        <v>17</v>
      </c>
      <c r="M78" s="40">
        <v>13</v>
      </c>
      <c r="N78" s="40">
        <v>19</v>
      </c>
      <c r="Q78" s="49"/>
      <c r="R78" s="49"/>
      <c r="S78" s="49"/>
      <c r="T78" s="49"/>
      <c r="U78" s="49"/>
      <c r="V78" s="49"/>
      <c r="W78" s="49"/>
      <c r="X78" s="49"/>
      <c r="Y78" s="49"/>
      <c r="Z78" s="49"/>
      <c r="AA78" s="49"/>
      <c r="AB78" s="49"/>
    </row>
    <row r="79" spans="1:28" x14ac:dyDescent="0.3">
      <c r="B79" s="15"/>
      <c r="C79" s="15"/>
      <c r="D79" s="15"/>
      <c r="E79" s="15"/>
      <c r="F79" s="15"/>
      <c r="G79" s="15"/>
      <c r="H79" s="15"/>
      <c r="I79" s="15"/>
      <c r="J79" s="15"/>
      <c r="K79" s="91"/>
      <c r="L79" s="91"/>
      <c r="M79" s="91"/>
      <c r="Q79" s="49"/>
      <c r="R79" s="49"/>
      <c r="S79" s="49"/>
      <c r="T79" s="49"/>
      <c r="U79" s="49"/>
      <c r="V79" s="49"/>
      <c r="W79" s="49"/>
      <c r="X79" s="49"/>
      <c r="Y79" s="49"/>
      <c r="Z79" s="49"/>
      <c r="AA79" s="49"/>
      <c r="AB79" s="49"/>
    </row>
    <row r="80" spans="1:28" x14ac:dyDescent="0.3">
      <c r="A80" s="12" t="s">
        <v>50</v>
      </c>
      <c r="B80" s="42">
        <v>193</v>
      </c>
      <c r="C80" s="166">
        <v>198</v>
      </c>
      <c r="D80" s="166">
        <v>211</v>
      </c>
      <c r="E80" s="166">
        <v>219</v>
      </c>
      <c r="F80" s="166">
        <v>219</v>
      </c>
      <c r="G80" s="166">
        <v>226</v>
      </c>
      <c r="H80" s="166">
        <v>216</v>
      </c>
      <c r="I80" s="166">
        <v>211</v>
      </c>
      <c r="J80" s="166">
        <f>J76+J77+J78</f>
        <v>217</v>
      </c>
      <c r="K80" s="166">
        <f t="shared" ref="K80:N80" si="5">K76+K77+K78</f>
        <v>219</v>
      </c>
      <c r="L80" s="166">
        <f t="shared" si="5"/>
        <v>224</v>
      </c>
      <c r="M80" s="166">
        <f t="shared" si="5"/>
        <v>232</v>
      </c>
      <c r="N80" s="166">
        <f t="shared" si="5"/>
        <v>232</v>
      </c>
      <c r="Q80" s="49"/>
      <c r="R80" s="49"/>
      <c r="S80" s="49"/>
      <c r="T80" s="49"/>
      <c r="U80" s="49"/>
      <c r="V80" s="49"/>
      <c r="W80" s="49"/>
      <c r="X80" s="49"/>
      <c r="Y80" s="49"/>
      <c r="Z80" s="49"/>
      <c r="AA80" s="49"/>
      <c r="AB80" s="49"/>
    </row>
    <row r="81" spans="1:28" x14ac:dyDescent="0.3">
      <c r="B81" s="15"/>
      <c r="C81" s="15"/>
      <c r="D81" s="15"/>
      <c r="E81" s="15"/>
      <c r="F81" s="15"/>
      <c r="G81" s="15"/>
      <c r="H81" s="15"/>
      <c r="I81" s="15"/>
      <c r="J81" s="15"/>
      <c r="K81" s="91"/>
      <c r="L81" s="91"/>
      <c r="M81" s="91"/>
    </row>
    <row r="82" spans="1:28" x14ac:dyDescent="0.3">
      <c r="A82" s="24" t="s">
        <v>51</v>
      </c>
      <c r="B82" s="175" t="s">
        <v>33</v>
      </c>
      <c r="C82" s="176"/>
      <c r="D82" s="176"/>
      <c r="E82" s="176"/>
      <c r="F82" s="176"/>
      <c r="G82" s="176"/>
      <c r="H82" s="176"/>
      <c r="I82" s="176"/>
      <c r="J82" s="176"/>
      <c r="K82" s="176"/>
      <c r="L82" s="176"/>
      <c r="M82" s="176"/>
      <c r="N82" s="177"/>
    </row>
    <row r="83" spans="1:28" x14ac:dyDescent="0.3">
      <c r="A83" s="24"/>
      <c r="B83" s="15"/>
      <c r="C83" s="15"/>
      <c r="D83" s="15"/>
      <c r="E83" s="15"/>
      <c r="F83" s="15"/>
      <c r="G83" s="15"/>
      <c r="H83" s="15"/>
      <c r="I83" s="15"/>
      <c r="J83" s="15"/>
      <c r="K83" s="91"/>
      <c r="L83" s="91"/>
      <c r="M83" s="91"/>
    </row>
    <row r="84" spans="1:28" x14ac:dyDescent="0.3">
      <c r="A84" s="12" t="s">
        <v>86</v>
      </c>
      <c r="B84" s="15"/>
      <c r="C84" s="15"/>
      <c r="D84" s="15"/>
      <c r="E84" s="15"/>
      <c r="F84" s="15"/>
      <c r="G84" s="15"/>
      <c r="H84" s="15"/>
      <c r="I84" s="15"/>
      <c r="J84" s="15"/>
      <c r="K84" s="91"/>
      <c r="L84" s="91"/>
      <c r="M84" s="91"/>
    </row>
    <row r="85" spans="1:28" x14ac:dyDescent="0.3">
      <c r="A85" s="13" t="s">
        <v>52</v>
      </c>
      <c r="B85" s="15"/>
      <c r="C85" s="41"/>
      <c r="D85" s="41"/>
      <c r="E85" s="41"/>
      <c r="F85" s="41"/>
      <c r="G85" s="41"/>
      <c r="H85" s="41"/>
      <c r="I85" s="41"/>
      <c r="J85" s="41"/>
      <c r="K85" s="104"/>
      <c r="L85" s="104"/>
      <c r="M85" s="104"/>
    </row>
    <row r="86" spans="1:28" x14ac:dyDescent="0.3">
      <c r="A86" s="13" t="s">
        <v>53</v>
      </c>
      <c r="B86" s="40" t="s">
        <v>87</v>
      </c>
      <c r="C86" s="104">
        <v>169</v>
      </c>
      <c r="D86" s="104">
        <v>179</v>
      </c>
      <c r="E86" s="104">
        <v>174</v>
      </c>
      <c r="F86" s="104">
        <v>162</v>
      </c>
      <c r="G86" s="104">
        <v>161</v>
      </c>
      <c r="H86" s="104">
        <v>131</v>
      </c>
      <c r="I86" s="104">
        <v>138</v>
      </c>
      <c r="J86" s="104">
        <v>130</v>
      </c>
      <c r="K86" s="104">
        <v>138</v>
      </c>
      <c r="L86" s="104">
        <v>137</v>
      </c>
      <c r="M86" s="104">
        <v>98</v>
      </c>
      <c r="N86" s="104">
        <v>112</v>
      </c>
      <c r="Q86" s="49"/>
      <c r="R86" s="49"/>
      <c r="S86" s="49"/>
      <c r="T86" s="49"/>
      <c r="U86" s="49"/>
      <c r="V86" s="49"/>
      <c r="W86" s="49"/>
      <c r="X86" s="49"/>
      <c r="Y86" s="49"/>
      <c r="Z86" s="49"/>
      <c r="AA86" s="49"/>
      <c r="AB86" s="49"/>
    </row>
    <row r="87" spans="1:28" x14ac:dyDescent="0.3">
      <c r="A87" s="13" t="s">
        <v>54</v>
      </c>
      <c r="B87" s="40" t="s">
        <v>87</v>
      </c>
      <c r="C87" s="104">
        <v>130</v>
      </c>
      <c r="D87" s="104">
        <v>132</v>
      </c>
      <c r="E87" s="104">
        <v>143</v>
      </c>
      <c r="F87" s="104">
        <v>140</v>
      </c>
      <c r="G87" s="104">
        <v>130</v>
      </c>
      <c r="H87" s="104">
        <v>149</v>
      </c>
      <c r="I87" s="104">
        <v>151</v>
      </c>
      <c r="J87" s="104">
        <v>161</v>
      </c>
      <c r="K87" s="104">
        <v>140</v>
      </c>
      <c r="L87" s="104">
        <v>158</v>
      </c>
      <c r="M87" s="104">
        <v>152</v>
      </c>
      <c r="N87" s="104">
        <v>151</v>
      </c>
      <c r="Q87" s="49"/>
      <c r="R87" s="49"/>
      <c r="S87" s="49"/>
      <c r="T87" s="49"/>
      <c r="U87" s="49"/>
      <c r="V87" s="49"/>
      <c r="W87" s="49"/>
      <c r="X87" s="49"/>
      <c r="Y87" s="49"/>
      <c r="Z87" s="49"/>
      <c r="AA87" s="49"/>
      <c r="AB87" s="49"/>
    </row>
    <row r="88" spans="1:28" x14ac:dyDescent="0.3">
      <c r="A88" s="16" t="s">
        <v>55</v>
      </c>
      <c r="B88" s="40" t="s">
        <v>87</v>
      </c>
      <c r="C88" s="104">
        <v>4</v>
      </c>
      <c r="D88" s="104">
        <v>7</v>
      </c>
      <c r="E88" s="104">
        <v>6</v>
      </c>
      <c r="F88" s="104">
        <v>5</v>
      </c>
      <c r="G88" s="104">
        <v>9</v>
      </c>
      <c r="H88" s="104">
        <v>9</v>
      </c>
      <c r="I88" s="104">
        <v>6</v>
      </c>
      <c r="J88" s="104">
        <v>8</v>
      </c>
      <c r="K88" s="104">
        <v>5</v>
      </c>
      <c r="L88" s="104">
        <v>6</v>
      </c>
      <c r="M88" s="104">
        <v>6</v>
      </c>
      <c r="N88" s="104">
        <v>6</v>
      </c>
      <c r="Q88" s="49"/>
      <c r="R88" s="49"/>
      <c r="S88" s="49"/>
      <c r="T88" s="49"/>
      <c r="U88" s="49"/>
      <c r="V88" s="49"/>
      <c r="W88" s="49"/>
      <c r="X88" s="49"/>
      <c r="Y88" s="49"/>
      <c r="Z88" s="49"/>
      <c r="AA88" s="49"/>
      <c r="AB88" s="49"/>
    </row>
    <row r="89" spans="1:28" x14ac:dyDescent="0.3">
      <c r="A89" s="16"/>
      <c r="B89" s="40"/>
      <c r="C89" s="41"/>
      <c r="D89" s="41"/>
      <c r="E89" s="41"/>
      <c r="F89" s="41"/>
      <c r="G89" s="41"/>
      <c r="H89" s="41"/>
      <c r="I89" s="41"/>
      <c r="J89" s="41"/>
      <c r="K89" s="104"/>
      <c r="L89" s="104"/>
      <c r="M89" s="104"/>
      <c r="Q89" s="49"/>
      <c r="R89" s="49"/>
      <c r="S89" s="49"/>
      <c r="T89" s="49"/>
      <c r="U89" s="49"/>
      <c r="V89" s="49"/>
      <c r="W89" s="49"/>
      <c r="X89" s="49"/>
      <c r="Y89" s="49"/>
      <c r="Z89" s="49"/>
      <c r="AA89" s="49"/>
      <c r="AB89" s="49"/>
    </row>
    <row r="90" spans="1:28" x14ac:dyDescent="0.3">
      <c r="A90" s="12" t="s">
        <v>56</v>
      </c>
      <c r="B90" s="42" t="s">
        <v>87</v>
      </c>
      <c r="C90" s="43">
        <v>303</v>
      </c>
      <c r="D90" s="43">
        <v>318</v>
      </c>
      <c r="E90" s="43">
        <v>323</v>
      </c>
      <c r="F90" s="43">
        <v>307</v>
      </c>
      <c r="G90" s="43">
        <v>300</v>
      </c>
      <c r="H90" s="43">
        <v>289</v>
      </c>
      <c r="I90" s="43">
        <v>295</v>
      </c>
      <c r="J90" s="43">
        <f>J86+J87+J88</f>
        <v>299</v>
      </c>
      <c r="K90" s="43">
        <f t="shared" ref="K90:N90" si="6">K86+K87+K88</f>
        <v>283</v>
      </c>
      <c r="L90" s="43">
        <f t="shared" si="6"/>
        <v>301</v>
      </c>
      <c r="M90" s="43">
        <f t="shared" si="6"/>
        <v>256</v>
      </c>
      <c r="N90" s="43">
        <f t="shared" si="6"/>
        <v>269</v>
      </c>
      <c r="Q90" s="49"/>
      <c r="R90" s="49"/>
      <c r="S90" s="49"/>
      <c r="T90" s="49"/>
      <c r="U90" s="49"/>
      <c r="V90" s="49"/>
      <c r="W90" s="49"/>
      <c r="X90" s="49"/>
      <c r="Y90" s="159"/>
      <c r="Z90" s="159"/>
      <c r="AA90" s="159"/>
      <c r="AB90" s="159"/>
    </row>
    <row r="91" spans="1:28" x14ac:dyDescent="0.3">
      <c r="A91" s="16"/>
      <c r="B91" s="40"/>
      <c r="C91" s="41"/>
      <c r="D91" s="41"/>
      <c r="E91" s="41"/>
      <c r="F91" s="41"/>
      <c r="G91" s="41"/>
      <c r="H91" s="41"/>
      <c r="I91" s="41"/>
      <c r="J91" s="41"/>
      <c r="K91" s="104"/>
      <c r="L91" s="104"/>
      <c r="M91" s="104"/>
      <c r="Q91" s="49"/>
      <c r="R91" s="49"/>
      <c r="S91" s="49"/>
      <c r="T91" s="49"/>
      <c r="U91" s="49"/>
      <c r="V91" s="49"/>
      <c r="W91" s="49"/>
      <c r="X91" s="49"/>
      <c r="Y91" s="49"/>
      <c r="Z91" s="49"/>
      <c r="AA91" s="49"/>
      <c r="AB91" s="49"/>
    </row>
    <row r="92" spans="1:28" x14ac:dyDescent="0.3">
      <c r="A92" s="12" t="s">
        <v>88</v>
      </c>
      <c r="B92" s="40"/>
      <c r="C92" s="41"/>
      <c r="D92" s="41"/>
      <c r="E92" s="41"/>
      <c r="F92" s="41"/>
      <c r="G92" s="41"/>
      <c r="H92" s="41"/>
      <c r="I92" s="41"/>
      <c r="J92" s="41"/>
      <c r="K92" s="104"/>
      <c r="L92" s="104"/>
      <c r="M92" s="104"/>
      <c r="Q92" s="49"/>
      <c r="R92" s="49"/>
      <c r="S92" s="49"/>
      <c r="T92" s="49"/>
      <c r="U92" s="49"/>
      <c r="V92" s="49"/>
      <c r="W92" s="49"/>
      <c r="X92" s="49"/>
      <c r="Y92" s="49"/>
      <c r="Z92" s="49"/>
      <c r="AA92" s="49"/>
      <c r="AB92" s="49"/>
    </row>
    <row r="93" spans="1:28" x14ac:dyDescent="0.3">
      <c r="A93" s="13" t="s">
        <v>52</v>
      </c>
      <c r="B93" s="40"/>
      <c r="C93" s="41"/>
      <c r="D93" s="41"/>
      <c r="E93" s="41"/>
      <c r="F93" s="41"/>
      <c r="G93" s="41"/>
      <c r="H93" s="41"/>
      <c r="I93" s="41"/>
      <c r="J93" s="41"/>
      <c r="K93" s="104"/>
      <c r="L93" s="104"/>
      <c r="M93" s="104"/>
      <c r="Q93" s="49"/>
      <c r="R93" s="49"/>
      <c r="S93" s="49"/>
      <c r="T93" s="49"/>
      <c r="U93" s="49"/>
      <c r="V93" s="49"/>
      <c r="W93" s="49"/>
      <c r="X93" s="49"/>
      <c r="Y93" s="49"/>
      <c r="Z93" s="49"/>
      <c r="AA93" s="49"/>
      <c r="AB93" s="49"/>
    </row>
    <row r="94" spans="1:28" x14ac:dyDescent="0.3">
      <c r="A94" s="13" t="s">
        <v>53</v>
      </c>
      <c r="B94" s="40" t="s">
        <v>87</v>
      </c>
      <c r="C94" s="104">
        <v>164</v>
      </c>
      <c r="D94" s="104">
        <v>170</v>
      </c>
      <c r="E94" s="104">
        <v>162</v>
      </c>
      <c r="F94" s="104">
        <v>153</v>
      </c>
      <c r="G94" s="104">
        <v>153</v>
      </c>
      <c r="H94" s="104">
        <v>132</v>
      </c>
      <c r="I94" s="104">
        <v>134</v>
      </c>
      <c r="J94" s="104">
        <v>125</v>
      </c>
      <c r="K94" s="104">
        <v>127</v>
      </c>
      <c r="L94" s="104">
        <v>134</v>
      </c>
      <c r="M94" s="104">
        <v>113</v>
      </c>
      <c r="N94" s="104">
        <v>142</v>
      </c>
      <c r="Q94" s="49"/>
      <c r="R94" s="49"/>
      <c r="S94" s="49"/>
      <c r="T94" s="49"/>
      <c r="U94" s="49"/>
      <c r="V94" s="49"/>
      <c r="W94" s="49"/>
      <c r="X94" s="49"/>
      <c r="Y94" s="49"/>
      <c r="Z94" s="49"/>
      <c r="AA94" s="49"/>
      <c r="AB94" s="49"/>
    </row>
    <row r="95" spans="1:28" x14ac:dyDescent="0.3">
      <c r="A95" s="13" t="s">
        <v>54</v>
      </c>
      <c r="B95" s="40" t="s">
        <v>87</v>
      </c>
      <c r="C95" s="104">
        <v>123</v>
      </c>
      <c r="D95" s="104">
        <v>139</v>
      </c>
      <c r="E95" s="104">
        <v>145</v>
      </c>
      <c r="F95" s="104">
        <v>140</v>
      </c>
      <c r="G95" s="104">
        <v>123</v>
      </c>
      <c r="H95" s="104">
        <v>147</v>
      </c>
      <c r="I95" s="104">
        <v>153</v>
      </c>
      <c r="J95" s="104">
        <v>166</v>
      </c>
      <c r="K95" s="104">
        <v>139</v>
      </c>
      <c r="L95" s="104">
        <v>162</v>
      </c>
      <c r="M95" s="104">
        <v>159</v>
      </c>
      <c r="N95" s="104">
        <v>160</v>
      </c>
      <c r="Q95" s="49"/>
      <c r="R95" s="49"/>
      <c r="S95" s="49"/>
      <c r="T95" s="49"/>
      <c r="U95" s="49"/>
      <c r="V95" s="49"/>
      <c r="W95" s="49"/>
      <c r="X95" s="49"/>
      <c r="Y95" s="49"/>
      <c r="Z95" s="49"/>
      <c r="AA95" s="49"/>
      <c r="AB95" s="49"/>
    </row>
    <row r="96" spans="1:28" x14ac:dyDescent="0.3">
      <c r="A96" s="13" t="s">
        <v>55</v>
      </c>
      <c r="B96" s="40" t="s">
        <v>87</v>
      </c>
      <c r="C96" s="104">
        <v>4</v>
      </c>
      <c r="D96" s="104">
        <v>6</v>
      </c>
      <c r="E96" s="104">
        <v>6</v>
      </c>
      <c r="F96" s="104">
        <v>6</v>
      </c>
      <c r="G96" s="104">
        <v>9</v>
      </c>
      <c r="H96" s="104">
        <v>9</v>
      </c>
      <c r="I96" s="104">
        <v>8</v>
      </c>
      <c r="J96" s="104">
        <v>8</v>
      </c>
      <c r="K96" s="104">
        <v>6</v>
      </c>
      <c r="L96" s="104">
        <v>8</v>
      </c>
      <c r="M96" s="104">
        <v>7</v>
      </c>
      <c r="N96" s="104">
        <v>9</v>
      </c>
      <c r="Q96" s="49"/>
      <c r="R96" s="49"/>
      <c r="S96" s="49"/>
      <c r="T96" s="49"/>
      <c r="U96" s="49"/>
      <c r="V96" s="49"/>
      <c r="W96" s="49"/>
      <c r="X96" s="49"/>
      <c r="Y96" s="49"/>
      <c r="Z96" s="49"/>
      <c r="AA96" s="49"/>
      <c r="AB96" s="49"/>
    </row>
    <row r="97" spans="1:28" x14ac:dyDescent="0.3">
      <c r="B97" s="40"/>
      <c r="C97" s="41"/>
      <c r="D97" s="41"/>
      <c r="E97" s="41"/>
      <c r="F97" s="41"/>
      <c r="G97" s="41"/>
      <c r="H97" s="41"/>
      <c r="I97" s="41"/>
      <c r="J97" s="41"/>
      <c r="K97" s="104"/>
      <c r="L97" s="104"/>
      <c r="M97" s="104"/>
      <c r="Q97" s="49"/>
      <c r="R97" s="49"/>
      <c r="S97" s="49"/>
      <c r="T97" s="49"/>
      <c r="U97" s="49"/>
      <c r="V97" s="49"/>
      <c r="W97" s="49"/>
      <c r="X97" s="49"/>
      <c r="Y97" s="49"/>
      <c r="Z97" s="49"/>
      <c r="AA97" s="49"/>
      <c r="AB97" s="49"/>
    </row>
    <row r="98" spans="1:28" x14ac:dyDescent="0.3">
      <c r="A98" s="12" t="s">
        <v>57</v>
      </c>
      <c r="B98" s="42" t="s">
        <v>87</v>
      </c>
      <c r="C98" s="42">
        <v>291</v>
      </c>
      <c r="D98" s="42">
        <v>315</v>
      </c>
      <c r="E98" s="42">
        <v>313</v>
      </c>
      <c r="F98" s="42">
        <v>299</v>
      </c>
      <c r="G98" s="42">
        <v>285</v>
      </c>
      <c r="H98" s="42">
        <v>288</v>
      </c>
      <c r="I98" s="42">
        <v>295</v>
      </c>
      <c r="J98" s="42">
        <f>J94+J95+J96</f>
        <v>299</v>
      </c>
      <c r="K98" s="42">
        <f t="shared" ref="K98:N98" si="7">K94+K95+K96</f>
        <v>272</v>
      </c>
      <c r="L98" s="42">
        <f t="shared" si="7"/>
        <v>304</v>
      </c>
      <c r="M98" s="42">
        <f t="shared" si="7"/>
        <v>279</v>
      </c>
      <c r="N98" s="42">
        <f t="shared" si="7"/>
        <v>311</v>
      </c>
      <c r="Q98" s="49"/>
      <c r="R98" s="49"/>
      <c r="S98" s="49"/>
      <c r="T98" s="49"/>
      <c r="U98" s="49"/>
      <c r="V98" s="49"/>
      <c r="W98" s="49"/>
      <c r="X98" s="49"/>
      <c r="Y98" s="159"/>
      <c r="Z98" s="159"/>
      <c r="AA98" s="159"/>
      <c r="AB98" s="159"/>
    </row>
    <row r="100" spans="1:28" x14ac:dyDescent="0.3">
      <c r="A100" s="24" t="s">
        <v>227</v>
      </c>
      <c r="B100" s="181" t="s">
        <v>33</v>
      </c>
      <c r="C100" s="182"/>
      <c r="D100" s="182"/>
      <c r="E100" s="182"/>
      <c r="F100" s="182"/>
      <c r="G100" s="182"/>
      <c r="H100" s="182"/>
      <c r="I100" s="182"/>
      <c r="J100" s="182"/>
      <c r="K100" s="182"/>
      <c r="L100" s="182"/>
      <c r="M100" s="182"/>
      <c r="N100" s="183"/>
    </row>
    <row r="101" spans="1:28" x14ac:dyDescent="0.3">
      <c r="B101" s="40"/>
      <c r="C101" s="40"/>
      <c r="D101" s="40"/>
      <c r="E101" s="40"/>
      <c r="F101" s="40"/>
      <c r="G101" s="40"/>
      <c r="H101" s="40"/>
      <c r="I101" s="40"/>
      <c r="J101" s="40"/>
    </row>
    <row r="102" spans="1:28" ht="16" x14ac:dyDescent="0.3">
      <c r="A102" s="12" t="s">
        <v>233</v>
      </c>
      <c r="B102" s="169" t="s">
        <v>87</v>
      </c>
      <c r="C102" s="169">
        <v>543</v>
      </c>
      <c r="D102" s="169">
        <v>497</v>
      </c>
      <c r="E102" s="169">
        <v>557</v>
      </c>
      <c r="F102" s="169">
        <v>574</v>
      </c>
      <c r="G102" s="169">
        <v>637</v>
      </c>
      <c r="H102" s="169">
        <v>665</v>
      </c>
      <c r="I102" s="169">
        <v>731</v>
      </c>
      <c r="J102" s="169">
        <v>729</v>
      </c>
      <c r="K102" s="169">
        <v>760</v>
      </c>
      <c r="L102" s="169">
        <v>742</v>
      </c>
      <c r="M102" s="169">
        <v>696</v>
      </c>
      <c r="N102" s="169">
        <v>690</v>
      </c>
      <c r="Q102" s="159"/>
      <c r="R102" s="159"/>
      <c r="S102" s="159"/>
      <c r="T102" s="159"/>
      <c r="U102" s="159"/>
      <c r="V102" s="159"/>
      <c r="W102" s="159"/>
      <c r="X102" s="159"/>
      <c r="Y102" s="159"/>
      <c r="Z102" s="159"/>
      <c r="AA102" s="159"/>
      <c r="AB102" s="159"/>
    </row>
    <row r="103" spans="1:28" x14ac:dyDescent="0.3">
      <c r="B103" s="40"/>
      <c r="C103" s="40"/>
      <c r="D103" s="40"/>
      <c r="E103" s="40"/>
      <c r="F103" s="40"/>
      <c r="G103" s="40"/>
      <c r="H103" s="40"/>
      <c r="I103" s="40"/>
      <c r="J103" s="40"/>
    </row>
    <row r="104" spans="1:28" x14ac:dyDescent="0.3">
      <c r="A104" s="13" t="s">
        <v>58</v>
      </c>
    </row>
    <row r="106" spans="1:28" x14ac:dyDescent="0.3">
      <c r="A106" s="12" t="s">
        <v>59</v>
      </c>
    </row>
    <row r="107" spans="1:28" x14ac:dyDescent="0.3">
      <c r="A107" s="13" t="s">
        <v>95</v>
      </c>
    </row>
    <row r="108" spans="1:28" x14ac:dyDescent="0.3">
      <c r="A108" s="13" t="s">
        <v>60</v>
      </c>
    </row>
    <row r="109" spans="1:28" x14ac:dyDescent="0.3">
      <c r="A109" s="13" t="s">
        <v>61</v>
      </c>
    </row>
    <row r="110" spans="1:28" x14ac:dyDescent="0.3">
      <c r="A110" s="13" t="s">
        <v>62</v>
      </c>
    </row>
    <row r="111" spans="1:28" x14ac:dyDescent="0.3">
      <c r="A111" s="13" t="s">
        <v>63</v>
      </c>
    </row>
    <row r="112" spans="1:28" x14ac:dyDescent="0.3">
      <c r="A112" s="13" t="s">
        <v>64</v>
      </c>
    </row>
    <row r="113" spans="1:5" x14ac:dyDescent="0.3">
      <c r="A113" s="13" t="s">
        <v>65</v>
      </c>
    </row>
    <row r="114" spans="1:5" x14ac:dyDescent="0.3">
      <c r="A114" s="13" t="s">
        <v>66</v>
      </c>
    </row>
    <row r="115" spans="1:5" x14ac:dyDescent="0.3">
      <c r="A115" s="13" t="s">
        <v>67</v>
      </c>
    </row>
    <row r="116" spans="1:5" x14ac:dyDescent="0.3">
      <c r="A116" s="13" t="s">
        <v>68</v>
      </c>
      <c r="B116" s="15"/>
      <c r="C116" s="15"/>
      <c r="D116" s="19"/>
      <c r="E116" s="19"/>
    </row>
    <row r="117" spans="1:5" x14ac:dyDescent="0.3">
      <c r="A117" s="13" t="s">
        <v>69</v>
      </c>
      <c r="B117" s="15"/>
      <c r="C117" s="15"/>
      <c r="D117" s="19"/>
      <c r="E117" s="19"/>
    </row>
    <row r="118" spans="1:5" x14ac:dyDescent="0.3">
      <c r="A118" s="13" t="s">
        <v>70</v>
      </c>
      <c r="B118" s="15"/>
      <c r="C118" s="15"/>
      <c r="D118" s="19"/>
      <c r="E118" s="19"/>
    </row>
    <row r="119" spans="1:5" x14ac:dyDescent="0.3">
      <c r="A119" s="13" t="s">
        <v>71</v>
      </c>
      <c r="B119" s="15"/>
      <c r="C119" s="15"/>
      <c r="D119" s="19"/>
      <c r="E119" s="19"/>
    </row>
    <row r="120" spans="1:5" x14ac:dyDescent="0.3">
      <c r="A120" s="13" t="s">
        <v>72</v>
      </c>
      <c r="B120" s="15"/>
      <c r="C120" s="15"/>
      <c r="D120" s="19"/>
      <c r="E120" s="19"/>
    </row>
    <row r="121" spans="1:5" x14ac:dyDescent="0.3">
      <c r="A121" s="20" t="s">
        <v>73</v>
      </c>
      <c r="B121" s="15"/>
      <c r="C121" s="15"/>
      <c r="D121" s="19"/>
      <c r="E121" s="19"/>
    </row>
    <row r="122" spans="1:5" x14ac:dyDescent="0.3">
      <c r="A122" s="174" t="s">
        <v>74</v>
      </c>
      <c r="B122" s="174"/>
      <c r="C122" s="174"/>
      <c r="D122" s="174"/>
      <c r="E122" s="174"/>
    </row>
    <row r="123" spans="1:5" x14ac:dyDescent="0.3">
      <c r="A123" s="20" t="s">
        <v>75</v>
      </c>
      <c r="B123" s="15"/>
      <c r="C123" s="15"/>
      <c r="D123" s="19"/>
      <c r="E123" s="19"/>
    </row>
    <row r="124" spans="1:5" x14ac:dyDescent="0.3">
      <c r="A124" s="13" t="s">
        <v>76</v>
      </c>
      <c r="B124" s="15"/>
      <c r="C124" s="15"/>
      <c r="D124" s="19"/>
      <c r="E124" s="19"/>
    </row>
    <row r="125" spans="1:5" x14ac:dyDescent="0.3">
      <c r="A125" s="22" t="s">
        <v>77</v>
      </c>
    </row>
    <row r="126" spans="1:5" x14ac:dyDescent="0.3">
      <c r="A126" s="22" t="s">
        <v>78</v>
      </c>
    </row>
    <row r="127" spans="1:5" x14ac:dyDescent="0.3">
      <c r="A127" s="13" t="s">
        <v>207</v>
      </c>
    </row>
    <row r="128" spans="1:5" x14ac:dyDescent="0.3">
      <c r="A128" s="13" t="s">
        <v>216</v>
      </c>
    </row>
    <row r="129" spans="1:1" x14ac:dyDescent="0.3">
      <c r="A129" s="13" t="s">
        <v>230</v>
      </c>
    </row>
    <row r="130" spans="1:1" x14ac:dyDescent="0.3">
      <c r="A130" s="13" t="s">
        <v>229</v>
      </c>
    </row>
    <row r="131" spans="1:1" x14ac:dyDescent="0.3">
      <c r="A131" s="13" t="s">
        <v>231</v>
      </c>
    </row>
  </sheetData>
  <mergeCells count="11">
    <mergeCell ref="B3:N3"/>
    <mergeCell ref="B22:N22"/>
    <mergeCell ref="A122:E122"/>
    <mergeCell ref="B13:N13"/>
    <mergeCell ref="B28:N28"/>
    <mergeCell ref="B37:N37"/>
    <mergeCell ref="B47:N47"/>
    <mergeCell ref="B57:N57"/>
    <mergeCell ref="B73:N73"/>
    <mergeCell ref="B82:N82"/>
    <mergeCell ref="B100:N100"/>
  </mergeCells>
  <hyperlinks>
    <hyperlink ref="A125" r:id="rId1" location="glossary" display="   UK pension surveys: redevelopment and 2019 results" xr:uid="{2D796D7D-4EAB-44A6-A3EB-E03CF2838819}"/>
    <hyperlink ref="A126" r:id="rId2" display="   FSPS questionnaire" xr:uid="{59665494-81B2-4492-A331-3BFD2035590C}"/>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90870-940F-4A1C-A36E-3BCA6CF2AFAE}">
  <sheetPr>
    <tabColor theme="0"/>
  </sheetPr>
  <dimension ref="A1:AB153"/>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9.1796875" defaultRowHeight="14" x14ac:dyDescent="0.3"/>
  <cols>
    <col min="1" max="1" width="94.81640625" style="13" customWidth="1"/>
    <col min="2" max="10" width="12.1796875" style="13" customWidth="1"/>
    <col min="11" max="11" width="12.08984375" style="13" customWidth="1"/>
    <col min="12" max="14" width="12.1796875" style="13" customWidth="1"/>
    <col min="15" max="20" width="9.1796875" style="13"/>
    <col min="21" max="21" width="10.453125" style="13" bestFit="1" customWidth="1"/>
    <col min="22" max="16384" width="9.1796875" style="13"/>
  </cols>
  <sheetData>
    <row r="1" spans="1:28" x14ac:dyDescent="0.3">
      <c r="A1" s="24" t="s">
        <v>79</v>
      </c>
      <c r="J1" s="17"/>
    </row>
    <row r="2" spans="1:28" x14ac:dyDescent="0.3">
      <c r="A2" s="30"/>
      <c r="B2" s="75" t="s">
        <v>8</v>
      </c>
      <c r="C2" s="76" t="s">
        <v>9</v>
      </c>
      <c r="D2" s="77" t="s">
        <v>10</v>
      </c>
      <c r="E2" s="75" t="s">
        <v>11</v>
      </c>
      <c r="F2" s="78" t="s">
        <v>12</v>
      </c>
      <c r="G2" s="75" t="s">
        <v>13</v>
      </c>
      <c r="H2" s="79" t="s">
        <v>14</v>
      </c>
      <c r="I2" s="74" t="s">
        <v>15</v>
      </c>
      <c r="J2" s="79" t="s">
        <v>16</v>
      </c>
      <c r="K2" s="79" t="s">
        <v>94</v>
      </c>
      <c r="L2" s="79" t="s">
        <v>187</v>
      </c>
      <c r="M2" s="79" t="s">
        <v>208</v>
      </c>
      <c r="N2" s="79" t="s">
        <v>219</v>
      </c>
    </row>
    <row r="3" spans="1:28" x14ac:dyDescent="0.3">
      <c r="A3" s="29" t="s">
        <v>17</v>
      </c>
      <c r="B3" s="171" t="s">
        <v>93</v>
      </c>
      <c r="C3" s="172"/>
      <c r="D3" s="172"/>
      <c r="E3" s="172"/>
      <c r="F3" s="172"/>
      <c r="G3" s="172"/>
      <c r="H3" s="172"/>
      <c r="I3" s="172"/>
      <c r="J3" s="172"/>
      <c r="K3" s="172"/>
      <c r="L3" s="172"/>
      <c r="M3" s="172"/>
      <c r="N3" s="173"/>
      <c r="O3" s="15"/>
      <c r="P3" s="15"/>
      <c r="Q3" s="15"/>
      <c r="R3" s="15"/>
    </row>
    <row r="4" spans="1:28" x14ac:dyDescent="0.3">
      <c r="A4" s="26"/>
      <c r="B4" s="50"/>
      <c r="C4" s="50"/>
      <c r="D4" s="50"/>
      <c r="E4" s="50"/>
      <c r="F4" s="50"/>
      <c r="G4" s="50"/>
      <c r="H4" s="50"/>
      <c r="I4" s="50"/>
      <c r="J4" s="50"/>
      <c r="K4" s="15"/>
      <c r="L4" s="15"/>
      <c r="M4" s="15"/>
      <c r="N4" s="15"/>
      <c r="O4" s="15"/>
      <c r="P4" s="15"/>
      <c r="Q4" s="15"/>
      <c r="R4" s="15"/>
    </row>
    <row r="5" spans="1:28" x14ac:dyDescent="0.3">
      <c r="A5" s="16" t="s">
        <v>18</v>
      </c>
      <c r="B5" s="32">
        <v>0.91</v>
      </c>
      <c r="C5" s="32">
        <v>0.94</v>
      </c>
      <c r="D5" s="32">
        <v>0.92</v>
      </c>
      <c r="E5" s="32">
        <v>0.9</v>
      </c>
      <c r="F5" s="32">
        <v>0.87</v>
      </c>
      <c r="G5" s="32">
        <v>0.89</v>
      </c>
      <c r="H5" s="32">
        <v>0.86</v>
      </c>
      <c r="I5" s="32">
        <v>0.83</v>
      </c>
      <c r="J5" s="32">
        <v>0.81</v>
      </c>
      <c r="K5" s="32">
        <v>0.82</v>
      </c>
      <c r="L5" s="32">
        <v>0.8</v>
      </c>
      <c r="M5" s="32">
        <v>0.77</v>
      </c>
      <c r="N5" s="32">
        <v>0.75</v>
      </c>
      <c r="O5" s="15"/>
      <c r="P5" s="48"/>
      <c r="Q5" s="48"/>
      <c r="R5" s="48"/>
      <c r="S5" s="48"/>
      <c r="T5" s="48"/>
      <c r="U5" s="48"/>
      <c r="V5" s="48"/>
      <c r="W5" s="48"/>
      <c r="X5" s="48"/>
      <c r="Y5" s="48"/>
      <c r="Z5" s="48"/>
      <c r="AA5" s="48"/>
      <c r="AB5" s="48"/>
    </row>
    <row r="6" spans="1:28" x14ac:dyDescent="0.3">
      <c r="A6" s="16" t="s">
        <v>19</v>
      </c>
      <c r="B6" s="32">
        <v>5.77</v>
      </c>
      <c r="C6" s="32">
        <v>5.83</v>
      </c>
      <c r="D6" s="32">
        <v>5.72</v>
      </c>
      <c r="E6" s="32">
        <v>5.59</v>
      </c>
      <c r="F6" s="32">
        <v>5.55</v>
      </c>
      <c r="G6" s="32">
        <v>5.48</v>
      </c>
      <c r="H6" s="32">
        <v>5.42</v>
      </c>
      <c r="I6" s="32">
        <v>4.79</v>
      </c>
      <c r="J6" s="32">
        <v>4.76</v>
      </c>
      <c r="K6" s="32">
        <v>4.62</v>
      </c>
      <c r="L6" s="32">
        <v>4.6100000000000003</v>
      </c>
      <c r="M6" s="32">
        <v>4.5999999999999996</v>
      </c>
      <c r="N6" s="32">
        <v>4.57</v>
      </c>
      <c r="O6" s="15"/>
      <c r="P6" s="48"/>
      <c r="Q6" s="48"/>
      <c r="R6" s="48"/>
      <c r="S6" s="48"/>
      <c r="T6" s="48"/>
      <c r="U6" s="48"/>
      <c r="V6" s="48"/>
      <c r="W6" s="48"/>
      <c r="X6" s="48"/>
      <c r="Y6" s="48"/>
      <c r="Z6" s="48"/>
      <c r="AA6" s="48"/>
      <c r="AB6" s="48"/>
    </row>
    <row r="7" spans="1:28" x14ac:dyDescent="0.3">
      <c r="A7" s="16" t="s">
        <v>20</v>
      </c>
      <c r="B7" s="32">
        <v>4.87</v>
      </c>
      <c r="C7" s="32">
        <v>4.83</v>
      </c>
      <c r="D7" s="32">
        <v>4.74</v>
      </c>
      <c r="E7" s="32">
        <v>4.6900000000000004</v>
      </c>
      <c r="F7" s="32">
        <v>4.72</v>
      </c>
      <c r="G7" s="32">
        <v>4.79</v>
      </c>
      <c r="H7" s="32">
        <v>4.75</v>
      </c>
      <c r="I7" s="32">
        <v>4.76</v>
      </c>
      <c r="J7" s="32">
        <v>4.79</v>
      </c>
      <c r="K7" s="32">
        <v>4.7699999999999996</v>
      </c>
      <c r="L7" s="32">
        <v>4.78</v>
      </c>
      <c r="M7" s="32">
        <v>4.7300000000000004</v>
      </c>
      <c r="N7" s="32">
        <v>4.84</v>
      </c>
      <c r="O7" s="15"/>
      <c r="P7" s="48"/>
      <c r="Q7" s="48"/>
      <c r="R7" s="48"/>
      <c r="S7" s="48"/>
      <c r="T7" s="48"/>
      <c r="U7" s="48"/>
      <c r="V7" s="48"/>
      <c r="W7" s="48"/>
      <c r="X7" s="48"/>
      <c r="Y7" s="48"/>
      <c r="Z7" s="48"/>
      <c r="AA7" s="48"/>
      <c r="AB7" s="48"/>
    </row>
    <row r="8" spans="1:28" x14ac:dyDescent="0.3">
      <c r="A8" s="14"/>
      <c r="E8" s="15"/>
      <c r="F8" s="15"/>
      <c r="I8" s="15"/>
      <c r="J8" s="15"/>
      <c r="K8" s="15"/>
      <c r="L8" s="15"/>
      <c r="M8" s="15"/>
      <c r="N8" s="15"/>
      <c r="O8" s="15"/>
      <c r="P8" s="48"/>
      <c r="Q8" s="48"/>
      <c r="R8" s="48"/>
      <c r="S8" s="48"/>
      <c r="T8" s="48"/>
      <c r="U8" s="48"/>
      <c r="V8" s="48"/>
      <c r="W8" s="48"/>
      <c r="X8" s="48"/>
      <c r="Y8" s="48"/>
      <c r="Z8" s="48"/>
      <c r="AA8" s="48"/>
      <c r="AB8" s="48"/>
    </row>
    <row r="9" spans="1:28" x14ac:dyDescent="0.3">
      <c r="A9" s="14" t="s">
        <v>21</v>
      </c>
      <c r="B9" s="36">
        <v>11.55</v>
      </c>
      <c r="C9" s="36">
        <v>11.6</v>
      </c>
      <c r="D9" s="36">
        <v>11.38</v>
      </c>
      <c r="E9" s="36">
        <v>11.18</v>
      </c>
      <c r="F9" s="36">
        <v>11.14</v>
      </c>
      <c r="G9" s="36">
        <v>11.16</v>
      </c>
      <c r="H9" s="36">
        <v>11.03</v>
      </c>
      <c r="I9" s="36">
        <v>10.38</v>
      </c>
      <c r="J9" s="36">
        <f>J5+J6+J7</f>
        <v>10.36</v>
      </c>
      <c r="K9" s="36">
        <f t="shared" ref="K9:M9" si="0">K5+K6+K7</f>
        <v>10.210000000000001</v>
      </c>
      <c r="L9" s="36">
        <f t="shared" si="0"/>
        <v>10.190000000000001</v>
      </c>
      <c r="M9" s="36">
        <f t="shared" si="0"/>
        <v>10.1</v>
      </c>
      <c r="N9" s="36">
        <f>N5+N6+N7</f>
        <v>10.16</v>
      </c>
      <c r="O9" s="15"/>
      <c r="P9" s="158"/>
      <c r="Q9" s="48"/>
      <c r="R9" s="48"/>
      <c r="S9" s="48"/>
      <c r="T9" s="48"/>
      <c r="U9" s="48"/>
      <c r="V9" s="48"/>
      <c r="W9" s="48"/>
      <c r="X9" s="48"/>
      <c r="Y9" s="158"/>
      <c r="Z9" s="158"/>
      <c r="AA9" s="158"/>
      <c r="AB9" s="158"/>
    </row>
    <row r="10" spans="1:28" x14ac:dyDescent="0.3">
      <c r="A10" s="14" t="s">
        <v>22</v>
      </c>
      <c r="B10" s="36">
        <v>33.230000000000004</v>
      </c>
      <c r="C10" s="36">
        <v>34.03</v>
      </c>
      <c r="D10" s="36">
        <v>33.74</v>
      </c>
      <c r="E10" s="36">
        <v>33.78</v>
      </c>
      <c r="F10" s="36">
        <v>34.120000000000005</v>
      </c>
      <c r="G10" s="36">
        <v>35.24</v>
      </c>
      <c r="H10" s="36">
        <v>35.54</v>
      </c>
      <c r="I10" s="36">
        <v>35.520000000000003</v>
      </c>
      <c r="J10" s="36">
        <f>'Private sector DC'!J9+'Private sector DBH'!J9</f>
        <v>35.89</v>
      </c>
      <c r="K10" s="36">
        <f>'Private sector DC'!K9+'Private sector DBH'!K9</f>
        <v>36.67</v>
      </c>
      <c r="L10" s="36">
        <f>'Private sector DC'!L9+'Private sector DBH'!L9</f>
        <v>37.58</v>
      </c>
      <c r="M10" s="36">
        <f>'Private sector DC'!M9+'Private sector DBH'!M9</f>
        <v>37.450000000000003</v>
      </c>
      <c r="N10" s="36">
        <f>'Private sector DC'!N9+'Private sector DBH'!N9</f>
        <v>38.43</v>
      </c>
      <c r="O10" s="15"/>
      <c r="P10" s="158"/>
      <c r="Q10" s="48"/>
      <c r="R10" s="48"/>
      <c r="S10" s="48"/>
      <c r="T10" s="48"/>
      <c r="U10" s="48"/>
      <c r="V10" s="48"/>
      <c r="W10" s="48"/>
      <c r="X10" s="48"/>
      <c r="Y10" s="158"/>
      <c r="Z10" s="158"/>
      <c r="AA10" s="158"/>
      <c r="AB10" s="158"/>
    </row>
    <row r="11" spans="1:28" x14ac:dyDescent="0.3">
      <c r="A11" s="12" t="s">
        <v>23</v>
      </c>
      <c r="B11" s="36">
        <v>39.909999999999997</v>
      </c>
      <c r="C11" s="36">
        <v>40.79</v>
      </c>
      <c r="D11" s="36">
        <v>40.74</v>
      </c>
      <c r="E11" s="36">
        <v>40.780000000000008</v>
      </c>
      <c r="F11" s="36">
        <v>41.12</v>
      </c>
      <c r="G11" s="36">
        <v>42.34</v>
      </c>
      <c r="H11" s="36">
        <v>42.79</v>
      </c>
      <c r="I11" s="36">
        <v>43.13</v>
      </c>
      <c r="J11" s="36">
        <f>'Private sector DC'!J9+'Private sector DBH'!J9+'Public sector DBH'!J9</f>
        <v>43.38</v>
      </c>
      <c r="K11" s="36">
        <f>'Private sector DC'!K9+'Private sector DBH'!K9+'Public sector DBH'!K9</f>
        <v>44.24</v>
      </c>
      <c r="L11" s="36">
        <f>'Private sector DC'!L9+'Private sector DBH'!L9+'Public sector DBH'!L9</f>
        <v>45.239999999999995</v>
      </c>
      <c r="M11" s="36">
        <f>'Private sector DC'!M9+'Private sector DBH'!M9+'Public sector DBH'!M9</f>
        <v>45.010000000000005</v>
      </c>
      <c r="N11" s="36">
        <f>'Private sector DC'!N9+'Private sector DBH'!N9+'Public sector DBH'!N9</f>
        <v>46.07</v>
      </c>
      <c r="O11" s="15"/>
      <c r="P11" s="158"/>
      <c r="Q11" s="48"/>
      <c r="R11" s="48"/>
      <c r="S11" s="48"/>
      <c r="T11" s="48"/>
      <c r="U11" s="48"/>
      <c r="V11" s="48"/>
      <c r="W11" s="48"/>
      <c r="X11" s="48"/>
      <c r="Y11" s="158"/>
      <c r="Z11" s="158"/>
      <c r="AA11" s="158"/>
      <c r="AB11" s="158"/>
    </row>
    <row r="12" spans="1:28" x14ac:dyDescent="0.3">
      <c r="Q12" s="48"/>
      <c r="R12" s="48"/>
      <c r="S12" s="48"/>
      <c r="T12" s="48"/>
      <c r="U12" s="48"/>
      <c r="V12" s="48"/>
      <c r="W12" s="48"/>
      <c r="X12" s="48"/>
    </row>
    <row r="13" spans="1:28" x14ac:dyDescent="0.3">
      <c r="A13" s="24" t="s">
        <v>24</v>
      </c>
      <c r="B13" s="171" t="s">
        <v>25</v>
      </c>
      <c r="C13" s="172"/>
      <c r="D13" s="172"/>
      <c r="E13" s="172"/>
      <c r="F13" s="172"/>
      <c r="G13" s="172"/>
      <c r="H13" s="172"/>
      <c r="I13" s="172"/>
      <c r="J13" s="172"/>
      <c r="K13" s="172"/>
      <c r="L13" s="172"/>
      <c r="M13" s="172"/>
      <c r="N13" s="173"/>
      <c r="Q13" s="48"/>
      <c r="R13" s="48"/>
      <c r="S13" s="48"/>
      <c r="T13" s="48"/>
      <c r="U13" s="48"/>
      <c r="V13" s="48"/>
      <c r="W13" s="48"/>
      <c r="X13" s="48"/>
    </row>
    <row r="14" spans="1:28" x14ac:dyDescent="0.3">
      <c r="A14" s="24"/>
      <c r="B14" s="27"/>
      <c r="C14" s="27"/>
      <c r="D14" s="27"/>
      <c r="E14" s="27"/>
      <c r="F14" s="27"/>
      <c r="G14" s="27"/>
      <c r="H14" s="27"/>
      <c r="I14" s="27"/>
      <c r="J14" s="27"/>
      <c r="Q14" s="48"/>
      <c r="R14" s="48"/>
      <c r="S14" s="48"/>
      <c r="T14" s="48"/>
      <c r="U14" s="48"/>
      <c r="V14" s="48"/>
      <c r="W14" s="48"/>
      <c r="X14" s="48"/>
    </row>
    <row r="15" spans="1:28" x14ac:dyDescent="0.3">
      <c r="A15" s="16" t="s">
        <v>26</v>
      </c>
      <c r="B15" s="33">
        <v>10766</v>
      </c>
      <c r="C15" s="33">
        <v>10598</v>
      </c>
      <c r="D15" s="33">
        <v>9557</v>
      </c>
      <c r="E15" s="33">
        <v>9759</v>
      </c>
      <c r="F15" s="33">
        <v>9876</v>
      </c>
      <c r="G15" s="33">
        <v>10983</v>
      </c>
      <c r="H15" s="33">
        <v>9850</v>
      </c>
      <c r="I15" s="33">
        <v>10352</v>
      </c>
      <c r="J15" s="33">
        <v>10389</v>
      </c>
      <c r="K15" s="33">
        <v>10727</v>
      </c>
      <c r="L15" s="33">
        <v>9944</v>
      </c>
      <c r="M15" s="33">
        <v>10633</v>
      </c>
      <c r="N15" s="33">
        <v>11020</v>
      </c>
      <c r="P15" s="56"/>
      <c r="Q15" s="48"/>
      <c r="R15" s="48"/>
      <c r="S15" s="48"/>
      <c r="T15" s="48"/>
      <c r="U15" s="48"/>
      <c r="V15" s="48"/>
      <c r="W15" s="48"/>
      <c r="X15" s="48"/>
      <c r="Y15" s="56"/>
      <c r="Z15" s="56"/>
      <c r="AA15" s="56"/>
      <c r="AB15" s="56"/>
    </row>
    <row r="16" spans="1:28" x14ac:dyDescent="0.3">
      <c r="A16" s="16" t="s">
        <v>27</v>
      </c>
      <c r="B16" s="33">
        <v>1912</v>
      </c>
      <c r="C16" s="33">
        <v>1727</v>
      </c>
      <c r="D16" s="33">
        <v>1619</v>
      </c>
      <c r="E16" s="33">
        <v>1824</v>
      </c>
      <c r="F16" s="33">
        <v>1739</v>
      </c>
      <c r="G16" s="33">
        <v>1797</v>
      </c>
      <c r="H16" s="33">
        <v>1540</v>
      </c>
      <c r="I16" s="33">
        <v>1904</v>
      </c>
      <c r="J16" s="33">
        <v>1837</v>
      </c>
      <c r="K16" s="33">
        <v>1543</v>
      </c>
      <c r="L16" s="33">
        <v>1512</v>
      </c>
      <c r="M16" s="33">
        <v>1887</v>
      </c>
      <c r="N16" s="33">
        <v>1801</v>
      </c>
      <c r="P16" s="56"/>
      <c r="Q16" s="48"/>
      <c r="R16" s="48"/>
      <c r="S16" s="48"/>
      <c r="T16" s="48"/>
      <c r="U16" s="48"/>
      <c r="V16" s="48"/>
      <c r="W16" s="48"/>
      <c r="X16" s="48"/>
      <c r="Y16" s="56"/>
      <c r="Z16" s="56"/>
      <c r="AA16" s="56"/>
      <c r="AB16" s="56"/>
    </row>
    <row r="17" spans="1:28" x14ac:dyDescent="0.3">
      <c r="D17" s="33"/>
      <c r="E17" s="33"/>
      <c r="F17" s="33"/>
      <c r="G17" s="33"/>
      <c r="H17" s="33"/>
      <c r="I17" s="33"/>
      <c r="J17" s="33"/>
      <c r="P17" s="56"/>
      <c r="Q17" s="48"/>
      <c r="R17" s="48"/>
      <c r="S17" s="48"/>
      <c r="T17" s="48"/>
      <c r="U17" s="48"/>
      <c r="V17" s="48"/>
      <c r="W17" s="48"/>
      <c r="X17" s="48"/>
      <c r="Y17" s="56"/>
      <c r="Z17" s="56"/>
      <c r="AA17" s="56"/>
      <c r="AB17" s="56"/>
    </row>
    <row r="18" spans="1:28" x14ac:dyDescent="0.3">
      <c r="A18" s="12" t="s">
        <v>28</v>
      </c>
      <c r="B18" s="37">
        <v>12678</v>
      </c>
      <c r="C18" s="37">
        <v>12325</v>
      </c>
      <c r="D18" s="38">
        <v>11176</v>
      </c>
      <c r="E18" s="38">
        <v>11583</v>
      </c>
      <c r="F18" s="38">
        <v>11615</v>
      </c>
      <c r="G18" s="38">
        <v>12780</v>
      </c>
      <c r="H18" s="38">
        <v>11390</v>
      </c>
      <c r="I18" s="38">
        <v>12256</v>
      </c>
      <c r="J18" s="167">
        <f t="shared" ref="J18:N18" si="1">SUM(J15:J16)</f>
        <v>12226</v>
      </c>
      <c r="K18" s="167">
        <f t="shared" si="1"/>
        <v>12270</v>
      </c>
      <c r="L18" s="167">
        <f t="shared" si="1"/>
        <v>11456</v>
      </c>
      <c r="M18" s="167">
        <f t="shared" si="1"/>
        <v>12520</v>
      </c>
      <c r="N18" s="167">
        <f t="shared" si="1"/>
        <v>12821</v>
      </c>
      <c r="P18" s="37"/>
      <c r="Q18" s="48"/>
      <c r="R18" s="48"/>
      <c r="S18" s="48"/>
      <c r="T18" s="48"/>
      <c r="U18" s="48"/>
      <c r="V18" s="48"/>
      <c r="W18" s="48"/>
      <c r="X18" s="48"/>
      <c r="Y18" s="37"/>
      <c r="Z18" s="37"/>
      <c r="AA18" s="37"/>
      <c r="AB18" s="37"/>
    </row>
    <row r="19" spans="1:28" x14ac:dyDescent="0.3">
      <c r="A19" s="14" t="s">
        <v>22</v>
      </c>
      <c r="B19" s="37">
        <v>13080</v>
      </c>
      <c r="C19" s="37">
        <v>12671</v>
      </c>
      <c r="D19" s="38">
        <v>11503</v>
      </c>
      <c r="E19" s="38">
        <v>11925</v>
      </c>
      <c r="F19" s="38">
        <v>12006</v>
      </c>
      <c r="G19" s="38">
        <v>13184</v>
      </c>
      <c r="H19" s="38">
        <v>11859</v>
      </c>
      <c r="I19" s="38">
        <v>12835</v>
      </c>
      <c r="J19" s="167">
        <f>'Private sector DC'!J18+'Private sector DBH'!J18</f>
        <v>12801</v>
      </c>
      <c r="K19" s="167">
        <f>'Private sector DC'!K18+'Private sector DBH'!K18</f>
        <v>12845</v>
      </c>
      <c r="L19" s="167">
        <f>'Private sector DC'!L18+'Private sector DBH'!L18</f>
        <v>12077</v>
      </c>
      <c r="M19" s="167">
        <f>'Private sector DC'!M18+'Private sector DBH'!M18</f>
        <v>13201</v>
      </c>
      <c r="N19" s="167">
        <f>'Private sector DC'!N18+'Private sector DBH'!N18</f>
        <v>13522</v>
      </c>
      <c r="P19" s="37"/>
      <c r="Q19" s="48"/>
      <c r="R19" s="48"/>
      <c r="S19" s="48"/>
      <c r="T19" s="48"/>
      <c r="U19" s="48"/>
      <c r="V19" s="48"/>
      <c r="W19" s="48"/>
      <c r="X19" s="48"/>
      <c r="Y19" s="37"/>
      <c r="Z19" s="37"/>
      <c r="AA19" s="37"/>
      <c r="AB19" s="37"/>
    </row>
    <row r="20" spans="1:28" x14ac:dyDescent="0.3">
      <c r="A20" s="12" t="s">
        <v>23</v>
      </c>
      <c r="B20" s="37">
        <v>16639</v>
      </c>
      <c r="C20" s="37">
        <v>16292</v>
      </c>
      <c r="D20" s="37">
        <v>15442</v>
      </c>
      <c r="E20" s="37">
        <v>15515</v>
      </c>
      <c r="F20" s="37">
        <v>15689</v>
      </c>
      <c r="G20" s="37">
        <v>16992</v>
      </c>
      <c r="H20" s="37">
        <v>15968</v>
      </c>
      <c r="I20" s="37">
        <v>16899</v>
      </c>
      <c r="J20" s="37">
        <f>'Private sector DC'!J18+'Private sector DBH'!J18+'Public sector DBH'!J18</f>
        <v>16937</v>
      </c>
      <c r="K20" s="37">
        <f>'Private sector DC'!K18+'Private sector DBH'!K18+'Public sector DBH'!K18</f>
        <v>16981</v>
      </c>
      <c r="L20" s="37">
        <f>'Private sector DC'!L18+'Private sector DBH'!L18+'Public sector DBH'!L18</f>
        <v>16366</v>
      </c>
      <c r="M20" s="37">
        <f>'Private sector DC'!M18+'Private sector DBH'!M18+'Public sector DBH'!M18</f>
        <v>17371</v>
      </c>
      <c r="N20" s="37">
        <f>'Private sector DC'!N18+'Private sector DBH'!N18+'Public sector DBH'!N18</f>
        <v>17900</v>
      </c>
      <c r="P20" s="37"/>
      <c r="Q20" s="48"/>
      <c r="R20" s="48"/>
      <c r="S20" s="48"/>
      <c r="T20" s="48"/>
      <c r="U20" s="48"/>
      <c r="V20" s="48"/>
      <c r="W20" s="48"/>
      <c r="X20" s="48"/>
      <c r="Y20" s="37"/>
      <c r="Z20" s="37"/>
      <c r="AA20" s="37"/>
      <c r="AB20" s="37"/>
    </row>
    <row r="21" spans="1:28" x14ac:dyDescent="0.3">
      <c r="A21" s="12"/>
      <c r="B21" s="96"/>
      <c r="C21" s="96"/>
      <c r="D21" s="96"/>
      <c r="E21" s="96"/>
      <c r="F21" s="96"/>
      <c r="G21" s="96"/>
      <c r="H21" s="96"/>
      <c r="I21" s="96"/>
      <c r="J21" s="96"/>
      <c r="K21" s="96"/>
      <c r="L21" s="96"/>
      <c r="M21" s="96"/>
    </row>
    <row r="22" spans="1:28" x14ac:dyDescent="0.3">
      <c r="A22" s="31" t="s">
        <v>224</v>
      </c>
      <c r="B22" s="171" t="s">
        <v>93</v>
      </c>
      <c r="C22" s="172"/>
      <c r="D22" s="172"/>
      <c r="E22" s="172"/>
      <c r="F22" s="172"/>
      <c r="G22" s="172"/>
      <c r="H22" s="172"/>
      <c r="I22" s="172"/>
      <c r="J22" s="172"/>
      <c r="K22" s="172"/>
      <c r="L22" s="172"/>
      <c r="M22" s="172"/>
      <c r="N22" s="173"/>
    </row>
    <row r="23" spans="1:28" x14ac:dyDescent="0.3">
      <c r="A23" s="13" t="s">
        <v>220</v>
      </c>
      <c r="B23" s="48" t="s">
        <v>197</v>
      </c>
      <c r="C23" s="48" t="s">
        <v>197</v>
      </c>
      <c r="D23" s="127">
        <v>4.08</v>
      </c>
      <c r="E23" s="127">
        <v>4.53</v>
      </c>
      <c r="F23" s="127">
        <v>4.45</v>
      </c>
      <c r="G23" s="127">
        <v>4.88</v>
      </c>
      <c r="H23" s="127">
        <v>5.14</v>
      </c>
      <c r="I23" s="127">
        <v>4.3600000000000003</v>
      </c>
      <c r="J23" s="127">
        <v>4.21</v>
      </c>
      <c r="K23" s="127">
        <v>4.4000000000000004</v>
      </c>
      <c r="L23" s="127">
        <v>4.5599999999999996</v>
      </c>
      <c r="M23" s="127">
        <v>4.17</v>
      </c>
      <c r="N23" s="127">
        <v>4.2300000000000004</v>
      </c>
      <c r="R23" s="48"/>
      <c r="S23" s="48"/>
      <c r="T23" s="48"/>
      <c r="U23" s="48"/>
      <c r="V23" s="48"/>
      <c r="W23" s="48"/>
      <c r="X23" s="48"/>
      <c r="Y23" s="48"/>
      <c r="Z23" s="48"/>
      <c r="AA23" s="48"/>
      <c r="AB23" s="48"/>
    </row>
    <row r="24" spans="1:28" x14ac:dyDescent="0.3">
      <c r="A24" s="13" t="s">
        <v>221</v>
      </c>
      <c r="B24" s="48" t="s">
        <v>197</v>
      </c>
      <c r="C24" s="48" t="s">
        <v>197</v>
      </c>
      <c r="D24" s="127">
        <v>0.19</v>
      </c>
      <c r="E24" s="127">
        <v>0.24</v>
      </c>
      <c r="F24" s="127">
        <v>0.17</v>
      </c>
      <c r="G24" s="127">
        <v>0.14000000000000001</v>
      </c>
      <c r="H24" s="127">
        <v>0.12</v>
      </c>
      <c r="I24" s="127">
        <v>0.14000000000000001</v>
      </c>
      <c r="J24" s="127">
        <v>0.14000000000000001</v>
      </c>
      <c r="K24" s="127">
        <v>0.21</v>
      </c>
      <c r="L24" s="127">
        <v>0.13</v>
      </c>
      <c r="M24" s="127">
        <v>0.2</v>
      </c>
      <c r="N24" s="127">
        <v>0.15</v>
      </c>
      <c r="R24" s="48"/>
      <c r="S24" s="48"/>
      <c r="T24" s="48"/>
      <c r="U24" s="48"/>
      <c r="V24" s="48"/>
      <c r="W24" s="48"/>
      <c r="X24" s="48"/>
      <c r="Y24" s="48"/>
      <c r="Z24" s="48"/>
      <c r="AA24" s="48"/>
      <c r="AB24" s="48"/>
    </row>
    <row r="25" spans="1:28" x14ac:dyDescent="0.3">
      <c r="A25" s="13" t="s">
        <v>222</v>
      </c>
      <c r="B25" s="48" t="s">
        <v>197</v>
      </c>
      <c r="C25" s="48" t="s">
        <v>197</v>
      </c>
      <c r="D25" s="127">
        <v>18.25</v>
      </c>
      <c r="E25" s="127">
        <v>18.39</v>
      </c>
      <c r="F25" s="127">
        <v>18.809999999999999</v>
      </c>
      <c r="G25" s="127">
        <v>19.510000000000002</v>
      </c>
      <c r="H25" s="127">
        <v>20.11</v>
      </c>
      <c r="I25" s="127">
        <v>21.2</v>
      </c>
      <c r="J25" s="127">
        <v>21.66</v>
      </c>
      <c r="K25" s="127">
        <v>22.31</v>
      </c>
      <c r="L25" s="127">
        <v>23.07</v>
      </c>
      <c r="M25" s="127">
        <v>23.53</v>
      </c>
      <c r="N25" s="127">
        <v>24.21</v>
      </c>
      <c r="R25" s="48"/>
      <c r="S25" s="48"/>
      <c r="T25" s="48"/>
      <c r="U25" s="48"/>
      <c r="V25" s="48"/>
      <c r="W25" s="48"/>
      <c r="X25" s="48"/>
      <c r="Y25" s="48"/>
      <c r="Z25" s="48"/>
      <c r="AA25" s="48"/>
      <c r="AB25" s="48"/>
    </row>
    <row r="26" spans="1:28" x14ac:dyDescent="0.3">
      <c r="A26" s="13" t="s">
        <v>223</v>
      </c>
      <c r="B26" s="48" t="s">
        <v>197</v>
      </c>
      <c r="C26" s="48" t="s">
        <v>197</v>
      </c>
      <c r="D26" s="127">
        <v>18.21</v>
      </c>
      <c r="E26" s="127">
        <v>17.62</v>
      </c>
      <c r="F26" s="127">
        <v>17.68</v>
      </c>
      <c r="G26" s="127">
        <v>17.809999999999999</v>
      </c>
      <c r="H26" s="127">
        <v>17.420000000000002</v>
      </c>
      <c r="I26" s="127">
        <v>17.440000000000001</v>
      </c>
      <c r="J26" s="127">
        <v>17.38</v>
      </c>
      <c r="K26" s="127">
        <v>17.29</v>
      </c>
      <c r="L26" s="127">
        <v>17.48</v>
      </c>
      <c r="M26" s="127">
        <v>17.12</v>
      </c>
      <c r="N26" s="127">
        <v>17.489999999999998</v>
      </c>
      <c r="R26" s="48"/>
      <c r="S26" s="48"/>
      <c r="T26" s="48"/>
      <c r="U26" s="48"/>
      <c r="V26" s="48"/>
      <c r="W26" s="48"/>
      <c r="X26" s="48"/>
      <c r="Y26" s="48"/>
      <c r="Z26" s="48"/>
      <c r="AA26" s="48"/>
      <c r="AB26" s="48"/>
    </row>
    <row r="27" spans="1:28" x14ac:dyDescent="0.3">
      <c r="B27" s="94"/>
      <c r="C27" s="94"/>
      <c r="D27" s="94"/>
      <c r="E27" s="94"/>
      <c r="F27" s="94"/>
      <c r="G27" s="94"/>
      <c r="H27" s="94"/>
      <c r="I27" s="94"/>
      <c r="J27" s="94"/>
      <c r="K27" s="91"/>
      <c r="L27" s="91"/>
      <c r="M27" s="91"/>
    </row>
    <row r="28" spans="1:28" x14ac:dyDescent="0.3">
      <c r="A28" s="24" t="s">
        <v>29</v>
      </c>
      <c r="B28" s="171" t="s">
        <v>25</v>
      </c>
      <c r="C28" s="172"/>
      <c r="D28" s="172"/>
      <c r="E28" s="172"/>
      <c r="F28" s="172"/>
      <c r="G28" s="172"/>
      <c r="H28" s="172"/>
      <c r="I28" s="172"/>
      <c r="J28" s="172"/>
      <c r="K28" s="172"/>
      <c r="L28" s="172"/>
      <c r="M28" s="172"/>
      <c r="N28" s="173"/>
    </row>
    <row r="29" spans="1:28" x14ac:dyDescent="0.3">
      <c r="A29" s="24"/>
      <c r="B29" s="27"/>
      <c r="C29" s="27"/>
      <c r="D29" s="27"/>
      <c r="E29" s="27"/>
      <c r="F29" s="27"/>
      <c r="G29" s="27"/>
      <c r="H29" s="27"/>
      <c r="I29" s="27"/>
      <c r="J29" s="27"/>
    </row>
    <row r="30" spans="1:28" x14ac:dyDescent="0.3">
      <c r="A30" s="13" t="s">
        <v>30</v>
      </c>
      <c r="B30" s="49">
        <v>331</v>
      </c>
      <c r="C30" s="49">
        <v>299</v>
      </c>
      <c r="D30" s="49">
        <v>394</v>
      </c>
      <c r="E30" s="49">
        <v>245</v>
      </c>
      <c r="F30" s="49">
        <v>226</v>
      </c>
      <c r="G30" s="49">
        <v>270</v>
      </c>
      <c r="H30" s="49">
        <v>275</v>
      </c>
      <c r="I30" s="49">
        <v>245</v>
      </c>
      <c r="J30" s="49">
        <v>252</v>
      </c>
      <c r="K30" s="49">
        <v>244</v>
      </c>
      <c r="L30" s="49">
        <v>248</v>
      </c>
      <c r="M30" s="49">
        <v>219</v>
      </c>
      <c r="N30" s="49">
        <v>329</v>
      </c>
      <c r="P30" s="49"/>
      <c r="Q30" s="49"/>
      <c r="R30" s="49"/>
      <c r="S30" s="49"/>
      <c r="T30" s="49"/>
      <c r="U30" s="49"/>
      <c r="V30" s="49"/>
      <c r="W30" s="49"/>
      <c r="X30" s="49"/>
      <c r="Y30" s="49"/>
      <c r="Z30" s="49"/>
      <c r="AA30" s="49"/>
      <c r="AB30" s="49"/>
    </row>
    <row r="31" spans="1:28" x14ac:dyDescent="0.3">
      <c r="A31" s="13" t="s">
        <v>31</v>
      </c>
      <c r="B31" s="33">
        <v>6757</v>
      </c>
      <c r="C31" s="33">
        <v>7211</v>
      </c>
      <c r="D31" s="33">
        <v>6545</v>
      </c>
      <c r="E31" s="33">
        <v>7219</v>
      </c>
      <c r="F31" s="33">
        <v>5396</v>
      </c>
      <c r="G31" s="33">
        <v>9108</v>
      </c>
      <c r="H31" s="33">
        <v>6889</v>
      </c>
      <c r="I31" s="33">
        <v>6249</v>
      </c>
      <c r="J31" s="33">
        <v>5212</v>
      </c>
      <c r="K31" s="33">
        <v>6149</v>
      </c>
      <c r="L31" s="33">
        <v>7748</v>
      </c>
      <c r="M31" s="33">
        <v>5040</v>
      </c>
      <c r="N31" s="33">
        <v>4410</v>
      </c>
      <c r="P31" s="159"/>
      <c r="Q31" s="49"/>
      <c r="R31" s="49"/>
      <c r="S31" s="49"/>
      <c r="T31" s="49"/>
      <c r="U31" s="49"/>
      <c r="V31" s="49"/>
      <c r="W31" s="49"/>
      <c r="X31" s="49"/>
      <c r="Y31" s="159"/>
      <c r="Z31" s="159"/>
      <c r="AA31" s="159"/>
      <c r="AB31" s="159"/>
    </row>
    <row r="32" spans="1:28" ht="14.5" x14ac:dyDescent="0.35">
      <c r="A32" s="21" t="s">
        <v>80</v>
      </c>
      <c r="P32" s="49"/>
      <c r="Q32" s="49"/>
      <c r="R32" s="49"/>
      <c r="S32" s="49"/>
      <c r="T32" s="49"/>
      <c r="U32" s="49"/>
      <c r="V32" s="49"/>
      <c r="W32" s="49"/>
      <c r="X32" s="49"/>
      <c r="Y32" s="49"/>
      <c r="Z32" s="49"/>
      <c r="AA32" s="49"/>
      <c r="AB32" s="49"/>
    </row>
    <row r="33" spans="1:28" ht="14.5" x14ac:dyDescent="0.35">
      <c r="A33" s="18" t="s">
        <v>81</v>
      </c>
      <c r="B33" s="49">
        <v>2713</v>
      </c>
      <c r="C33" s="49">
        <v>2244</v>
      </c>
      <c r="D33" s="49">
        <v>2207</v>
      </c>
      <c r="E33" s="49">
        <v>2122</v>
      </c>
      <c r="F33" s="49">
        <v>2092</v>
      </c>
      <c r="G33" s="49">
        <v>2142</v>
      </c>
      <c r="H33" s="49">
        <v>2113</v>
      </c>
      <c r="I33" s="49">
        <v>2097</v>
      </c>
      <c r="J33" s="49">
        <v>2078</v>
      </c>
      <c r="K33" s="49">
        <v>1960</v>
      </c>
      <c r="L33" s="49">
        <v>2493</v>
      </c>
      <c r="M33" s="49">
        <v>1838</v>
      </c>
      <c r="N33" s="49">
        <v>1883</v>
      </c>
      <c r="P33" s="49"/>
      <c r="Q33" s="49"/>
      <c r="R33" s="49"/>
      <c r="S33" s="49"/>
      <c r="T33" s="49"/>
      <c r="U33" s="49"/>
      <c r="V33" s="49"/>
      <c r="W33" s="49"/>
      <c r="X33" s="49"/>
      <c r="Y33" s="49"/>
      <c r="Z33" s="49"/>
      <c r="AA33" s="49"/>
      <c r="AB33" s="49"/>
    </row>
    <row r="34" spans="1:28" x14ac:dyDescent="0.3">
      <c r="A34" s="16" t="s">
        <v>82</v>
      </c>
      <c r="B34" s="49">
        <v>3105</v>
      </c>
      <c r="C34" s="49">
        <v>4446</v>
      </c>
      <c r="D34" s="49">
        <v>3883</v>
      </c>
      <c r="E34" s="49">
        <v>4611</v>
      </c>
      <c r="F34" s="49">
        <v>2879</v>
      </c>
      <c r="G34" s="49">
        <v>6188</v>
      </c>
      <c r="H34" s="49">
        <v>4220</v>
      </c>
      <c r="I34" s="49">
        <v>3612</v>
      </c>
      <c r="J34" s="49">
        <v>2787</v>
      </c>
      <c r="K34" s="49">
        <v>3465</v>
      </c>
      <c r="L34" s="49">
        <v>4791</v>
      </c>
      <c r="M34" s="49">
        <v>2821</v>
      </c>
      <c r="N34" s="49">
        <v>2220</v>
      </c>
      <c r="P34" s="49"/>
      <c r="Q34" s="49"/>
      <c r="R34" s="49"/>
      <c r="S34" s="49"/>
      <c r="T34" s="49"/>
      <c r="U34" s="49"/>
      <c r="V34" s="49"/>
      <c r="W34" s="49"/>
      <c r="X34" s="49"/>
      <c r="Y34" s="49"/>
      <c r="Z34" s="49"/>
      <c r="AA34" s="49"/>
      <c r="AB34" s="49"/>
    </row>
    <row r="35" spans="1:28" ht="14.5" x14ac:dyDescent="0.35">
      <c r="A35" s="18" t="s">
        <v>83</v>
      </c>
      <c r="B35" s="49">
        <v>939</v>
      </c>
      <c r="C35" s="49">
        <v>521</v>
      </c>
      <c r="D35" s="49">
        <v>455</v>
      </c>
      <c r="E35" s="49">
        <v>486</v>
      </c>
      <c r="F35" s="49">
        <v>425</v>
      </c>
      <c r="G35" s="49">
        <v>778</v>
      </c>
      <c r="H35" s="49">
        <v>556</v>
      </c>
      <c r="I35" s="49">
        <v>540</v>
      </c>
      <c r="J35" s="49">
        <v>346</v>
      </c>
      <c r="K35" s="49">
        <v>723</v>
      </c>
      <c r="L35" s="49">
        <v>464</v>
      </c>
      <c r="M35" s="49">
        <v>380</v>
      </c>
      <c r="N35" s="49">
        <v>307</v>
      </c>
      <c r="P35" s="49"/>
      <c r="Q35" s="49"/>
      <c r="R35" s="49"/>
      <c r="S35" s="49"/>
      <c r="T35" s="49"/>
      <c r="U35" s="49"/>
      <c r="V35" s="49"/>
      <c r="W35" s="49"/>
      <c r="X35" s="49"/>
      <c r="Y35" s="49"/>
      <c r="Z35" s="49"/>
      <c r="AA35" s="49"/>
      <c r="AB35" s="49"/>
    </row>
    <row r="36" spans="1:28" ht="14.5" x14ac:dyDescent="0.35">
      <c r="A36" s="18"/>
      <c r="B36" s="33"/>
      <c r="C36" s="33"/>
      <c r="D36" s="33"/>
      <c r="E36" s="33"/>
      <c r="F36" s="33"/>
      <c r="G36" s="33"/>
      <c r="H36" s="33"/>
      <c r="I36" s="33"/>
      <c r="J36" s="33"/>
      <c r="P36" s="49"/>
      <c r="Q36" s="49"/>
      <c r="R36" s="49"/>
      <c r="S36" s="49"/>
      <c r="T36" s="49"/>
      <c r="U36" s="49"/>
      <c r="V36" s="49"/>
      <c r="W36" s="49"/>
      <c r="X36" s="49"/>
      <c r="Y36" s="49"/>
      <c r="Z36" s="49"/>
      <c r="AA36" s="49"/>
      <c r="AB36" s="49"/>
    </row>
    <row r="37" spans="1:28" x14ac:dyDescent="0.3">
      <c r="A37" s="12" t="s">
        <v>28</v>
      </c>
      <c r="B37" s="38">
        <v>7088</v>
      </c>
      <c r="C37" s="38">
        <v>7510</v>
      </c>
      <c r="D37" s="38">
        <v>6939</v>
      </c>
      <c r="E37" s="38">
        <v>7464</v>
      </c>
      <c r="F37" s="38">
        <v>5622</v>
      </c>
      <c r="G37" s="38">
        <v>9378</v>
      </c>
      <c r="H37" s="38">
        <v>7164</v>
      </c>
      <c r="I37" s="38">
        <v>6494</v>
      </c>
      <c r="J37" s="38">
        <f>J30+J31</f>
        <v>5464</v>
      </c>
      <c r="K37" s="38">
        <f t="shared" ref="K37:N37" si="2">K30+K31</f>
        <v>6393</v>
      </c>
      <c r="L37" s="38">
        <f t="shared" si="2"/>
        <v>7996</v>
      </c>
      <c r="M37" s="38">
        <f t="shared" si="2"/>
        <v>5259</v>
      </c>
      <c r="N37" s="38">
        <f t="shared" si="2"/>
        <v>4739</v>
      </c>
      <c r="P37" s="159"/>
      <c r="Q37" s="49"/>
      <c r="R37" s="49"/>
      <c r="S37" s="49"/>
      <c r="T37" s="49"/>
      <c r="U37" s="49"/>
      <c r="V37" s="49"/>
      <c r="W37" s="49"/>
      <c r="X37" s="49"/>
      <c r="Y37" s="159"/>
      <c r="Z37" s="159"/>
      <c r="AA37" s="159"/>
      <c r="AB37" s="159"/>
    </row>
    <row r="38" spans="1:28" x14ac:dyDescent="0.3">
      <c r="A38" s="14" t="s">
        <v>22</v>
      </c>
      <c r="B38" s="38">
        <v>12450</v>
      </c>
      <c r="C38" s="38">
        <v>12946</v>
      </c>
      <c r="D38" s="38">
        <v>12129</v>
      </c>
      <c r="E38" s="38">
        <v>12316</v>
      </c>
      <c r="F38" s="38">
        <v>10800</v>
      </c>
      <c r="G38" s="38">
        <v>14706</v>
      </c>
      <c r="H38" s="38">
        <v>12901</v>
      </c>
      <c r="I38" s="38">
        <v>12130</v>
      </c>
      <c r="J38" s="38">
        <f>J37+'Private sector DC'!J33</f>
        <v>11352</v>
      </c>
      <c r="K38" s="38">
        <f>K37+'Private sector DC'!K33</f>
        <v>12367</v>
      </c>
      <c r="L38" s="38">
        <f>L37+'Private sector DC'!L33</f>
        <v>14649</v>
      </c>
      <c r="M38" s="38">
        <f>M37+'Private sector DC'!M33</f>
        <v>11567</v>
      </c>
      <c r="N38" s="38">
        <f>N37+'Private sector DC'!N33</f>
        <v>11431</v>
      </c>
      <c r="P38" s="159"/>
      <c r="Q38" s="49"/>
      <c r="R38" s="49"/>
      <c r="S38" s="49"/>
      <c r="T38" s="49"/>
      <c r="U38" s="49"/>
      <c r="V38" s="49"/>
      <c r="W38" s="49"/>
      <c r="X38" s="49"/>
      <c r="Y38" s="159"/>
      <c r="Z38" s="159"/>
      <c r="AA38" s="159"/>
      <c r="AB38" s="159"/>
    </row>
    <row r="39" spans="1:28" x14ac:dyDescent="0.3">
      <c r="A39" s="12" t="s">
        <v>23</v>
      </c>
      <c r="B39" s="38">
        <v>15103</v>
      </c>
      <c r="C39" s="38">
        <v>15659</v>
      </c>
      <c r="D39" s="38">
        <v>16008</v>
      </c>
      <c r="E39" s="38">
        <v>16210</v>
      </c>
      <c r="F39" s="38">
        <v>13787</v>
      </c>
      <c r="G39" s="38">
        <v>17740</v>
      </c>
      <c r="H39" s="38">
        <v>16947</v>
      </c>
      <c r="I39" s="38">
        <v>15390</v>
      </c>
      <c r="J39" s="38">
        <f>J38+'Public sector DBH'!J37</f>
        <v>14477</v>
      </c>
      <c r="K39" s="38">
        <f>K38+'Public sector DBH'!K37</f>
        <v>15577</v>
      </c>
      <c r="L39" s="38">
        <f>L38+'Public sector DBH'!L37</f>
        <v>18755</v>
      </c>
      <c r="M39" s="38">
        <f>M38+'Public sector DBH'!M37</f>
        <v>14810</v>
      </c>
      <c r="N39" s="38">
        <f>N38+'Public sector DBH'!N37</f>
        <v>14674</v>
      </c>
      <c r="P39" s="159"/>
      <c r="Q39" s="49"/>
      <c r="R39" s="49"/>
      <c r="S39" s="49"/>
      <c r="T39" s="49"/>
      <c r="U39" s="49"/>
      <c r="V39" s="49"/>
      <c r="W39" s="49"/>
      <c r="X39" s="49"/>
      <c r="Y39" s="159"/>
      <c r="Z39" s="159"/>
      <c r="AA39" s="159"/>
      <c r="AB39" s="159"/>
    </row>
    <row r="40" spans="1:28" x14ac:dyDescent="0.3">
      <c r="Q40" s="49"/>
    </row>
    <row r="41" spans="1:28" x14ac:dyDescent="0.3">
      <c r="A41" s="24" t="s">
        <v>32</v>
      </c>
      <c r="B41" s="171" t="s">
        <v>33</v>
      </c>
      <c r="C41" s="172"/>
      <c r="D41" s="172"/>
      <c r="E41" s="172"/>
      <c r="F41" s="172"/>
      <c r="G41" s="172"/>
      <c r="H41" s="172"/>
      <c r="I41" s="172"/>
      <c r="J41" s="172"/>
      <c r="K41" s="172"/>
      <c r="L41" s="172"/>
      <c r="M41" s="172"/>
      <c r="N41" s="173"/>
      <c r="Q41" s="49"/>
    </row>
    <row r="42" spans="1:28" x14ac:dyDescent="0.3">
      <c r="A42" s="24"/>
      <c r="B42" s="27"/>
      <c r="C42" s="27"/>
      <c r="D42" s="27"/>
      <c r="E42" s="27"/>
      <c r="F42" s="27"/>
      <c r="G42" s="27"/>
      <c r="H42" s="27"/>
      <c r="I42" s="27"/>
      <c r="J42" s="27"/>
      <c r="L42" s="67"/>
      <c r="Q42" s="49"/>
    </row>
    <row r="43" spans="1:28" x14ac:dyDescent="0.3">
      <c r="A43" s="28" t="s">
        <v>34</v>
      </c>
      <c r="B43" s="35">
        <v>743</v>
      </c>
      <c r="C43" s="35">
        <v>730</v>
      </c>
      <c r="D43" s="35">
        <v>669</v>
      </c>
      <c r="E43" s="35">
        <v>724</v>
      </c>
      <c r="F43" s="35">
        <v>727</v>
      </c>
      <c r="G43" s="35">
        <v>755</v>
      </c>
      <c r="H43" s="35">
        <v>713</v>
      </c>
      <c r="I43" s="35">
        <v>725</v>
      </c>
      <c r="J43" s="35">
        <v>723</v>
      </c>
      <c r="K43" s="52">
        <v>744</v>
      </c>
      <c r="L43" s="90">
        <v>694</v>
      </c>
      <c r="M43" s="52">
        <v>600</v>
      </c>
      <c r="N43" s="52">
        <v>529</v>
      </c>
      <c r="P43" s="49"/>
      <c r="Q43" s="49"/>
      <c r="R43" s="49"/>
      <c r="S43" s="49"/>
      <c r="T43" s="49"/>
      <c r="U43" s="49"/>
      <c r="V43" s="49"/>
      <c r="W43" s="49"/>
      <c r="X43" s="49"/>
      <c r="Y43" s="49"/>
      <c r="Z43" s="49"/>
      <c r="AA43" s="49"/>
      <c r="AB43" s="49"/>
    </row>
    <row r="44" spans="1:28" x14ac:dyDescent="0.3">
      <c r="A44" s="28" t="s">
        <v>35</v>
      </c>
      <c r="B44" s="35">
        <v>1088</v>
      </c>
      <c r="C44" s="35">
        <v>1022</v>
      </c>
      <c r="D44" s="35">
        <v>1056</v>
      </c>
      <c r="E44" s="35">
        <v>1111</v>
      </c>
      <c r="F44" s="35">
        <v>1088</v>
      </c>
      <c r="G44" s="35">
        <v>1085</v>
      </c>
      <c r="H44" s="35">
        <v>1044</v>
      </c>
      <c r="I44" s="35">
        <v>1087</v>
      </c>
      <c r="J44" s="35">
        <v>1108</v>
      </c>
      <c r="K44" s="52">
        <v>1136</v>
      </c>
      <c r="L44" s="90">
        <v>1083</v>
      </c>
      <c r="M44" s="52">
        <v>983</v>
      </c>
      <c r="N44" s="52">
        <v>898</v>
      </c>
      <c r="O44" s="56"/>
      <c r="P44" s="49"/>
      <c r="Q44" s="49"/>
      <c r="R44" s="49"/>
      <c r="S44" s="49"/>
      <c r="T44" s="49"/>
      <c r="U44" s="49"/>
      <c r="V44" s="49"/>
      <c r="W44" s="49"/>
      <c r="X44" s="49"/>
      <c r="Y44" s="49"/>
      <c r="Z44" s="49"/>
      <c r="AA44" s="49"/>
      <c r="AB44" s="49"/>
    </row>
    <row r="45" spans="1:28" x14ac:dyDescent="0.3">
      <c r="A45" s="28" t="s">
        <v>36</v>
      </c>
      <c r="B45" s="35">
        <v>96</v>
      </c>
      <c r="C45" s="35">
        <v>108</v>
      </c>
      <c r="D45" s="35">
        <v>113</v>
      </c>
      <c r="E45" s="35">
        <v>118</v>
      </c>
      <c r="F45" s="35">
        <v>120</v>
      </c>
      <c r="G45" s="35">
        <v>128</v>
      </c>
      <c r="H45" s="35">
        <v>117</v>
      </c>
      <c r="I45" s="35">
        <v>121</v>
      </c>
      <c r="J45" s="35">
        <v>127</v>
      </c>
      <c r="K45" s="52">
        <v>144</v>
      </c>
      <c r="L45" s="90">
        <v>138</v>
      </c>
      <c r="M45" s="52">
        <v>113</v>
      </c>
      <c r="N45" s="52">
        <v>114</v>
      </c>
      <c r="O45" s="56"/>
      <c r="P45" s="49"/>
      <c r="Q45" s="49"/>
      <c r="R45" s="49"/>
      <c r="S45" s="49"/>
      <c r="T45" s="49"/>
      <c r="U45" s="49"/>
      <c r="V45" s="49"/>
      <c r="W45" s="49"/>
      <c r="X45" s="49"/>
      <c r="Y45" s="49"/>
      <c r="Z45" s="49"/>
      <c r="AA45" s="49"/>
      <c r="AB45" s="49"/>
    </row>
    <row r="46" spans="1:28" x14ac:dyDescent="0.3">
      <c r="A46" s="24"/>
      <c r="B46" s="35"/>
      <c r="C46" s="35"/>
      <c r="D46" s="35"/>
      <c r="E46" s="35"/>
      <c r="F46" s="35"/>
      <c r="G46" s="35"/>
      <c r="H46" s="35"/>
      <c r="I46" s="35"/>
      <c r="J46" s="35"/>
      <c r="O46" s="56"/>
      <c r="P46" s="49"/>
      <c r="Q46" s="49"/>
      <c r="R46" s="49"/>
      <c r="S46" s="49"/>
      <c r="T46" s="49"/>
      <c r="U46" s="49"/>
      <c r="V46" s="49"/>
      <c r="W46" s="49"/>
      <c r="X46" s="49"/>
      <c r="Y46" s="49"/>
      <c r="Z46" s="49"/>
      <c r="AA46" s="49"/>
      <c r="AB46" s="49"/>
    </row>
    <row r="47" spans="1:28" x14ac:dyDescent="0.3">
      <c r="A47" s="12" t="s">
        <v>28</v>
      </c>
      <c r="B47" s="39">
        <v>1927</v>
      </c>
      <c r="C47" s="39">
        <v>1860</v>
      </c>
      <c r="D47" s="39">
        <v>1838</v>
      </c>
      <c r="E47" s="39">
        <v>1953</v>
      </c>
      <c r="F47" s="39">
        <v>1935</v>
      </c>
      <c r="G47" s="39">
        <v>1968</v>
      </c>
      <c r="H47" s="39">
        <v>1874</v>
      </c>
      <c r="I47" s="39">
        <v>1933</v>
      </c>
      <c r="J47" s="39">
        <f>J43+J44+J45</f>
        <v>1958</v>
      </c>
      <c r="K47" s="39">
        <f t="shared" ref="K47:N47" si="3">K43+K44+K45</f>
        <v>2024</v>
      </c>
      <c r="L47" s="39">
        <f t="shared" si="3"/>
        <v>1915</v>
      </c>
      <c r="M47" s="39">
        <f t="shared" si="3"/>
        <v>1696</v>
      </c>
      <c r="N47" s="39">
        <f t="shared" si="3"/>
        <v>1541</v>
      </c>
      <c r="O47" s="56"/>
      <c r="P47" s="159"/>
      <c r="Q47" s="49"/>
      <c r="R47" s="49"/>
      <c r="S47" s="49"/>
      <c r="T47" s="49"/>
      <c r="U47" s="49"/>
      <c r="V47" s="49"/>
      <c r="W47" s="49"/>
      <c r="X47" s="49"/>
      <c r="Y47" s="159"/>
      <c r="Z47" s="159"/>
      <c r="AA47" s="159"/>
      <c r="AB47" s="159"/>
    </row>
    <row r="48" spans="1:28" x14ac:dyDescent="0.3">
      <c r="A48" s="14" t="s">
        <v>22</v>
      </c>
      <c r="B48" s="39">
        <v>2066</v>
      </c>
      <c r="C48" s="39">
        <v>2006</v>
      </c>
      <c r="D48" s="39">
        <v>1963</v>
      </c>
      <c r="E48" s="39">
        <v>2099</v>
      </c>
      <c r="F48" s="39">
        <v>2090</v>
      </c>
      <c r="G48" s="39">
        <v>2160</v>
      </c>
      <c r="H48" s="39">
        <v>2076</v>
      </c>
      <c r="I48" s="39">
        <v>2150</v>
      </c>
      <c r="J48" s="39">
        <f>J47+'Private sector DC'!J43</f>
        <v>2175</v>
      </c>
      <c r="K48" s="39">
        <f>K47+'Private sector DC'!K43</f>
        <v>2256</v>
      </c>
      <c r="L48" s="39">
        <f>L47+'Private sector DC'!L43</f>
        <v>2145</v>
      </c>
      <c r="M48" s="39">
        <f>M47+'Private sector DC'!M43</f>
        <v>1909</v>
      </c>
      <c r="N48" s="39">
        <f>N47+'Private sector DC'!N43</f>
        <v>1754</v>
      </c>
      <c r="O48" s="56"/>
      <c r="P48" s="159"/>
      <c r="Q48" s="49"/>
      <c r="R48" s="49"/>
      <c r="S48" s="49"/>
      <c r="T48" s="49"/>
      <c r="U48" s="49"/>
      <c r="V48" s="49"/>
      <c r="W48" s="49"/>
      <c r="X48" s="49"/>
      <c r="Y48" s="159"/>
      <c r="Z48" s="159"/>
      <c r="AA48" s="159"/>
      <c r="AB48" s="159"/>
    </row>
    <row r="49" spans="1:28" x14ac:dyDescent="0.3">
      <c r="A49" s="12" t="s">
        <v>23</v>
      </c>
      <c r="B49" s="39">
        <v>2470</v>
      </c>
      <c r="C49" s="39">
        <v>2410</v>
      </c>
      <c r="D49" s="39">
        <v>2342</v>
      </c>
      <c r="E49" s="39">
        <v>2517</v>
      </c>
      <c r="F49" s="39">
        <v>2516</v>
      </c>
      <c r="G49" s="39">
        <v>2610</v>
      </c>
      <c r="H49" s="39">
        <v>2545</v>
      </c>
      <c r="I49" s="39">
        <v>2672</v>
      </c>
      <c r="J49" s="39">
        <f>J48+'Public sector DBH'!J47</f>
        <v>2694</v>
      </c>
      <c r="K49" s="39">
        <f>K48+'Public sector DBH'!K47</f>
        <v>2791</v>
      </c>
      <c r="L49" s="39">
        <f>L48+'Public sector DBH'!L47</f>
        <v>2664</v>
      </c>
      <c r="M49" s="39">
        <f>M48+'Public sector DBH'!M47</f>
        <v>2403</v>
      </c>
      <c r="N49" s="39">
        <f>N48+'Public sector DBH'!N47</f>
        <v>2241</v>
      </c>
      <c r="O49" s="56"/>
      <c r="P49" s="159"/>
      <c r="Q49" s="49"/>
      <c r="R49" s="49"/>
      <c r="S49" s="49"/>
      <c r="T49" s="49"/>
      <c r="U49" s="49"/>
      <c r="V49" s="49"/>
      <c r="W49" s="49"/>
      <c r="X49" s="49"/>
      <c r="Y49" s="159"/>
      <c r="Z49" s="159"/>
      <c r="AA49" s="159"/>
      <c r="AB49" s="159"/>
    </row>
    <row r="50" spans="1:28" x14ac:dyDescent="0.3">
      <c r="A50" s="24"/>
      <c r="B50" s="35"/>
      <c r="C50" s="35"/>
      <c r="D50" s="35"/>
      <c r="E50" s="35"/>
      <c r="F50" s="35"/>
      <c r="G50" s="35"/>
      <c r="H50" s="35"/>
      <c r="I50" s="35"/>
      <c r="J50" s="35"/>
      <c r="O50" s="56"/>
      <c r="Q50" s="49"/>
      <c r="R50" s="49"/>
      <c r="S50" s="49"/>
      <c r="T50" s="49"/>
      <c r="U50" s="49"/>
      <c r="V50" s="49"/>
      <c r="W50" s="49"/>
      <c r="X50" s="49"/>
    </row>
    <row r="51" spans="1:28" x14ac:dyDescent="0.3">
      <c r="A51" s="31" t="s">
        <v>225</v>
      </c>
      <c r="B51" s="175" t="s">
        <v>195</v>
      </c>
      <c r="C51" s="176"/>
      <c r="D51" s="176"/>
      <c r="E51" s="176"/>
      <c r="F51" s="176"/>
      <c r="G51" s="176"/>
      <c r="H51" s="176"/>
      <c r="I51" s="176"/>
      <c r="J51" s="176"/>
      <c r="K51" s="176"/>
      <c r="L51" s="176"/>
      <c r="M51" s="176"/>
      <c r="N51" s="177"/>
      <c r="O51" s="56"/>
      <c r="Q51" s="49"/>
      <c r="R51" s="49"/>
      <c r="S51" s="49"/>
      <c r="T51" s="49"/>
      <c r="U51" s="49"/>
      <c r="V51" s="49"/>
      <c r="W51" s="49"/>
      <c r="X51" s="49"/>
    </row>
    <row r="52" spans="1:28" x14ac:dyDescent="0.3">
      <c r="A52" s="13" t="s">
        <v>196</v>
      </c>
      <c r="B52" s="40" t="s">
        <v>197</v>
      </c>
      <c r="C52" s="107">
        <v>24</v>
      </c>
      <c r="D52" s="40">
        <v>22</v>
      </c>
      <c r="E52" s="40">
        <v>23</v>
      </c>
      <c r="F52" s="40">
        <v>23</v>
      </c>
      <c r="G52" s="40">
        <v>25</v>
      </c>
      <c r="H52" s="40">
        <v>27</v>
      </c>
      <c r="I52" s="40">
        <v>23</v>
      </c>
      <c r="J52" s="40">
        <v>22</v>
      </c>
      <c r="K52" s="40">
        <v>21</v>
      </c>
      <c r="L52" s="40">
        <v>20</v>
      </c>
      <c r="M52" s="40">
        <v>21</v>
      </c>
      <c r="N52" s="40">
        <v>20</v>
      </c>
      <c r="O52" s="56"/>
      <c r="Q52" s="49"/>
      <c r="R52" s="49"/>
      <c r="S52" s="49"/>
      <c r="T52" s="49"/>
      <c r="U52" s="49"/>
      <c r="V52" s="49"/>
      <c r="W52" s="49"/>
      <c r="X52" s="49"/>
      <c r="Y52" s="49"/>
      <c r="Z52" s="49"/>
      <c r="AA52" s="49"/>
      <c r="AB52" s="49"/>
    </row>
    <row r="53" spans="1:28" x14ac:dyDescent="0.3">
      <c r="A53" s="13" t="s">
        <v>198</v>
      </c>
      <c r="B53" s="40" t="s">
        <v>197</v>
      </c>
      <c r="C53" s="107">
        <v>24</v>
      </c>
      <c r="D53" s="40">
        <v>25</v>
      </c>
      <c r="E53" s="40">
        <v>25</v>
      </c>
      <c r="F53" s="40">
        <v>25</v>
      </c>
      <c r="G53" s="40">
        <v>24</v>
      </c>
      <c r="H53" s="40">
        <v>27</v>
      </c>
      <c r="I53" s="40">
        <v>27</v>
      </c>
      <c r="J53" s="40">
        <v>25</v>
      </c>
      <c r="K53" s="40">
        <v>26</v>
      </c>
      <c r="L53" s="40">
        <v>25</v>
      </c>
      <c r="M53" s="40">
        <v>25</v>
      </c>
      <c r="N53" s="40">
        <v>24</v>
      </c>
      <c r="O53" s="56"/>
      <c r="Q53" s="49"/>
      <c r="R53" s="49"/>
      <c r="S53" s="49"/>
      <c r="T53" s="49"/>
      <c r="U53" s="49"/>
      <c r="V53" s="49"/>
      <c r="W53" s="49"/>
      <c r="X53" s="49"/>
      <c r="Y53" s="49"/>
      <c r="Z53" s="49"/>
      <c r="AA53" s="49"/>
      <c r="AB53" s="49"/>
    </row>
    <row r="54" spans="1:28" x14ac:dyDescent="0.3">
      <c r="A54" s="13" t="s">
        <v>199</v>
      </c>
      <c r="B54" s="40" t="s">
        <v>197</v>
      </c>
      <c r="C54" s="107">
        <v>4</v>
      </c>
      <c r="D54" s="40">
        <v>5</v>
      </c>
      <c r="E54" s="40">
        <v>4</v>
      </c>
      <c r="F54" s="40">
        <v>4</v>
      </c>
      <c r="G54" s="40">
        <v>4</v>
      </c>
      <c r="H54" s="40">
        <v>5</v>
      </c>
      <c r="I54" s="40">
        <v>4</v>
      </c>
      <c r="J54" s="40">
        <v>5</v>
      </c>
      <c r="K54" s="40">
        <v>5</v>
      </c>
      <c r="L54" s="40">
        <v>5</v>
      </c>
      <c r="M54" s="40">
        <v>6</v>
      </c>
      <c r="N54" s="40">
        <v>6</v>
      </c>
      <c r="Q54" s="49"/>
      <c r="R54" s="49"/>
      <c r="S54" s="49"/>
      <c r="T54" s="49"/>
      <c r="U54" s="49"/>
      <c r="V54" s="49"/>
      <c r="W54" s="49"/>
      <c r="X54" s="49"/>
      <c r="Y54" s="49"/>
      <c r="Z54" s="49"/>
      <c r="AA54" s="49"/>
      <c r="AB54" s="49"/>
    </row>
    <row r="55" spans="1:28" x14ac:dyDescent="0.3">
      <c r="A55" s="13" t="s">
        <v>200</v>
      </c>
      <c r="B55" s="40" t="s">
        <v>197</v>
      </c>
      <c r="C55" s="107">
        <v>23</v>
      </c>
      <c r="D55" s="40">
        <v>20</v>
      </c>
      <c r="E55" s="40">
        <v>18</v>
      </c>
      <c r="F55" s="40">
        <v>18</v>
      </c>
      <c r="G55" s="40">
        <v>16</v>
      </c>
      <c r="H55" s="40">
        <v>18</v>
      </c>
      <c r="I55" s="40">
        <v>17</v>
      </c>
      <c r="J55" s="40">
        <v>16</v>
      </c>
      <c r="K55" s="40">
        <v>16</v>
      </c>
      <c r="L55" s="40">
        <v>15</v>
      </c>
      <c r="M55" s="40">
        <v>14</v>
      </c>
      <c r="N55" s="40">
        <v>14</v>
      </c>
      <c r="Q55" s="49"/>
      <c r="R55" s="49"/>
      <c r="S55" s="49"/>
      <c r="T55" s="49"/>
      <c r="U55" s="49"/>
      <c r="V55" s="49"/>
      <c r="W55" s="49"/>
      <c r="X55" s="49"/>
      <c r="Y55" s="49"/>
      <c r="Z55" s="49"/>
      <c r="AA55" s="49"/>
      <c r="AB55" s="49"/>
    </row>
    <row r="56" spans="1:28" x14ac:dyDescent="0.3">
      <c r="A56" s="13" t="s">
        <v>201</v>
      </c>
      <c r="B56" s="40" t="s">
        <v>197</v>
      </c>
      <c r="C56" s="107">
        <v>5</v>
      </c>
      <c r="D56" s="40">
        <v>6</v>
      </c>
      <c r="E56" s="40">
        <v>6</v>
      </c>
      <c r="F56" s="40">
        <v>5</v>
      </c>
      <c r="G56" s="40">
        <v>7</v>
      </c>
      <c r="H56" s="40">
        <v>6</v>
      </c>
      <c r="I56" s="40">
        <v>7</v>
      </c>
      <c r="J56" s="40">
        <v>7</v>
      </c>
      <c r="K56" s="40">
        <v>7</v>
      </c>
      <c r="L56" s="40">
        <v>7</v>
      </c>
      <c r="M56" s="40">
        <v>6</v>
      </c>
      <c r="N56" s="40">
        <v>6</v>
      </c>
      <c r="Q56" s="49"/>
      <c r="R56" s="49"/>
      <c r="S56" s="49"/>
      <c r="T56" s="49"/>
      <c r="U56" s="49"/>
      <c r="V56" s="49"/>
      <c r="W56" s="49"/>
      <c r="X56" s="49"/>
      <c r="Y56" s="49"/>
      <c r="Z56" s="49"/>
      <c r="AA56" s="49"/>
      <c r="AB56" s="49"/>
    </row>
    <row r="57" spans="1:28" x14ac:dyDescent="0.3">
      <c r="A57" s="13" t="s">
        <v>202</v>
      </c>
      <c r="B57" s="40" t="s">
        <v>197</v>
      </c>
      <c r="C57" s="107">
        <v>2</v>
      </c>
      <c r="D57" s="40">
        <v>2</v>
      </c>
      <c r="E57" s="40">
        <v>1</v>
      </c>
      <c r="F57" s="40">
        <v>1</v>
      </c>
      <c r="G57" s="40">
        <v>2</v>
      </c>
      <c r="H57" s="40">
        <v>4</v>
      </c>
      <c r="I57" s="40">
        <v>1</v>
      </c>
      <c r="J57" s="40">
        <v>3</v>
      </c>
      <c r="K57" s="40">
        <v>3</v>
      </c>
      <c r="L57" s="40">
        <v>3</v>
      </c>
      <c r="M57" s="40">
        <v>4</v>
      </c>
      <c r="N57" s="40">
        <v>4</v>
      </c>
      <c r="Q57" s="49"/>
      <c r="R57" s="49"/>
      <c r="S57" s="49"/>
      <c r="T57" s="49"/>
      <c r="U57" s="49"/>
      <c r="V57" s="49"/>
      <c r="W57" s="49"/>
      <c r="X57" s="49"/>
      <c r="Y57" s="49"/>
      <c r="Z57" s="49"/>
      <c r="AA57" s="49"/>
      <c r="AB57" s="49"/>
    </row>
    <row r="58" spans="1:28" x14ac:dyDescent="0.3">
      <c r="A58" s="13" t="s">
        <v>203</v>
      </c>
      <c r="B58" s="40" t="s">
        <v>197</v>
      </c>
      <c r="C58" s="107">
        <v>3</v>
      </c>
      <c r="D58" s="40">
        <v>4</v>
      </c>
      <c r="E58" s="40">
        <v>3</v>
      </c>
      <c r="F58" s="40">
        <v>4</v>
      </c>
      <c r="G58" s="40">
        <v>4</v>
      </c>
      <c r="H58" s="40">
        <v>4</v>
      </c>
      <c r="I58" s="40">
        <v>4</v>
      </c>
      <c r="J58" s="40">
        <v>4</v>
      </c>
      <c r="K58" s="40">
        <v>4</v>
      </c>
      <c r="L58" s="40">
        <v>5</v>
      </c>
      <c r="M58" s="40">
        <v>4</v>
      </c>
      <c r="N58" s="40">
        <v>5</v>
      </c>
      <c r="Q58" s="49"/>
      <c r="R58" s="49"/>
      <c r="S58" s="49"/>
      <c r="T58" s="49"/>
      <c r="U58" s="49"/>
      <c r="V58" s="49"/>
      <c r="W58" s="49"/>
      <c r="X58" s="49"/>
      <c r="Y58" s="49"/>
      <c r="Z58" s="49"/>
      <c r="AA58" s="49"/>
      <c r="AB58" s="49"/>
    </row>
    <row r="59" spans="1:28" ht="16.5" x14ac:dyDescent="0.3">
      <c r="A59" s="73" t="s">
        <v>206</v>
      </c>
      <c r="B59" s="40" t="s">
        <v>197</v>
      </c>
      <c r="C59" s="107">
        <v>15</v>
      </c>
      <c r="D59" s="40">
        <v>17</v>
      </c>
      <c r="E59" s="40">
        <v>20</v>
      </c>
      <c r="F59" s="40">
        <v>19</v>
      </c>
      <c r="G59" s="40">
        <v>18</v>
      </c>
      <c r="H59" s="40">
        <v>9</v>
      </c>
      <c r="I59" s="40">
        <v>17</v>
      </c>
      <c r="J59" s="40">
        <v>19</v>
      </c>
      <c r="K59" s="40">
        <v>18</v>
      </c>
      <c r="L59" s="40">
        <v>20</v>
      </c>
      <c r="M59" s="40">
        <v>20</v>
      </c>
      <c r="N59" s="40">
        <v>21</v>
      </c>
      <c r="Q59" s="49"/>
      <c r="R59" s="49"/>
      <c r="S59" s="49"/>
      <c r="T59" s="49"/>
      <c r="U59" s="49"/>
      <c r="V59" s="49"/>
      <c r="W59" s="49"/>
      <c r="X59" s="49"/>
      <c r="Y59" s="49"/>
      <c r="Z59" s="49"/>
      <c r="AA59" s="49"/>
      <c r="AB59" s="49"/>
    </row>
    <row r="60" spans="1:28" x14ac:dyDescent="0.3">
      <c r="A60" s="73"/>
      <c r="B60" s="40"/>
      <c r="C60" s="107"/>
      <c r="D60" s="40"/>
      <c r="E60" s="40"/>
      <c r="F60" s="40"/>
      <c r="G60" s="40"/>
      <c r="H60" s="40"/>
      <c r="I60" s="40"/>
      <c r="J60" s="40"/>
      <c r="K60" s="40"/>
      <c r="L60" s="40"/>
      <c r="M60" s="40"/>
      <c r="N60" s="40"/>
      <c r="Q60" s="49"/>
      <c r="R60" s="49"/>
      <c r="S60" s="49"/>
      <c r="T60" s="49"/>
      <c r="U60" s="49"/>
      <c r="V60" s="49"/>
      <c r="W60" s="49"/>
      <c r="X60" s="49"/>
    </row>
    <row r="61" spans="1:28" ht="17" x14ac:dyDescent="0.35">
      <c r="A61" s="156" t="s">
        <v>236</v>
      </c>
      <c r="B61" s="40" t="s">
        <v>197</v>
      </c>
      <c r="C61" s="40" t="s">
        <v>197</v>
      </c>
      <c r="D61" s="164">
        <v>32</v>
      </c>
      <c r="E61" s="164">
        <v>31</v>
      </c>
      <c r="F61" s="164">
        <v>31</v>
      </c>
      <c r="G61" s="164">
        <v>29</v>
      </c>
      <c r="H61" s="164">
        <v>28</v>
      </c>
      <c r="I61" s="164">
        <v>29</v>
      </c>
      <c r="J61" s="164">
        <v>29</v>
      </c>
      <c r="K61" s="164">
        <v>31</v>
      </c>
      <c r="L61" s="164">
        <v>29</v>
      </c>
      <c r="M61" s="164">
        <v>27</v>
      </c>
      <c r="N61" s="164">
        <v>24</v>
      </c>
      <c r="Q61" s="49"/>
      <c r="R61" s="49"/>
      <c r="S61" s="49"/>
      <c r="T61" s="49"/>
      <c r="U61" s="49"/>
      <c r="V61" s="49"/>
      <c r="W61" s="49"/>
      <c r="X61" s="49"/>
      <c r="Y61" s="159"/>
      <c r="Z61" s="159"/>
      <c r="AA61" s="159"/>
      <c r="AB61" s="159"/>
    </row>
    <row r="62" spans="1:28" x14ac:dyDescent="0.3">
      <c r="A62" s="156"/>
      <c r="B62" s="40"/>
      <c r="C62" s="40"/>
      <c r="D62" s="164"/>
      <c r="E62" s="164"/>
      <c r="F62" s="164"/>
      <c r="G62" s="164"/>
      <c r="H62" s="164"/>
      <c r="I62" s="164"/>
      <c r="J62" s="164"/>
      <c r="K62" s="164"/>
      <c r="L62" s="164"/>
      <c r="M62" s="164"/>
      <c r="N62" s="164"/>
      <c r="Q62" s="49"/>
      <c r="R62" s="49"/>
      <c r="S62" s="49"/>
      <c r="T62" s="49"/>
      <c r="U62" s="49"/>
      <c r="V62" s="49"/>
      <c r="W62" s="49"/>
      <c r="X62" s="49"/>
      <c r="Y62" s="159"/>
      <c r="Z62" s="159"/>
      <c r="AA62" s="159"/>
      <c r="AB62" s="159"/>
    </row>
    <row r="63" spans="1:28" x14ac:dyDescent="0.3">
      <c r="A63" s="156"/>
      <c r="B63" s="171" t="s">
        <v>33</v>
      </c>
      <c r="C63" s="172"/>
      <c r="D63" s="172"/>
      <c r="E63" s="172"/>
      <c r="F63" s="172"/>
      <c r="G63" s="172"/>
      <c r="H63" s="172"/>
      <c r="I63" s="172"/>
      <c r="J63" s="172"/>
      <c r="K63" s="172"/>
      <c r="L63" s="172"/>
      <c r="M63" s="172"/>
      <c r="N63" s="173"/>
      <c r="Q63" s="49"/>
      <c r="R63" s="49"/>
      <c r="S63" s="49"/>
      <c r="T63" s="49"/>
      <c r="U63" s="49"/>
      <c r="V63" s="49"/>
      <c r="W63" s="49"/>
      <c r="X63" s="49"/>
      <c r="Y63" s="159"/>
      <c r="Z63" s="159"/>
      <c r="AA63" s="159"/>
      <c r="AB63" s="159"/>
    </row>
    <row r="64" spans="1:28" ht="16.5" x14ac:dyDescent="0.3">
      <c r="A64" s="156" t="s">
        <v>237</v>
      </c>
      <c r="B64" s="40" t="s">
        <v>197</v>
      </c>
      <c r="C64" s="40" t="s">
        <v>197</v>
      </c>
      <c r="D64" s="164">
        <v>214</v>
      </c>
      <c r="E64" s="164">
        <v>224</v>
      </c>
      <c r="F64" s="164">
        <v>225</v>
      </c>
      <c r="G64" s="164">
        <v>219</v>
      </c>
      <c r="H64" s="164">
        <v>200</v>
      </c>
      <c r="I64" s="164">
        <v>210</v>
      </c>
      <c r="J64" s="164">
        <v>210</v>
      </c>
      <c r="K64" s="164">
        <v>231</v>
      </c>
      <c r="L64" s="164">
        <v>201</v>
      </c>
      <c r="M64" s="164">
        <v>162</v>
      </c>
      <c r="N64" s="164">
        <v>127</v>
      </c>
      <c r="P64" s="52"/>
      <c r="Q64" s="49"/>
      <c r="R64" s="49"/>
      <c r="S64" s="49"/>
      <c r="T64" s="49"/>
      <c r="U64" s="49"/>
      <c r="V64" s="49"/>
      <c r="W64" s="49"/>
      <c r="X64" s="49"/>
      <c r="Y64" s="52"/>
      <c r="Z64" s="52"/>
      <c r="AA64" s="52"/>
      <c r="AB64" s="52"/>
    </row>
    <row r="65" spans="1:28" x14ac:dyDescent="0.3">
      <c r="A65" s="72"/>
      <c r="B65" s="40"/>
      <c r="C65" s="71"/>
      <c r="D65" s="35"/>
      <c r="E65" s="35"/>
      <c r="F65" s="35"/>
      <c r="G65" s="35"/>
      <c r="H65" s="35"/>
      <c r="I65" s="35"/>
      <c r="J65" s="35"/>
      <c r="K65" s="35"/>
      <c r="M65" s="66"/>
      <c r="N65" s="56"/>
    </row>
    <row r="66" spans="1:28" x14ac:dyDescent="0.3">
      <c r="A66" s="31" t="s">
        <v>37</v>
      </c>
      <c r="B66" s="171" t="s">
        <v>33</v>
      </c>
      <c r="C66" s="172"/>
      <c r="D66" s="172"/>
      <c r="E66" s="172"/>
      <c r="F66" s="172"/>
      <c r="G66" s="172"/>
      <c r="H66" s="172"/>
      <c r="I66" s="172"/>
      <c r="J66" s="172"/>
      <c r="K66" s="172"/>
      <c r="L66" s="172"/>
      <c r="M66" s="172"/>
      <c r="N66" s="173"/>
    </row>
    <row r="67" spans="1:28" x14ac:dyDescent="0.3">
      <c r="A67" s="13" t="s">
        <v>38</v>
      </c>
      <c r="B67" s="40">
        <v>80</v>
      </c>
      <c r="C67" s="40">
        <v>75</v>
      </c>
      <c r="D67" s="40">
        <v>93</v>
      </c>
      <c r="E67" s="40">
        <v>92</v>
      </c>
      <c r="F67" s="40">
        <v>85</v>
      </c>
      <c r="G67" s="40">
        <v>73</v>
      </c>
      <c r="H67" s="40">
        <v>76</v>
      </c>
      <c r="I67" s="40">
        <v>76</v>
      </c>
      <c r="J67" s="40">
        <v>76</v>
      </c>
      <c r="K67" s="104">
        <v>74</v>
      </c>
      <c r="L67" s="104">
        <v>75</v>
      </c>
      <c r="M67" s="104">
        <v>80</v>
      </c>
      <c r="N67" s="104">
        <v>102</v>
      </c>
      <c r="P67" s="49"/>
      <c r="Q67" s="49"/>
      <c r="R67" s="49"/>
      <c r="S67" s="49"/>
      <c r="T67" s="49"/>
      <c r="U67" s="49"/>
      <c r="V67" s="49"/>
      <c r="W67" s="49"/>
      <c r="X67" s="49"/>
      <c r="Y67" s="49"/>
      <c r="Z67" s="49"/>
      <c r="AA67" s="49"/>
      <c r="AB67" s="49"/>
    </row>
    <row r="68" spans="1:28" x14ac:dyDescent="0.3">
      <c r="A68" s="13" t="s">
        <v>39</v>
      </c>
      <c r="B68" s="40">
        <v>11</v>
      </c>
      <c r="C68" s="40">
        <v>12</v>
      </c>
      <c r="D68" s="40">
        <v>12</v>
      </c>
      <c r="E68" s="40">
        <v>11</v>
      </c>
      <c r="F68" s="40">
        <v>11</v>
      </c>
      <c r="G68" s="40">
        <v>12</v>
      </c>
      <c r="H68" s="40">
        <v>13</v>
      </c>
      <c r="I68" s="40">
        <v>11</v>
      </c>
      <c r="J68" s="40">
        <v>13</v>
      </c>
      <c r="K68" s="104">
        <v>13</v>
      </c>
      <c r="L68" s="104">
        <v>14</v>
      </c>
      <c r="M68" s="104">
        <v>13</v>
      </c>
      <c r="N68" s="104">
        <v>14</v>
      </c>
      <c r="P68" s="49"/>
      <c r="Q68" s="49"/>
      <c r="R68" s="49"/>
      <c r="S68" s="49"/>
      <c r="T68" s="49"/>
      <c r="U68" s="49"/>
      <c r="V68" s="49"/>
      <c r="W68" s="49"/>
      <c r="X68" s="49"/>
      <c r="Y68" s="49"/>
      <c r="Z68" s="49"/>
      <c r="AA68" s="49"/>
      <c r="AB68" s="49"/>
    </row>
    <row r="69" spans="1:28" x14ac:dyDescent="0.3">
      <c r="A69" s="13" t="s">
        <v>40</v>
      </c>
      <c r="B69" s="40">
        <v>760</v>
      </c>
      <c r="C69" s="40">
        <v>705</v>
      </c>
      <c r="D69" s="40">
        <v>738</v>
      </c>
      <c r="E69" s="40">
        <v>787</v>
      </c>
      <c r="F69" s="40">
        <v>774</v>
      </c>
      <c r="G69" s="40">
        <v>787</v>
      </c>
      <c r="H69" s="40">
        <v>744</v>
      </c>
      <c r="I69" s="40">
        <v>780</v>
      </c>
      <c r="J69" s="40">
        <v>794</v>
      </c>
      <c r="K69" s="104">
        <v>821</v>
      </c>
      <c r="L69" s="104">
        <v>765</v>
      </c>
      <c r="M69" s="104">
        <v>669</v>
      </c>
      <c r="N69" s="104">
        <v>563</v>
      </c>
      <c r="P69" s="49"/>
      <c r="Q69" s="49"/>
      <c r="R69" s="49"/>
      <c r="S69" s="49"/>
      <c r="T69" s="49"/>
      <c r="U69" s="49"/>
      <c r="V69" s="49"/>
      <c r="W69" s="49"/>
      <c r="X69" s="49"/>
      <c r="Y69" s="49"/>
      <c r="Z69" s="49"/>
      <c r="AA69" s="49"/>
      <c r="AB69" s="49"/>
    </row>
    <row r="70" spans="1:28" ht="14.5" x14ac:dyDescent="0.35">
      <c r="A70" s="21" t="s">
        <v>41</v>
      </c>
      <c r="B70" s="40"/>
      <c r="C70" s="40"/>
      <c r="D70" s="40"/>
      <c r="E70" s="40"/>
      <c r="F70" s="40"/>
      <c r="G70" s="40"/>
      <c r="H70" s="40"/>
      <c r="I70" s="40"/>
      <c r="J70" s="40"/>
      <c r="K70" s="104"/>
      <c r="L70" s="104"/>
      <c r="M70" s="104"/>
      <c r="N70" s="104"/>
      <c r="P70" s="49"/>
      <c r="Q70" s="49"/>
      <c r="R70" s="49"/>
      <c r="S70" s="49"/>
      <c r="T70" s="49"/>
      <c r="U70" s="49"/>
      <c r="V70" s="49"/>
      <c r="W70" s="49"/>
      <c r="X70" s="49"/>
      <c r="Y70" s="49"/>
      <c r="Z70" s="49"/>
      <c r="AA70" s="49"/>
      <c r="AB70" s="49"/>
    </row>
    <row r="71" spans="1:28" x14ac:dyDescent="0.3">
      <c r="A71" s="13" t="s">
        <v>42</v>
      </c>
      <c r="B71" s="40">
        <v>568</v>
      </c>
      <c r="C71" s="40">
        <v>529</v>
      </c>
      <c r="D71" s="40">
        <v>563</v>
      </c>
      <c r="E71" s="40">
        <v>593</v>
      </c>
      <c r="F71" s="40">
        <v>575</v>
      </c>
      <c r="G71" s="40">
        <v>574</v>
      </c>
      <c r="H71" s="40">
        <v>533</v>
      </c>
      <c r="I71" s="40">
        <v>565</v>
      </c>
      <c r="J71" s="40">
        <v>574</v>
      </c>
      <c r="K71" s="104">
        <v>603</v>
      </c>
      <c r="L71" s="104">
        <v>558</v>
      </c>
      <c r="M71" s="104">
        <v>483</v>
      </c>
      <c r="N71" s="104">
        <v>411</v>
      </c>
      <c r="P71" s="49"/>
      <c r="Q71" s="49"/>
      <c r="R71" s="49"/>
      <c r="S71" s="49"/>
      <c r="T71" s="49"/>
      <c r="U71" s="49"/>
      <c r="V71" s="49"/>
      <c r="W71" s="49"/>
      <c r="X71" s="49"/>
      <c r="Y71" s="49"/>
      <c r="Z71" s="49"/>
      <c r="AA71" s="49"/>
      <c r="AB71" s="49"/>
    </row>
    <row r="72" spans="1:28" x14ac:dyDescent="0.3">
      <c r="A72" s="13" t="s">
        <v>43</v>
      </c>
      <c r="B72" s="40">
        <v>164</v>
      </c>
      <c r="C72" s="40">
        <v>150</v>
      </c>
      <c r="D72" s="40">
        <v>151</v>
      </c>
      <c r="E72" s="40">
        <v>164</v>
      </c>
      <c r="F72" s="40">
        <v>169</v>
      </c>
      <c r="G72" s="40">
        <v>177</v>
      </c>
      <c r="H72" s="40">
        <v>169</v>
      </c>
      <c r="I72" s="40">
        <v>171</v>
      </c>
      <c r="J72" s="40">
        <v>177</v>
      </c>
      <c r="K72" s="104">
        <v>173</v>
      </c>
      <c r="L72" s="104">
        <v>164</v>
      </c>
      <c r="M72" s="104">
        <v>150</v>
      </c>
      <c r="N72" s="104">
        <v>119</v>
      </c>
      <c r="P72" s="49"/>
      <c r="Q72" s="49"/>
      <c r="R72" s="49"/>
      <c r="S72" s="49"/>
      <c r="T72" s="49"/>
      <c r="U72" s="49"/>
      <c r="V72" s="49"/>
      <c r="W72" s="49"/>
      <c r="X72" s="49"/>
      <c r="Y72" s="49"/>
      <c r="Z72" s="49"/>
      <c r="AA72" s="49"/>
      <c r="AB72" s="49"/>
    </row>
    <row r="73" spans="1:28" x14ac:dyDescent="0.3">
      <c r="A73" s="13" t="s">
        <v>44</v>
      </c>
      <c r="B73" s="40">
        <v>109</v>
      </c>
      <c r="C73" s="40">
        <v>107</v>
      </c>
      <c r="D73" s="40">
        <v>84</v>
      </c>
      <c r="E73" s="40">
        <v>96</v>
      </c>
      <c r="F73" s="40">
        <v>103</v>
      </c>
      <c r="G73" s="40">
        <v>107</v>
      </c>
      <c r="H73" s="40">
        <v>104</v>
      </c>
      <c r="I73" s="40">
        <v>109</v>
      </c>
      <c r="J73" s="40">
        <v>108</v>
      </c>
      <c r="K73" s="104">
        <v>111</v>
      </c>
      <c r="L73" s="104">
        <v>104</v>
      </c>
      <c r="M73" s="104">
        <v>89</v>
      </c>
      <c r="N73" s="104">
        <v>72</v>
      </c>
      <c r="P73" s="49"/>
      <c r="Q73" s="49"/>
      <c r="R73" s="49"/>
      <c r="S73" s="49"/>
      <c r="T73" s="49"/>
      <c r="U73" s="49"/>
      <c r="V73" s="49"/>
      <c r="W73" s="49"/>
      <c r="X73" s="49"/>
      <c r="Y73" s="49"/>
      <c r="Z73" s="49"/>
      <c r="AA73" s="49"/>
      <c r="AB73" s="49"/>
    </row>
    <row r="74" spans="1:28" x14ac:dyDescent="0.3">
      <c r="A74" s="13" t="s">
        <v>45</v>
      </c>
      <c r="B74" s="40">
        <v>30</v>
      </c>
      <c r="C74" s="40">
        <v>31</v>
      </c>
      <c r="D74" s="40">
        <v>31</v>
      </c>
      <c r="E74" s="40">
        <v>30</v>
      </c>
      <c r="F74" s="40">
        <v>27</v>
      </c>
      <c r="G74" s="40">
        <v>29</v>
      </c>
      <c r="H74" s="40">
        <v>29</v>
      </c>
      <c r="I74" s="40">
        <v>30</v>
      </c>
      <c r="J74" s="40">
        <v>30</v>
      </c>
      <c r="K74" s="104">
        <v>31</v>
      </c>
      <c r="L74" s="104">
        <v>32</v>
      </c>
      <c r="M74" s="104">
        <v>31</v>
      </c>
      <c r="N74" s="104">
        <v>30</v>
      </c>
      <c r="P74" s="49"/>
      <c r="Q74" s="49"/>
      <c r="R74" s="49"/>
      <c r="S74" s="49"/>
      <c r="T74" s="49"/>
      <c r="U74" s="49"/>
      <c r="V74" s="49"/>
      <c r="W74" s="49"/>
      <c r="X74" s="49"/>
      <c r="Y74" s="49"/>
      <c r="Z74" s="49"/>
      <c r="AA74" s="49"/>
      <c r="AB74" s="49"/>
    </row>
    <row r="75" spans="1:28" x14ac:dyDescent="0.3">
      <c r="A75" s="13" t="s">
        <v>46</v>
      </c>
      <c r="B75" s="40">
        <v>64</v>
      </c>
      <c r="C75" s="40">
        <v>63</v>
      </c>
      <c r="D75" s="40">
        <v>58</v>
      </c>
      <c r="E75" s="40">
        <v>57</v>
      </c>
      <c r="F75" s="40">
        <v>61</v>
      </c>
      <c r="G75" s="40">
        <v>63</v>
      </c>
      <c r="H75" s="40">
        <v>65</v>
      </c>
      <c r="I75" s="40">
        <v>71</v>
      </c>
      <c r="J75" s="40">
        <v>76</v>
      </c>
      <c r="K75" s="104">
        <v>79</v>
      </c>
      <c r="L75" s="104">
        <v>80</v>
      </c>
      <c r="M75" s="104">
        <v>85</v>
      </c>
      <c r="N75" s="104">
        <v>87</v>
      </c>
      <c r="P75" s="49"/>
      <c r="Q75" s="49"/>
      <c r="R75" s="49"/>
      <c r="S75" s="49"/>
      <c r="T75" s="49"/>
      <c r="U75" s="49"/>
      <c r="V75" s="49"/>
      <c r="W75" s="49"/>
      <c r="X75" s="49"/>
      <c r="Y75" s="49"/>
      <c r="Z75" s="49"/>
      <c r="AA75" s="49"/>
      <c r="AB75" s="49"/>
    </row>
    <row r="76" spans="1:28" x14ac:dyDescent="0.3">
      <c r="A76" s="13" t="s">
        <v>47</v>
      </c>
      <c r="B76" s="40">
        <v>12</v>
      </c>
      <c r="C76" s="40">
        <v>7</v>
      </c>
      <c r="D76" s="40">
        <v>19</v>
      </c>
      <c r="E76" s="40">
        <v>12</v>
      </c>
      <c r="F76" s="40">
        <v>15</v>
      </c>
      <c r="G76" s="40">
        <v>9</v>
      </c>
      <c r="H76" s="40">
        <v>11</v>
      </c>
      <c r="I76" s="40">
        <v>11</v>
      </c>
      <c r="J76" s="40">
        <v>11</v>
      </c>
      <c r="K76" s="104">
        <v>7</v>
      </c>
      <c r="L76" s="104">
        <v>13</v>
      </c>
      <c r="M76" s="104">
        <v>16</v>
      </c>
      <c r="N76" s="104">
        <v>29</v>
      </c>
      <c r="P76" s="49"/>
      <c r="Q76" s="49"/>
      <c r="R76" s="49"/>
      <c r="S76" s="49"/>
      <c r="T76" s="49"/>
      <c r="U76" s="49"/>
      <c r="V76" s="49"/>
      <c r="W76" s="49"/>
      <c r="X76" s="49"/>
      <c r="Y76" s="49"/>
      <c r="Z76" s="49"/>
      <c r="AA76" s="49"/>
      <c r="AB76" s="49"/>
    </row>
    <row r="77" spans="1:28" x14ac:dyDescent="0.3">
      <c r="A77" s="13" t="s">
        <v>48</v>
      </c>
      <c r="B77" s="40">
        <v>25</v>
      </c>
      <c r="C77" s="40">
        <v>25</v>
      </c>
      <c r="D77" s="40">
        <v>24</v>
      </c>
      <c r="E77" s="40">
        <v>30</v>
      </c>
      <c r="F77" s="40">
        <v>24</v>
      </c>
      <c r="G77" s="40">
        <v>20</v>
      </c>
      <c r="H77" s="40">
        <v>18</v>
      </c>
      <c r="I77" s="40">
        <v>18</v>
      </c>
      <c r="J77" s="40">
        <v>20</v>
      </c>
      <c r="K77" s="104">
        <v>19</v>
      </c>
      <c r="L77" s="104">
        <v>19</v>
      </c>
      <c r="M77" s="104">
        <v>19</v>
      </c>
      <c r="N77" s="104">
        <v>23</v>
      </c>
      <c r="P77" s="49"/>
      <c r="Q77" s="49"/>
      <c r="R77" s="49"/>
      <c r="S77" s="49"/>
      <c r="T77" s="49"/>
      <c r="U77" s="49"/>
      <c r="V77" s="49"/>
      <c r="W77" s="49"/>
      <c r="X77" s="49"/>
      <c r="Y77" s="49"/>
      <c r="Z77" s="49"/>
      <c r="AA77" s="49"/>
      <c r="AB77" s="49"/>
    </row>
    <row r="78" spans="1:28" x14ac:dyDescent="0.3">
      <c r="B78" s="35"/>
      <c r="C78" s="35"/>
      <c r="D78" s="35"/>
      <c r="E78" s="35"/>
      <c r="F78" s="35"/>
      <c r="G78" s="35"/>
      <c r="H78" s="35"/>
      <c r="I78" s="35"/>
      <c r="J78" s="35"/>
      <c r="K78" s="51"/>
      <c r="P78" s="49"/>
      <c r="Q78" s="49"/>
      <c r="R78" s="49"/>
      <c r="S78" s="49"/>
      <c r="T78" s="49"/>
      <c r="U78" s="49"/>
      <c r="V78" s="49"/>
      <c r="W78" s="49"/>
      <c r="X78" s="49"/>
      <c r="Y78" s="49"/>
      <c r="Z78" s="49"/>
      <c r="AA78" s="49"/>
      <c r="AB78" s="49"/>
    </row>
    <row r="79" spans="1:28" x14ac:dyDescent="0.3">
      <c r="A79" s="14" t="s">
        <v>22</v>
      </c>
      <c r="B79" s="39">
        <v>1092</v>
      </c>
      <c r="C79" s="39">
        <v>1026</v>
      </c>
      <c r="D79" s="39">
        <v>1060</v>
      </c>
      <c r="E79" s="39">
        <v>1116</v>
      </c>
      <c r="F79" s="39">
        <v>1099</v>
      </c>
      <c r="G79" s="39">
        <v>1099</v>
      </c>
      <c r="H79" s="39">
        <v>1060</v>
      </c>
      <c r="I79" s="39">
        <v>1105</v>
      </c>
      <c r="J79" s="39">
        <f>J67+J68+J69+J73+J74+J75+J76+J77</f>
        <v>1128</v>
      </c>
      <c r="K79" s="39">
        <f t="shared" ref="K79:N79" si="4">K67+K68+K69+K73+K74+K75+K76+K77</f>
        <v>1155</v>
      </c>
      <c r="L79" s="39">
        <f t="shared" si="4"/>
        <v>1102</v>
      </c>
      <c r="M79" s="39">
        <f t="shared" si="4"/>
        <v>1002</v>
      </c>
      <c r="N79" s="39">
        <f t="shared" si="4"/>
        <v>920</v>
      </c>
      <c r="P79" s="159"/>
      <c r="Q79" s="49"/>
      <c r="R79" s="49"/>
      <c r="S79" s="49"/>
      <c r="T79" s="49"/>
      <c r="U79" s="49"/>
      <c r="V79" s="49"/>
      <c r="W79" s="49"/>
      <c r="X79" s="49"/>
      <c r="Y79" s="159"/>
      <c r="Z79" s="159"/>
      <c r="AA79" s="159"/>
      <c r="AB79" s="159"/>
    </row>
    <row r="80" spans="1:28" x14ac:dyDescent="0.3">
      <c r="A80" s="12" t="s">
        <v>23</v>
      </c>
      <c r="B80" s="39">
        <v>1270</v>
      </c>
      <c r="C80" s="39">
        <v>1200</v>
      </c>
      <c r="D80" s="39">
        <v>1228</v>
      </c>
      <c r="E80" s="39">
        <v>1300</v>
      </c>
      <c r="F80" s="39">
        <v>1284</v>
      </c>
      <c r="G80" s="39">
        <v>1285</v>
      </c>
      <c r="H80" s="39">
        <v>1251</v>
      </c>
      <c r="I80" s="39">
        <v>1324</v>
      </c>
      <c r="J80" s="39">
        <f>J79+'Public sector DBH'!J74</f>
        <v>1340</v>
      </c>
      <c r="K80" s="39">
        <f>K79+'Public sector DBH'!K74</f>
        <v>1374</v>
      </c>
      <c r="L80" s="39">
        <f>L79+'Public sector DBH'!L74</f>
        <v>1316</v>
      </c>
      <c r="M80" s="39">
        <f>M79+'Public sector DBH'!M74</f>
        <v>1209</v>
      </c>
      <c r="N80" s="39">
        <f>N79+'Public sector DBH'!N74</f>
        <v>1125</v>
      </c>
      <c r="P80" s="159"/>
      <c r="Q80" s="49"/>
      <c r="R80" s="49"/>
      <c r="S80" s="49"/>
      <c r="T80" s="49"/>
      <c r="U80" s="49"/>
      <c r="V80" s="49"/>
      <c r="W80" s="49"/>
      <c r="X80" s="49"/>
      <c r="Y80" s="159"/>
      <c r="Z80" s="159"/>
      <c r="AA80" s="159"/>
      <c r="AB80" s="159"/>
    </row>
    <row r="81" spans="1:28" x14ac:dyDescent="0.3">
      <c r="A81" s="12"/>
      <c r="B81" s="39"/>
      <c r="C81" s="39"/>
      <c r="D81" s="39"/>
      <c r="E81" s="39"/>
      <c r="F81" s="39"/>
      <c r="G81" s="39"/>
      <c r="H81" s="39"/>
      <c r="I81" s="39"/>
      <c r="J81" s="39"/>
      <c r="K81" s="39"/>
      <c r="L81" s="39"/>
    </row>
    <row r="82" spans="1:28" ht="16.5" x14ac:dyDescent="0.3">
      <c r="A82" s="24" t="s">
        <v>228</v>
      </c>
      <c r="B82" s="171" t="s">
        <v>33</v>
      </c>
      <c r="C82" s="172"/>
      <c r="D82" s="172"/>
      <c r="E82" s="172"/>
      <c r="F82" s="172"/>
      <c r="G82" s="172"/>
      <c r="H82" s="172"/>
      <c r="I82" s="172"/>
      <c r="J82" s="172"/>
      <c r="K82" s="172"/>
      <c r="L82" s="172"/>
      <c r="M82" s="172"/>
      <c r="N82" s="173"/>
    </row>
    <row r="83" spans="1:28" x14ac:dyDescent="0.3">
      <c r="B83" s="40"/>
      <c r="C83" s="40"/>
      <c r="D83" s="40"/>
      <c r="E83" s="40"/>
      <c r="F83" s="40"/>
      <c r="G83" s="40"/>
      <c r="H83" s="40"/>
      <c r="I83" s="40"/>
      <c r="J83" s="40"/>
    </row>
    <row r="84" spans="1:28" x14ac:dyDescent="0.3">
      <c r="A84" s="13" t="s">
        <v>188</v>
      </c>
      <c r="B84" s="40" t="s">
        <v>87</v>
      </c>
      <c r="C84" s="40" t="s">
        <v>87</v>
      </c>
      <c r="D84" s="40">
        <v>-5</v>
      </c>
      <c r="E84" s="40">
        <v>-5</v>
      </c>
      <c r="F84" s="40">
        <v>-5</v>
      </c>
      <c r="G84" s="40">
        <v>-3</v>
      </c>
      <c r="H84" s="40">
        <v>-7</v>
      </c>
      <c r="I84" s="40">
        <v>-6</v>
      </c>
      <c r="J84" s="40">
        <v>-5</v>
      </c>
      <c r="K84" s="40">
        <v>-7</v>
      </c>
      <c r="L84" s="40">
        <v>-7</v>
      </c>
      <c r="M84" s="40">
        <v>-7</v>
      </c>
      <c r="N84" s="40">
        <v>-10</v>
      </c>
      <c r="Q84" s="52"/>
      <c r="R84" s="52"/>
      <c r="S84" s="52"/>
      <c r="T84" s="52"/>
      <c r="U84" s="52"/>
      <c r="V84" s="52"/>
      <c r="W84" s="52"/>
      <c r="X84" s="52"/>
      <c r="Y84" s="49"/>
      <c r="Z84" s="49"/>
      <c r="AA84" s="49"/>
      <c r="AB84" s="49"/>
    </row>
    <row r="85" spans="1:28" x14ac:dyDescent="0.3">
      <c r="A85" s="13" t="s">
        <v>189</v>
      </c>
      <c r="B85" s="40" t="s">
        <v>87</v>
      </c>
      <c r="C85" s="40" t="s">
        <v>87</v>
      </c>
      <c r="D85" s="40">
        <v>15</v>
      </c>
      <c r="E85" s="40">
        <v>15</v>
      </c>
      <c r="F85" s="40">
        <v>16</v>
      </c>
      <c r="G85" s="40">
        <v>15</v>
      </c>
      <c r="H85" s="40">
        <v>12</v>
      </c>
      <c r="I85" s="40">
        <v>12</v>
      </c>
      <c r="J85" s="40">
        <v>13</v>
      </c>
      <c r="K85" s="40">
        <v>16</v>
      </c>
      <c r="L85" s="40">
        <v>13</v>
      </c>
      <c r="M85" s="40">
        <v>13</v>
      </c>
      <c r="N85" s="40">
        <v>14</v>
      </c>
      <c r="Q85" s="52"/>
      <c r="R85" s="52"/>
      <c r="S85" s="52"/>
      <c r="T85" s="52"/>
      <c r="U85" s="52"/>
      <c r="V85" s="52"/>
      <c r="W85" s="52"/>
      <c r="X85" s="52"/>
      <c r="Y85" s="49"/>
      <c r="Z85" s="49"/>
      <c r="AA85" s="49"/>
      <c r="AB85" s="49"/>
    </row>
    <row r="86" spans="1:28" x14ac:dyDescent="0.3">
      <c r="A86" s="13" t="s">
        <v>190</v>
      </c>
      <c r="B86" s="40" t="s">
        <v>87</v>
      </c>
      <c r="C86" s="40" t="s">
        <v>87</v>
      </c>
      <c r="D86" s="40">
        <v>66</v>
      </c>
      <c r="E86" s="40">
        <v>66</v>
      </c>
      <c r="F86" s="40">
        <v>61</v>
      </c>
      <c r="G86" s="40">
        <v>66</v>
      </c>
      <c r="H86" s="40">
        <v>48</v>
      </c>
      <c r="I86" s="40">
        <v>53</v>
      </c>
      <c r="J86" s="40">
        <v>53</v>
      </c>
      <c r="K86" s="40">
        <v>60</v>
      </c>
      <c r="L86" s="40">
        <v>58</v>
      </c>
      <c r="M86" s="40">
        <v>61</v>
      </c>
      <c r="N86" s="40">
        <v>49</v>
      </c>
      <c r="Q86" s="52"/>
      <c r="R86" s="52"/>
      <c r="S86" s="52"/>
      <c r="T86" s="52"/>
      <c r="U86" s="52"/>
      <c r="V86" s="52"/>
      <c r="W86" s="52"/>
      <c r="X86" s="52"/>
      <c r="Y86" s="49"/>
      <c r="Z86" s="49"/>
      <c r="AA86" s="49"/>
      <c r="AB86" s="49"/>
    </row>
    <row r="87" spans="1:28" x14ac:dyDescent="0.3">
      <c r="A87" s="13" t="s">
        <v>191</v>
      </c>
      <c r="B87" s="40" t="s">
        <v>87</v>
      </c>
      <c r="C87" s="40" t="s">
        <v>87</v>
      </c>
      <c r="D87" s="40">
        <v>136</v>
      </c>
      <c r="E87" s="40">
        <v>132</v>
      </c>
      <c r="F87" s="40">
        <v>127</v>
      </c>
      <c r="G87" s="40">
        <v>112</v>
      </c>
      <c r="H87" s="40">
        <v>102</v>
      </c>
      <c r="I87" s="40">
        <v>114</v>
      </c>
      <c r="J87" s="40">
        <v>112</v>
      </c>
      <c r="K87" s="40">
        <v>110</v>
      </c>
      <c r="L87" s="40">
        <v>92</v>
      </c>
      <c r="M87" s="40">
        <v>81</v>
      </c>
      <c r="N87" s="40">
        <v>73</v>
      </c>
      <c r="Q87" s="52"/>
      <c r="R87" s="52"/>
      <c r="S87" s="52"/>
      <c r="T87" s="52"/>
      <c r="U87" s="52"/>
      <c r="V87" s="52"/>
      <c r="W87" s="52"/>
      <c r="X87" s="52"/>
      <c r="Y87" s="49"/>
      <c r="Z87" s="49"/>
      <c r="AA87" s="49"/>
      <c r="AB87" s="49"/>
    </row>
    <row r="88" spans="1:28" x14ac:dyDescent="0.3">
      <c r="B88" s="40"/>
      <c r="C88" s="40"/>
      <c r="D88" s="40"/>
      <c r="E88" s="40"/>
      <c r="F88" s="40"/>
      <c r="G88" s="40"/>
      <c r="H88" s="40"/>
      <c r="I88" s="40"/>
      <c r="J88" s="40"/>
      <c r="K88" s="52"/>
      <c r="L88" s="52"/>
      <c r="M88" s="52"/>
      <c r="Q88" s="52"/>
      <c r="R88" s="52"/>
      <c r="S88" s="52"/>
      <c r="T88" s="52"/>
      <c r="U88" s="52"/>
      <c r="V88" s="52"/>
      <c r="W88" s="52"/>
      <c r="X88" s="52"/>
      <c r="Y88" s="49"/>
      <c r="Z88" s="49"/>
      <c r="AA88" s="49"/>
      <c r="AB88" s="49"/>
    </row>
    <row r="89" spans="1:28" x14ac:dyDescent="0.3">
      <c r="A89" s="13" t="s">
        <v>192</v>
      </c>
      <c r="B89" s="40" t="s">
        <v>87</v>
      </c>
      <c r="C89" s="40" t="s">
        <v>87</v>
      </c>
      <c r="D89" s="40">
        <v>323</v>
      </c>
      <c r="E89" s="40">
        <v>357</v>
      </c>
      <c r="F89" s="40">
        <v>349</v>
      </c>
      <c r="G89" s="40">
        <v>351</v>
      </c>
      <c r="H89" s="40">
        <v>349</v>
      </c>
      <c r="I89" s="40">
        <v>361</v>
      </c>
      <c r="J89" s="40">
        <v>369</v>
      </c>
      <c r="K89" s="40">
        <v>370</v>
      </c>
      <c r="L89" s="40">
        <v>362</v>
      </c>
      <c r="M89" s="40">
        <v>308</v>
      </c>
      <c r="N89" s="40">
        <v>264</v>
      </c>
      <c r="Q89" s="52"/>
      <c r="R89" s="52"/>
      <c r="S89" s="52"/>
      <c r="T89" s="52"/>
      <c r="U89" s="52"/>
      <c r="V89" s="52"/>
      <c r="W89" s="52"/>
      <c r="X89" s="52"/>
      <c r="Y89" s="49"/>
      <c r="Z89" s="49"/>
      <c r="AA89" s="49"/>
      <c r="AB89" s="49"/>
    </row>
    <row r="90" spans="1:28" x14ac:dyDescent="0.3">
      <c r="B90" s="40"/>
      <c r="C90" s="40"/>
      <c r="D90" s="40"/>
      <c r="E90" s="40"/>
      <c r="F90" s="40"/>
      <c r="G90" s="40"/>
      <c r="H90" s="40"/>
      <c r="I90" s="40"/>
      <c r="J90" s="40"/>
      <c r="K90" s="52"/>
      <c r="L90" s="52"/>
      <c r="M90" s="52"/>
      <c r="Q90" s="52"/>
      <c r="R90" s="52"/>
      <c r="S90" s="52"/>
      <c r="T90" s="52"/>
      <c r="U90" s="52"/>
      <c r="V90" s="52"/>
      <c r="W90" s="52"/>
      <c r="X90" s="52"/>
      <c r="Y90" s="49"/>
      <c r="Z90" s="49"/>
      <c r="AA90" s="49"/>
      <c r="AB90" s="49"/>
    </row>
    <row r="91" spans="1:28" x14ac:dyDescent="0.3">
      <c r="A91" s="12" t="s">
        <v>205</v>
      </c>
      <c r="B91" s="42" t="s">
        <v>87</v>
      </c>
      <c r="C91" s="42" t="s">
        <v>87</v>
      </c>
      <c r="D91" s="42">
        <f>D84+D85+D86+D87</f>
        <v>212</v>
      </c>
      <c r="E91" s="42">
        <f t="shared" ref="E91:I91" si="5">E84+E85+E86+E87</f>
        <v>208</v>
      </c>
      <c r="F91" s="42">
        <f t="shared" si="5"/>
        <v>199</v>
      </c>
      <c r="G91" s="42">
        <f t="shared" si="5"/>
        <v>190</v>
      </c>
      <c r="H91" s="42">
        <f t="shared" si="5"/>
        <v>155</v>
      </c>
      <c r="I91" s="42">
        <f t="shared" si="5"/>
        <v>173</v>
      </c>
      <c r="J91" s="42">
        <f t="shared" ref="J91:N91" si="6">J84+J85+J86+J87</f>
        <v>173</v>
      </c>
      <c r="K91" s="42">
        <f t="shared" si="6"/>
        <v>179</v>
      </c>
      <c r="L91" s="42">
        <f t="shared" si="6"/>
        <v>156</v>
      </c>
      <c r="M91" s="42">
        <f t="shared" si="6"/>
        <v>148</v>
      </c>
      <c r="N91" s="42">
        <f t="shared" si="6"/>
        <v>126</v>
      </c>
      <c r="Q91" s="52"/>
      <c r="R91" s="52"/>
      <c r="S91" s="52"/>
      <c r="T91" s="52"/>
      <c r="U91" s="52"/>
      <c r="V91" s="52"/>
      <c r="W91" s="52"/>
      <c r="X91" s="52"/>
      <c r="Y91" s="159"/>
      <c r="Z91" s="159"/>
      <c r="AA91" s="159"/>
      <c r="AB91" s="159"/>
    </row>
    <row r="92" spans="1:28" x14ac:dyDescent="0.3">
      <c r="A92" s="12" t="s">
        <v>193</v>
      </c>
      <c r="B92" s="42" t="s">
        <v>87</v>
      </c>
      <c r="C92" s="42" t="s">
        <v>87</v>
      </c>
      <c r="D92" s="42">
        <f>D89+D91</f>
        <v>535</v>
      </c>
      <c r="E92" s="42">
        <f t="shared" ref="E92:I92" si="7">E89+E91</f>
        <v>565</v>
      </c>
      <c r="F92" s="42">
        <f t="shared" si="7"/>
        <v>548</v>
      </c>
      <c r="G92" s="42">
        <f t="shared" si="7"/>
        <v>541</v>
      </c>
      <c r="H92" s="42">
        <f t="shared" si="7"/>
        <v>504</v>
      </c>
      <c r="I92" s="42">
        <f t="shared" si="7"/>
        <v>534</v>
      </c>
      <c r="J92" s="42">
        <f t="shared" ref="J92" si="8">J89+J91</f>
        <v>542</v>
      </c>
      <c r="K92" s="42">
        <f t="shared" ref="K92" si="9">K89+K91</f>
        <v>549</v>
      </c>
      <c r="L92" s="42">
        <f t="shared" ref="L92" si="10">L89+L91</f>
        <v>518</v>
      </c>
      <c r="M92" s="42">
        <f t="shared" ref="M92:N92" si="11">M89+M91</f>
        <v>456</v>
      </c>
      <c r="N92" s="42">
        <f t="shared" si="11"/>
        <v>390</v>
      </c>
      <c r="Q92" s="52"/>
      <c r="R92" s="52"/>
      <c r="S92" s="52"/>
      <c r="T92" s="52"/>
      <c r="U92" s="52"/>
      <c r="V92" s="52"/>
      <c r="W92" s="52"/>
      <c r="X92" s="52"/>
      <c r="Y92" s="159"/>
      <c r="Z92" s="159"/>
      <c r="AA92" s="159"/>
      <c r="AB92" s="159"/>
    </row>
    <row r="93" spans="1:28" x14ac:dyDescent="0.3">
      <c r="B93" s="40"/>
      <c r="C93" s="40"/>
      <c r="D93" s="40"/>
      <c r="E93" s="40"/>
      <c r="F93" s="40"/>
      <c r="G93" s="40"/>
      <c r="H93" s="40"/>
      <c r="I93" s="40"/>
      <c r="J93" s="40"/>
      <c r="N93" s="52"/>
    </row>
    <row r="94" spans="1:28" x14ac:dyDescent="0.3">
      <c r="A94" s="24" t="s">
        <v>49</v>
      </c>
      <c r="B94" s="181" t="s">
        <v>33</v>
      </c>
      <c r="C94" s="182"/>
      <c r="D94" s="182"/>
      <c r="E94" s="182"/>
      <c r="F94" s="182"/>
      <c r="G94" s="182"/>
      <c r="H94" s="182"/>
      <c r="I94" s="182"/>
      <c r="J94" s="182"/>
      <c r="K94" s="182"/>
      <c r="L94" s="182"/>
      <c r="M94" s="182"/>
      <c r="N94" s="183"/>
    </row>
    <row r="95" spans="1:28" x14ac:dyDescent="0.3">
      <c r="B95" s="40"/>
      <c r="C95" s="40"/>
      <c r="D95" s="40"/>
      <c r="E95" s="40"/>
      <c r="F95" s="40"/>
      <c r="G95" s="40"/>
      <c r="H95" s="40"/>
      <c r="I95" s="40"/>
      <c r="J95" s="40"/>
    </row>
    <row r="96" spans="1:28" x14ac:dyDescent="0.3">
      <c r="A96" s="12" t="s">
        <v>211</v>
      </c>
      <c r="B96" s="40"/>
      <c r="C96" s="40"/>
      <c r="D96" s="40"/>
      <c r="E96" s="40"/>
      <c r="F96" s="40"/>
      <c r="G96" s="40"/>
      <c r="H96" s="40"/>
      <c r="I96" s="40"/>
      <c r="J96" s="40"/>
      <c r="K96" s="91"/>
      <c r="L96" s="91"/>
      <c r="M96" s="91"/>
    </row>
    <row r="97" spans="1:28" x14ac:dyDescent="0.3">
      <c r="A97" s="28" t="s">
        <v>212</v>
      </c>
      <c r="B97" s="40" t="s">
        <v>87</v>
      </c>
      <c r="C97" s="40">
        <v>11</v>
      </c>
      <c r="D97" s="40">
        <v>13</v>
      </c>
      <c r="E97" s="40">
        <v>17</v>
      </c>
      <c r="F97" s="40">
        <v>15</v>
      </c>
      <c r="G97" s="40">
        <v>12</v>
      </c>
      <c r="H97" s="40">
        <v>7</v>
      </c>
      <c r="I97" s="40">
        <v>10</v>
      </c>
      <c r="J97" s="40">
        <v>13</v>
      </c>
      <c r="K97" s="40">
        <v>15</v>
      </c>
      <c r="L97" s="40">
        <v>13</v>
      </c>
      <c r="M97" s="40">
        <v>12</v>
      </c>
      <c r="N97" s="40">
        <v>11</v>
      </c>
      <c r="Q97" s="49"/>
      <c r="R97" s="49"/>
      <c r="S97" s="49"/>
      <c r="T97" s="49"/>
      <c r="U97" s="49"/>
      <c r="V97" s="49"/>
      <c r="W97" s="49"/>
      <c r="X97" s="49"/>
      <c r="Y97" s="49"/>
      <c r="Z97" s="49"/>
      <c r="AA97" s="49"/>
      <c r="AB97" s="49"/>
    </row>
    <row r="98" spans="1:28" x14ac:dyDescent="0.3">
      <c r="A98" s="28" t="s">
        <v>213</v>
      </c>
      <c r="B98" s="40" t="s">
        <v>87</v>
      </c>
      <c r="C98" s="40">
        <v>176</v>
      </c>
      <c r="D98" s="40">
        <v>179</v>
      </c>
      <c r="E98" s="40">
        <v>189</v>
      </c>
      <c r="F98" s="40">
        <v>189</v>
      </c>
      <c r="G98" s="40">
        <v>195</v>
      </c>
      <c r="H98" s="40">
        <v>194</v>
      </c>
      <c r="I98" s="40">
        <v>186</v>
      </c>
      <c r="J98" s="40">
        <v>189</v>
      </c>
      <c r="K98" s="40">
        <v>192</v>
      </c>
      <c r="L98" s="40">
        <v>194</v>
      </c>
      <c r="M98" s="40">
        <v>207</v>
      </c>
      <c r="N98" s="40">
        <v>202</v>
      </c>
      <c r="Q98" s="49"/>
      <c r="R98" s="49"/>
      <c r="S98" s="49"/>
      <c r="T98" s="49"/>
      <c r="U98" s="49"/>
      <c r="V98" s="49"/>
      <c r="W98" s="49"/>
      <c r="X98" s="49"/>
      <c r="Y98" s="49"/>
      <c r="Z98" s="49"/>
      <c r="AA98" s="49"/>
      <c r="AB98" s="49"/>
    </row>
    <row r="99" spans="1:28" x14ac:dyDescent="0.3">
      <c r="A99" s="28" t="s">
        <v>214</v>
      </c>
      <c r="B99" s="40" t="s">
        <v>87</v>
      </c>
      <c r="C99" s="40">
        <v>11</v>
      </c>
      <c r="D99" s="40">
        <v>19</v>
      </c>
      <c r="E99" s="40">
        <v>13</v>
      </c>
      <c r="F99" s="40">
        <v>15</v>
      </c>
      <c r="G99" s="40">
        <v>19</v>
      </c>
      <c r="H99" s="40">
        <v>15</v>
      </c>
      <c r="I99" s="40">
        <v>15</v>
      </c>
      <c r="J99" s="40">
        <v>15</v>
      </c>
      <c r="K99" s="40">
        <v>12</v>
      </c>
      <c r="L99" s="40">
        <v>17</v>
      </c>
      <c r="M99" s="40">
        <v>13</v>
      </c>
      <c r="N99" s="40">
        <v>19</v>
      </c>
      <c r="Q99" s="49"/>
      <c r="R99" s="49"/>
      <c r="S99" s="49"/>
      <c r="T99" s="49"/>
      <c r="U99" s="49"/>
      <c r="V99" s="49"/>
      <c r="W99" s="49"/>
      <c r="X99" s="49"/>
      <c r="Y99" s="49"/>
      <c r="Z99" s="49"/>
      <c r="AA99" s="49"/>
      <c r="AB99" s="49"/>
    </row>
    <row r="100" spans="1:28" x14ac:dyDescent="0.3">
      <c r="B100" s="15"/>
      <c r="C100" s="15"/>
      <c r="D100" s="15"/>
      <c r="E100" s="15"/>
      <c r="F100" s="15"/>
      <c r="G100" s="15"/>
      <c r="H100" s="15"/>
      <c r="I100" s="15"/>
      <c r="J100" s="15"/>
      <c r="K100" s="91"/>
      <c r="L100" s="91"/>
      <c r="M100" s="91"/>
      <c r="Q100" s="49"/>
      <c r="R100" s="49"/>
      <c r="S100" s="49"/>
      <c r="T100" s="49"/>
      <c r="U100" s="49"/>
      <c r="V100" s="49"/>
      <c r="W100" s="49"/>
      <c r="X100" s="49"/>
      <c r="Y100" s="49"/>
      <c r="Z100" s="49"/>
      <c r="AA100" s="49"/>
      <c r="AB100" s="49"/>
    </row>
    <row r="101" spans="1:28" x14ac:dyDescent="0.3">
      <c r="A101" s="12" t="s">
        <v>50</v>
      </c>
      <c r="B101" s="42">
        <v>193</v>
      </c>
      <c r="C101" s="168">
        <v>198</v>
      </c>
      <c r="D101" s="168">
        <v>211</v>
      </c>
      <c r="E101" s="168">
        <v>219</v>
      </c>
      <c r="F101" s="168">
        <v>219</v>
      </c>
      <c r="G101" s="168">
        <v>226</v>
      </c>
      <c r="H101" s="168">
        <v>216</v>
      </c>
      <c r="I101" s="168">
        <v>211</v>
      </c>
      <c r="J101" s="168">
        <f>J97+J98+J99</f>
        <v>217</v>
      </c>
      <c r="K101" s="168">
        <f>K97+K98+K99</f>
        <v>219</v>
      </c>
      <c r="L101" s="168">
        <f t="shared" ref="L101:N101" si="12">L97+L98+L99</f>
        <v>224</v>
      </c>
      <c r="M101" s="168">
        <f t="shared" si="12"/>
        <v>232</v>
      </c>
      <c r="N101" s="168">
        <f t="shared" si="12"/>
        <v>232</v>
      </c>
      <c r="Q101" s="49"/>
      <c r="R101" s="49"/>
      <c r="S101" s="49"/>
      <c r="T101" s="49"/>
      <c r="U101" s="49"/>
      <c r="V101" s="49"/>
      <c r="W101" s="49"/>
      <c r="X101" s="49"/>
      <c r="Y101" s="49"/>
      <c r="Z101" s="49"/>
      <c r="AA101" s="49"/>
      <c r="AB101" s="49"/>
    </row>
    <row r="102" spans="1:28" x14ac:dyDescent="0.3">
      <c r="B102" s="40"/>
      <c r="C102" s="40"/>
      <c r="D102" s="40"/>
      <c r="E102" s="40"/>
      <c r="F102" s="40"/>
      <c r="G102" s="40"/>
      <c r="H102" s="40"/>
      <c r="I102" s="40"/>
      <c r="J102" s="40"/>
    </row>
    <row r="103" spans="1:28" x14ac:dyDescent="0.3">
      <c r="A103" s="24" t="s">
        <v>51</v>
      </c>
      <c r="B103" s="181" t="s">
        <v>33</v>
      </c>
      <c r="C103" s="182"/>
      <c r="D103" s="182"/>
      <c r="E103" s="182"/>
      <c r="F103" s="182"/>
      <c r="G103" s="182"/>
      <c r="H103" s="182"/>
      <c r="I103" s="182"/>
      <c r="J103" s="182"/>
      <c r="K103" s="182"/>
      <c r="L103" s="182"/>
      <c r="M103" s="182"/>
      <c r="N103" s="183"/>
    </row>
    <row r="104" spans="1:28" x14ac:dyDescent="0.3">
      <c r="A104" s="24"/>
      <c r="B104" s="40"/>
      <c r="C104" s="40"/>
      <c r="D104" s="40"/>
      <c r="E104" s="40"/>
      <c r="F104" s="40"/>
      <c r="G104" s="40"/>
      <c r="H104" s="40"/>
      <c r="I104" s="40"/>
      <c r="J104" s="40"/>
    </row>
    <row r="105" spans="1:28" x14ac:dyDescent="0.3">
      <c r="A105" s="12" t="s">
        <v>92</v>
      </c>
      <c r="B105" s="40"/>
      <c r="C105" s="40"/>
      <c r="D105" s="40"/>
      <c r="E105" s="40"/>
      <c r="F105" s="40"/>
      <c r="G105" s="40"/>
      <c r="H105" s="40"/>
      <c r="I105" s="40"/>
      <c r="J105" s="40"/>
    </row>
    <row r="106" spans="1:28" x14ac:dyDescent="0.3">
      <c r="A106" s="13" t="s">
        <v>52</v>
      </c>
      <c r="B106" s="40"/>
      <c r="C106" s="40"/>
      <c r="D106" s="40"/>
      <c r="E106" s="40"/>
      <c r="F106" s="40"/>
      <c r="G106" s="40"/>
      <c r="H106" s="40"/>
      <c r="I106" s="40"/>
      <c r="J106" s="40"/>
      <c r="K106" s="91"/>
      <c r="L106" s="91"/>
      <c r="M106" s="91"/>
    </row>
    <row r="107" spans="1:28" x14ac:dyDescent="0.3">
      <c r="A107" s="13" t="s">
        <v>53</v>
      </c>
      <c r="B107" s="40" t="s">
        <v>87</v>
      </c>
      <c r="C107" s="104">
        <v>169</v>
      </c>
      <c r="D107" s="104">
        <v>179</v>
      </c>
      <c r="E107" s="104">
        <v>174</v>
      </c>
      <c r="F107" s="104">
        <v>162</v>
      </c>
      <c r="G107" s="104">
        <v>161</v>
      </c>
      <c r="H107" s="104">
        <v>131</v>
      </c>
      <c r="I107" s="104">
        <v>138</v>
      </c>
      <c r="J107" s="104">
        <v>130</v>
      </c>
      <c r="K107" s="104">
        <v>138</v>
      </c>
      <c r="L107" s="104">
        <v>137</v>
      </c>
      <c r="M107" s="104">
        <v>98</v>
      </c>
      <c r="N107" s="104">
        <v>112</v>
      </c>
      <c r="Q107" s="49"/>
      <c r="R107" s="49"/>
      <c r="S107" s="49"/>
      <c r="T107" s="49"/>
      <c r="U107" s="49"/>
      <c r="V107" s="49"/>
      <c r="W107" s="49"/>
      <c r="X107" s="49"/>
      <c r="Y107" s="49"/>
      <c r="Z107" s="49"/>
      <c r="AA107" s="49"/>
      <c r="AB107" s="49"/>
    </row>
    <row r="108" spans="1:28" x14ac:dyDescent="0.3">
      <c r="A108" s="13" t="s">
        <v>54</v>
      </c>
      <c r="B108" s="40" t="s">
        <v>87</v>
      </c>
      <c r="C108" s="104">
        <v>130</v>
      </c>
      <c r="D108" s="104">
        <v>132</v>
      </c>
      <c r="E108" s="104">
        <v>143</v>
      </c>
      <c r="F108" s="104">
        <v>140</v>
      </c>
      <c r="G108" s="104">
        <v>130</v>
      </c>
      <c r="H108" s="104">
        <v>149</v>
      </c>
      <c r="I108" s="104">
        <v>151</v>
      </c>
      <c r="J108" s="104">
        <v>161</v>
      </c>
      <c r="K108" s="104">
        <v>140</v>
      </c>
      <c r="L108" s="104">
        <v>158</v>
      </c>
      <c r="M108" s="104">
        <v>152</v>
      </c>
      <c r="N108" s="104">
        <v>151</v>
      </c>
      <c r="Q108" s="49"/>
      <c r="R108" s="49"/>
      <c r="S108" s="49"/>
      <c r="T108" s="49"/>
      <c r="U108" s="49"/>
      <c r="V108" s="49"/>
      <c r="W108" s="49"/>
      <c r="X108" s="49"/>
      <c r="Y108" s="49"/>
      <c r="Z108" s="49"/>
      <c r="AA108" s="49"/>
      <c r="AB108" s="49"/>
    </row>
    <row r="109" spans="1:28" x14ac:dyDescent="0.3">
      <c r="A109" s="16" t="s">
        <v>55</v>
      </c>
      <c r="B109" s="40" t="s">
        <v>87</v>
      </c>
      <c r="C109" s="104">
        <v>4</v>
      </c>
      <c r="D109" s="104">
        <v>7</v>
      </c>
      <c r="E109" s="104">
        <v>6</v>
      </c>
      <c r="F109" s="104">
        <v>5</v>
      </c>
      <c r="G109" s="104">
        <v>9</v>
      </c>
      <c r="H109" s="104">
        <v>9</v>
      </c>
      <c r="I109" s="104">
        <v>6</v>
      </c>
      <c r="J109" s="104">
        <v>8</v>
      </c>
      <c r="K109" s="104">
        <v>5</v>
      </c>
      <c r="L109" s="104">
        <v>6</v>
      </c>
      <c r="M109" s="104">
        <v>6</v>
      </c>
      <c r="N109" s="104">
        <v>6</v>
      </c>
      <c r="Q109" s="49"/>
      <c r="R109" s="49"/>
      <c r="S109" s="49"/>
      <c r="T109" s="49"/>
      <c r="U109" s="49"/>
      <c r="V109" s="49"/>
      <c r="W109" s="49"/>
      <c r="X109" s="49"/>
      <c r="Y109" s="49"/>
      <c r="Z109" s="49"/>
      <c r="AA109" s="49"/>
      <c r="AB109" s="49"/>
    </row>
    <row r="110" spans="1:28" x14ac:dyDescent="0.3">
      <c r="A110" s="16"/>
      <c r="B110" s="40"/>
      <c r="C110" s="41"/>
      <c r="D110" s="41"/>
      <c r="E110" s="41"/>
      <c r="F110" s="41"/>
      <c r="G110" s="41"/>
      <c r="H110" s="41"/>
      <c r="I110" s="41"/>
      <c r="J110" s="41"/>
      <c r="K110" s="104"/>
      <c r="L110" s="104"/>
      <c r="M110" s="104"/>
      <c r="Q110" s="49"/>
      <c r="R110" s="49"/>
      <c r="S110" s="49"/>
      <c r="T110" s="49"/>
      <c r="U110" s="49"/>
      <c r="V110" s="49"/>
      <c r="W110" s="49"/>
      <c r="X110" s="49"/>
      <c r="Y110" s="49"/>
      <c r="Z110" s="49"/>
      <c r="AA110" s="49"/>
      <c r="AB110" s="49"/>
    </row>
    <row r="111" spans="1:28" x14ac:dyDescent="0.3">
      <c r="A111" s="12" t="s">
        <v>56</v>
      </c>
      <c r="B111" s="42" t="s">
        <v>87</v>
      </c>
      <c r="C111" s="43">
        <v>303</v>
      </c>
      <c r="D111" s="43">
        <v>318</v>
      </c>
      <c r="E111" s="43">
        <v>323</v>
      </c>
      <c r="F111" s="43">
        <v>307</v>
      </c>
      <c r="G111" s="43">
        <v>300</v>
      </c>
      <c r="H111" s="43">
        <v>289</v>
      </c>
      <c r="I111" s="43">
        <v>295</v>
      </c>
      <c r="J111" s="43">
        <f>J107+J108+J109</f>
        <v>299</v>
      </c>
      <c r="K111" s="43">
        <f t="shared" ref="K111:M111" si="13">K107+K108+K109</f>
        <v>283</v>
      </c>
      <c r="L111" s="43">
        <f t="shared" si="13"/>
        <v>301</v>
      </c>
      <c r="M111" s="43">
        <f t="shared" si="13"/>
        <v>256</v>
      </c>
      <c r="N111" s="43">
        <f>N107+N108+N109</f>
        <v>269</v>
      </c>
      <c r="Q111" s="159"/>
      <c r="R111" s="159"/>
      <c r="S111" s="159"/>
      <c r="T111" s="159"/>
      <c r="U111" s="159"/>
      <c r="V111" s="159"/>
      <c r="W111" s="159"/>
      <c r="X111" s="159"/>
      <c r="Y111" s="159"/>
      <c r="Z111" s="159"/>
      <c r="AA111" s="159"/>
      <c r="AB111" s="159"/>
    </row>
    <row r="112" spans="1:28" x14ac:dyDescent="0.3">
      <c r="A112" s="16"/>
      <c r="B112" s="40"/>
      <c r="C112" s="41"/>
      <c r="D112" s="41"/>
      <c r="E112" s="41"/>
      <c r="F112" s="41"/>
      <c r="G112" s="41"/>
      <c r="H112" s="41"/>
      <c r="I112" s="41"/>
      <c r="J112" s="41"/>
      <c r="K112" s="104"/>
      <c r="L112" s="104"/>
      <c r="M112" s="104"/>
      <c r="Q112" s="49"/>
      <c r="R112" s="49"/>
      <c r="S112" s="49"/>
      <c r="T112" s="49"/>
      <c r="U112" s="49"/>
      <c r="V112" s="49"/>
      <c r="W112" s="49"/>
      <c r="X112" s="49"/>
      <c r="Y112" s="49"/>
      <c r="Z112" s="49"/>
      <c r="AA112" s="49"/>
      <c r="AB112" s="49"/>
    </row>
    <row r="113" spans="1:28" x14ac:dyDescent="0.3">
      <c r="A113" s="12" t="s">
        <v>88</v>
      </c>
      <c r="B113" s="40"/>
      <c r="C113" s="41"/>
      <c r="D113" s="41"/>
      <c r="E113" s="41"/>
      <c r="F113" s="41"/>
      <c r="G113" s="41"/>
      <c r="H113" s="41"/>
      <c r="I113" s="41"/>
      <c r="J113" s="41"/>
      <c r="K113" s="41"/>
      <c r="L113" s="41"/>
      <c r="M113" s="41"/>
      <c r="N113" s="41"/>
      <c r="Q113" s="49"/>
      <c r="R113" s="49"/>
      <c r="S113" s="49"/>
      <c r="T113" s="49"/>
      <c r="U113" s="49"/>
      <c r="V113" s="49"/>
      <c r="W113" s="49"/>
      <c r="X113" s="49"/>
      <c r="Y113" s="49"/>
      <c r="Z113" s="49"/>
      <c r="AA113" s="49"/>
      <c r="AB113" s="49"/>
    </row>
    <row r="114" spans="1:28" x14ac:dyDescent="0.3">
      <c r="A114" s="13" t="s">
        <v>52</v>
      </c>
      <c r="B114" s="40"/>
      <c r="C114" s="41"/>
      <c r="D114" s="41"/>
      <c r="E114" s="41"/>
      <c r="F114" s="41"/>
      <c r="G114" s="41"/>
      <c r="H114" s="41"/>
      <c r="I114" s="41"/>
      <c r="J114" s="41"/>
      <c r="K114" s="104"/>
      <c r="L114" s="104"/>
      <c r="M114" s="104"/>
      <c r="Q114" s="49"/>
      <c r="R114" s="49"/>
      <c r="S114" s="49"/>
      <c r="T114" s="49"/>
      <c r="U114" s="49"/>
      <c r="V114" s="49"/>
      <c r="W114" s="49"/>
      <c r="X114" s="49"/>
      <c r="Y114" s="49"/>
      <c r="Z114" s="49"/>
      <c r="AA114" s="49"/>
      <c r="AB114" s="49"/>
    </row>
    <row r="115" spans="1:28" x14ac:dyDescent="0.3">
      <c r="A115" s="13" t="s">
        <v>53</v>
      </c>
      <c r="B115" s="40" t="s">
        <v>87</v>
      </c>
      <c r="C115" s="104">
        <v>164</v>
      </c>
      <c r="D115" s="104">
        <v>170</v>
      </c>
      <c r="E115" s="104">
        <v>162</v>
      </c>
      <c r="F115" s="104">
        <v>153</v>
      </c>
      <c r="G115" s="104">
        <v>153</v>
      </c>
      <c r="H115" s="104">
        <v>132</v>
      </c>
      <c r="I115" s="104">
        <v>134</v>
      </c>
      <c r="J115" s="104">
        <v>125</v>
      </c>
      <c r="K115" s="104">
        <v>127</v>
      </c>
      <c r="L115" s="104">
        <v>134</v>
      </c>
      <c r="M115" s="104">
        <v>113</v>
      </c>
      <c r="N115" s="104">
        <v>142</v>
      </c>
      <c r="Q115" s="49"/>
      <c r="R115" s="49"/>
      <c r="S115" s="49"/>
      <c r="T115" s="49"/>
      <c r="U115" s="49"/>
      <c r="V115" s="49"/>
      <c r="W115" s="49"/>
      <c r="X115" s="49"/>
      <c r="Y115" s="49"/>
      <c r="Z115" s="49"/>
      <c r="AA115" s="49"/>
      <c r="AB115" s="49"/>
    </row>
    <row r="116" spans="1:28" x14ac:dyDescent="0.3">
      <c r="A116" s="13" t="s">
        <v>54</v>
      </c>
      <c r="B116" s="40" t="s">
        <v>87</v>
      </c>
      <c r="C116" s="104">
        <v>123</v>
      </c>
      <c r="D116" s="104">
        <v>139</v>
      </c>
      <c r="E116" s="104">
        <v>145</v>
      </c>
      <c r="F116" s="104">
        <v>140</v>
      </c>
      <c r="G116" s="104">
        <v>123</v>
      </c>
      <c r="H116" s="104">
        <v>147</v>
      </c>
      <c r="I116" s="104">
        <v>153</v>
      </c>
      <c r="J116" s="104">
        <v>166</v>
      </c>
      <c r="K116" s="104">
        <v>139</v>
      </c>
      <c r="L116" s="104">
        <v>162</v>
      </c>
      <c r="M116" s="104">
        <v>159</v>
      </c>
      <c r="N116" s="104">
        <v>160</v>
      </c>
      <c r="Q116" s="49"/>
      <c r="R116" s="49"/>
      <c r="S116" s="49"/>
      <c r="T116" s="49"/>
      <c r="U116" s="49"/>
      <c r="V116" s="49"/>
      <c r="W116" s="49"/>
      <c r="X116" s="49"/>
      <c r="Y116" s="49"/>
      <c r="Z116" s="49"/>
      <c r="AA116" s="49"/>
      <c r="AB116" s="49"/>
    </row>
    <row r="117" spans="1:28" x14ac:dyDescent="0.3">
      <c r="A117" s="13" t="s">
        <v>55</v>
      </c>
      <c r="B117" s="40" t="s">
        <v>87</v>
      </c>
      <c r="C117" s="104">
        <v>4</v>
      </c>
      <c r="D117" s="104">
        <v>6</v>
      </c>
      <c r="E117" s="104">
        <v>6</v>
      </c>
      <c r="F117" s="104">
        <v>6</v>
      </c>
      <c r="G117" s="104">
        <v>9</v>
      </c>
      <c r="H117" s="104">
        <v>9</v>
      </c>
      <c r="I117" s="104">
        <v>8</v>
      </c>
      <c r="J117" s="104">
        <v>8</v>
      </c>
      <c r="K117" s="104">
        <v>6</v>
      </c>
      <c r="L117" s="104">
        <v>8</v>
      </c>
      <c r="M117" s="104">
        <v>7</v>
      </c>
      <c r="N117" s="104">
        <v>9</v>
      </c>
      <c r="Q117" s="49"/>
      <c r="R117" s="49"/>
      <c r="S117" s="49"/>
      <c r="T117" s="49"/>
      <c r="U117" s="49"/>
      <c r="V117" s="49"/>
      <c r="W117" s="49"/>
      <c r="X117" s="49"/>
      <c r="Y117" s="49"/>
      <c r="Z117" s="49"/>
      <c r="AA117" s="49"/>
      <c r="AB117" s="49"/>
    </row>
    <row r="118" spans="1:28" x14ac:dyDescent="0.3">
      <c r="B118" s="40"/>
      <c r="C118" s="41"/>
      <c r="D118" s="41"/>
      <c r="E118" s="41"/>
      <c r="F118" s="41"/>
      <c r="G118" s="41"/>
      <c r="H118" s="41"/>
      <c r="I118" s="41"/>
      <c r="J118" s="41"/>
      <c r="K118" s="104"/>
      <c r="L118" s="104"/>
      <c r="M118" s="104"/>
      <c r="Q118" s="49"/>
      <c r="R118" s="49"/>
      <c r="S118" s="49"/>
      <c r="T118" s="49"/>
      <c r="U118" s="49"/>
      <c r="V118" s="49"/>
      <c r="W118" s="49"/>
      <c r="X118" s="49"/>
      <c r="Y118" s="49"/>
      <c r="Z118" s="49"/>
      <c r="AA118" s="49"/>
      <c r="AB118" s="49"/>
    </row>
    <row r="119" spans="1:28" x14ac:dyDescent="0.3">
      <c r="A119" s="12" t="s">
        <v>57</v>
      </c>
      <c r="B119" s="42" t="s">
        <v>87</v>
      </c>
      <c r="C119" s="42">
        <v>291</v>
      </c>
      <c r="D119" s="42">
        <v>315</v>
      </c>
      <c r="E119" s="42">
        <v>313</v>
      </c>
      <c r="F119" s="42">
        <v>299</v>
      </c>
      <c r="G119" s="42">
        <v>285</v>
      </c>
      <c r="H119" s="42">
        <v>288</v>
      </c>
      <c r="I119" s="42">
        <v>295</v>
      </c>
      <c r="J119" s="42">
        <f>J115+J116+J117</f>
        <v>299</v>
      </c>
      <c r="K119" s="42">
        <f>K115+K116+K117</f>
        <v>272</v>
      </c>
      <c r="L119" s="42">
        <f t="shared" ref="L119:M119" si="14">L115+L116+L117</f>
        <v>304</v>
      </c>
      <c r="M119" s="42">
        <f t="shared" si="14"/>
        <v>279</v>
      </c>
      <c r="N119" s="42">
        <f>N115+N116+N117</f>
        <v>311</v>
      </c>
      <c r="Q119" s="159"/>
      <c r="R119" s="159"/>
      <c r="S119" s="159"/>
      <c r="T119" s="159"/>
      <c r="U119" s="159"/>
      <c r="V119" s="159"/>
      <c r="W119" s="159"/>
      <c r="X119" s="159"/>
      <c r="Y119" s="159"/>
      <c r="Z119" s="159"/>
      <c r="AA119" s="159"/>
      <c r="AB119" s="159"/>
    </row>
    <row r="120" spans="1:28" x14ac:dyDescent="0.3">
      <c r="B120" s="40"/>
      <c r="C120" s="40"/>
      <c r="D120" s="40"/>
      <c r="E120" s="40"/>
      <c r="F120" s="40"/>
      <c r="G120" s="40"/>
      <c r="H120" s="40"/>
      <c r="I120" s="40"/>
      <c r="J120" s="40"/>
    </row>
    <row r="121" spans="1:28" x14ac:dyDescent="0.3">
      <c r="A121" s="24" t="s">
        <v>227</v>
      </c>
      <c r="B121" s="181" t="s">
        <v>33</v>
      </c>
      <c r="C121" s="182"/>
      <c r="D121" s="182"/>
      <c r="E121" s="182"/>
      <c r="F121" s="182"/>
      <c r="G121" s="182"/>
      <c r="H121" s="182"/>
      <c r="I121" s="182"/>
      <c r="J121" s="182"/>
      <c r="K121" s="182"/>
      <c r="L121" s="182"/>
      <c r="M121" s="182"/>
      <c r="N121" s="183"/>
    </row>
    <row r="122" spans="1:28" x14ac:dyDescent="0.3">
      <c r="B122" s="40"/>
      <c r="C122" s="40"/>
      <c r="D122" s="40"/>
      <c r="E122" s="40"/>
      <c r="F122" s="40"/>
      <c r="G122" s="40"/>
      <c r="H122" s="40"/>
      <c r="I122" s="40"/>
      <c r="J122" s="40"/>
    </row>
    <row r="123" spans="1:28" x14ac:dyDescent="0.3">
      <c r="A123" s="12" t="s">
        <v>232</v>
      </c>
      <c r="B123" s="42" t="s">
        <v>87</v>
      </c>
      <c r="C123" s="42">
        <v>1680</v>
      </c>
      <c r="D123" s="42">
        <v>1636</v>
      </c>
      <c r="E123" s="42">
        <v>1751</v>
      </c>
      <c r="F123" s="42">
        <v>1733</v>
      </c>
      <c r="G123" s="42">
        <v>1760</v>
      </c>
      <c r="H123" s="42">
        <v>1665</v>
      </c>
      <c r="I123" s="42">
        <v>1730</v>
      </c>
      <c r="J123" s="42">
        <v>1747</v>
      </c>
      <c r="K123" s="42">
        <v>1821</v>
      </c>
      <c r="L123" s="42">
        <v>1696</v>
      </c>
      <c r="M123" s="42">
        <v>1449</v>
      </c>
      <c r="N123" s="42">
        <v>1276</v>
      </c>
      <c r="Q123" s="159"/>
      <c r="R123" s="159"/>
      <c r="S123" s="159"/>
      <c r="T123" s="159"/>
      <c r="U123" s="159"/>
      <c r="V123" s="159"/>
      <c r="W123" s="159"/>
      <c r="X123" s="159"/>
      <c r="Y123" s="159"/>
      <c r="Z123" s="159"/>
      <c r="AA123" s="159"/>
      <c r="AB123" s="159"/>
    </row>
    <row r="124" spans="1:28" x14ac:dyDescent="0.3">
      <c r="B124" s="40"/>
      <c r="C124" s="40"/>
      <c r="D124" s="40"/>
      <c r="E124" s="40"/>
      <c r="F124" s="40"/>
      <c r="G124" s="40"/>
      <c r="H124" s="40"/>
      <c r="I124" s="40"/>
      <c r="J124" s="40"/>
    </row>
    <row r="125" spans="1:28" x14ac:dyDescent="0.3">
      <c r="A125" s="13" t="s">
        <v>58</v>
      </c>
    </row>
    <row r="127" spans="1:28" x14ac:dyDescent="0.3">
      <c r="A127" s="12" t="s">
        <v>59</v>
      </c>
    </row>
    <row r="128" spans="1:28" x14ac:dyDescent="0.3">
      <c r="A128" s="13" t="s">
        <v>95</v>
      </c>
    </row>
    <row r="129" spans="1:2" x14ac:dyDescent="0.3">
      <c r="A129" s="13" t="s">
        <v>60</v>
      </c>
    </row>
    <row r="130" spans="1:2" x14ac:dyDescent="0.3">
      <c r="A130" s="13" t="s">
        <v>61</v>
      </c>
    </row>
    <row r="131" spans="1:2" x14ac:dyDescent="0.3">
      <c r="A131" s="13" t="s">
        <v>62</v>
      </c>
    </row>
    <row r="132" spans="1:2" x14ac:dyDescent="0.3">
      <c r="A132" s="13" t="s">
        <v>63</v>
      </c>
    </row>
    <row r="133" spans="1:2" x14ac:dyDescent="0.3">
      <c r="A133" s="13" t="s">
        <v>64</v>
      </c>
    </row>
    <row r="134" spans="1:2" x14ac:dyDescent="0.3">
      <c r="A134" s="13" t="s">
        <v>65</v>
      </c>
    </row>
    <row r="135" spans="1:2" x14ac:dyDescent="0.3">
      <c r="A135" s="13" t="s">
        <v>66</v>
      </c>
    </row>
    <row r="136" spans="1:2" x14ac:dyDescent="0.3">
      <c r="A136" s="13" t="s">
        <v>67</v>
      </c>
    </row>
    <row r="137" spans="1:2" x14ac:dyDescent="0.3">
      <c r="A137" s="13" t="s">
        <v>68</v>
      </c>
      <c r="B137" s="15"/>
    </row>
    <row r="138" spans="1:2" x14ac:dyDescent="0.3">
      <c r="A138" s="13" t="s">
        <v>69</v>
      </c>
      <c r="B138" s="15"/>
    </row>
    <row r="139" spans="1:2" x14ac:dyDescent="0.3">
      <c r="A139" s="13" t="s">
        <v>70</v>
      </c>
      <c r="B139" s="15"/>
    </row>
    <row r="140" spans="1:2" x14ac:dyDescent="0.3">
      <c r="A140" s="13" t="s">
        <v>71</v>
      </c>
      <c r="B140" s="15"/>
    </row>
    <row r="141" spans="1:2" x14ac:dyDescent="0.3">
      <c r="A141" s="13" t="s">
        <v>72</v>
      </c>
      <c r="B141" s="15"/>
    </row>
    <row r="142" spans="1:2" x14ac:dyDescent="0.3">
      <c r="A142" s="20" t="s">
        <v>73</v>
      </c>
      <c r="B142" s="15"/>
    </row>
    <row r="143" spans="1:2" x14ac:dyDescent="0.3">
      <c r="A143" s="163" t="s">
        <v>74</v>
      </c>
      <c r="B143" s="163"/>
    </row>
    <row r="144" spans="1:2" x14ac:dyDescent="0.3">
      <c r="A144" s="20" t="s">
        <v>75</v>
      </c>
      <c r="B144" s="15"/>
    </row>
    <row r="145" spans="1:2" x14ac:dyDescent="0.3">
      <c r="A145" s="13" t="s">
        <v>76</v>
      </c>
      <c r="B145" s="15"/>
    </row>
    <row r="146" spans="1:2" x14ac:dyDescent="0.3">
      <c r="A146" s="22" t="s">
        <v>77</v>
      </c>
    </row>
    <row r="147" spans="1:2" x14ac:dyDescent="0.3">
      <c r="A147" s="22" t="s">
        <v>78</v>
      </c>
    </row>
    <row r="148" spans="1:2" x14ac:dyDescent="0.3">
      <c r="A148" s="13" t="s">
        <v>207</v>
      </c>
    </row>
    <row r="149" spans="1:2" x14ac:dyDescent="0.3">
      <c r="A149" s="13" t="s">
        <v>216</v>
      </c>
    </row>
    <row r="150" spans="1:2" x14ac:dyDescent="0.3">
      <c r="A150" s="13" t="s">
        <v>230</v>
      </c>
    </row>
    <row r="151" spans="1:2" x14ac:dyDescent="0.3">
      <c r="A151" s="13" t="s">
        <v>229</v>
      </c>
    </row>
    <row r="152" spans="1:2" x14ac:dyDescent="0.3">
      <c r="A152" s="13" t="s">
        <v>231</v>
      </c>
    </row>
    <row r="153" spans="1:2" x14ac:dyDescent="0.3">
      <c r="A153" s="13" t="s">
        <v>238</v>
      </c>
    </row>
  </sheetData>
  <mergeCells count="12">
    <mergeCell ref="B121:N121"/>
    <mergeCell ref="B63:N63"/>
    <mergeCell ref="B3:N3"/>
    <mergeCell ref="B13:N13"/>
    <mergeCell ref="B28:N28"/>
    <mergeCell ref="B41:N41"/>
    <mergeCell ref="B51:N51"/>
    <mergeCell ref="B82:N82"/>
    <mergeCell ref="B94:N94"/>
    <mergeCell ref="B103:N103"/>
    <mergeCell ref="B22:N22"/>
    <mergeCell ref="B66:N66"/>
  </mergeCells>
  <hyperlinks>
    <hyperlink ref="A146" r:id="rId1" location="glossary" display="   UK pension surveys: redevelopment and 2019 results" xr:uid="{3290E6FC-F230-4EFD-A2E3-DF40EB2D5EBD}"/>
    <hyperlink ref="A147" r:id="rId2" display="   FSPS questionnaire" xr:uid="{BB68B3E1-FEE8-45C5-9007-6336C8953457}"/>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31E7A-D4EE-43BF-A5C9-E4DAB7BC0CA6}">
  <sheetPr>
    <tabColor theme="0"/>
  </sheetPr>
  <dimension ref="A1:AB148"/>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9.1796875" defaultRowHeight="14" x14ac:dyDescent="0.3"/>
  <cols>
    <col min="1" max="1" width="94.81640625" style="13" customWidth="1"/>
    <col min="2" max="10" width="12.1796875" style="13" customWidth="1"/>
    <col min="11" max="11" width="12" style="13" customWidth="1"/>
    <col min="12" max="14" width="12.1796875" style="13" customWidth="1"/>
    <col min="15" max="20" width="9.1796875" style="13"/>
    <col min="21" max="21" width="10.453125" style="13" bestFit="1" customWidth="1"/>
    <col min="22" max="16384" width="9.1796875" style="13"/>
  </cols>
  <sheetData>
    <row r="1" spans="1:28" x14ac:dyDescent="0.3">
      <c r="A1" s="24" t="s">
        <v>84</v>
      </c>
      <c r="J1" s="17"/>
    </row>
    <row r="2" spans="1:28" x14ac:dyDescent="0.3">
      <c r="A2" s="30"/>
      <c r="B2" s="75" t="s">
        <v>8</v>
      </c>
      <c r="C2" s="76" t="s">
        <v>9</v>
      </c>
      <c r="D2" s="77" t="s">
        <v>10</v>
      </c>
      <c r="E2" s="75" t="s">
        <v>11</v>
      </c>
      <c r="F2" s="78" t="s">
        <v>12</v>
      </c>
      <c r="G2" s="75" t="s">
        <v>13</v>
      </c>
      <c r="H2" s="79" t="s">
        <v>14</v>
      </c>
      <c r="I2" s="74" t="s">
        <v>15</v>
      </c>
      <c r="J2" s="79" t="s">
        <v>16</v>
      </c>
      <c r="K2" s="79" t="s">
        <v>94</v>
      </c>
      <c r="L2" s="79" t="s">
        <v>187</v>
      </c>
      <c r="M2" s="79" t="s">
        <v>208</v>
      </c>
      <c r="N2" s="79" t="s">
        <v>219</v>
      </c>
    </row>
    <row r="3" spans="1:28" x14ac:dyDescent="0.3">
      <c r="A3" s="29" t="s">
        <v>17</v>
      </c>
      <c r="B3" s="171" t="s">
        <v>93</v>
      </c>
      <c r="C3" s="172"/>
      <c r="D3" s="172"/>
      <c r="E3" s="172"/>
      <c r="F3" s="172"/>
      <c r="G3" s="172"/>
      <c r="H3" s="172"/>
      <c r="I3" s="172"/>
      <c r="J3" s="172"/>
      <c r="K3" s="172"/>
      <c r="L3" s="172"/>
      <c r="M3" s="172"/>
      <c r="N3" s="173"/>
      <c r="O3" s="15"/>
      <c r="P3" s="15"/>
      <c r="Q3" s="15"/>
      <c r="R3" s="15"/>
    </row>
    <row r="4" spans="1:28" x14ac:dyDescent="0.3">
      <c r="A4" s="26"/>
      <c r="B4" s="50"/>
      <c r="C4" s="50"/>
      <c r="D4" s="50"/>
      <c r="E4" s="50"/>
      <c r="F4" s="50"/>
      <c r="G4" s="50"/>
      <c r="H4" s="50"/>
      <c r="I4" s="50"/>
      <c r="J4" s="50"/>
      <c r="K4" s="15"/>
      <c r="L4" s="15"/>
      <c r="M4" s="15"/>
      <c r="N4" s="15"/>
      <c r="O4" s="15"/>
      <c r="P4" s="15"/>
      <c r="Q4" s="15"/>
      <c r="R4" s="15"/>
    </row>
    <row r="5" spans="1:28" x14ac:dyDescent="0.3">
      <c r="A5" s="16" t="s">
        <v>18</v>
      </c>
      <c r="B5" s="48">
        <v>2.2799999999999998</v>
      </c>
      <c r="C5" s="48">
        <v>2.31</v>
      </c>
      <c r="D5" s="48">
        <v>2.35</v>
      </c>
      <c r="E5" s="48">
        <v>2.33</v>
      </c>
      <c r="F5" s="48">
        <v>2.33</v>
      </c>
      <c r="G5" s="48">
        <v>2.36</v>
      </c>
      <c r="H5" s="48">
        <v>2.4300000000000002</v>
      </c>
      <c r="I5" s="48">
        <v>2.5099999999999998</v>
      </c>
      <c r="J5" s="48">
        <v>2.5099999999999998</v>
      </c>
      <c r="K5" s="48">
        <v>2.5299999999999998</v>
      </c>
      <c r="L5" s="48">
        <v>2.56</v>
      </c>
      <c r="M5" s="48">
        <v>2.5299999999999998</v>
      </c>
      <c r="N5" s="48">
        <v>2.5499999999999998</v>
      </c>
      <c r="O5" s="15"/>
      <c r="P5" s="48"/>
      <c r="Q5" s="48"/>
      <c r="R5" s="48"/>
      <c r="S5" s="48"/>
      <c r="T5" s="48"/>
      <c r="U5" s="48"/>
      <c r="V5" s="48"/>
      <c r="W5" s="48"/>
      <c r="X5" s="48"/>
      <c r="Y5" s="48"/>
      <c r="Z5" s="48"/>
      <c r="AA5" s="48"/>
      <c r="AB5" s="48"/>
    </row>
    <row r="6" spans="1:28" x14ac:dyDescent="0.3">
      <c r="A6" s="16" t="s">
        <v>19</v>
      </c>
      <c r="B6" s="48">
        <v>2.37</v>
      </c>
      <c r="C6" s="48">
        <v>2.37</v>
      </c>
      <c r="D6" s="48">
        <v>2.37</v>
      </c>
      <c r="E6" s="48">
        <v>2.39</v>
      </c>
      <c r="F6" s="48">
        <v>2.38</v>
      </c>
      <c r="G6" s="48">
        <v>2.42</v>
      </c>
      <c r="H6" s="48">
        <v>2.42</v>
      </c>
      <c r="I6" s="48">
        <v>2.58</v>
      </c>
      <c r="J6" s="48">
        <v>2.62</v>
      </c>
      <c r="K6" s="48">
        <v>2.63</v>
      </c>
      <c r="L6" s="48">
        <v>2.66</v>
      </c>
      <c r="M6" s="48">
        <v>2.57</v>
      </c>
      <c r="N6" s="48">
        <v>2.64</v>
      </c>
      <c r="O6" s="15"/>
      <c r="P6" s="48"/>
      <c r="Q6" s="48"/>
      <c r="R6" s="48"/>
      <c r="S6" s="48"/>
      <c r="T6" s="48"/>
      <c r="U6" s="48"/>
      <c r="V6" s="48"/>
      <c r="W6" s="48"/>
      <c r="X6" s="48"/>
      <c r="Y6" s="48"/>
      <c r="Z6" s="48"/>
      <c r="AA6" s="48"/>
      <c r="AB6" s="48"/>
    </row>
    <row r="7" spans="1:28" x14ac:dyDescent="0.3">
      <c r="A7" s="16" t="s">
        <v>20</v>
      </c>
      <c r="B7" s="48">
        <v>2.0299999999999998</v>
      </c>
      <c r="C7" s="48">
        <v>2.08</v>
      </c>
      <c r="D7" s="48">
        <v>2.2799999999999998</v>
      </c>
      <c r="E7" s="48">
        <v>2.2799999999999998</v>
      </c>
      <c r="F7" s="48">
        <v>2.29</v>
      </c>
      <c r="G7" s="48">
        <v>2.3199999999999998</v>
      </c>
      <c r="H7" s="48">
        <v>2.4</v>
      </c>
      <c r="I7" s="48">
        <v>2.52</v>
      </c>
      <c r="J7" s="48">
        <v>2.36</v>
      </c>
      <c r="K7" s="48">
        <v>2.41</v>
      </c>
      <c r="L7" s="48">
        <v>2.44</v>
      </c>
      <c r="M7" s="48">
        <v>2.46</v>
      </c>
      <c r="N7" s="48">
        <v>2.4500000000000002</v>
      </c>
      <c r="O7" s="15"/>
      <c r="P7" s="48"/>
      <c r="Q7" s="48"/>
      <c r="R7" s="48"/>
      <c r="S7" s="48"/>
      <c r="T7" s="48"/>
      <c r="U7" s="48"/>
      <c r="V7" s="48"/>
      <c r="W7" s="48"/>
      <c r="X7" s="48"/>
      <c r="Y7" s="48"/>
      <c r="Z7" s="48"/>
      <c r="AA7" s="48"/>
      <c r="AB7" s="48"/>
    </row>
    <row r="8" spans="1:28" x14ac:dyDescent="0.3">
      <c r="A8" s="14"/>
      <c r="B8" s="45"/>
      <c r="C8" s="45"/>
      <c r="D8" s="45"/>
      <c r="E8" s="46"/>
      <c r="F8" s="46"/>
      <c r="G8" s="45"/>
      <c r="H8" s="45"/>
      <c r="I8" s="46"/>
      <c r="J8" s="46"/>
      <c r="K8" s="15"/>
      <c r="L8" s="15"/>
      <c r="M8" s="15"/>
      <c r="N8" s="15"/>
      <c r="O8" s="15"/>
      <c r="P8" s="48"/>
      <c r="Q8" s="48"/>
      <c r="R8" s="48"/>
      <c r="S8" s="48"/>
      <c r="T8" s="48"/>
      <c r="U8" s="48"/>
      <c r="V8" s="48"/>
      <c r="W8" s="48"/>
      <c r="X8" s="48"/>
      <c r="Y8" s="48"/>
      <c r="Z8" s="48"/>
      <c r="AA8" s="48"/>
      <c r="AB8" s="48"/>
    </row>
    <row r="9" spans="1:28" x14ac:dyDescent="0.3">
      <c r="A9" s="14" t="s">
        <v>21</v>
      </c>
      <c r="B9" s="47">
        <v>6.68</v>
      </c>
      <c r="C9" s="47">
        <v>6.76</v>
      </c>
      <c r="D9" s="47">
        <v>7</v>
      </c>
      <c r="E9" s="47">
        <v>7</v>
      </c>
      <c r="F9" s="47">
        <v>7</v>
      </c>
      <c r="G9" s="47">
        <v>7.1</v>
      </c>
      <c r="H9" s="47">
        <v>7.25</v>
      </c>
      <c r="I9" s="47">
        <v>7.6099999999999994</v>
      </c>
      <c r="J9" s="47">
        <f>J5+J6+J7</f>
        <v>7.49</v>
      </c>
      <c r="K9" s="47">
        <f t="shared" ref="K9:N9" si="0">K5+K6+K7</f>
        <v>7.57</v>
      </c>
      <c r="L9" s="47">
        <f t="shared" si="0"/>
        <v>7.66</v>
      </c>
      <c r="M9" s="47">
        <f t="shared" si="0"/>
        <v>7.56</v>
      </c>
      <c r="N9" s="47">
        <f t="shared" si="0"/>
        <v>7.64</v>
      </c>
      <c r="O9" s="15"/>
      <c r="P9" s="158"/>
      <c r="Q9" s="158"/>
      <c r="R9" s="158"/>
      <c r="S9" s="158"/>
      <c r="T9" s="158"/>
      <c r="U9" s="158"/>
      <c r="V9" s="158"/>
      <c r="W9" s="158"/>
      <c r="X9" s="158"/>
      <c r="Y9" s="158"/>
      <c r="Z9" s="158"/>
      <c r="AA9" s="158"/>
      <c r="AB9" s="158"/>
    </row>
    <row r="10" spans="1:28" x14ac:dyDescent="0.3">
      <c r="A10" s="14" t="s">
        <v>22</v>
      </c>
      <c r="B10" s="47">
        <v>33.230000000000004</v>
      </c>
      <c r="C10" s="47">
        <v>34.03</v>
      </c>
      <c r="D10" s="47">
        <v>33.74</v>
      </c>
      <c r="E10" s="47">
        <v>33.78</v>
      </c>
      <c r="F10" s="47">
        <v>34.120000000000005</v>
      </c>
      <c r="G10" s="47">
        <v>35.24</v>
      </c>
      <c r="H10" s="47">
        <v>35.540000000000006</v>
      </c>
      <c r="I10" s="47">
        <v>35.519999999999996</v>
      </c>
      <c r="J10" s="47">
        <f>'Private sector DBH'!J9+'Private sector DC'!J9</f>
        <v>35.89</v>
      </c>
      <c r="K10" s="47">
        <f>'Private sector DBH'!K9+'Private sector DC'!K9</f>
        <v>36.67</v>
      </c>
      <c r="L10" s="47">
        <f>'Private sector DBH'!L9+'Private sector DC'!L9</f>
        <v>37.58</v>
      </c>
      <c r="M10" s="47">
        <f>'Private sector DBH'!M9+'Private sector DC'!M9</f>
        <v>37.450000000000003</v>
      </c>
      <c r="N10" s="47">
        <f>'Private sector DBH'!N9+'Private sector DC'!N9</f>
        <v>38.43</v>
      </c>
      <c r="O10" s="15"/>
      <c r="P10" s="158"/>
      <c r="Q10" s="158"/>
      <c r="R10" s="158"/>
      <c r="S10" s="158"/>
      <c r="T10" s="158"/>
      <c r="U10" s="158"/>
      <c r="V10" s="158"/>
      <c r="W10" s="158"/>
      <c r="X10" s="158"/>
      <c r="Y10" s="158"/>
      <c r="Z10" s="158"/>
      <c r="AA10" s="158"/>
      <c r="AB10" s="158"/>
    </row>
    <row r="11" spans="1:28" x14ac:dyDescent="0.3">
      <c r="A11" s="12" t="s">
        <v>23</v>
      </c>
      <c r="B11" s="47">
        <v>39.910000000000004</v>
      </c>
      <c r="C11" s="47">
        <v>40.79</v>
      </c>
      <c r="D11" s="47">
        <v>40.74</v>
      </c>
      <c r="E11" s="47">
        <v>40.78</v>
      </c>
      <c r="F11" s="47">
        <v>41.120000000000005</v>
      </c>
      <c r="G11" s="47">
        <v>42.34</v>
      </c>
      <c r="H11" s="47">
        <v>42.790000000000006</v>
      </c>
      <c r="I11" s="47">
        <v>43.129999999999995</v>
      </c>
      <c r="J11" s="47">
        <f>J10+J9</f>
        <v>43.38</v>
      </c>
      <c r="K11" s="47">
        <f t="shared" ref="K11:N11" si="1">K10+K9</f>
        <v>44.24</v>
      </c>
      <c r="L11" s="47">
        <f t="shared" si="1"/>
        <v>45.239999999999995</v>
      </c>
      <c r="M11" s="47">
        <f t="shared" si="1"/>
        <v>45.010000000000005</v>
      </c>
      <c r="N11" s="47">
        <f t="shared" si="1"/>
        <v>46.07</v>
      </c>
      <c r="O11" s="15"/>
      <c r="P11" s="158"/>
      <c r="Q11" s="158"/>
      <c r="R11" s="158"/>
      <c r="S11" s="158"/>
      <c r="T11" s="158"/>
      <c r="U11" s="158"/>
      <c r="V11" s="158"/>
      <c r="W11" s="158"/>
      <c r="X11" s="158"/>
      <c r="Y11" s="158"/>
      <c r="Z11" s="158"/>
      <c r="AA11" s="158"/>
      <c r="AB11" s="158"/>
    </row>
    <row r="12" spans="1:28" x14ac:dyDescent="0.3">
      <c r="Q12" s="48"/>
    </row>
    <row r="13" spans="1:28" x14ac:dyDescent="0.3">
      <c r="A13" s="24" t="s">
        <v>24</v>
      </c>
      <c r="B13" s="171" t="s">
        <v>25</v>
      </c>
      <c r="C13" s="172"/>
      <c r="D13" s="172"/>
      <c r="E13" s="172"/>
      <c r="F13" s="172"/>
      <c r="G13" s="172"/>
      <c r="H13" s="172"/>
      <c r="I13" s="172"/>
      <c r="J13" s="172"/>
      <c r="K13" s="172"/>
      <c r="L13" s="172"/>
      <c r="M13" s="172"/>
      <c r="N13" s="173"/>
    </row>
    <row r="14" spans="1:28" x14ac:dyDescent="0.3">
      <c r="A14" s="24"/>
      <c r="B14" s="27"/>
      <c r="C14" s="27"/>
      <c r="D14" s="27"/>
      <c r="E14" s="27"/>
      <c r="F14" s="27"/>
      <c r="G14" s="27"/>
      <c r="H14" s="27"/>
      <c r="I14" s="27"/>
      <c r="J14" s="27"/>
    </row>
    <row r="15" spans="1:28" x14ac:dyDescent="0.3">
      <c r="A15" s="16" t="s">
        <v>26</v>
      </c>
      <c r="B15" s="40">
        <v>2905</v>
      </c>
      <c r="C15" s="40">
        <v>3022</v>
      </c>
      <c r="D15" s="40">
        <v>3272</v>
      </c>
      <c r="E15" s="40">
        <v>3045</v>
      </c>
      <c r="F15" s="40">
        <v>3135</v>
      </c>
      <c r="G15" s="40">
        <v>3224</v>
      </c>
      <c r="H15" s="40">
        <v>3380</v>
      </c>
      <c r="I15" s="40">
        <v>3397</v>
      </c>
      <c r="J15" s="40">
        <v>3442</v>
      </c>
      <c r="K15" s="40">
        <v>3442</v>
      </c>
      <c r="L15" s="40">
        <v>3542</v>
      </c>
      <c r="M15" s="40">
        <v>3452</v>
      </c>
      <c r="N15" s="40">
        <v>3634</v>
      </c>
      <c r="P15" s="56"/>
      <c r="Q15" s="56"/>
      <c r="R15" s="56"/>
      <c r="S15" s="56"/>
      <c r="T15" s="56"/>
      <c r="U15" s="56"/>
      <c r="V15" s="56"/>
      <c r="W15" s="56"/>
      <c r="X15" s="56"/>
      <c r="Y15" s="56"/>
      <c r="Z15" s="56"/>
      <c r="AA15" s="56"/>
      <c r="AB15" s="56"/>
    </row>
    <row r="16" spans="1:28" x14ac:dyDescent="0.3">
      <c r="A16" s="16" t="s">
        <v>27</v>
      </c>
      <c r="B16" s="40">
        <v>654</v>
      </c>
      <c r="C16" s="40">
        <v>599</v>
      </c>
      <c r="D16" s="40">
        <v>667</v>
      </c>
      <c r="E16" s="40">
        <v>545</v>
      </c>
      <c r="F16" s="40">
        <v>548</v>
      </c>
      <c r="G16" s="40">
        <v>584</v>
      </c>
      <c r="H16" s="40">
        <v>729</v>
      </c>
      <c r="I16" s="40">
        <v>667</v>
      </c>
      <c r="J16" s="40">
        <v>694</v>
      </c>
      <c r="K16" s="40">
        <v>694</v>
      </c>
      <c r="L16" s="40">
        <v>747</v>
      </c>
      <c r="M16" s="40">
        <v>718</v>
      </c>
      <c r="N16" s="40">
        <v>744</v>
      </c>
      <c r="P16" s="56"/>
      <c r="Q16" s="56"/>
      <c r="R16" s="56"/>
      <c r="S16" s="56"/>
      <c r="T16" s="56"/>
      <c r="U16" s="56"/>
      <c r="V16" s="56"/>
      <c r="W16" s="56"/>
      <c r="X16" s="56"/>
      <c r="Y16" s="56"/>
      <c r="Z16" s="56"/>
      <c r="AA16" s="56"/>
      <c r="AB16" s="56"/>
    </row>
    <row r="17" spans="1:28" x14ac:dyDescent="0.3">
      <c r="B17" s="65"/>
      <c r="C17" s="65"/>
      <c r="D17" s="65"/>
      <c r="E17" s="65"/>
      <c r="F17" s="65"/>
      <c r="G17" s="65"/>
      <c r="H17" s="65"/>
      <c r="I17" s="65"/>
      <c r="J17" s="65"/>
      <c r="K17" s="52"/>
      <c r="L17" s="52"/>
      <c r="M17" s="52"/>
      <c r="P17" s="56"/>
      <c r="Q17" s="56"/>
      <c r="R17" s="56"/>
      <c r="S17" s="56"/>
      <c r="T17" s="56"/>
      <c r="U17" s="56"/>
      <c r="V17" s="56"/>
      <c r="W17" s="56"/>
      <c r="X17" s="56"/>
      <c r="Y17" s="56"/>
      <c r="Z17" s="56"/>
      <c r="AA17" s="56"/>
      <c r="AB17" s="56"/>
    </row>
    <row r="18" spans="1:28" x14ac:dyDescent="0.3">
      <c r="A18" s="12" t="s">
        <v>28</v>
      </c>
      <c r="B18" s="109">
        <v>3559</v>
      </c>
      <c r="C18" s="109">
        <v>3621</v>
      </c>
      <c r="D18" s="109">
        <v>3939</v>
      </c>
      <c r="E18" s="109">
        <v>3590</v>
      </c>
      <c r="F18" s="109">
        <v>3683</v>
      </c>
      <c r="G18" s="109">
        <v>3808</v>
      </c>
      <c r="H18" s="109">
        <v>4109</v>
      </c>
      <c r="I18" s="109">
        <v>4064</v>
      </c>
      <c r="J18" s="109">
        <f>J15+J16</f>
        <v>4136</v>
      </c>
      <c r="K18" s="109">
        <f t="shared" ref="K18:N18" si="2">K15+K16</f>
        <v>4136</v>
      </c>
      <c r="L18" s="109">
        <f t="shared" si="2"/>
        <v>4289</v>
      </c>
      <c r="M18" s="109">
        <f t="shared" si="2"/>
        <v>4170</v>
      </c>
      <c r="N18" s="109">
        <f t="shared" si="2"/>
        <v>4378</v>
      </c>
      <c r="P18" s="37"/>
      <c r="Q18" s="37"/>
      <c r="R18" s="37"/>
      <c r="S18" s="37"/>
      <c r="T18" s="37"/>
      <c r="U18" s="37"/>
      <c r="V18" s="37"/>
      <c r="W18" s="37"/>
      <c r="X18" s="37"/>
      <c r="Y18" s="37"/>
      <c r="Z18" s="37"/>
      <c r="AA18" s="37"/>
      <c r="AB18" s="37"/>
    </row>
    <row r="19" spans="1:28" x14ac:dyDescent="0.3">
      <c r="A19" s="14" t="s">
        <v>22</v>
      </c>
      <c r="B19" s="109">
        <v>13080</v>
      </c>
      <c r="C19" s="109">
        <v>12671</v>
      </c>
      <c r="D19" s="109">
        <v>11503</v>
      </c>
      <c r="E19" s="109">
        <v>11925</v>
      </c>
      <c r="F19" s="109">
        <v>12006</v>
      </c>
      <c r="G19" s="109">
        <v>13184</v>
      </c>
      <c r="H19" s="109">
        <v>11859</v>
      </c>
      <c r="I19" s="109">
        <v>12835</v>
      </c>
      <c r="J19" s="109">
        <f>'Private sector DBH'!J19</f>
        <v>12801</v>
      </c>
      <c r="K19" s="109">
        <f>'Private sector DBH'!K19</f>
        <v>12845</v>
      </c>
      <c r="L19" s="109">
        <f>'Private sector DBH'!L19</f>
        <v>12077</v>
      </c>
      <c r="M19" s="109">
        <f>'Private sector DBH'!M19</f>
        <v>13201</v>
      </c>
      <c r="N19" s="109">
        <f>'Private sector DBH'!N19</f>
        <v>13522</v>
      </c>
      <c r="P19" s="37"/>
      <c r="Q19" s="37"/>
      <c r="R19" s="37"/>
      <c r="S19" s="37"/>
      <c r="T19" s="37"/>
      <c r="U19" s="37"/>
      <c r="V19" s="37"/>
      <c r="W19" s="37"/>
      <c r="X19" s="37"/>
      <c r="Y19" s="37"/>
      <c r="Z19" s="37"/>
      <c r="AA19" s="37"/>
      <c r="AB19" s="37"/>
    </row>
    <row r="20" spans="1:28" x14ac:dyDescent="0.3">
      <c r="A20" s="12" t="s">
        <v>23</v>
      </c>
      <c r="B20" s="109">
        <v>16639</v>
      </c>
      <c r="C20" s="109">
        <v>16292</v>
      </c>
      <c r="D20" s="109">
        <v>15442</v>
      </c>
      <c r="E20" s="109">
        <v>15515</v>
      </c>
      <c r="F20" s="109">
        <v>15689</v>
      </c>
      <c r="G20" s="109">
        <v>16992</v>
      </c>
      <c r="H20" s="109">
        <v>15968</v>
      </c>
      <c r="I20" s="109">
        <v>16899</v>
      </c>
      <c r="J20" s="109">
        <f>J19+J18</f>
        <v>16937</v>
      </c>
      <c r="K20" s="109">
        <f t="shared" ref="K20:N20" si="3">K19+K18</f>
        <v>16981</v>
      </c>
      <c r="L20" s="109">
        <f t="shared" si="3"/>
        <v>16366</v>
      </c>
      <c r="M20" s="109">
        <f t="shared" si="3"/>
        <v>17371</v>
      </c>
      <c r="N20" s="109">
        <f t="shared" si="3"/>
        <v>17900</v>
      </c>
      <c r="P20" s="37"/>
      <c r="Q20" s="37"/>
      <c r="R20" s="37"/>
      <c r="S20" s="37"/>
      <c r="T20" s="37"/>
      <c r="U20" s="37"/>
      <c r="V20" s="37"/>
      <c r="W20" s="37"/>
      <c r="X20" s="37"/>
      <c r="Y20" s="37"/>
      <c r="Z20" s="37"/>
      <c r="AA20" s="37"/>
      <c r="AB20" s="37"/>
    </row>
    <row r="21" spans="1:28" x14ac:dyDescent="0.3">
      <c r="A21" s="12"/>
      <c r="B21" s="96"/>
      <c r="C21" s="96"/>
      <c r="D21" s="96"/>
      <c r="E21" s="96"/>
      <c r="F21" s="96"/>
      <c r="G21" s="96"/>
      <c r="H21" s="96"/>
      <c r="I21" s="96"/>
      <c r="J21" s="96"/>
      <c r="K21" s="96"/>
      <c r="L21" s="96"/>
      <c r="M21" s="96"/>
    </row>
    <row r="22" spans="1:28" x14ac:dyDescent="0.3">
      <c r="A22" s="31" t="s">
        <v>224</v>
      </c>
      <c r="B22" s="171" t="s">
        <v>93</v>
      </c>
      <c r="C22" s="172"/>
      <c r="D22" s="172"/>
      <c r="E22" s="172"/>
      <c r="F22" s="172"/>
      <c r="G22" s="172"/>
      <c r="H22" s="172"/>
      <c r="I22" s="172"/>
      <c r="J22" s="172"/>
      <c r="K22" s="172"/>
      <c r="L22" s="172"/>
      <c r="M22" s="172"/>
      <c r="N22" s="173"/>
    </row>
    <row r="23" spans="1:28" x14ac:dyDescent="0.3">
      <c r="A23" s="13" t="s">
        <v>220</v>
      </c>
      <c r="B23" s="48" t="s">
        <v>197</v>
      </c>
      <c r="C23" s="48" t="s">
        <v>197</v>
      </c>
      <c r="D23" s="127">
        <v>4.08</v>
      </c>
      <c r="E23" s="127">
        <v>4.53</v>
      </c>
      <c r="F23" s="127">
        <v>4.45</v>
      </c>
      <c r="G23" s="127">
        <v>4.88</v>
      </c>
      <c r="H23" s="127">
        <v>5.14</v>
      </c>
      <c r="I23" s="127">
        <v>4.3600000000000003</v>
      </c>
      <c r="J23" s="127">
        <v>4.21</v>
      </c>
      <c r="K23" s="127">
        <v>4.4000000000000004</v>
      </c>
      <c r="L23" s="127">
        <v>4.5599999999999996</v>
      </c>
      <c r="M23" s="127">
        <v>4.17</v>
      </c>
      <c r="N23" s="127">
        <v>4.2300000000000004</v>
      </c>
      <c r="R23" s="48"/>
      <c r="S23" s="48"/>
      <c r="T23" s="48"/>
      <c r="U23" s="48"/>
      <c r="V23" s="48"/>
      <c r="W23" s="48"/>
      <c r="X23" s="48"/>
      <c r="Y23" s="48"/>
      <c r="Z23" s="48"/>
      <c r="AA23" s="48"/>
      <c r="AB23" s="48"/>
    </row>
    <row r="24" spans="1:28" x14ac:dyDescent="0.3">
      <c r="A24" s="13" t="s">
        <v>221</v>
      </c>
      <c r="B24" s="48" t="s">
        <v>197</v>
      </c>
      <c r="C24" s="48" t="s">
        <v>197</v>
      </c>
      <c r="D24" s="127">
        <v>0.19</v>
      </c>
      <c r="E24" s="127">
        <v>0.24</v>
      </c>
      <c r="F24" s="127">
        <v>0.17</v>
      </c>
      <c r="G24" s="127">
        <v>0.14000000000000001</v>
      </c>
      <c r="H24" s="127">
        <v>0.12</v>
      </c>
      <c r="I24" s="127">
        <v>0.14000000000000001</v>
      </c>
      <c r="J24" s="127">
        <v>0.14000000000000001</v>
      </c>
      <c r="K24" s="127">
        <v>0.21</v>
      </c>
      <c r="L24" s="127">
        <v>0.13</v>
      </c>
      <c r="M24" s="127">
        <v>0.2</v>
      </c>
      <c r="N24" s="127">
        <v>0.15</v>
      </c>
      <c r="R24" s="48"/>
      <c r="S24" s="48"/>
      <c r="T24" s="48"/>
      <c r="U24" s="48"/>
      <c r="V24" s="48"/>
      <c r="W24" s="48"/>
      <c r="X24" s="48"/>
      <c r="Y24" s="48"/>
      <c r="Z24" s="48"/>
      <c r="AA24" s="48"/>
      <c r="AB24" s="48"/>
    </row>
    <row r="25" spans="1:28" x14ac:dyDescent="0.3">
      <c r="A25" s="13" t="s">
        <v>222</v>
      </c>
      <c r="B25" s="48" t="s">
        <v>197</v>
      </c>
      <c r="C25" s="48" t="s">
        <v>197</v>
      </c>
      <c r="D25" s="127">
        <v>18.25</v>
      </c>
      <c r="E25" s="127">
        <v>18.39</v>
      </c>
      <c r="F25" s="127">
        <v>18.809999999999999</v>
      </c>
      <c r="G25" s="127">
        <v>19.510000000000002</v>
      </c>
      <c r="H25" s="127">
        <v>20.11</v>
      </c>
      <c r="I25" s="127">
        <v>21.2</v>
      </c>
      <c r="J25" s="127">
        <v>21.66</v>
      </c>
      <c r="K25" s="127">
        <v>22.31</v>
      </c>
      <c r="L25" s="127">
        <v>23.07</v>
      </c>
      <c r="M25" s="127">
        <v>23.53</v>
      </c>
      <c r="N25" s="127">
        <v>24.21</v>
      </c>
      <c r="R25" s="48"/>
      <c r="S25" s="48"/>
      <c r="T25" s="48"/>
      <c r="U25" s="48"/>
      <c r="V25" s="48"/>
      <c r="W25" s="48"/>
      <c r="X25" s="48"/>
      <c r="Y25" s="48"/>
      <c r="Z25" s="48"/>
      <c r="AA25" s="48"/>
      <c r="AB25" s="48"/>
    </row>
    <row r="26" spans="1:28" x14ac:dyDescent="0.3">
      <c r="A26" s="13" t="s">
        <v>223</v>
      </c>
      <c r="B26" s="48" t="s">
        <v>197</v>
      </c>
      <c r="C26" s="48" t="s">
        <v>197</v>
      </c>
      <c r="D26" s="127">
        <v>18.21</v>
      </c>
      <c r="E26" s="127">
        <v>17.62</v>
      </c>
      <c r="F26" s="127">
        <v>17.68</v>
      </c>
      <c r="G26" s="127">
        <v>17.809999999999999</v>
      </c>
      <c r="H26" s="127">
        <v>17.420000000000002</v>
      </c>
      <c r="I26" s="127">
        <v>17.440000000000001</v>
      </c>
      <c r="J26" s="127">
        <v>17.38</v>
      </c>
      <c r="K26" s="127">
        <v>17.29</v>
      </c>
      <c r="L26" s="127">
        <v>17.48</v>
      </c>
      <c r="M26" s="127">
        <v>17.12</v>
      </c>
      <c r="N26" s="127">
        <v>17.489999999999998</v>
      </c>
      <c r="R26" s="48"/>
      <c r="S26" s="48"/>
      <c r="T26" s="48"/>
      <c r="U26" s="48"/>
      <c r="V26" s="48"/>
      <c r="W26" s="48"/>
      <c r="X26" s="48"/>
      <c r="Y26" s="48"/>
      <c r="Z26" s="48"/>
      <c r="AA26" s="48"/>
      <c r="AB26" s="48"/>
    </row>
    <row r="27" spans="1:28" x14ac:dyDescent="0.3">
      <c r="B27" s="52"/>
      <c r="C27" s="52"/>
      <c r="D27" s="32"/>
      <c r="E27" s="32"/>
      <c r="F27" s="32"/>
      <c r="G27" s="32"/>
      <c r="H27" s="32"/>
      <c r="I27" s="32"/>
      <c r="J27" s="32"/>
      <c r="K27" s="32"/>
      <c r="L27" s="32"/>
      <c r="M27" s="32"/>
      <c r="N27" s="32"/>
    </row>
    <row r="28" spans="1:28" x14ac:dyDescent="0.3">
      <c r="A28" s="24" t="s">
        <v>29</v>
      </c>
      <c r="B28" s="171" t="s">
        <v>25</v>
      </c>
      <c r="C28" s="172"/>
      <c r="D28" s="172"/>
      <c r="E28" s="172"/>
      <c r="F28" s="172"/>
      <c r="G28" s="172"/>
      <c r="H28" s="172"/>
      <c r="I28" s="172"/>
      <c r="J28" s="172"/>
      <c r="K28" s="172"/>
      <c r="L28" s="172"/>
      <c r="M28" s="172"/>
      <c r="N28" s="173"/>
    </row>
    <row r="29" spans="1:28" x14ac:dyDescent="0.3">
      <c r="A29" s="24"/>
      <c r="B29" s="34"/>
      <c r="C29" s="34"/>
      <c r="D29" s="34"/>
      <c r="E29" s="34"/>
      <c r="F29" s="34"/>
      <c r="G29" s="34"/>
      <c r="H29" s="34"/>
      <c r="I29" s="34"/>
      <c r="J29" s="34"/>
    </row>
    <row r="30" spans="1:28" x14ac:dyDescent="0.3">
      <c r="A30" s="13" t="s">
        <v>30</v>
      </c>
      <c r="B30" s="40">
        <v>647</v>
      </c>
      <c r="C30" s="40">
        <v>684</v>
      </c>
      <c r="D30" s="40">
        <v>893</v>
      </c>
      <c r="E30" s="40">
        <v>570</v>
      </c>
      <c r="F30" s="40">
        <v>671</v>
      </c>
      <c r="G30" s="40">
        <v>719</v>
      </c>
      <c r="H30" s="40">
        <v>908</v>
      </c>
      <c r="I30" s="40">
        <v>647</v>
      </c>
      <c r="J30" s="40">
        <v>769</v>
      </c>
      <c r="K30" s="40">
        <v>750</v>
      </c>
      <c r="L30" s="40">
        <v>973</v>
      </c>
      <c r="M30" s="40">
        <v>664</v>
      </c>
      <c r="N30" s="40">
        <v>800</v>
      </c>
      <c r="P30" s="49"/>
      <c r="Q30" s="49"/>
      <c r="R30" s="49"/>
      <c r="S30" s="49"/>
      <c r="T30" s="49"/>
      <c r="U30" s="49"/>
      <c r="V30" s="49"/>
      <c r="W30" s="49"/>
      <c r="X30" s="49"/>
      <c r="Y30" s="49"/>
      <c r="Z30" s="49"/>
      <c r="AA30" s="49"/>
      <c r="AB30" s="49"/>
    </row>
    <row r="31" spans="1:28" x14ac:dyDescent="0.3">
      <c r="A31" s="13" t="s">
        <v>31</v>
      </c>
      <c r="B31" s="65">
        <v>2006</v>
      </c>
      <c r="C31" s="65">
        <v>2029</v>
      </c>
      <c r="D31" s="65">
        <v>2986</v>
      </c>
      <c r="E31" s="65">
        <v>3324</v>
      </c>
      <c r="F31" s="65">
        <v>2316</v>
      </c>
      <c r="G31" s="65">
        <v>2315</v>
      </c>
      <c r="H31" s="65">
        <v>3138</v>
      </c>
      <c r="I31" s="65">
        <v>2613</v>
      </c>
      <c r="J31" s="65">
        <v>2356</v>
      </c>
      <c r="K31" s="65">
        <v>2460</v>
      </c>
      <c r="L31" s="65">
        <v>3133</v>
      </c>
      <c r="M31" s="65">
        <v>2579</v>
      </c>
      <c r="N31" s="65">
        <v>2443</v>
      </c>
      <c r="P31" s="159"/>
      <c r="Q31" s="159"/>
      <c r="R31" s="159"/>
      <c r="S31" s="159"/>
      <c r="T31" s="159"/>
      <c r="U31" s="159"/>
      <c r="V31" s="159"/>
      <c r="W31" s="159"/>
      <c r="X31" s="159"/>
      <c r="Y31" s="159"/>
      <c r="Z31" s="159"/>
      <c r="AA31" s="159"/>
      <c r="AB31" s="159"/>
    </row>
    <row r="32" spans="1:28" ht="14.5" x14ac:dyDescent="0.35">
      <c r="A32" s="21" t="s">
        <v>80</v>
      </c>
      <c r="B32" s="65"/>
      <c r="C32" s="65"/>
      <c r="D32" s="65"/>
      <c r="E32" s="65"/>
      <c r="F32" s="65"/>
      <c r="G32" s="65"/>
      <c r="H32" s="65"/>
      <c r="I32" s="65"/>
      <c r="J32" s="65"/>
      <c r="K32" s="52"/>
      <c r="L32" s="52"/>
      <c r="M32" s="52"/>
      <c r="P32" s="49"/>
      <c r="Q32" s="49"/>
      <c r="R32" s="49"/>
      <c r="S32" s="49"/>
      <c r="T32" s="49"/>
      <c r="U32" s="49"/>
      <c r="V32" s="49"/>
      <c r="W32" s="49"/>
      <c r="X32" s="49"/>
      <c r="Y32" s="49"/>
      <c r="Z32" s="49"/>
      <c r="AA32" s="49"/>
      <c r="AB32" s="49"/>
    </row>
    <row r="33" spans="1:28" ht="14.5" x14ac:dyDescent="0.35">
      <c r="A33" s="18" t="s">
        <v>81</v>
      </c>
      <c r="B33" s="40">
        <v>1748</v>
      </c>
      <c r="C33" s="40">
        <v>1672</v>
      </c>
      <c r="D33" s="40">
        <v>2387</v>
      </c>
      <c r="E33" s="40">
        <v>2233</v>
      </c>
      <c r="F33" s="40">
        <v>2083</v>
      </c>
      <c r="G33" s="40">
        <v>2111</v>
      </c>
      <c r="H33" s="40">
        <v>2719</v>
      </c>
      <c r="I33" s="40">
        <v>2302</v>
      </c>
      <c r="J33" s="40">
        <v>2230</v>
      </c>
      <c r="K33" s="40">
        <v>2294</v>
      </c>
      <c r="L33" s="40">
        <v>2854</v>
      </c>
      <c r="M33" s="40">
        <v>2295</v>
      </c>
      <c r="N33" s="40">
        <v>2226</v>
      </c>
      <c r="P33" s="49"/>
      <c r="Q33" s="49"/>
      <c r="R33" s="49"/>
      <c r="S33" s="49"/>
      <c r="T33" s="49"/>
      <c r="U33" s="49"/>
      <c r="V33" s="49"/>
      <c r="W33" s="49"/>
      <c r="X33" s="49"/>
      <c r="Y33" s="49"/>
      <c r="Z33" s="49"/>
      <c r="AA33" s="49"/>
      <c r="AB33" s="49"/>
    </row>
    <row r="34" spans="1:28" x14ac:dyDescent="0.3">
      <c r="A34" s="16" t="s">
        <v>82</v>
      </c>
      <c r="B34" s="40">
        <v>184</v>
      </c>
      <c r="C34" s="40">
        <v>271</v>
      </c>
      <c r="D34" s="40">
        <v>354</v>
      </c>
      <c r="E34" s="40">
        <v>965</v>
      </c>
      <c r="F34" s="40">
        <v>190</v>
      </c>
      <c r="G34" s="40">
        <v>165</v>
      </c>
      <c r="H34" s="40">
        <v>335</v>
      </c>
      <c r="I34" s="40">
        <v>245</v>
      </c>
      <c r="J34" s="40">
        <v>127</v>
      </c>
      <c r="K34" s="40">
        <v>135</v>
      </c>
      <c r="L34" s="40">
        <v>215</v>
      </c>
      <c r="M34" s="40">
        <v>246</v>
      </c>
      <c r="N34" s="40">
        <v>180</v>
      </c>
      <c r="P34" s="49"/>
      <c r="Q34" s="49"/>
      <c r="R34" s="49"/>
      <c r="S34" s="49"/>
      <c r="T34" s="49"/>
      <c r="U34" s="49"/>
      <c r="V34" s="49"/>
      <c r="W34" s="49"/>
      <c r="X34" s="49"/>
      <c r="Y34" s="49"/>
      <c r="Z34" s="49"/>
      <c r="AA34" s="49"/>
      <c r="AB34" s="49"/>
    </row>
    <row r="35" spans="1:28" ht="14.5" x14ac:dyDescent="0.35">
      <c r="A35" s="18" t="s">
        <v>83</v>
      </c>
      <c r="B35" s="40">
        <v>74</v>
      </c>
      <c r="C35" s="40">
        <v>86</v>
      </c>
      <c r="D35" s="40">
        <v>245</v>
      </c>
      <c r="E35" s="40">
        <v>126</v>
      </c>
      <c r="F35" s="40">
        <v>43</v>
      </c>
      <c r="G35" s="40">
        <v>39</v>
      </c>
      <c r="H35" s="40">
        <v>85</v>
      </c>
      <c r="I35" s="40">
        <v>65</v>
      </c>
      <c r="J35" s="40">
        <v>34</v>
      </c>
      <c r="K35" s="40">
        <v>31</v>
      </c>
      <c r="L35" s="40">
        <v>63</v>
      </c>
      <c r="M35" s="40">
        <v>38</v>
      </c>
      <c r="N35" s="40">
        <v>37</v>
      </c>
      <c r="P35" s="49"/>
      <c r="Q35" s="49"/>
      <c r="R35" s="49"/>
      <c r="S35" s="49"/>
      <c r="T35" s="49"/>
      <c r="U35" s="49"/>
      <c r="V35" s="49"/>
      <c r="W35" s="49"/>
      <c r="X35" s="49"/>
      <c r="Y35" s="49"/>
      <c r="Z35" s="49"/>
      <c r="AA35" s="49"/>
      <c r="AB35" s="49"/>
    </row>
    <row r="36" spans="1:28" ht="14.5" x14ac:dyDescent="0.35">
      <c r="A36" s="18"/>
      <c r="B36" s="65"/>
      <c r="C36" s="65"/>
      <c r="D36" s="65"/>
      <c r="E36" s="65"/>
      <c r="F36" s="65"/>
      <c r="G36" s="65"/>
      <c r="H36" s="65"/>
      <c r="I36" s="65"/>
      <c r="J36" s="65"/>
      <c r="K36" s="52"/>
      <c r="L36" s="52"/>
      <c r="M36" s="52"/>
      <c r="P36" s="49"/>
      <c r="Q36" s="49"/>
      <c r="R36" s="49"/>
      <c r="S36" s="49"/>
      <c r="T36" s="49"/>
      <c r="U36" s="49"/>
      <c r="V36" s="49"/>
      <c r="W36" s="49"/>
      <c r="X36" s="49"/>
      <c r="Y36" s="49"/>
      <c r="Z36" s="49"/>
      <c r="AA36" s="49"/>
      <c r="AB36" s="49"/>
    </row>
    <row r="37" spans="1:28" x14ac:dyDescent="0.3">
      <c r="A37" s="12" t="s">
        <v>28</v>
      </c>
      <c r="B37" s="109">
        <v>2653</v>
      </c>
      <c r="C37" s="109">
        <v>2713</v>
      </c>
      <c r="D37" s="109">
        <v>3879</v>
      </c>
      <c r="E37" s="109">
        <v>3894</v>
      </c>
      <c r="F37" s="109">
        <v>2987</v>
      </c>
      <c r="G37" s="109">
        <v>3034</v>
      </c>
      <c r="H37" s="109">
        <v>4046</v>
      </c>
      <c r="I37" s="109">
        <v>3260</v>
      </c>
      <c r="J37" s="109">
        <f>J30+J31</f>
        <v>3125</v>
      </c>
      <c r="K37" s="109">
        <f t="shared" ref="K37:N37" si="4">K30+K31</f>
        <v>3210</v>
      </c>
      <c r="L37" s="109">
        <f t="shared" si="4"/>
        <v>4106</v>
      </c>
      <c r="M37" s="109">
        <f t="shared" si="4"/>
        <v>3243</v>
      </c>
      <c r="N37" s="109">
        <f t="shared" si="4"/>
        <v>3243</v>
      </c>
      <c r="P37" s="159"/>
      <c r="Q37" s="159"/>
      <c r="R37" s="159"/>
      <c r="S37" s="159"/>
      <c r="T37" s="159"/>
      <c r="U37" s="159"/>
      <c r="V37" s="159"/>
      <c r="W37" s="159"/>
      <c r="X37" s="159"/>
      <c r="Y37" s="159"/>
      <c r="Z37" s="159"/>
      <c r="AA37" s="159"/>
      <c r="AB37" s="159"/>
    </row>
    <row r="38" spans="1:28" x14ac:dyDescent="0.3">
      <c r="A38" s="14" t="s">
        <v>22</v>
      </c>
      <c r="B38" s="109">
        <v>12450</v>
      </c>
      <c r="C38" s="109">
        <v>12946</v>
      </c>
      <c r="D38" s="109">
        <v>12129</v>
      </c>
      <c r="E38" s="109">
        <v>12316</v>
      </c>
      <c r="F38" s="109">
        <v>10800</v>
      </c>
      <c r="G38" s="109">
        <v>14706</v>
      </c>
      <c r="H38" s="109">
        <v>12901</v>
      </c>
      <c r="I38" s="109">
        <v>12130</v>
      </c>
      <c r="J38" s="109">
        <f>'Private sector DBH'!J38</f>
        <v>11352</v>
      </c>
      <c r="K38" s="109">
        <f>'Private sector DBH'!K38</f>
        <v>12367</v>
      </c>
      <c r="L38" s="109">
        <f>'Private sector DBH'!L38</f>
        <v>14649</v>
      </c>
      <c r="M38" s="109">
        <f>'Private sector DBH'!M38</f>
        <v>11567</v>
      </c>
      <c r="N38" s="109">
        <f>'Private sector DBH'!N38</f>
        <v>11431</v>
      </c>
      <c r="P38" s="159"/>
      <c r="Q38" s="159"/>
      <c r="R38" s="159"/>
      <c r="S38" s="159"/>
      <c r="T38" s="159"/>
      <c r="U38" s="159"/>
      <c r="V38" s="159"/>
      <c r="W38" s="159"/>
      <c r="X38" s="159"/>
      <c r="Y38" s="159"/>
      <c r="Z38" s="159"/>
      <c r="AA38" s="159"/>
      <c r="AB38" s="159"/>
    </row>
    <row r="39" spans="1:28" x14ac:dyDescent="0.3">
      <c r="A39" s="12" t="s">
        <v>23</v>
      </c>
      <c r="B39" s="109">
        <v>15103</v>
      </c>
      <c r="C39" s="109">
        <v>15659</v>
      </c>
      <c r="D39" s="109">
        <v>16008</v>
      </c>
      <c r="E39" s="109">
        <v>16210</v>
      </c>
      <c r="F39" s="109">
        <v>13787</v>
      </c>
      <c r="G39" s="109">
        <v>17740</v>
      </c>
      <c r="H39" s="109">
        <v>16947</v>
      </c>
      <c r="I39" s="109">
        <v>15390</v>
      </c>
      <c r="J39" s="109">
        <f>J38+J37</f>
        <v>14477</v>
      </c>
      <c r="K39" s="109">
        <f t="shared" ref="K39:N39" si="5">K38+K37</f>
        <v>15577</v>
      </c>
      <c r="L39" s="109">
        <f t="shared" si="5"/>
        <v>18755</v>
      </c>
      <c r="M39" s="109">
        <f t="shared" si="5"/>
        <v>14810</v>
      </c>
      <c r="N39" s="109">
        <f t="shared" si="5"/>
        <v>14674</v>
      </c>
      <c r="P39" s="159"/>
      <c r="Q39" s="159"/>
      <c r="R39" s="159"/>
      <c r="S39" s="159"/>
      <c r="T39" s="159"/>
      <c r="U39" s="159"/>
      <c r="V39" s="159"/>
      <c r="W39" s="159"/>
      <c r="X39" s="159"/>
      <c r="Y39" s="159"/>
      <c r="Z39" s="159"/>
      <c r="AA39" s="159"/>
      <c r="AB39" s="159"/>
    </row>
    <row r="41" spans="1:28" x14ac:dyDescent="0.3">
      <c r="A41" s="24" t="s">
        <v>32</v>
      </c>
      <c r="B41" s="171" t="s">
        <v>33</v>
      </c>
      <c r="C41" s="172"/>
      <c r="D41" s="172"/>
      <c r="E41" s="172"/>
      <c r="F41" s="172"/>
      <c r="G41" s="172"/>
      <c r="H41" s="172"/>
      <c r="I41" s="172"/>
      <c r="J41" s="172"/>
      <c r="K41" s="172"/>
      <c r="L41" s="172"/>
      <c r="M41" s="172"/>
      <c r="N41" s="173"/>
    </row>
    <row r="42" spans="1:28" x14ac:dyDescent="0.3">
      <c r="A42" s="24"/>
      <c r="B42" s="27"/>
      <c r="C42" s="27"/>
      <c r="D42" s="27"/>
      <c r="E42" s="27"/>
      <c r="F42" s="27"/>
      <c r="G42" s="27"/>
      <c r="H42" s="27"/>
      <c r="I42" s="27"/>
      <c r="J42" s="27"/>
      <c r="N42" s="52"/>
    </row>
    <row r="43" spans="1:28" x14ac:dyDescent="0.3">
      <c r="A43" s="28" t="s">
        <v>34</v>
      </c>
      <c r="B43" s="40">
        <v>224</v>
      </c>
      <c r="C43" s="35">
        <v>228</v>
      </c>
      <c r="D43" s="35">
        <v>209</v>
      </c>
      <c r="E43" s="35">
        <v>234</v>
      </c>
      <c r="F43" s="35">
        <v>239</v>
      </c>
      <c r="G43" s="35">
        <v>262</v>
      </c>
      <c r="H43" s="35">
        <v>277</v>
      </c>
      <c r="I43" s="35">
        <v>302</v>
      </c>
      <c r="J43" s="35">
        <v>306</v>
      </c>
      <c r="K43" s="52">
        <v>314</v>
      </c>
      <c r="L43" s="52">
        <v>304</v>
      </c>
      <c r="M43" s="52">
        <v>284</v>
      </c>
      <c r="N43" s="52">
        <v>281</v>
      </c>
      <c r="P43" s="49"/>
      <c r="Q43" s="49"/>
      <c r="R43" s="49"/>
      <c r="S43" s="49"/>
      <c r="T43" s="49"/>
      <c r="U43" s="49"/>
      <c r="V43" s="49"/>
      <c r="W43" s="49"/>
      <c r="X43" s="49"/>
      <c r="Y43" s="49"/>
      <c r="Z43" s="49"/>
      <c r="AA43" s="49"/>
      <c r="AB43" s="49"/>
    </row>
    <row r="44" spans="1:28" x14ac:dyDescent="0.3">
      <c r="A44" s="28" t="s">
        <v>35</v>
      </c>
      <c r="B44" s="35">
        <v>178</v>
      </c>
      <c r="C44" s="35">
        <v>174</v>
      </c>
      <c r="D44" s="35">
        <v>168</v>
      </c>
      <c r="E44" s="35">
        <v>182</v>
      </c>
      <c r="F44" s="35">
        <v>185</v>
      </c>
      <c r="G44" s="35">
        <v>186</v>
      </c>
      <c r="H44" s="35">
        <v>190</v>
      </c>
      <c r="I44" s="35">
        <v>218</v>
      </c>
      <c r="J44" s="35">
        <v>211</v>
      </c>
      <c r="K44" s="52">
        <v>219</v>
      </c>
      <c r="L44" s="52">
        <v>213</v>
      </c>
      <c r="M44" s="52">
        <v>208</v>
      </c>
      <c r="N44" s="52">
        <v>204</v>
      </c>
      <c r="P44" s="49"/>
      <c r="Q44" s="49"/>
      <c r="R44" s="49"/>
      <c r="S44" s="49"/>
      <c r="T44" s="49"/>
      <c r="U44" s="49"/>
      <c r="V44" s="49"/>
      <c r="W44" s="49"/>
      <c r="X44" s="49"/>
      <c r="Y44" s="49"/>
      <c r="Z44" s="49"/>
      <c r="AA44" s="49"/>
      <c r="AB44" s="49"/>
    </row>
    <row r="45" spans="1:28" x14ac:dyDescent="0.3">
      <c r="A45" s="28" t="s">
        <v>36</v>
      </c>
      <c r="B45" s="35">
        <v>2</v>
      </c>
      <c r="C45" s="35">
        <v>2</v>
      </c>
      <c r="D45" s="35">
        <v>2</v>
      </c>
      <c r="E45" s="35">
        <v>2</v>
      </c>
      <c r="F45" s="35">
        <v>2</v>
      </c>
      <c r="G45" s="35">
        <v>2</v>
      </c>
      <c r="H45" s="35">
        <v>2</v>
      </c>
      <c r="I45" s="35">
        <v>2</v>
      </c>
      <c r="J45" s="35">
        <v>2</v>
      </c>
      <c r="K45" s="52">
        <v>2</v>
      </c>
      <c r="L45" s="52">
        <v>2</v>
      </c>
      <c r="M45" s="52">
        <v>2</v>
      </c>
      <c r="N45" s="52">
        <v>2</v>
      </c>
      <c r="O45" s="56"/>
      <c r="P45" s="49"/>
      <c r="Q45" s="49"/>
      <c r="R45" s="49"/>
      <c r="S45" s="49"/>
      <c r="T45" s="49"/>
      <c r="U45" s="49"/>
      <c r="V45" s="49"/>
      <c r="W45" s="49"/>
      <c r="X45" s="49"/>
      <c r="Y45" s="49"/>
      <c r="Z45" s="49"/>
      <c r="AA45" s="49"/>
      <c r="AB45" s="49"/>
    </row>
    <row r="46" spans="1:28" x14ac:dyDescent="0.3">
      <c r="A46" s="24"/>
      <c r="B46" s="35"/>
      <c r="C46" s="35"/>
      <c r="D46" s="35"/>
      <c r="E46" s="35"/>
      <c r="F46" s="35"/>
      <c r="G46" s="35"/>
      <c r="H46" s="35"/>
      <c r="I46" s="35"/>
      <c r="J46" s="35"/>
      <c r="K46" s="52"/>
      <c r="L46" s="52"/>
      <c r="M46" s="52"/>
      <c r="N46" s="52"/>
      <c r="O46" s="56"/>
      <c r="P46" s="49"/>
      <c r="Q46" s="49"/>
      <c r="R46" s="49"/>
      <c r="S46" s="49"/>
      <c r="T46" s="49"/>
      <c r="U46" s="49"/>
      <c r="V46" s="49"/>
      <c r="W46" s="49"/>
      <c r="X46" s="49"/>
      <c r="Y46" s="49"/>
      <c r="Z46" s="49"/>
      <c r="AA46" s="49"/>
      <c r="AB46" s="49"/>
    </row>
    <row r="47" spans="1:28" x14ac:dyDescent="0.3">
      <c r="A47" s="12" t="s">
        <v>28</v>
      </c>
      <c r="B47" s="39">
        <v>404</v>
      </c>
      <c r="C47" s="39">
        <v>404</v>
      </c>
      <c r="D47" s="39">
        <v>379</v>
      </c>
      <c r="E47" s="39">
        <v>418</v>
      </c>
      <c r="F47" s="39">
        <v>426</v>
      </c>
      <c r="G47" s="39">
        <v>450</v>
      </c>
      <c r="H47" s="39">
        <v>469</v>
      </c>
      <c r="I47" s="39">
        <v>522</v>
      </c>
      <c r="J47" s="39">
        <f>J43+J44+J45</f>
        <v>519</v>
      </c>
      <c r="K47" s="39">
        <f t="shared" ref="K47:N47" si="6">K43+K44+K45</f>
        <v>535</v>
      </c>
      <c r="L47" s="39">
        <f t="shared" si="6"/>
        <v>519</v>
      </c>
      <c r="M47" s="39">
        <f t="shared" si="6"/>
        <v>494</v>
      </c>
      <c r="N47" s="39">
        <f t="shared" si="6"/>
        <v>487</v>
      </c>
      <c r="O47" s="56"/>
      <c r="P47" s="159"/>
      <c r="Q47" s="159"/>
      <c r="R47" s="159"/>
      <c r="S47" s="159"/>
      <c r="T47" s="159"/>
      <c r="U47" s="159"/>
      <c r="V47" s="159"/>
      <c r="W47" s="159"/>
      <c r="X47" s="159"/>
      <c r="Y47" s="159"/>
      <c r="Z47" s="159"/>
      <c r="AA47" s="159"/>
      <c r="AB47" s="159"/>
    </row>
    <row r="48" spans="1:28" x14ac:dyDescent="0.3">
      <c r="A48" s="14" t="s">
        <v>22</v>
      </c>
      <c r="B48" s="39">
        <v>2066</v>
      </c>
      <c r="C48" s="39">
        <v>2006</v>
      </c>
      <c r="D48" s="39">
        <v>1963</v>
      </c>
      <c r="E48" s="39">
        <v>2099</v>
      </c>
      <c r="F48" s="39">
        <v>2090</v>
      </c>
      <c r="G48" s="39">
        <v>2160</v>
      </c>
      <c r="H48" s="39">
        <v>2076</v>
      </c>
      <c r="I48" s="39">
        <v>2150</v>
      </c>
      <c r="J48" s="39">
        <f>'Private sector DBH'!J48</f>
        <v>2175</v>
      </c>
      <c r="K48" s="39">
        <f>'Private sector DBH'!K48</f>
        <v>2256</v>
      </c>
      <c r="L48" s="39">
        <f>'Private sector DBH'!L48</f>
        <v>2145</v>
      </c>
      <c r="M48" s="39">
        <f>'Private sector DBH'!M48</f>
        <v>1909</v>
      </c>
      <c r="N48" s="39">
        <f>'Private sector DBH'!N48</f>
        <v>1754</v>
      </c>
      <c r="O48" s="56"/>
      <c r="P48" s="159"/>
      <c r="Q48" s="159"/>
      <c r="R48" s="159"/>
      <c r="S48" s="159"/>
      <c r="T48" s="159"/>
      <c r="U48" s="159"/>
      <c r="V48" s="159"/>
      <c r="W48" s="159"/>
      <c r="X48" s="159"/>
      <c r="Y48" s="159"/>
      <c r="Z48" s="159"/>
      <c r="AA48" s="159"/>
      <c r="AB48" s="159"/>
    </row>
    <row r="49" spans="1:28" x14ac:dyDescent="0.3">
      <c r="A49" s="12" t="s">
        <v>23</v>
      </c>
      <c r="B49" s="39">
        <v>2470</v>
      </c>
      <c r="C49" s="39">
        <v>2410</v>
      </c>
      <c r="D49" s="39">
        <v>2342</v>
      </c>
      <c r="E49" s="39">
        <v>2517</v>
      </c>
      <c r="F49" s="39">
        <v>2516</v>
      </c>
      <c r="G49" s="39">
        <v>2610</v>
      </c>
      <c r="H49" s="39">
        <v>2545</v>
      </c>
      <c r="I49" s="39">
        <v>2672</v>
      </c>
      <c r="J49" s="39">
        <f>J48+J47</f>
        <v>2694</v>
      </c>
      <c r="K49" s="39">
        <f>K48+K47</f>
        <v>2791</v>
      </c>
      <c r="L49" s="39">
        <f t="shared" ref="L49:N49" si="7">L48+L47</f>
        <v>2664</v>
      </c>
      <c r="M49" s="39">
        <f t="shared" si="7"/>
        <v>2403</v>
      </c>
      <c r="N49" s="39">
        <f t="shared" si="7"/>
        <v>2241</v>
      </c>
      <c r="O49" s="56"/>
      <c r="P49" s="159"/>
      <c r="Q49" s="159"/>
      <c r="R49" s="159"/>
      <c r="S49" s="159"/>
      <c r="T49" s="159"/>
      <c r="U49" s="159"/>
      <c r="V49" s="159"/>
      <c r="W49" s="159"/>
      <c r="X49" s="159"/>
      <c r="Y49" s="159"/>
      <c r="Z49" s="159"/>
      <c r="AA49" s="159"/>
      <c r="AB49" s="159"/>
    </row>
    <row r="50" spans="1:28" x14ac:dyDescent="0.3">
      <c r="A50" s="24"/>
      <c r="B50" s="35"/>
      <c r="C50" s="35"/>
      <c r="D50" s="35"/>
      <c r="E50" s="35"/>
      <c r="F50" s="35"/>
      <c r="G50" s="35"/>
      <c r="H50" s="35"/>
      <c r="I50" s="35"/>
      <c r="J50" s="35"/>
      <c r="O50" s="56"/>
    </row>
    <row r="51" spans="1:28" x14ac:dyDescent="0.3">
      <c r="A51" s="31" t="s">
        <v>194</v>
      </c>
      <c r="B51" s="175" t="s">
        <v>195</v>
      </c>
      <c r="C51" s="176"/>
      <c r="D51" s="176"/>
      <c r="E51" s="176"/>
      <c r="F51" s="176"/>
      <c r="G51" s="176"/>
      <c r="H51" s="176"/>
      <c r="I51" s="176"/>
      <c r="J51" s="176"/>
      <c r="K51" s="176"/>
      <c r="L51" s="176"/>
      <c r="M51" s="176"/>
      <c r="N51" s="177"/>
      <c r="O51" s="56"/>
      <c r="Q51" s="56"/>
      <c r="R51" s="56"/>
      <c r="S51" s="56"/>
      <c r="T51" s="56"/>
      <c r="U51" s="56"/>
      <c r="V51" s="56"/>
      <c r="W51" s="56"/>
    </row>
    <row r="52" spans="1:28" x14ac:dyDescent="0.3">
      <c r="A52" s="13" t="s">
        <v>196</v>
      </c>
      <c r="B52" s="40" t="s">
        <v>197</v>
      </c>
      <c r="C52" s="71">
        <v>58</v>
      </c>
      <c r="D52" s="35">
        <v>54</v>
      </c>
      <c r="E52" s="35">
        <v>55</v>
      </c>
      <c r="F52" s="35">
        <v>56</v>
      </c>
      <c r="G52" s="35">
        <v>59</v>
      </c>
      <c r="H52" s="35">
        <v>58</v>
      </c>
      <c r="I52" s="35">
        <v>58</v>
      </c>
      <c r="J52" s="35">
        <v>59</v>
      </c>
      <c r="K52" s="35">
        <v>58</v>
      </c>
      <c r="L52" s="35">
        <v>57</v>
      </c>
      <c r="M52" s="35">
        <v>57</v>
      </c>
      <c r="N52" s="35">
        <v>58</v>
      </c>
      <c r="O52" s="56"/>
      <c r="Q52" s="49"/>
      <c r="R52" s="49"/>
      <c r="S52" s="49"/>
      <c r="T52" s="49"/>
      <c r="U52" s="49"/>
      <c r="V52" s="49"/>
      <c r="W52" s="49"/>
      <c r="X52" s="49"/>
      <c r="Y52" s="49"/>
      <c r="Z52" s="49"/>
      <c r="AA52" s="49"/>
      <c r="AB52" s="49"/>
    </row>
    <row r="53" spans="1:28" x14ac:dyDescent="0.3">
      <c r="A53" s="13" t="s">
        <v>198</v>
      </c>
      <c r="B53" s="40" t="s">
        <v>197</v>
      </c>
      <c r="C53" s="52">
        <v>19</v>
      </c>
      <c r="D53" s="35">
        <v>20</v>
      </c>
      <c r="E53" s="35">
        <v>18</v>
      </c>
      <c r="F53" s="35">
        <v>19</v>
      </c>
      <c r="G53" s="35">
        <v>18</v>
      </c>
      <c r="H53" s="35">
        <v>18</v>
      </c>
      <c r="I53" s="35">
        <v>19</v>
      </c>
      <c r="J53" s="35">
        <v>18</v>
      </c>
      <c r="K53" s="35">
        <v>18</v>
      </c>
      <c r="L53" s="35">
        <v>18</v>
      </c>
      <c r="M53" s="35">
        <v>18</v>
      </c>
      <c r="N53" s="35">
        <v>17</v>
      </c>
      <c r="O53" s="56"/>
      <c r="Q53" s="49"/>
      <c r="R53" s="49"/>
      <c r="S53" s="49"/>
      <c r="T53" s="49"/>
      <c r="U53" s="49"/>
      <c r="V53" s="49"/>
      <c r="W53" s="49"/>
      <c r="X53" s="49"/>
      <c r="Y53" s="49"/>
      <c r="Z53" s="49"/>
      <c r="AA53" s="49"/>
      <c r="AB53" s="49"/>
    </row>
    <row r="54" spans="1:28" x14ac:dyDescent="0.3">
      <c r="A54" s="13" t="s">
        <v>199</v>
      </c>
      <c r="B54" s="40" t="s">
        <v>197</v>
      </c>
      <c r="C54" s="52">
        <v>7</v>
      </c>
      <c r="D54" s="35">
        <v>8</v>
      </c>
      <c r="E54" s="35">
        <v>7</v>
      </c>
      <c r="F54" s="35">
        <v>7</v>
      </c>
      <c r="G54" s="35">
        <v>7</v>
      </c>
      <c r="H54" s="35">
        <v>6</v>
      </c>
      <c r="I54" s="35">
        <v>7</v>
      </c>
      <c r="J54" s="35">
        <v>7</v>
      </c>
      <c r="K54" s="35">
        <v>8</v>
      </c>
      <c r="L54" s="35">
        <v>8</v>
      </c>
      <c r="M54" s="35">
        <v>9</v>
      </c>
      <c r="N54" s="35">
        <v>9</v>
      </c>
      <c r="O54" s="56"/>
      <c r="Q54" s="49"/>
      <c r="R54" s="49"/>
      <c r="S54" s="49"/>
      <c r="T54" s="49"/>
      <c r="U54" s="49"/>
      <c r="V54" s="49"/>
      <c r="W54" s="49"/>
      <c r="X54" s="49"/>
      <c r="Y54" s="49"/>
      <c r="Z54" s="49"/>
      <c r="AA54" s="49"/>
      <c r="AB54" s="49"/>
    </row>
    <row r="55" spans="1:28" x14ac:dyDescent="0.3">
      <c r="A55" s="13" t="s">
        <v>200</v>
      </c>
      <c r="B55" s="40" t="s">
        <v>197</v>
      </c>
      <c r="C55" s="52">
        <v>3</v>
      </c>
      <c r="D55" s="35">
        <v>3</v>
      </c>
      <c r="E55" s="35">
        <v>3</v>
      </c>
      <c r="F55" s="35">
        <v>3</v>
      </c>
      <c r="G55" s="35">
        <v>3</v>
      </c>
      <c r="H55" s="35">
        <v>3</v>
      </c>
      <c r="I55" s="35">
        <v>3</v>
      </c>
      <c r="J55" s="35">
        <v>3</v>
      </c>
      <c r="K55" s="35">
        <v>3</v>
      </c>
      <c r="L55" s="35">
        <v>2</v>
      </c>
      <c r="M55" s="35">
        <v>2</v>
      </c>
      <c r="N55" s="35">
        <v>2</v>
      </c>
      <c r="Q55" s="49"/>
      <c r="R55" s="49"/>
      <c r="S55" s="49"/>
      <c r="T55" s="49"/>
      <c r="U55" s="49"/>
      <c r="V55" s="49"/>
      <c r="W55" s="49"/>
      <c r="X55" s="49"/>
      <c r="Y55" s="49"/>
      <c r="Z55" s="49"/>
      <c r="AA55" s="49"/>
      <c r="AB55" s="49"/>
    </row>
    <row r="56" spans="1:28" x14ac:dyDescent="0.3">
      <c r="A56" s="13" t="s">
        <v>201</v>
      </c>
      <c r="B56" s="40" t="s">
        <v>197</v>
      </c>
      <c r="C56" s="52">
        <v>2</v>
      </c>
      <c r="D56" s="35">
        <v>2</v>
      </c>
      <c r="E56" s="35">
        <v>2</v>
      </c>
      <c r="F56" s="35">
        <v>2</v>
      </c>
      <c r="G56" s="35">
        <v>1</v>
      </c>
      <c r="H56" s="35">
        <v>1</v>
      </c>
      <c r="I56" s="35">
        <v>1</v>
      </c>
      <c r="J56" s="35">
        <v>1</v>
      </c>
      <c r="K56" s="35">
        <v>1</v>
      </c>
      <c r="L56" s="35">
        <v>1</v>
      </c>
      <c r="M56" s="35">
        <v>2</v>
      </c>
      <c r="N56" s="35">
        <v>2</v>
      </c>
      <c r="Q56" s="49"/>
      <c r="R56" s="49"/>
      <c r="S56" s="49"/>
      <c r="T56" s="49"/>
      <c r="U56" s="49"/>
      <c r="V56" s="49"/>
      <c r="W56" s="49"/>
      <c r="X56" s="49"/>
      <c r="Y56" s="49"/>
      <c r="Z56" s="49"/>
      <c r="AA56" s="49"/>
      <c r="AB56" s="49"/>
    </row>
    <row r="57" spans="1:28" x14ac:dyDescent="0.3">
      <c r="A57" s="13" t="s">
        <v>202</v>
      </c>
      <c r="B57" s="40" t="s">
        <v>197</v>
      </c>
      <c r="C57" s="52">
        <v>1</v>
      </c>
      <c r="D57" s="35">
        <v>1</v>
      </c>
      <c r="E57" s="35">
        <v>1</v>
      </c>
      <c r="F57" s="35">
        <v>1</v>
      </c>
      <c r="G57" s="35">
        <v>1</v>
      </c>
      <c r="H57" s="35">
        <v>1</v>
      </c>
      <c r="I57" s="35">
        <v>2</v>
      </c>
      <c r="J57" s="35">
        <v>2</v>
      </c>
      <c r="K57" s="35">
        <v>2</v>
      </c>
      <c r="L57" s="35">
        <v>3</v>
      </c>
      <c r="M57" s="35">
        <v>3</v>
      </c>
      <c r="N57" s="35">
        <v>3</v>
      </c>
      <c r="Q57" s="49"/>
      <c r="R57" s="49"/>
      <c r="S57" s="49"/>
      <c r="T57" s="49"/>
      <c r="U57" s="49"/>
      <c r="V57" s="49"/>
      <c r="W57" s="49"/>
      <c r="X57" s="49"/>
      <c r="Y57" s="49"/>
      <c r="Z57" s="49"/>
      <c r="AA57" s="49"/>
      <c r="AB57" s="49"/>
    </row>
    <row r="58" spans="1:28" x14ac:dyDescent="0.3">
      <c r="A58" s="13" t="s">
        <v>203</v>
      </c>
      <c r="B58" s="40" t="s">
        <v>197</v>
      </c>
      <c r="C58" s="52">
        <v>1</v>
      </c>
      <c r="D58" s="35">
        <v>1</v>
      </c>
      <c r="E58" s="35">
        <v>2</v>
      </c>
      <c r="F58" s="35">
        <v>1</v>
      </c>
      <c r="G58" s="35">
        <v>1</v>
      </c>
      <c r="H58" s="35">
        <v>1</v>
      </c>
      <c r="I58" s="35">
        <v>1</v>
      </c>
      <c r="J58" s="35">
        <v>1</v>
      </c>
      <c r="K58" s="35">
        <v>1</v>
      </c>
      <c r="L58" s="35">
        <v>1</v>
      </c>
      <c r="M58" s="35">
        <v>1</v>
      </c>
      <c r="N58" s="35">
        <v>1</v>
      </c>
      <c r="Q58" s="49"/>
      <c r="R58" s="49"/>
      <c r="S58" s="49"/>
      <c r="T58" s="49"/>
      <c r="U58" s="49"/>
      <c r="V58" s="49"/>
      <c r="W58" s="49"/>
      <c r="X58" s="49"/>
      <c r="Y58" s="49"/>
      <c r="Z58" s="49"/>
      <c r="AA58" s="49"/>
      <c r="AB58" s="49"/>
    </row>
    <row r="59" spans="1:28" ht="16.5" x14ac:dyDescent="0.3">
      <c r="A59" s="73" t="s">
        <v>206</v>
      </c>
      <c r="B59" s="40" t="s">
        <v>197</v>
      </c>
      <c r="C59" s="52">
        <v>9</v>
      </c>
      <c r="D59" s="35">
        <v>11</v>
      </c>
      <c r="E59" s="35">
        <v>11</v>
      </c>
      <c r="F59" s="35">
        <v>11</v>
      </c>
      <c r="G59" s="35">
        <v>10</v>
      </c>
      <c r="H59" s="35">
        <v>12</v>
      </c>
      <c r="I59" s="35">
        <v>10</v>
      </c>
      <c r="J59" s="35">
        <v>9</v>
      </c>
      <c r="K59" s="35">
        <v>9</v>
      </c>
      <c r="L59" s="35">
        <v>10</v>
      </c>
      <c r="M59" s="35">
        <v>8</v>
      </c>
      <c r="N59" s="35">
        <v>8</v>
      </c>
      <c r="Q59" s="49"/>
      <c r="R59" s="49"/>
      <c r="S59" s="49"/>
      <c r="T59" s="49"/>
      <c r="U59" s="49"/>
      <c r="V59" s="49"/>
      <c r="W59" s="49"/>
      <c r="X59" s="49"/>
      <c r="Y59" s="49"/>
      <c r="Z59" s="49"/>
      <c r="AA59" s="49"/>
      <c r="AB59" s="49"/>
    </row>
    <row r="60" spans="1:28" x14ac:dyDescent="0.3">
      <c r="A60" s="72"/>
      <c r="B60" s="40"/>
      <c r="C60" s="52"/>
      <c r="D60" s="35"/>
      <c r="E60" s="35"/>
      <c r="F60" s="35"/>
      <c r="G60" s="35"/>
      <c r="H60" s="35"/>
      <c r="I60" s="35"/>
      <c r="J60" s="35"/>
      <c r="K60" s="35"/>
      <c r="M60" s="56"/>
      <c r="N60" s="56"/>
    </row>
    <row r="61" spans="1:28" x14ac:dyDescent="0.3">
      <c r="A61" s="31" t="s">
        <v>85</v>
      </c>
      <c r="B61" s="171" t="s">
        <v>33</v>
      </c>
      <c r="C61" s="172"/>
      <c r="D61" s="172"/>
      <c r="E61" s="172"/>
      <c r="F61" s="172"/>
      <c r="G61" s="172"/>
      <c r="H61" s="172"/>
      <c r="I61" s="172"/>
      <c r="J61" s="172"/>
      <c r="K61" s="172"/>
      <c r="L61" s="172"/>
      <c r="M61" s="172"/>
      <c r="N61" s="173"/>
    </row>
    <row r="62" spans="1:28" x14ac:dyDescent="0.3">
      <c r="A62" s="13" t="s">
        <v>38</v>
      </c>
      <c r="B62" s="35">
        <v>13</v>
      </c>
      <c r="C62" s="35">
        <v>11</v>
      </c>
      <c r="D62" s="35">
        <v>12</v>
      </c>
      <c r="E62" s="35">
        <v>14</v>
      </c>
      <c r="F62" s="35">
        <v>14</v>
      </c>
      <c r="G62" s="35">
        <v>14</v>
      </c>
      <c r="H62" s="35">
        <v>14</v>
      </c>
      <c r="I62" s="35">
        <v>14</v>
      </c>
      <c r="J62" s="35">
        <v>14</v>
      </c>
      <c r="K62" s="52">
        <v>14</v>
      </c>
      <c r="L62" s="52">
        <v>14</v>
      </c>
      <c r="M62" s="52">
        <v>14</v>
      </c>
      <c r="N62" s="52">
        <v>14</v>
      </c>
      <c r="P62" s="49"/>
      <c r="Q62" s="49"/>
      <c r="R62" s="49"/>
      <c r="S62" s="49"/>
      <c r="T62" s="49"/>
      <c r="U62" s="49"/>
      <c r="V62" s="49"/>
      <c r="W62" s="49"/>
      <c r="X62" s="49"/>
      <c r="Y62" s="49"/>
      <c r="Z62" s="49"/>
      <c r="AA62" s="49"/>
      <c r="AB62" s="49"/>
    </row>
    <row r="63" spans="1:28" x14ac:dyDescent="0.3">
      <c r="A63" s="13" t="s">
        <v>39</v>
      </c>
      <c r="B63" s="35">
        <v>1</v>
      </c>
      <c r="C63" s="35">
        <v>3</v>
      </c>
      <c r="D63" s="35">
        <v>2</v>
      </c>
      <c r="E63" s="35">
        <v>3</v>
      </c>
      <c r="F63" s="35">
        <v>3</v>
      </c>
      <c r="G63" s="35">
        <v>2</v>
      </c>
      <c r="H63" s="35">
        <v>2</v>
      </c>
      <c r="I63" s="35">
        <v>2</v>
      </c>
      <c r="J63" s="35">
        <v>2</v>
      </c>
      <c r="K63" s="52">
        <v>2</v>
      </c>
      <c r="L63" s="52">
        <v>2</v>
      </c>
      <c r="M63" s="52">
        <v>2</v>
      </c>
      <c r="N63" s="52">
        <v>2</v>
      </c>
      <c r="P63" s="49"/>
      <c r="Q63" s="49"/>
      <c r="R63" s="49"/>
      <c r="S63" s="49"/>
      <c r="T63" s="49"/>
      <c r="U63" s="49"/>
      <c r="V63" s="49"/>
      <c r="W63" s="49"/>
      <c r="X63" s="49"/>
      <c r="Y63" s="49"/>
      <c r="Z63" s="49"/>
      <c r="AA63" s="49"/>
      <c r="AB63" s="49"/>
    </row>
    <row r="64" spans="1:28" x14ac:dyDescent="0.3">
      <c r="A64" s="13" t="s">
        <v>40</v>
      </c>
      <c r="B64" s="35">
        <v>44</v>
      </c>
      <c r="C64" s="35">
        <v>41</v>
      </c>
      <c r="D64" s="35">
        <v>40</v>
      </c>
      <c r="E64" s="35">
        <v>43</v>
      </c>
      <c r="F64" s="35">
        <v>41</v>
      </c>
      <c r="G64" s="35">
        <v>41</v>
      </c>
      <c r="H64" s="35">
        <v>40</v>
      </c>
      <c r="I64" s="35">
        <v>43</v>
      </c>
      <c r="J64" s="35">
        <v>41</v>
      </c>
      <c r="K64" s="52">
        <v>41</v>
      </c>
      <c r="L64" s="52">
        <v>38</v>
      </c>
      <c r="M64" s="52">
        <v>35</v>
      </c>
      <c r="N64" s="52">
        <v>32</v>
      </c>
      <c r="P64" s="49"/>
      <c r="Q64" s="49"/>
      <c r="R64" s="49"/>
      <c r="S64" s="49"/>
      <c r="T64" s="49"/>
      <c r="U64" s="49"/>
      <c r="V64" s="49"/>
      <c r="W64" s="49"/>
      <c r="X64" s="49"/>
      <c r="Y64" s="49"/>
      <c r="Z64" s="49"/>
      <c r="AA64" s="49"/>
      <c r="AB64" s="49"/>
    </row>
    <row r="65" spans="1:28" ht="14.5" x14ac:dyDescent="0.35">
      <c r="A65" s="21" t="s">
        <v>41</v>
      </c>
      <c r="B65" s="35"/>
      <c r="C65" s="35"/>
      <c r="D65" s="35"/>
      <c r="E65" s="35"/>
      <c r="F65" s="35"/>
      <c r="G65" s="35"/>
      <c r="H65" s="35"/>
      <c r="I65" s="35"/>
      <c r="J65" s="35"/>
      <c r="K65" s="52"/>
      <c r="L65" s="52"/>
      <c r="M65" s="52"/>
      <c r="N65" s="52"/>
      <c r="P65" s="49"/>
      <c r="Q65" s="49"/>
      <c r="R65" s="49"/>
      <c r="S65" s="49"/>
      <c r="T65" s="49"/>
      <c r="U65" s="49"/>
      <c r="V65" s="49"/>
      <c r="W65" s="49"/>
      <c r="X65" s="49"/>
      <c r="Y65" s="49"/>
      <c r="Z65" s="49"/>
      <c r="AA65" s="49"/>
      <c r="AB65" s="49"/>
    </row>
    <row r="66" spans="1:28" x14ac:dyDescent="0.3">
      <c r="A66" s="13" t="s">
        <v>42</v>
      </c>
      <c r="B66" s="35">
        <v>29</v>
      </c>
      <c r="C66" s="35">
        <v>26</v>
      </c>
      <c r="D66" s="35">
        <v>26</v>
      </c>
      <c r="E66" s="35">
        <v>28</v>
      </c>
      <c r="F66" s="35">
        <v>28</v>
      </c>
      <c r="G66" s="35">
        <v>28</v>
      </c>
      <c r="H66" s="35">
        <v>27</v>
      </c>
      <c r="I66" s="35">
        <v>29</v>
      </c>
      <c r="J66" s="35">
        <v>29</v>
      </c>
      <c r="K66" s="52">
        <v>30</v>
      </c>
      <c r="L66" s="52">
        <v>27</v>
      </c>
      <c r="M66" s="52">
        <v>25</v>
      </c>
      <c r="N66" s="52">
        <v>22</v>
      </c>
      <c r="P66" s="49"/>
      <c r="Q66" s="49"/>
      <c r="R66" s="49"/>
      <c r="S66" s="49"/>
      <c r="T66" s="49"/>
      <c r="U66" s="49"/>
      <c r="V66" s="49"/>
      <c r="W66" s="49"/>
      <c r="X66" s="49"/>
      <c r="Y66" s="49"/>
      <c r="Z66" s="49"/>
      <c r="AA66" s="49"/>
      <c r="AB66" s="49"/>
    </row>
    <row r="67" spans="1:28" x14ac:dyDescent="0.3">
      <c r="A67" s="13" t="s">
        <v>43</v>
      </c>
      <c r="B67" s="35">
        <v>13</v>
      </c>
      <c r="C67" s="35">
        <v>12</v>
      </c>
      <c r="D67" s="35">
        <v>11</v>
      </c>
      <c r="E67" s="35">
        <v>12</v>
      </c>
      <c r="F67" s="35">
        <v>11</v>
      </c>
      <c r="G67" s="35">
        <v>11</v>
      </c>
      <c r="H67" s="35">
        <v>11</v>
      </c>
      <c r="I67" s="35">
        <v>12</v>
      </c>
      <c r="J67" s="35">
        <v>10</v>
      </c>
      <c r="K67" s="52">
        <v>10</v>
      </c>
      <c r="L67" s="52">
        <v>9</v>
      </c>
      <c r="M67" s="52">
        <v>9</v>
      </c>
      <c r="N67" s="52">
        <v>9</v>
      </c>
      <c r="P67" s="49"/>
      <c r="Q67" s="49"/>
      <c r="R67" s="49"/>
      <c r="S67" s="49"/>
      <c r="T67" s="49"/>
      <c r="U67" s="49"/>
      <c r="V67" s="49"/>
      <c r="W67" s="49"/>
      <c r="X67" s="49"/>
      <c r="Y67" s="49"/>
      <c r="Z67" s="49"/>
      <c r="AA67" s="49"/>
      <c r="AB67" s="49"/>
    </row>
    <row r="68" spans="1:28" x14ac:dyDescent="0.3">
      <c r="A68" s="13" t="s">
        <v>44</v>
      </c>
      <c r="B68" s="35">
        <v>70</v>
      </c>
      <c r="C68" s="35">
        <v>71</v>
      </c>
      <c r="D68" s="35">
        <v>62</v>
      </c>
      <c r="E68" s="35">
        <v>73</v>
      </c>
      <c r="F68" s="35">
        <v>75</v>
      </c>
      <c r="G68" s="35">
        <v>75</v>
      </c>
      <c r="H68" s="35">
        <v>76</v>
      </c>
      <c r="I68" s="35">
        <v>92</v>
      </c>
      <c r="J68" s="35">
        <v>89</v>
      </c>
      <c r="K68" s="52">
        <v>94</v>
      </c>
      <c r="L68" s="52">
        <v>89</v>
      </c>
      <c r="M68" s="52">
        <v>80</v>
      </c>
      <c r="N68" s="52">
        <v>78</v>
      </c>
      <c r="P68" s="49"/>
      <c r="Q68" s="49"/>
      <c r="R68" s="49"/>
      <c r="S68" s="49"/>
      <c r="T68" s="49"/>
      <c r="U68" s="49"/>
      <c r="V68" s="49"/>
      <c r="W68" s="49"/>
      <c r="X68" s="49"/>
      <c r="Y68" s="49"/>
      <c r="Z68" s="49"/>
      <c r="AA68" s="49"/>
      <c r="AB68" s="49"/>
    </row>
    <row r="69" spans="1:28" x14ac:dyDescent="0.3">
      <c r="A69" s="13" t="s">
        <v>45</v>
      </c>
      <c r="B69" s="35">
        <v>15</v>
      </c>
      <c r="C69" s="35">
        <v>14</v>
      </c>
      <c r="D69" s="35">
        <v>14</v>
      </c>
      <c r="E69" s="35">
        <v>14</v>
      </c>
      <c r="F69" s="35">
        <v>13</v>
      </c>
      <c r="G69" s="35">
        <v>14</v>
      </c>
      <c r="H69" s="35">
        <v>15</v>
      </c>
      <c r="I69" s="35">
        <v>15</v>
      </c>
      <c r="J69" s="35">
        <v>14</v>
      </c>
      <c r="K69" s="52">
        <v>15</v>
      </c>
      <c r="L69" s="52">
        <v>15</v>
      </c>
      <c r="M69" s="52">
        <v>16</v>
      </c>
      <c r="N69" s="52">
        <v>15</v>
      </c>
      <c r="P69" s="49"/>
      <c r="Q69" s="49"/>
      <c r="R69" s="49"/>
      <c r="S69" s="49"/>
      <c r="T69" s="49"/>
      <c r="U69" s="49"/>
      <c r="V69" s="49"/>
      <c r="W69" s="49"/>
      <c r="X69" s="49"/>
      <c r="Y69" s="49"/>
      <c r="Z69" s="49"/>
      <c r="AA69" s="49"/>
      <c r="AB69" s="49"/>
    </row>
    <row r="70" spans="1:28" x14ac:dyDescent="0.3">
      <c r="A70" s="13" t="s">
        <v>46</v>
      </c>
      <c r="B70" s="35">
        <v>30</v>
      </c>
      <c r="C70" s="35">
        <v>32</v>
      </c>
      <c r="D70" s="35">
        <v>36</v>
      </c>
      <c r="E70" s="35">
        <v>35</v>
      </c>
      <c r="F70" s="35">
        <v>36</v>
      </c>
      <c r="G70" s="35">
        <v>37</v>
      </c>
      <c r="H70" s="35">
        <v>42</v>
      </c>
      <c r="I70" s="35">
        <v>49</v>
      </c>
      <c r="J70" s="35">
        <v>48</v>
      </c>
      <c r="K70" s="52">
        <v>50</v>
      </c>
      <c r="L70" s="52">
        <v>53</v>
      </c>
      <c r="M70" s="52">
        <v>57</v>
      </c>
      <c r="N70" s="52">
        <v>61</v>
      </c>
      <c r="P70" s="49"/>
      <c r="Q70" s="49"/>
      <c r="R70" s="49"/>
      <c r="S70" s="49"/>
      <c r="T70" s="49"/>
      <c r="U70" s="49"/>
      <c r="V70" s="49"/>
      <c r="W70" s="49"/>
      <c r="X70" s="49"/>
      <c r="Y70" s="49"/>
      <c r="Z70" s="49"/>
      <c r="AA70" s="49"/>
      <c r="AB70" s="49"/>
    </row>
    <row r="71" spans="1:28" x14ac:dyDescent="0.3">
      <c r="A71" s="13" t="s">
        <v>47</v>
      </c>
      <c r="B71" s="35">
        <v>3</v>
      </c>
      <c r="C71" s="35">
        <v>1</v>
      </c>
      <c r="D71" s="35">
        <v>1</v>
      </c>
      <c r="E71" s="35">
        <v>1</v>
      </c>
      <c r="F71" s="35">
        <v>2</v>
      </c>
      <c r="G71" s="35">
        <v>1</v>
      </c>
      <c r="H71" s="35">
        <v>1</v>
      </c>
      <c r="I71" s="35">
        <v>2</v>
      </c>
      <c r="J71" s="35">
        <v>2</v>
      </c>
      <c r="K71" s="52">
        <v>1</v>
      </c>
      <c r="L71" s="52">
        <v>1</v>
      </c>
      <c r="M71" s="52">
        <v>1</v>
      </c>
      <c r="N71" s="52">
        <v>1</v>
      </c>
      <c r="P71" s="49"/>
      <c r="Q71" s="49"/>
      <c r="R71" s="49"/>
      <c r="S71" s="49"/>
      <c r="T71" s="49"/>
      <c r="U71" s="49"/>
      <c r="V71" s="49"/>
      <c r="W71" s="49"/>
      <c r="X71" s="49"/>
      <c r="Y71" s="49"/>
      <c r="Z71" s="49"/>
      <c r="AA71" s="49"/>
      <c r="AB71" s="49"/>
    </row>
    <row r="72" spans="1:28" x14ac:dyDescent="0.3">
      <c r="A72" s="13" t="s">
        <v>48</v>
      </c>
      <c r="B72" s="35">
        <v>2</v>
      </c>
      <c r="C72" s="35">
        <v>1</v>
      </c>
      <c r="D72" s="35">
        <v>1</v>
      </c>
      <c r="E72" s="35">
        <v>1</v>
      </c>
      <c r="F72" s="35">
        <v>1</v>
      </c>
      <c r="G72" s="35">
        <v>2</v>
      </c>
      <c r="H72" s="35">
        <v>1</v>
      </c>
      <c r="I72" s="35">
        <v>2</v>
      </c>
      <c r="J72" s="35">
        <v>2</v>
      </c>
      <c r="K72" s="52">
        <v>2</v>
      </c>
      <c r="L72" s="52">
        <v>2</v>
      </c>
      <c r="M72" s="52">
        <v>2</v>
      </c>
      <c r="N72" s="52">
        <v>2</v>
      </c>
      <c r="P72" s="49"/>
      <c r="Q72" s="49"/>
      <c r="R72" s="49"/>
      <c r="S72" s="49"/>
      <c r="T72" s="49"/>
      <c r="U72" s="49"/>
      <c r="V72" s="49"/>
      <c r="W72" s="49"/>
      <c r="X72" s="49"/>
      <c r="Y72" s="49"/>
      <c r="Z72" s="49"/>
      <c r="AA72" s="49"/>
      <c r="AB72" s="49"/>
    </row>
    <row r="73" spans="1:28" x14ac:dyDescent="0.3">
      <c r="A73" s="24"/>
      <c r="B73" s="35"/>
      <c r="C73" s="35"/>
      <c r="D73" s="35"/>
      <c r="E73" s="35"/>
      <c r="F73" s="35"/>
      <c r="G73" s="35"/>
      <c r="H73" s="35"/>
      <c r="I73" s="35"/>
      <c r="J73" s="35"/>
      <c r="K73" s="52"/>
      <c r="L73" s="52"/>
      <c r="M73" s="52"/>
      <c r="P73" s="49"/>
      <c r="Q73" s="49"/>
      <c r="R73" s="49"/>
      <c r="S73" s="49"/>
      <c r="T73" s="49"/>
      <c r="U73" s="49"/>
      <c r="V73" s="49"/>
      <c r="W73" s="49"/>
      <c r="X73" s="49"/>
      <c r="Y73" s="49"/>
      <c r="Z73" s="49"/>
      <c r="AA73" s="49"/>
      <c r="AB73" s="49"/>
    </row>
    <row r="74" spans="1:28" x14ac:dyDescent="0.3">
      <c r="A74" s="12" t="s">
        <v>28</v>
      </c>
      <c r="B74" s="39">
        <v>178</v>
      </c>
      <c r="C74" s="39">
        <v>174</v>
      </c>
      <c r="D74" s="39">
        <v>168</v>
      </c>
      <c r="E74" s="39">
        <v>184</v>
      </c>
      <c r="F74" s="39">
        <v>185</v>
      </c>
      <c r="G74" s="39">
        <v>186</v>
      </c>
      <c r="H74" s="39">
        <v>191</v>
      </c>
      <c r="I74" s="39">
        <v>219</v>
      </c>
      <c r="J74" s="39">
        <f>J62+J63+J64+J68+J69+J70+J71+J72</f>
        <v>212</v>
      </c>
      <c r="K74" s="39">
        <f t="shared" ref="K74:N74" si="8">K62+K63+K64+K68+K69+K70+K71+K72</f>
        <v>219</v>
      </c>
      <c r="L74" s="39">
        <f t="shared" si="8"/>
        <v>214</v>
      </c>
      <c r="M74" s="39">
        <f t="shared" si="8"/>
        <v>207</v>
      </c>
      <c r="N74" s="39">
        <f t="shared" si="8"/>
        <v>205</v>
      </c>
      <c r="P74" s="159"/>
      <c r="Q74" s="159"/>
      <c r="R74" s="159"/>
      <c r="S74" s="159"/>
      <c r="T74" s="159"/>
      <c r="U74" s="159"/>
      <c r="V74" s="159"/>
      <c r="W74" s="159"/>
      <c r="X74" s="159"/>
      <c r="Y74" s="159"/>
      <c r="Z74" s="159"/>
      <c r="AA74" s="159"/>
      <c r="AB74" s="159"/>
    </row>
    <row r="75" spans="1:28" x14ac:dyDescent="0.3">
      <c r="A75" s="14" t="s">
        <v>22</v>
      </c>
      <c r="B75" s="108">
        <v>1092</v>
      </c>
      <c r="C75" s="108">
        <v>1026</v>
      </c>
      <c r="D75" s="108">
        <v>1060</v>
      </c>
      <c r="E75" s="108">
        <v>1116</v>
      </c>
      <c r="F75" s="108">
        <v>1099</v>
      </c>
      <c r="G75" s="108">
        <v>1099</v>
      </c>
      <c r="H75" s="108">
        <v>1060</v>
      </c>
      <c r="I75" s="108">
        <v>1105</v>
      </c>
      <c r="J75" s="108">
        <f>'Private sector DBH'!J79</f>
        <v>1128</v>
      </c>
      <c r="K75" s="108">
        <f>'Private sector DBH'!K79</f>
        <v>1155</v>
      </c>
      <c r="L75" s="108">
        <f>'Private sector DBH'!L79</f>
        <v>1102</v>
      </c>
      <c r="M75" s="108">
        <f>'Private sector DBH'!M79</f>
        <v>1002</v>
      </c>
      <c r="N75" s="108">
        <f>'Private sector DBH'!N79</f>
        <v>920</v>
      </c>
      <c r="P75" s="159"/>
      <c r="Q75" s="159"/>
      <c r="R75" s="159"/>
      <c r="S75" s="159"/>
      <c r="T75" s="159"/>
      <c r="U75" s="159"/>
      <c r="V75" s="159"/>
      <c r="W75" s="159"/>
      <c r="X75" s="159"/>
      <c r="Y75" s="159"/>
      <c r="Z75" s="159"/>
      <c r="AA75" s="159"/>
      <c r="AB75" s="159"/>
    </row>
    <row r="76" spans="1:28" x14ac:dyDescent="0.3">
      <c r="A76" s="12" t="s">
        <v>23</v>
      </c>
      <c r="B76" s="53">
        <v>1270</v>
      </c>
      <c r="C76" s="53">
        <v>1200</v>
      </c>
      <c r="D76" s="53">
        <v>1228</v>
      </c>
      <c r="E76" s="53">
        <v>1300</v>
      </c>
      <c r="F76" s="53">
        <v>1284</v>
      </c>
      <c r="G76" s="53">
        <v>1285</v>
      </c>
      <c r="H76" s="53">
        <v>1251</v>
      </c>
      <c r="I76" s="53">
        <v>1324</v>
      </c>
      <c r="J76" s="53">
        <f>J75+J74</f>
        <v>1340</v>
      </c>
      <c r="K76" s="53">
        <f t="shared" ref="K76:N76" si="9">K75+K74</f>
        <v>1374</v>
      </c>
      <c r="L76" s="53">
        <f t="shared" si="9"/>
        <v>1316</v>
      </c>
      <c r="M76" s="53">
        <f t="shared" si="9"/>
        <v>1209</v>
      </c>
      <c r="N76" s="53">
        <f t="shared" si="9"/>
        <v>1125</v>
      </c>
      <c r="P76" s="159"/>
      <c r="Q76" s="159"/>
      <c r="R76" s="159"/>
      <c r="S76" s="159"/>
      <c r="T76" s="159"/>
      <c r="U76" s="159"/>
      <c r="V76" s="159"/>
      <c r="W76" s="159"/>
      <c r="X76" s="159"/>
      <c r="Y76" s="159"/>
      <c r="Z76" s="159"/>
      <c r="AA76" s="159"/>
      <c r="AB76" s="159"/>
    </row>
    <row r="77" spans="1:28" x14ac:dyDescent="0.3">
      <c r="A77" s="12"/>
      <c r="B77" s="39"/>
      <c r="C77" s="39"/>
      <c r="D77" s="39"/>
      <c r="E77" s="39"/>
      <c r="F77" s="39"/>
      <c r="G77" s="39"/>
      <c r="H77" s="39"/>
      <c r="I77" s="39"/>
      <c r="J77" s="39"/>
      <c r="K77" s="53"/>
      <c r="L77" s="53"/>
    </row>
    <row r="78" spans="1:28" ht="16.5" x14ac:dyDescent="0.3">
      <c r="A78" s="24" t="s">
        <v>228</v>
      </c>
      <c r="B78" s="171" t="s">
        <v>33</v>
      </c>
      <c r="C78" s="172"/>
      <c r="D78" s="172"/>
      <c r="E78" s="172"/>
      <c r="F78" s="172"/>
      <c r="G78" s="172"/>
      <c r="H78" s="172"/>
      <c r="I78" s="172"/>
      <c r="J78" s="172"/>
      <c r="K78" s="172"/>
      <c r="L78" s="172"/>
      <c r="M78" s="172"/>
      <c r="N78" s="173"/>
    </row>
    <row r="79" spans="1:28" x14ac:dyDescent="0.3">
      <c r="B79" s="40"/>
      <c r="C79" s="40"/>
      <c r="D79" s="40"/>
      <c r="E79" s="40"/>
      <c r="F79" s="40"/>
      <c r="G79" s="40"/>
      <c r="H79" s="40"/>
      <c r="I79" s="40"/>
      <c r="J79" s="40"/>
    </row>
    <row r="80" spans="1:28" x14ac:dyDescent="0.3">
      <c r="A80" s="13" t="s">
        <v>188</v>
      </c>
      <c r="B80" s="40" t="s">
        <v>87</v>
      </c>
      <c r="C80" s="40" t="s">
        <v>87</v>
      </c>
      <c r="D80" s="103">
        <v>0</v>
      </c>
      <c r="E80" s="103">
        <v>1</v>
      </c>
      <c r="F80" s="103">
        <v>0</v>
      </c>
      <c r="G80" s="103">
        <v>1</v>
      </c>
      <c r="H80" s="103">
        <v>1</v>
      </c>
      <c r="I80" s="103">
        <v>1</v>
      </c>
      <c r="J80" s="103">
        <v>1</v>
      </c>
      <c r="K80" s="103">
        <v>1</v>
      </c>
      <c r="L80" s="103">
        <v>0</v>
      </c>
      <c r="M80" s="40">
        <v>1</v>
      </c>
      <c r="N80" s="40">
        <v>1</v>
      </c>
      <c r="R80" s="49"/>
      <c r="S80" s="49"/>
      <c r="T80" s="49"/>
      <c r="U80" s="49"/>
      <c r="V80" s="49"/>
      <c r="W80" s="49"/>
      <c r="X80" s="49"/>
      <c r="Y80" s="49"/>
      <c r="Z80" s="49"/>
      <c r="AA80" s="49"/>
      <c r="AB80" s="49"/>
    </row>
    <row r="81" spans="1:28" x14ac:dyDescent="0.3">
      <c r="A81" s="13" t="s">
        <v>189</v>
      </c>
      <c r="B81" s="40" t="s">
        <v>87</v>
      </c>
      <c r="C81" s="40" t="s">
        <v>87</v>
      </c>
      <c r="D81" s="40">
        <v>1</v>
      </c>
      <c r="E81" s="40">
        <v>1</v>
      </c>
      <c r="F81" s="40">
        <v>1</v>
      </c>
      <c r="G81" s="40">
        <v>1</v>
      </c>
      <c r="H81" s="40">
        <v>1</v>
      </c>
      <c r="I81" s="40">
        <v>1</v>
      </c>
      <c r="J81" s="40">
        <v>1</v>
      </c>
      <c r="K81" s="40">
        <v>1</v>
      </c>
      <c r="L81" s="40">
        <v>1</v>
      </c>
      <c r="M81" s="40">
        <v>1</v>
      </c>
      <c r="N81" s="40">
        <v>1</v>
      </c>
      <c r="R81" s="49"/>
      <c r="S81" s="49"/>
      <c r="T81" s="49"/>
      <c r="U81" s="49"/>
      <c r="V81" s="49"/>
      <c r="W81" s="49"/>
      <c r="X81" s="49"/>
      <c r="Y81" s="49"/>
      <c r="Z81" s="49"/>
      <c r="AA81" s="49"/>
      <c r="AB81" s="49"/>
    </row>
    <row r="82" spans="1:28" x14ac:dyDescent="0.3">
      <c r="A82" s="13" t="s">
        <v>190</v>
      </c>
      <c r="B82" s="40" t="s">
        <v>87</v>
      </c>
      <c r="C82" s="40" t="s">
        <v>87</v>
      </c>
      <c r="D82" s="40">
        <v>2</v>
      </c>
      <c r="E82" s="40">
        <v>3</v>
      </c>
      <c r="F82" s="40">
        <v>3</v>
      </c>
      <c r="G82" s="40">
        <v>3</v>
      </c>
      <c r="H82" s="40">
        <v>3</v>
      </c>
      <c r="I82" s="40">
        <v>3</v>
      </c>
      <c r="J82" s="40">
        <v>3</v>
      </c>
      <c r="K82" s="40">
        <v>3</v>
      </c>
      <c r="L82" s="40">
        <v>3</v>
      </c>
      <c r="M82" s="40">
        <v>2</v>
      </c>
      <c r="N82" s="40">
        <v>2</v>
      </c>
      <c r="R82" s="49"/>
      <c r="S82" s="49"/>
      <c r="T82" s="49"/>
      <c r="U82" s="49"/>
      <c r="V82" s="49"/>
      <c r="W82" s="49"/>
      <c r="X82" s="49"/>
      <c r="Y82" s="49"/>
      <c r="Z82" s="49"/>
      <c r="AA82" s="49"/>
      <c r="AB82" s="49"/>
    </row>
    <row r="83" spans="1:28" x14ac:dyDescent="0.3">
      <c r="A83" s="13" t="s">
        <v>191</v>
      </c>
      <c r="B83" s="40" t="s">
        <v>87</v>
      </c>
      <c r="C83" s="40" t="s">
        <v>87</v>
      </c>
      <c r="D83" s="40">
        <v>2</v>
      </c>
      <c r="E83" s="40">
        <v>2</v>
      </c>
      <c r="F83" s="40">
        <v>2</v>
      </c>
      <c r="G83" s="40">
        <v>2</v>
      </c>
      <c r="H83" s="40">
        <v>2</v>
      </c>
      <c r="I83" s="40">
        <v>2</v>
      </c>
      <c r="J83" s="40">
        <v>2</v>
      </c>
      <c r="K83" s="40">
        <v>2</v>
      </c>
      <c r="L83" s="40">
        <v>2</v>
      </c>
      <c r="M83" s="40">
        <v>2</v>
      </c>
      <c r="N83" s="40">
        <v>1</v>
      </c>
      <c r="R83" s="49"/>
      <c r="S83" s="49"/>
      <c r="T83" s="49"/>
      <c r="U83" s="49"/>
      <c r="V83" s="49"/>
      <c r="W83" s="49"/>
      <c r="X83" s="49"/>
      <c r="Y83" s="49"/>
      <c r="Z83" s="49"/>
      <c r="AA83" s="49"/>
      <c r="AB83" s="49"/>
    </row>
    <row r="84" spans="1:28" x14ac:dyDescent="0.3">
      <c r="B84" s="40"/>
      <c r="C84" s="40"/>
      <c r="D84" s="40"/>
      <c r="E84" s="40"/>
      <c r="F84" s="40"/>
      <c r="G84" s="40"/>
      <c r="H84" s="40"/>
      <c r="I84" s="40"/>
      <c r="J84" s="40"/>
      <c r="K84" s="52"/>
      <c r="L84" s="52"/>
      <c r="M84" s="52"/>
      <c r="R84" s="49"/>
      <c r="S84" s="49"/>
      <c r="T84" s="49"/>
      <c r="U84" s="49"/>
      <c r="V84" s="49"/>
      <c r="W84" s="49"/>
      <c r="X84" s="49"/>
      <c r="Y84" s="49"/>
      <c r="Z84" s="49"/>
      <c r="AA84" s="49"/>
      <c r="AB84" s="49"/>
    </row>
    <row r="85" spans="1:28" x14ac:dyDescent="0.3">
      <c r="A85" s="13" t="s">
        <v>192</v>
      </c>
      <c r="B85" s="40" t="s">
        <v>87</v>
      </c>
      <c r="C85" s="40" t="s">
        <v>87</v>
      </c>
      <c r="D85" s="40">
        <v>16</v>
      </c>
      <c r="E85" s="40">
        <v>19</v>
      </c>
      <c r="F85" s="40">
        <v>18</v>
      </c>
      <c r="G85" s="40">
        <v>17</v>
      </c>
      <c r="H85" s="40">
        <v>16</v>
      </c>
      <c r="I85" s="40">
        <v>16</v>
      </c>
      <c r="J85" s="40">
        <v>16</v>
      </c>
      <c r="K85" s="40">
        <v>16</v>
      </c>
      <c r="L85" s="40">
        <v>16</v>
      </c>
      <c r="M85" s="40">
        <v>13</v>
      </c>
      <c r="N85" s="40">
        <v>12</v>
      </c>
      <c r="R85" s="49"/>
      <c r="S85" s="49"/>
      <c r="T85" s="49"/>
      <c r="U85" s="49"/>
      <c r="V85" s="49"/>
      <c r="W85" s="49"/>
      <c r="X85" s="49"/>
      <c r="Y85" s="49"/>
      <c r="Z85" s="49"/>
      <c r="AA85" s="49"/>
      <c r="AB85" s="49"/>
    </row>
    <row r="86" spans="1:28" x14ac:dyDescent="0.3">
      <c r="B86" s="40"/>
      <c r="C86" s="40"/>
      <c r="D86" s="40"/>
      <c r="E86" s="40"/>
      <c r="F86" s="40"/>
      <c r="G86" s="40"/>
      <c r="H86" s="40"/>
      <c r="I86" s="40"/>
      <c r="J86" s="40"/>
      <c r="K86" s="52"/>
      <c r="L86" s="52"/>
      <c r="M86" s="52"/>
      <c r="R86" s="49"/>
      <c r="S86" s="49"/>
      <c r="T86" s="49"/>
      <c r="U86" s="49"/>
      <c r="V86" s="49"/>
      <c r="W86" s="49"/>
      <c r="X86" s="49"/>
      <c r="Y86" s="49"/>
      <c r="Z86" s="49"/>
      <c r="AA86" s="49"/>
      <c r="AB86" s="49"/>
    </row>
    <row r="87" spans="1:28" x14ac:dyDescent="0.3">
      <c r="A87" s="12" t="s">
        <v>205</v>
      </c>
      <c r="B87" s="42" t="s">
        <v>87</v>
      </c>
      <c r="C87" s="42" t="s">
        <v>87</v>
      </c>
      <c r="D87" s="42">
        <f>D80+D81+D82+D83</f>
        <v>5</v>
      </c>
      <c r="E87" s="42">
        <f t="shared" ref="E87:N87" si="10">E80+E81+E82+E83</f>
        <v>7</v>
      </c>
      <c r="F87" s="42">
        <f t="shared" si="10"/>
        <v>6</v>
      </c>
      <c r="G87" s="42">
        <f t="shared" si="10"/>
        <v>7</v>
      </c>
      <c r="H87" s="42">
        <f t="shared" si="10"/>
        <v>7</v>
      </c>
      <c r="I87" s="42">
        <f t="shared" si="10"/>
        <v>7</v>
      </c>
      <c r="J87" s="42">
        <f t="shared" si="10"/>
        <v>7</v>
      </c>
      <c r="K87" s="42">
        <f t="shared" si="10"/>
        <v>7</v>
      </c>
      <c r="L87" s="42">
        <f t="shared" si="10"/>
        <v>6</v>
      </c>
      <c r="M87" s="42">
        <f t="shared" si="10"/>
        <v>6</v>
      </c>
      <c r="N87" s="42">
        <f t="shared" si="10"/>
        <v>5</v>
      </c>
      <c r="R87" s="159"/>
      <c r="S87" s="159"/>
      <c r="T87" s="159"/>
      <c r="U87" s="159"/>
      <c r="V87" s="159"/>
      <c r="W87" s="159"/>
      <c r="X87" s="159"/>
      <c r="Y87" s="159"/>
      <c r="Z87" s="159"/>
      <c r="AA87" s="159"/>
      <c r="AB87" s="159"/>
    </row>
    <row r="88" spans="1:28" x14ac:dyDescent="0.3">
      <c r="A88" s="12" t="s">
        <v>193</v>
      </c>
      <c r="B88" s="42" t="s">
        <v>87</v>
      </c>
      <c r="C88" s="42" t="s">
        <v>87</v>
      </c>
      <c r="D88" s="42">
        <f>D85+D87</f>
        <v>21</v>
      </c>
      <c r="E88" s="42">
        <f t="shared" ref="E88:N88" si="11">E85+E87</f>
        <v>26</v>
      </c>
      <c r="F88" s="42">
        <f t="shared" si="11"/>
        <v>24</v>
      </c>
      <c r="G88" s="42">
        <f t="shared" si="11"/>
        <v>24</v>
      </c>
      <c r="H88" s="42">
        <f t="shared" si="11"/>
        <v>23</v>
      </c>
      <c r="I88" s="42">
        <f t="shared" si="11"/>
        <v>23</v>
      </c>
      <c r="J88" s="42">
        <f t="shared" si="11"/>
        <v>23</v>
      </c>
      <c r="K88" s="42">
        <f t="shared" si="11"/>
        <v>23</v>
      </c>
      <c r="L88" s="42">
        <f t="shared" si="11"/>
        <v>22</v>
      </c>
      <c r="M88" s="42">
        <f t="shared" si="11"/>
        <v>19</v>
      </c>
      <c r="N88" s="42">
        <f t="shared" si="11"/>
        <v>17</v>
      </c>
      <c r="R88" s="159"/>
      <c r="S88" s="159"/>
      <c r="T88" s="159"/>
      <c r="U88" s="159"/>
      <c r="V88" s="159"/>
      <c r="W88" s="159"/>
      <c r="X88" s="159"/>
      <c r="Y88" s="159"/>
      <c r="Z88" s="159"/>
      <c r="AA88" s="159"/>
      <c r="AB88" s="159"/>
    </row>
    <row r="89" spans="1:28" x14ac:dyDescent="0.3">
      <c r="B89" s="40"/>
      <c r="C89" s="40"/>
      <c r="D89" s="40"/>
      <c r="E89" s="40"/>
      <c r="F89" s="40"/>
      <c r="G89" s="40"/>
      <c r="H89" s="40"/>
      <c r="I89" s="40"/>
      <c r="J89" s="40"/>
      <c r="K89" s="52"/>
      <c r="L89" s="52"/>
      <c r="M89" s="52"/>
    </row>
    <row r="90" spans="1:28" x14ac:dyDescent="0.3">
      <c r="A90" s="24" t="s">
        <v>49</v>
      </c>
      <c r="B90" s="184" t="s">
        <v>33</v>
      </c>
      <c r="C90" s="185"/>
      <c r="D90" s="185"/>
      <c r="E90" s="185"/>
      <c r="F90" s="185"/>
      <c r="G90" s="185"/>
      <c r="H90" s="185"/>
      <c r="I90" s="185"/>
      <c r="J90" s="185"/>
      <c r="K90" s="185"/>
      <c r="L90" s="185"/>
      <c r="M90" s="185"/>
      <c r="N90" s="186"/>
    </row>
    <row r="91" spans="1:28" x14ac:dyDescent="0.3">
      <c r="B91" s="40"/>
      <c r="C91" s="40"/>
      <c r="D91" s="40"/>
      <c r="E91" s="40"/>
      <c r="F91" s="40"/>
      <c r="G91" s="40"/>
      <c r="H91" s="40"/>
      <c r="I91" s="40"/>
      <c r="J91" s="40"/>
    </row>
    <row r="92" spans="1:28" x14ac:dyDescent="0.3">
      <c r="A92" s="12" t="s">
        <v>211</v>
      </c>
      <c r="B92" s="40"/>
      <c r="C92" s="40"/>
      <c r="D92" s="40"/>
      <c r="E92" s="40"/>
      <c r="F92" s="40"/>
      <c r="G92" s="40"/>
      <c r="H92" s="40"/>
      <c r="I92" s="40"/>
      <c r="J92" s="40"/>
    </row>
    <row r="93" spans="1:28" x14ac:dyDescent="0.3">
      <c r="A93" s="28" t="s">
        <v>212</v>
      </c>
      <c r="B93" s="40" t="s">
        <v>87</v>
      </c>
      <c r="C93" s="40">
        <v>11</v>
      </c>
      <c r="D93" s="40">
        <v>13</v>
      </c>
      <c r="E93" s="40">
        <v>17</v>
      </c>
      <c r="F93" s="40">
        <v>15</v>
      </c>
      <c r="G93" s="40">
        <v>12</v>
      </c>
      <c r="H93" s="40">
        <v>7</v>
      </c>
      <c r="I93" s="40">
        <v>10</v>
      </c>
      <c r="J93" s="40">
        <v>13</v>
      </c>
      <c r="K93" s="40">
        <v>15</v>
      </c>
      <c r="L93" s="40">
        <v>13</v>
      </c>
      <c r="M93" s="40">
        <v>12</v>
      </c>
      <c r="N93" s="40">
        <v>11</v>
      </c>
      <c r="Q93" s="49"/>
      <c r="R93" s="49"/>
      <c r="S93" s="49"/>
      <c r="T93" s="49"/>
      <c r="U93" s="49"/>
      <c r="V93" s="49"/>
      <c r="W93" s="49"/>
      <c r="X93" s="49"/>
      <c r="Y93" s="49"/>
      <c r="Z93" s="49"/>
      <c r="AA93" s="49"/>
      <c r="AB93" s="49"/>
    </row>
    <row r="94" spans="1:28" x14ac:dyDescent="0.3">
      <c r="A94" s="28" t="s">
        <v>213</v>
      </c>
      <c r="B94" s="40" t="s">
        <v>87</v>
      </c>
      <c r="C94" s="40">
        <v>176</v>
      </c>
      <c r="D94" s="40">
        <v>179</v>
      </c>
      <c r="E94" s="40">
        <v>189</v>
      </c>
      <c r="F94" s="40">
        <v>189</v>
      </c>
      <c r="G94" s="40">
        <v>195</v>
      </c>
      <c r="H94" s="40">
        <v>194</v>
      </c>
      <c r="I94" s="40">
        <v>186</v>
      </c>
      <c r="J94" s="40">
        <v>189</v>
      </c>
      <c r="K94" s="40">
        <v>192</v>
      </c>
      <c r="L94" s="40">
        <v>194</v>
      </c>
      <c r="M94" s="40">
        <v>207</v>
      </c>
      <c r="N94" s="40">
        <v>202</v>
      </c>
      <c r="Q94" s="49"/>
      <c r="R94" s="49"/>
      <c r="S94" s="49"/>
      <c r="T94" s="49"/>
      <c r="U94" s="49"/>
      <c r="V94" s="49"/>
      <c r="W94" s="49"/>
      <c r="X94" s="49"/>
      <c r="Y94" s="49"/>
      <c r="Z94" s="49"/>
      <c r="AA94" s="49"/>
      <c r="AB94" s="49"/>
    </row>
    <row r="95" spans="1:28" x14ac:dyDescent="0.3">
      <c r="A95" s="28" t="s">
        <v>214</v>
      </c>
      <c r="B95" s="40" t="s">
        <v>87</v>
      </c>
      <c r="C95" s="40">
        <v>11</v>
      </c>
      <c r="D95" s="40">
        <v>19</v>
      </c>
      <c r="E95" s="40">
        <v>13</v>
      </c>
      <c r="F95" s="40">
        <v>15</v>
      </c>
      <c r="G95" s="40">
        <v>19</v>
      </c>
      <c r="H95" s="40">
        <v>15</v>
      </c>
      <c r="I95" s="40">
        <v>15</v>
      </c>
      <c r="J95" s="40">
        <v>15</v>
      </c>
      <c r="K95" s="40">
        <v>12</v>
      </c>
      <c r="L95" s="40">
        <v>17</v>
      </c>
      <c r="M95" s="40">
        <v>13</v>
      </c>
      <c r="N95" s="40">
        <v>19</v>
      </c>
      <c r="Q95" s="49"/>
      <c r="R95" s="49"/>
      <c r="S95" s="49"/>
      <c r="T95" s="49"/>
      <c r="U95" s="49"/>
      <c r="V95" s="49"/>
      <c r="W95" s="49"/>
      <c r="X95" s="49"/>
      <c r="Y95" s="49"/>
      <c r="Z95" s="49"/>
      <c r="AA95" s="49"/>
      <c r="AB95" s="49"/>
    </row>
    <row r="96" spans="1:28" x14ac:dyDescent="0.3">
      <c r="B96" s="15"/>
      <c r="C96" s="15"/>
      <c r="D96" s="15"/>
      <c r="E96" s="15"/>
      <c r="F96" s="15"/>
      <c r="G96" s="15"/>
      <c r="H96" s="15"/>
      <c r="I96" s="15"/>
      <c r="J96" s="15"/>
      <c r="K96" s="91"/>
      <c r="L96" s="91"/>
      <c r="M96" s="91"/>
      <c r="Q96" s="49"/>
      <c r="R96" s="49"/>
      <c r="S96" s="49"/>
      <c r="T96" s="49"/>
      <c r="U96" s="49"/>
      <c r="V96" s="49"/>
      <c r="W96" s="49"/>
      <c r="X96" s="49"/>
      <c r="Y96" s="49"/>
      <c r="Z96" s="49"/>
      <c r="AA96" s="49"/>
      <c r="AB96" s="49"/>
    </row>
    <row r="97" spans="1:28" x14ac:dyDescent="0.3">
      <c r="A97" s="12" t="s">
        <v>50</v>
      </c>
      <c r="B97" s="42">
        <v>193</v>
      </c>
      <c r="C97" s="168">
        <v>198</v>
      </c>
      <c r="D97" s="168">
        <v>211</v>
      </c>
      <c r="E97" s="168">
        <v>219</v>
      </c>
      <c r="F97" s="168">
        <v>219</v>
      </c>
      <c r="G97" s="168">
        <v>226</v>
      </c>
      <c r="H97" s="168">
        <v>216</v>
      </c>
      <c r="I97" s="168">
        <v>211</v>
      </c>
      <c r="J97" s="168">
        <f>J93+J94+J95</f>
        <v>217</v>
      </c>
      <c r="K97" s="168">
        <f>K93+K94+K95</f>
        <v>219</v>
      </c>
      <c r="L97" s="168">
        <f t="shared" ref="L97:N97" si="12">L93+L94+L95</f>
        <v>224</v>
      </c>
      <c r="M97" s="168">
        <f t="shared" si="12"/>
        <v>232</v>
      </c>
      <c r="N97" s="168">
        <f t="shared" si="12"/>
        <v>232</v>
      </c>
      <c r="Q97" s="49"/>
      <c r="R97" s="49"/>
      <c r="S97" s="49"/>
      <c r="T97" s="49"/>
      <c r="U97" s="49"/>
      <c r="V97" s="49"/>
      <c r="W97" s="49"/>
      <c r="X97" s="49"/>
      <c r="Y97" s="49"/>
      <c r="Z97" s="49"/>
      <c r="AA97" s="49"/>
      <c r="AB97" s="49"/>
    </row>
    <row r="98" spans="1:28" x14ac:dyDescent="0.3">
      <c r="B98" s="40"/>
      <c r="C98" s="40"/>
      <c r="D98" s="40"/>
      <c r="E98" s="40"/>
      <c r="F98" s="40"/>
      <c r="G98" s="40"/>
      <c r="H98" s="40"/>
      <c r="I98" s="40"/>
      <c r="J98" s="40"/>
    </row>
    <row r="99" spans="1:28" x14ac:dyDescent="0.3">
      <c r="A99" s="24" t="s">
        <v>51</v>
      </c>
      <c r="B99" s="184" t="s">
        <v>33</v>
      </c>
      <c r="C99" s="185"/>
      <c r="D99" s="185"/>
      <c r="E99" s="185"/>
      <c r="F99" s="185"/>
      <c r="G99" s="185"/>
      <c r="H99" s="185"/>
      <c r="I99" s="185"/>
      <c r="J99" s="185"/>
      <c r="K99" s="185"/>
      <c r="L99" s="185"/>
      <c r="M99" s="185"/>
      <c r="N99" s="186"/>
    </row>
    <row r="100" spans="1:28" x14ac:dyDescent="0.3">
      <c r="A100" s="24"/>
      <c r="B100" s="40"/>
      <c r="C100" s="40"/>
      <c r="D100" s="40"/>
      <c r="E100" s="40"/>
      <c r="F100" s="40"/>
      <c r="G100" s="40"/>
      <c r="H100" s="40"/>
      <c r="I100" s="40"/>
      <c r="J100" s="40"/>
    </row>
    <row r="101" spans="1:28" x14ac:dyDescent="0.3">
      <c r="A101" s="12" t="s">
        <v>92</v>
      </c>
      <c r="B101" s="40"/>
      <c r="C101" s="40"/>
      <c r="D101" s="40"/>
      <c r="E101" s="40"/>
      <c r="F101" s="40"/>
      <c r="G101" s="40"/>
      <c r="H101" s="40"/>
      <c r="I101" s="40"/>
      <c r="J101" s="40"/>
    </row>
    <row r="102" spans="1:28" x14ac:dyDescent="0.3">
      <c r="A102" s="13" t="s">
        <v>52</v>
      </c>
      <c r="B102" s="40"/>
      <c r="C102" s="40"/>
      <c r="D102" s="40"/>
      <c r="E102" s="40"/>
      <c r="F102" s="40"/>
      <c r="G102" s="40"/>
      <c r="H102" s="40"/>
      <c r="I102" s="40"/>
      <c r="J102" s="40"/>
    </row>
    <row r="103" spans="1:28" x14ac:dyDescent="0.3">
      <c r="A103" s="13" t="s">
        <v>53</v>
      </c>
      <c r="B103" s="40" t="s">
        <v>87</v>
      </c>
      <c r="C103" s="52">
        <v>169</v>
      </c>
      <c r="D103" s="52">
        <v>179</v>
      </c>
      <c r="E103" s="52">
        <v>174</v>
      </c>
      <c r="F103" s="52">
        <v>162</v>
      </c>
      <c r="G103" s="52">
        <v>161</v>
      </c>
      <c r="H103" s="52">
        <v>131</v>
      </c>
      <c r="I103" s="52">
        <v>138</v>
      </c>
      <c r="J103" s="52">
        <v>130</v>
      </c>
      <c r="K103" s="52">
        <v>138</v>
      </c>
      <c r="L103" s="52">
        <v>137</v>
      </c>
      <c r="M103" s="52">
        <v>98</v>
      </c>
      <c r="N103" s="104">
        <v>112</v>
      </c>
      <c r="Q103" s="49"/>
      <c r="R103" s="49"/>
      <c r="S103" s="49"/>
      <c r="T103" s="49"/>
      <c r="U103" s="49"/>
      <c r="V103" s="49"/>
      <c r="W103" s="49"/>
      <c r="X103" s="49"/>
      <c r="Y103" s="49"/>
      <c r="Z103" s="49"/>
      <c r="AA103" s="49"/>
      <c r="AB103" s="49"/>
    </row>
    <row r="104" spans="1:28" x14ac:dyDescent="0.3">
      <c r="A104" s="13" t="s">
        <v>54</v>
      </c>
      <c r="B104" s="40" t="s">
        <v>87</v>
      </c>
      <c r="C104" s="52">
        <v>130</v>
      </c>
      <c r="D104" s="52">
        <v>132</v>
      </c>
      <c r="E104" s="52">
        <v>143</v>
      </c>
      <c r="F104" s="52">
        <v>140</v>
      </c>
      <c r="G104" s="52">
        <v>130</v>
      </c>
      <c r="H104" s="52">
        <v>149</v>
      </c>
      <c r="I104" s="52">
        <v>151</v>
      </c>
      <c r="J104" s="52">
        <v>161</v>
      </c>
      <c r="K104" s="52">
        <v>140</v>
      </c>
      <c r="L104" s="52">
        <v>158</v>
      </c>
      <c r="M104" s="52">
        <v>152</v>
      </c>
      <c r="N104" s="104">
        <v>151</v>
      </c>
      <c r="Q104" s="49"/>
      <c r="R104" s="49"/>
      <c r="S104" s="49"/>
      <c r="T104" s="49"/>
      <c r="U104" s="49"/>
      <c r="V104" s="49"/>
      <c r="W104" s="49"/>
      <c r="X104" s="49"/>
      <c r="Y104" s="49"/>
      <c r="Z104" s="49"/>
      <c r="AA104" s="49"/>
      <c r="AB104" s="49"/>
    </row>
    <row r="105" spans="1:28" x14ac:dyDescent="0.3">
      <c r="A105" s="16" t="s">
        <v>55</v>
      </c>
      <c r="B105" s="40" t="s">
        <v>87</v>
      </c>
      <c r="C105" s="52">
        <v>4</v>
      </c>
      <c r="D105" s="52">
        <v>7</v>
      </c>
      <c r="E105" s="52">
        <v>6</v>
      </c>
      <c r="F105" s="52">
        <v>5</v>
      </c>
      <c r="G105" s="52">
        <v>9</v>
      </c>
      <c r="H105" s="52">
        <v>9</v>
      </c>
      <c r="I105" s="52">
        <v>6</v>
      </c>
      <c r="J105" s="52">
        <v>8</v>
      </c>
      <c r="K105" s="52">
        <v>5</v>
      </c>
      <c r="L105" s="52">
        <v>6</v>
      </c>
      <c r="M105" s="52">
        <v>6</v>
      </c>
      <c r="N105" s="104">
        <v>6</v>
      </c>
      <c r="Q105" s="49"/>
      <c r="R105" s="49"/>
      <c r="S105" s="49"/>
      <c r="T105" s="49"/>
      <c r="U105" s="49"/>
      <c r="V105" s="49"/>
      <c r="W105" s="49"/>
      <c r="X105" s="49"/>
      <c r="Y105" s="49"/>
      <c r="Z105" s="49"/>
      <c r="AA105" s="49"/>
      <c r="AB105" s="49"/>
    </row>
    <row r="106" spans="1:28" x14ac:dyDescent="0.3">
      <c r="A106" s="16"/>
      <c r="B106" s="40"/>
      <c r="C106" s="41"/>
      <c r="D106" s="41"/>
      <c r="E106" s="41"/>
      <c r="F106" s="41"/>
      <c r="G106" s="41"/>
      <c r="H106" s="41"/>
      <c r="I106" s="41"/>
      <c r="J106" s="41"/>
      <c r="K106" s="52"/>
      <c r="L106" s="52"/>
      <c r="M106" s="52"/>
      <c r="Q106" s="49"/>
      <c r="R106" s="49"/>
      <c r="S106" s="49"/>
      <c r="T106" s="49"/>
      <c r="U106" s="49"/>
      <c r="V106" s="49"/>
      <c r="W106" s="49"/>
      <c r="X106" s="49"/>
      <c r="Y106" s="49"/>
      <c r="Z106" s="49"/>
      <c r="AA106" s="49"/>
      <c r="AB106" s="49"/>
    </row>
    <row r="107" spans="1:28" x14ac:dyDescent="0.3">
      <c r="A107" s="12" t="s">
        <v>56</v>
      </c>
      <c r="B107" s="42" t="s">
        <v>87</v>
      </c>
      <c r="C107" s="43">
        <v>303</v>
      </c>
      <c r="D107" s="43">
        <v>318</v>
      </c>
      <c r="E107" s="43">
        <v>323</v>
      </c>
      <c r="F107" s="43">
        <v>307</v>
      </c>
      <c r="G107" s="43">
        <v>300</v>
      </c>
      <c r="H107" s="43">
        <v>289</v>
      </c>
      <c r="I107" s="43">
        <v>295</v>
      </c>
      <c r="J107" s="43">
        <v>299</v>
      </c>
      <c r="K107" s="43">
        <v>283</v>
      </c>
      <c r="L107" s="43">
        <v>301</v>
      </c>
      <c r="M107" s="43">
        <v>256</v>
      </c>
      <c r="N107" s="43">
        <v>269</v>
      </c>
      <c r="Q107" s="159"/>
      <c r="R107" s="159"/>
      <c r="S107" s="159"/>
      <c r="T107" s="159"/>
      <c r="U107" s="159"/>
      <c r="V107" s="159"/>
      <c r="W107" s="159"/>
      <c r="X107" s="159"/>
      <c r="Y107" s="159"/>
      <c r="Z107" s="159"/>
      <c r="AA107" s="159"/>
      <c r="AB107" s="159"/>
    </row>
    <row r="108" spans="1:28" x14ac:dyDescent="0.3">
      <c r="A108" s="16"/>
      <c r="B108" s="40"/>
      <c r="C108" s="41"/>
      <c r="D108" s="41"/>
      <c r="E108" s="41"/>
      <c r="F108" s="41"/>
      <c r="G108" s="41"/>
      <c r="H108" s="41"/>
      <c r="I108" s="41"/>
      <c r="J108" s="41"/>
      <c r="K108" s="52"/>
      <c r="L108" s="52"/>
      <c r="M108" s="52"/>
      <c r="Q108" s="49"/>
      <c r="R108" s="49"/>
      <c r="S108" s="49"/>
      <c r="T108" s="49"/>
      <c r="U108" s="49"/>
      <c r="V108" s="49"/>
      <c r="W108" s="49"/>
      <c r="X108" s="49"/>
      <c r="Y108" s="49"/>
      <c r="Z108" s="49"/>
      <c r="AA108" s="49"/>
      <c r="AB108" s="49"/>
    </row>
    <row r="109" spans="1:28" x14ac:dyDescent="0.3">
      <c r="A109" s="12" t="s">
        <v>88</v>
      </c>
      <c r="B109" s="40"/>
      <c r="C109" s="41"/>
      <c r="D109" s="41"/>
      <c r="E109" s="41"/>
      <c r="F109" s="41"/>
      <c r="G109" s="41"/>
      <c r="H109" s="41"/>
      <c r="I109" s="41"/>
      <c r="J109" s="41"/>
      <c r="K109" s="52"/>
      <c r="L109" s="52"/>
      <c r="M109" s="52"/>
      <c r="Q109" s="49"/>
      <c r="R109" s="49"/>
      <c r="S109" s="49"/>
      <c r="T109" s="49"/>
      <c r="U109" s="49"/>
      <c r="V109" s="49"/>
      <c r="W109" s="49"/>
      <c r="X109" s="49"/>
      <c r="Y109" s="49"/>
      <c r="Z109" s="49"/>
      <c r="AA109" s="49"/>
      <c r="AB109" s="49"/>
    </row>
    <row r="110" spans="1:28" x14ac:dyDescent="0.3">
      <c r="A110" s="13" t="s">
        <v>52</v>
      </c>
      <c r="B110" s="40"/>
      <c r="C110" s="41"/>
      <c r="D110" s="41"/>
      <c r="E110" s="41"/>
      <c r="F110" s="41"/>
      <c r="G110" s="41"/>
      <c r="H110" s="41"/>
      <c r="I110" s="41"/>
      <c r="J110" s="41"/>
      <c r="K110" s="52"/>
      <c r="L110" s="52"/>
      <c r="M110" s="52"/>
      <c r="Q110" s="49"/>
      <c r="R110" s="49"/>
      <c r="S110" s="49"/>
      <c r="T110" s="49"/>
      <c r="U110" s="49"/>
      <c r="V110" s="49"/>
      <c r="W110" s="49"/>
      <c r="X110" s="49"/>
      <c r="Y110" s="49"/>
      <c r="Z110" s="49"/>
      <c r="AA110" s="49"/>
      <c r="AB110" s="49"/>
    </row>
    <row r="111" spans="1:28" x14ac:dyDescent="0.3">
      <c r="A111" s="13" t="s">
        <v>53</v>
      </c>
      <c r="B111" s="40" t="s">
        <v>87</v>
      </c>
      <c r="C111" s="104">
        <v>164</v>
      </c>
      <c r="D111" s="104">
        <v>170</v>
      </c>
      <c r="E111" s="104">
        <v>162</v>
      </c>
      <c r="F111" s="104">
        <v>153</v>
      </c>
      <c r="G111" s="104">
        <v>153</v>
      </c>
      <c r="H111" s="104">
        <v>132</v>
      </c>
      <c r="I111" s="104">
        <v>134</v>
      </c>
      <c r="J111" s="104">
        <v>125</v>
      </c>
      <c r="K111" s="104">
        <v>127</v>
      </c>
      <c r="L111" s="104">
        <v>134</v>
      </c>
      <c r="M111" s="104">
        <v>113</v>
      </c>
      <c r="N111" s="104">
        <v>142</v>
      </c>
      <c r="Q111" s="49"/>
      <c r="R111" s="49"/>
      <c r="S111" s="49"/>
      <c r="T111" s="49"/>
      <c r="U111" s="49"/>
      <c r="V111" s="49"/>
      <c r="W111" s="49"/>
      <c r="X111" s="49"/>
      <c r="Y111" s="49"/>
      <c r="Z111" s="49"/>
      <c r="AA111" s="49"/>
      <c r="AB111" s="49"/>
    </row>
    <row r="112" spans="1:28" x14ac:dyDescent="0.3">
      <c r="A112" s="13" t="s">
        <v>54</v>
      </c>
      <c r="B112" s="40" t="s">
        <v>87</v>
      </c>
      <c r="C112" s="104">
        <v>123</v>
      </c>
      <c r="D112" s="104">
        <v>139</v>
      </c>
      <c r="E112" s="104">
        <v>145</v>
      </c>
      <c r="F112" s="104">
        <v>140</v>
      </c>
      <c r="G112" s="104">
        <v>123</v>
      </c>
      <c r="H112" s="104">
        <v>147</v>
      </c>
      <c r="I112" s="104">
        <v>153</v>
      </c>
      <c r="J112" s="104">
        <v>166</v>
      </c>
      <c r="K112" s="104">
        <v>139</v>
      </c>
      <c r="L112" s="104">
        <v>162</v>
      </c>
      <c r="M112" s="104">
        <v>159</v>
      </c>
      <c r="N112" s="104">
        <v>160</v>
      </c>
      <c r="Q112" s="49"/>
      <c r="R112" s="49"/>
      <c r="S112" s="49"/>
      <c r="T112" s="49"/>
      <c r="U112" s="49"/>
      <c r="V112" s="49"/>
      <c r="W112" s="49"/>
      <c r="X112" s="49"/>
      <c r="Y112" s="49"/>
      <c r="Z112" s="49"/>
      <c r="AA112" s="49"/>
      <c r="AB112" s="49"/>
    </row>
    <row r="113" spans="1:28" x14ac:dyDescent="0.3">
      <c r="A113" s="13" t="s">
        <v>55</v>
      </c>
      <c r="B113" s="40" t="s">
        <v>87</v>
      </c>
      <c r="C113" s="104">
        <v>4</v>
      </c>
      <c r="D113" s="104">
        <v>6</v>
      </c>
      <c r="E113" s="104">
        <v>6</v>
      </c>
      <c r="F113" s="104">
        <v>6</v>
      </c>
      <c r="G113" s="104">
        <v>9</v>
      </c>
      <c r="H113" s="104">
        <v>9</v>
      </c>
      <c r="I113" s="104">
        <v>8</v>
      </c>
      <c r="J113" s="104">
        <v>8</v>
      </c>
      <c r="K113" s="104">
        <v>6</v>
      </c>
      <c r="L113" s="104">
        <v>8</v>
      </c>
      <c r="M113" s="104">
        <v>7</v>
      </c>
      <c r="N113" s="104">
        <v>9</v>
      </c>
      <c r="Q113" s="49"/>
      <c r="R113" s="49"/>
      <c r="S113" s="49"/>
      <c r="T113" s="49"/>
      <c r="U113" s="49"/>
      <c r="V113" s="49"/>
      <c r="W113" s="49"/>
      <c r="X113" s="49"/>
      <c r="Y113" s="49"/>
      <c r="Z113" s="49"/>
      <c r="AA113" s="49"/>
      <c r="AB113" s="49"/>
    </row>
    <row r="114" spans="1:28" x14ac:dyDescent="0.3">
      <c r="B114" s="40"/>
      <c r="C114" s="41"/>
      <c r="D114" s="41"/>
      <c r="E114" s="41"/>
      <c r="F114" s="41"/>
      <c r="G114" s="41"/>
      <c r="H114" s="41"/>
      <c r="I114" s="41"/>
      <c r="J114" s="41"/>
      <c r="K114" s="104"/>
      <c r="L114" s="104"/>
      <c r="M114" s="104"/>
      <c r="Q114" s="49"/>
      <c r="R114" s="49"/>
      <c r="S114" s="49"/>
      <c r="T114" s="49"/>
      <c r="U114" s="49"/>
      <c r="V114" s="49"/>
      <c r="W114" s="49"/>
      <c r="X114" s="49"/>
      <c r="Y114" s="49"/>
      <c r="Z114" s="49"/>
      <c r="AA114" s="49"/>
      <c r="AB114" s="49"/>
    </row>
    <row r="115" spans="1:28" x14ac:dyDescent="0.3">
      <c r="A115" s="12" t="s">
        <v>57</v>
      </c>
      <c r="B115" s="42" t="s">
        <v>87</v>
      </c>
      <c r="C115" s="42">
        <v>291</v>
      </c>
      <c r="D115" s="42">
        <v>315</v>
      </c>
      <c r="E115" s="42">
        <v>313</v>
      </c>
      <c r="F115" s="42">
        <v>299</v>
      </c>
      <c r="G115" s="42">
        <v>285</v>
      </c>
      <c r="H115" s="42">
        <v>288</v>
      </c>
      <c r="I115" s="42">
        <v>295</v>
      </c>
      <c r="J115" s="42">
        <f>J111+J112+J113</f>
        <v>299</v>
      </c>
      <c r="K115" s="42">
        <f>K111+K112+K113</f>
        <v>272</v>
      </c>
      <c r="L115" s="42">
        <f>L111+L112+L113</f>
        <v>304</v>
      </c>
      <c r="M115" s="42">
        <f t="shared" ref="M115" si="13">M111+M112+M113</f>
        <v>279</v>
      </c>
      <c r="N115" s="42">
        <f>N111+N112+N113</f>
        <v>311</v>
      </c>
      <c r="Q115" s="159"/>
      <c r="R115" s="159"/>
      <c r="S115" s="159"/>
      <c r="T115" s="159"/>
      <c r="U115" s="159"/>
      <c r="V115" s="159"/>
      <c r="W115" s="159"/>
      <c r="X115" s="159"/>
      <c r="Y115" s="159"/>
      <c r="Z115" s="159"/>
      <c r="AA115" s="159"/>
      <c r="AB115" s="159"/>
    </row>
    <row r="117" spans="1:28" x14ac:dyDescent="0.3">
      <c r="A117" s="24" t="s">
        <v>227</v>
      </c>
      <c r="B117" s="181" t="s">
        <v>33</v>
      </c>
      <c r="C117" s="182"/>
      <c r="D117" s="182"/>
      <c r="E117" s="182"/>
      <c r="F117" s="182"/>
      <c r="G117" s="182"/>
      <c r="H117" s="182"/>
      <c r="I117" s="182"/>
      <c r="J117" s="182"/>
      <c r="K117" s="182"/>
      <c r="L117" s="182"/>
      <c r="M117" s="182"/>
      <c r="N117" s="183"/>
    </row>
    <row r="118" spans="1:28" x14ac:dyDescent="0.3">
      <c r="B118" s="40"/>
      <c r="C118" s="40"/>
      <c r="D118" s="40"/>
      <c r="E118" s="40"/>
      <c r="F118" s="40"/>
      <c r="G118" s="40"/>
      <c r="H118" s="40"/>
      <c r="I118" s="40"/>
      <c r="J118" s="40"/>
    </row>
    <row r="119" spans="1:28" ht="16" x14ac:dyDescent="0.3">
      <c r="A119" s="12" t="s">
        <v>233</v>
      </c>
      <c r="B119" s="42" t="s">
        <v>87</v>
      </c>
      <c r="C119" s="42">
        <v>543</v>
      </c>
      <c r="D119" s="42">
        <v>497</v>
      </c>
      <c r="E119" s="42">
        <v>557</v>
      </c>
      <c r="F119" s="42">
        <v>574</v>
      </c>
      <c r="G119" s="42">
        <v>637</v>
      </c>
      <c r="H119" s="42">
        <v>665</v>
      </c>
      <c r="I119" s="42">
        <v>731</v>
      </c>
      <c r="J119" s="42">
        <v>729</v>
      </c>
      <c r="K119" s="42">
        <v>760</v>
      </c>
      <c r="L119" s="42">
        <v>742</v>
      </c>
      <c r="M119" s="42">
        <v>696</v>
      </c>
      <c r="N119" s="42">
        <v>690</v>
      </c>
      <c r="Q119" s="159"/>
      <c r="R119" s="159"/>
      <c r="S119" s="159"/>
      <c r="T119" s="159"/>
      <c r="U119" s="159"/>
      <c r="V119" s="159"/>
      <c r="W119" s="159"/>
      <c r="X119" s="159"/>
      <c r="Y119" s="159"/>
      <c r="Z119" s="159"/>
      <c r="AA119" s="159"/>
      <c r="AB119" s="159"/>
    </row>
    <row r="121" spans="1:28" x14ac:dyDescent="0.3">
      <c r="A121" s="13" t="s">
        <v>58</v>
      </c>
    </row>
    <row r="123" spans="1:28" x14ac:dyDescent="0.3">
      <c r="A123" s="12" t="s">
        <v>59</v>
      </c>
    </row>
    <row r="124" spans="1:28" x14ac:dyDescent="0.3">
      <c r="A124" s="13" t="s">
        <v>95</v>
      </c>
    </row>
    <row r="125" spans="1:28" x14ac:dyDescent="0.3">
      <c r="A125" s="13" t="s">
        <v>60</v>
      </c>
    </row>
    <row r="126" spans="1:28" x14ac:dyDescent="0.3">
      <c r="A126" s="13" t="s">
        <v>61</v>
      </c>
    </row>
    <row r="127" spans="1:28" x14ac:dyDescent="0.3">
      <c r="A127" s="13" t="s">
        <v>62</v>
      </c>
    </row>
    <row r="128" spans="1:28" x14ac:dyDescent="0.3">
      <c r="A128" s="13" t="s">
        <v>63</v>
      </c>
    </row>
    <row r="129" spans="1:5" x14ac:dyDescent="0.3">
      <c r="A129" s="13" t="s">
        <v>64</v>
      </c>
    </row>
    <row r="130" spans="1:5" x14ac:dyDescent="0.3">
      <c r="A130" s="13" t="s">
        <v>65</v>
      </c>
    </row>
    <row r="131" spans="1:5" x14ac:dyDescent="0.3">
      <c r="A131" s="13" t="s">
        <v>66</v>
      </c>
    </row>
    <row r="132" spans="1:5" x14ac:dyDescent="0.3">
      <c r="A132" s="13" t="s">
        <v>67</v>
      </c>
    </row>
    <row r="133" spans="1:5" x14ac:dyDescent="0.3">
      <c r="A133" s="13" t="s">
        <v>68</v>
      </c>
      <c r="B133" s="15"/>
      <c r="C133" s="15"/>
      <c r="D133" s="19"/>
      <c r="E133" s="19"/>
    </row>
    <row r="134" spans="1:5" x14ac:dyDescent="0.3">
      <c r="A134" s="13" t="s">
        <v>69</v>
      </c>
      <c r="B134" s="15"/>
      <c r="C134" s="15"/>
      <c r="D134" s="19"/>
      <c r="E134" s="19"/>
    </row>
    <row r="135" spans="1:5" x14ac:dyDescent="0.3">
      <c r="A135" s="13" t="s">
        <v>70</v>
      </c>
      <c r="B135" s="15"/>
      <c r="C135" s="15"/>
      <c r="D135" s="19"/>
      <c r="E135" s="19"/>
    </row>
    <row r="136" spans="1:5" x14ac:dyDescent="0.3">
      <c r="A136" s="13" t="s">
        <v>71</v>
      </c>
      <c r="B136" s="15"/>
      <c r="C136" s="15"/>
      <c r="D136" s="19"/>
      <c r="E136" s="19"/>
    </row>
    <row r="137" spans="1:5" x14ac:dyDescent="0.3">
      <c r="A137" s="13" t="s">
        <v>72</v>
      </c>
      <c r="B137" s="15"/>
      <c r="C137" s="15"/>
      <c r="D137" s="19"/>
      <c r="E137" s="19"/>
    </row>
    <row r="138" spans="1:5" x14ac:dyDescent="0.3">
      <c r="A138" s="20" t="s">
        <v>73</v>
      </c>
      <c r="B138" s="15"/>
      <c r="C138" s="15"/>
      <c r="D138" s="19"/>
      <c r="E138" s="19"/>
    </row>
    <row r="139" spans="1:5" x14ac:dyDescent="0.3">
      <c r="A139" s="174" t="s">
        <v>74</v>
      </c>
      <c r="B139" s="174"/>
      <c r="C139" s="174"/>
      <c r="D139" s="174"/>
      <c r="E139" s="174"/>
    </row>
    <row r="140" spans="1:5" x14ac:dyDescent="0.3">
      <c r="A140" s="20" t="s">
        <v>75</v>
      </c>
      <c r="B140" s="15"/>
      <c r="C140" s="15"/>
      <c r="D140" s="19"/>
      <c r="E140" s="19"/>
    </row>
    <row r="141" spans="1:5" x14ac:dyDescent="0.3">
      <c r="A141" s="13" t="s">
        <v>76</v>
      </c>
      <c r="B141" s="15"/>
      <c r="C141" s="15"/>
      <c r="D141" s="19"/>
      <c r="E141" s="19"/>
    </row>
    <row r="142" spans="1:5" x14ac:dyDescent="0.3">
      <c r="A142" s="22" t="s">
        <v>77</v>
      </c>
    </row>
    <row r="143" spans="1:5" x14ac:dyDescent="0.3">
      <c r="A143" s="22" t="s">
        <v>78</v>
      </c>
    </row>
    <row r="144" spans="1:5" x14ac:dyDescent="0.3">
      <c r="A144" s="13" t="s">
        <v>207</v>
      </c>
    </row>
    <row r="145" spans="1:1" x14ac:dyDescent="0.3">
      <c r="A145" s="13" t="s">
        <v>216</v>
      </c>
    </row>
    <row r="146" spans="1:1" x14ac:dyDescent="0.3">
      <c r="A146" s="13" t="s">
        <v>230</v>
      </c>
    </row>
    <row r="147" spans="1:1" x14ac:dyDescent="0.3">
      <c r="A147" s="13" t="s">
        <v>229</v>
      </c>
    </row>
    <row r="148" spans="1:1" x14ac:dyDescent="0.3">
      <c r="A148" s="13" t="s">
        <v>231</v>
      </c>
    </row>
  </sheetData>
  <mergeCells count="12">
    <mergeCell ref="B78:N78"/>
    <mergeCell ref="B90:N90"/>
    <mergeCell ref="B99:N99"/>
    <mergeCell ref="B22:N22"/>
    <mergeCell ref="A139:E139"/>
    <mergeCell ref="B61:N61"/>
    <mergeCell ref="B117:N117"/>
    <mergeCell ref="B3:N3"/>
    <mergeCell ref="B13:N13"/>
    <mergeCell ref="B28:N28"/>
    <mergeCell ref="B41:N41"/>
    <mergeCell ref="B51:N51"/>
  </mergeCells>
  <hyperlinks>
    <hyperlink ref="A142" r:id="rId1" location="glossary" display="   UK pension surveys: redevelopment and 2019 results" xr:uid="{2C231893-24E9-4062-825D-723AC4E023D9}"/>
    <hyperlink ref="A143" r:id="rId2" display="   FSPS questionnaire" xr:uid="{083A413F-A1E3-4CB2-9ABB-608BE79938B0}"/>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4382-A4B8-448F-B028-602BF2C6E9CE}">
  <sheetPr>
    <tabColor theme="0"/>
  </sheetPr>
  <dimension ref="A1:AF36"/>
  <sheetViews>
    <sheetView zoomScale="80" zoomScaleNormal="80" workbookViewId="0"/>
  </sheetViews>
  <sheetFormatPr defaultColWidth="8.81640625" defaultRowHeight="14" x14ac:dyDescent="0.3"/>
  <cols>
    <col min="1" max="1" width="3.453125" style="13" customWidth="1"/>
    <col min="2" max="2" width="81.1796875" style="13" bestFit="1" customWidth="1"/>
    <col min="3" max="26" width="10.90625" style="13" customWidth="1"/>
    <col min="27" max="16384" width="8.81640625" style="13"/>
  </cols>
  <sheetData>
    <row r="1" spans="1:32" x14ac:dyDescent="0.3">
      <c r="A1" s="14" t="s">
        <v>183</v>
      </c>
    </row>
    <row r="2" spans="1:32" ht="14.5" x14ac:dyDescent="0.35">
      <c r="A2" s="18"/>
      <c r="C2" s="44"/>
      <c r="D2" s="44"/>
      <c r="E2" s="44"/>
      <c r="F2" s="44"/>
      <c r="G2" s="44"/>
      <c r="H2" s="44"/>
      <c r="I2" s="44"/>
      <c r="J2" s="44"/>
      <c r="K2" s="44"/>
      <c r="L2" s="44"/>
      <c r="M2" s="44"/>
      <c r="N2" s="44"/>
      <c r="O2" s="44"/>
      <c r="P2" s="44"/>
      <c r="Q2" s="44"/>
      <c r="R2" s="44"/>
      <c r="S2" s="44"/>
      <c r="T2" s="44"/>
      <c r="U2" s="44"/>
      <c r="V2" s="82"/>
      <c r="W2" s="44"/>
      <c r="X2" s="44"/>
      <c r="Y2" s="44"/>
      <c r="Z2" s="44"/>
      <c r="AA2" s="44"/>
      <c r="AB2" s="44"/>
      <c r="AC2" s="44"/>
      <c r="AD2" s="44"/>
      <c r="AE2" s="44"/>
      <c r="AF2" s="44"/>
    </row>
    <row r="3" spans="1:32" ht="13.5" customHeight="1" x14ac:dyDescent="0.3">
      <c r="A3" s="59" t="s">
        <v>209</v>
      </c>
      <c r="B3" s="62"/>
    </row>
    <row r="4" spans="1:32" x14ac:dyDescent="0.3">
      <c r="A4" s="60"/>
      <c r="B4" s="63"/>
      <c r="C4" s="131" t="s">
        <v>8</v>
      </c>
      <c r="D4" s="132" t="s">
        <v>9</v>
      </c>
      <c r="E4" s="132" t="s">
        <v>10</v>
      </c>
      <c r="F4" s="132" t="s">
        <v>11</v>
      </c>
      <c r="G4" s="132" t="s">
        <v>12</v>
      </c>
      <c r="H4" s="132" t="s">
        <v>13</v>
      </c>
      <c r="I4" s="132" t="s">
        <v>14</v>
      </c>
      <c r="J4" s="132" t="s">
        <v>15</v>
      </c>
      <c r="K4" s="132" t="s">
        <v>16</v>
      </c>
      <c r="L4" s="132" t="s">
        <v>94</v>
      </c>
      <c r="M4" s="132" t="s">
        <v>187</v>
      </c>
      <c r="N4" s="133" t="s">
        <v>208</v>
      </c>
      <c r="O4" s="134" t="s">
        <v>219</v>
      </c>
    </row>
    <row r="5" spans="1:32" x14ac:dyDescent="0.3">
      <c r="B5" s="44" t="s">
        <v>170</v>
      </c>
      <c r="C5" s="138">
        <v>93</v>
      </c>
      <c r="D5" s="139">
        <v>86</v>
      </c>
      <c r="E5" s="139">
        <v>105</v>
      </c>
      <c r="F5" s="139">
        <v>106</v>
      </c>
      <c r="G5" s="139">
        <v>99</v>
      </c>
      <c r="H5" s="139">
        <v>87</v>
      </c>
      <c r="I5" s="139">
        <v>90</v>
      </c>
      <c r="J5" s="139">
        <v>90</v>
      </c>
      <c r="K5" s="139">
        <v>90</v>
      </c>
      <c r="L5" s="139">
        <v>88</v>
      </c>
      <c r="M5" s="139">
        <v>89</v>
      </c>
      <c r="N5" s="139">
        <v>94</v>
      </c>
      <c r="O5" s="129">
        <v>116</v>
      </c>
      <c r="Q5" s="52"/>
      <c r="R5" s="52"/>
      <c r="S5" s="52"/>
      <c r="T5" s="52"/>
      <c r="U5" s="52"/>
      <c r="V5" s="52"/>
      <c r="W5" s="52"/>
      <c r="X5" s="52"/>
      <c r="Y5" s="52"/>
      <c r="Z5" s="52"/>
      <c r="AA5" s="52"/>
      <c r="AB5" s="52"/>
      <c r="AC5" s="52"/>
    </row>
    <row r="6" spans="1:32" x14ac:dyDescent="0.3">
      <c r="B6" s="44" t="s">
        <v>171</v>
      </c>
      <c r="C6" s="140">
        <v>12</v>
      </c>
      <c r="D6" s="136">
        <v>15</v>
      </c>
      <c r="E6" s="136">
        <v>14</v>
      </c>
      <c r="F6" s="136">
        <v>14</v>
      </c>
      <c r="G6" s="136">
        <v>14</v>
      </c>
      <c r="H6" s="136">
        <v>14</v>
      </c>
      <c r="I6" s="136">
        <v>15</v>
      </c>
      <c r="J6" s="136">
        <v>13</v>
      </c>
      <c r="K6" s="136">
        <v>15</v>
      </c>
      <c r="L6" s="136">
        <v>15</v>
      </c>
      <c r="M6" s="136">
        <v>16</v>
      </c>
      <c r="N6" s="136">
        <v>15</v>
      </c>
      <c r="O6" s="118">
        <v>16</v>
      </c>
      <c r="Q6" s="52"/>
      <c r="R6" s="52"/>
      <c r="S6" s="52"/>
      <c r="T6" s="52"/>
      <c r="U6" s="52"/>
      <c r="V6" s="52"/>
      <c r="W6" s="52"/>
      <c r="X6" s="52"/>
      <c r="Y6" s="52"/>
      <c r="Z6" s="52"/>
      <c r="AA6" s="52"/>
      <c r="AB6" s="52"/>
      <c r="AC6" s="52"/>
    </row>
    <row r="7" spans="1:32" x14ac:dyDescent="0.3">
      <c r="B7" s="44" t="s">
        <v>172</v>
      </c>
      <c r="C7" s="140">
        <v>804</v>
      </c>
      <c r="D7" s="136">
        <v>746</v>
      </c>
      <c r="E7" s="136">
        <v>778</v>
      </c>
      <c r="F7" s="136">
        <v>830</v>
      </c>
      <c r="G7" s="136">
        <v>815</v>
      </c>
      <c r="H7" s="136">
        <v>828</v>
      </c>
      <c r="I7" s="136">
        <v>784</v>
      </c>
      <c r="J7" s="136">
        <v>823</v>
      </c>
      <c r="K7" s="136">
        <v>835</v>
      </c>
      <c r="L7" s="136">
        <v>862</v>
      </c>
      <c r="M7" s="136">
        <v>803</v>
      </c>
      <c r="N7" s="136">
        <v>704</v>
      </c>
      <c r="O7" s="118">
        <v>595</v>
      </c>
      <c r="Q7" s="52"/>
      <c r="R7" s="52"/>
      <c r="S7" s="52"/>
      <c r="T7" s="52"/>
      <c r="U7" s="52"/>
      <c r="V7" s="52"/>
      <c r="W7" s="52"/>
      <c r="X7" s="52"/>
      <c r="Y7" s="52"/>
      <c r="Z7" s="52"/>
      <c r="AA7" s="52"/>
      <c r="AB7" s="52"/>
      <c r="AC7" s="52"/>
    </row>
    <row r="8" spans="1:32" ht="14.5" x14ac:dyDescent="0.35">
      <c r="B8" s="130" t="s">
        <v>173</v>
      </c>
      <c r="C8" s="140"/>
      <c r="D8" s="136"/>
      <c r="E8" s="136"/>
      <c r="F8" s="136"/>
      <c r="G8" s="136"/>
      <c r="H8" s="136"/>
      <c r="I8" s="136"/>
      <c r="J8" s="136"/>
      <c r="K8" s="136"/>
      <c r="L8" s="136"/>
      <c r="M8" s="136"/>
      <c r="N8" s="136"/>
      <c r="O8" s="118"/>
      <c r="Q8" s="52"/>
      <c r="R8" s="52"/>
      <c r="S8" s="52"/>
      <c r="T8" s="52"/>
      <c r="U8" s="52"/>
      <c r="V8" s="52"/>
      <c r="W8" s="52"/>
      <c r="X8" s="52"/>
      <c r="Y8" s="52"/>
      <c r="Z8" s="52"/>
      <c r="AA8" s="52"/>
      <c r="AB8" s="52"/>
      <c r="AC8" s="52"/>
    </row>
    <row r="9" spans="1:32" x14ac:dyDescent="0.3">
      <c r="B9" s="44" t="s">
        <v>174</v>
      </c>
      <c r="C9" s="140">
        <v>597</v>
      </c>
      <c r="D9" s="136">
        <v>555</v>
      </c>
      <c r="E9" s="136">
        <v>589</v>
      </c>
      <c r="F9" s="136">
        <v>621</v>
      </c>
      <c r="G9" s="136">
        <v>603</v>
      </c>
      <c r="H9" s="136">
        <v>602</v>
      </c>
      <c r="I9" s="136">
        <v>560</v>
      </c>
      <c r="J9" s="136">
        <v>594</v>
      </c>
      <c r="K9" s="136">
        <v>603</v>
      </c>
      <c r="L9" s="136">
        <v>633</v>
      </c>
      <c r="M9" s="136">
        <v>585</v>
      </c>
      <c r="N9" s="136">
        <v>508</v>
      </c>
      <c r="O9" s="118">
        <v>433</v>
      </c>
      <c r="Q9" s="52"/>
      <c r="R9" s="52"/>
      <c r="S9" s="52"/>
      <c r="T9" s="52"/>
      <c r="U9" s="52"/>
      <c r="V9" s="52"/>
      <c r="W9" s="52"/>
      <c r="X9" s="52"/>
      <c r="Y9" s="52"/>
      <c r="Z9" s="52"/>
      <c r="AA9" s="52"/>
      <c r="AB9" s="52"/>
      <c r="AC9" s="52"/>
    </row>
    <row r="10" spans="1:32" x14ac:dyDescent="0.3">
      <c r="B10" s="44" t="s">
        <v>175</v>
      </c>
      <c r="C10" s="140">
        <v>177</v>
      </c>
      <c r="D10" s="136">
        <v>162</v>
      </c>
      <c r="E10" s="136">
        <v>162</v>
      </c>
      <c r="F10" s="136">
        <v>176</v>
      </c>
      <c r="G10" s="136">
        <v>180</v>
      </c>
      <c r="H10" s="136">
        <v>188</v>
      </c>
      <c r="I10" s="136">
        <v>180</v>
      </c>
      <c r="J10" s="136">
        <v>183</v>
      </c>
      <c r="K10" s="136">
        <v>187</v>
      </c>
      <c r="L10" s="136">
        <v>183</v>
      </c>
      <c r="M10" s="136">
        <v>173</v>
      </c>
      <c r="N10" s="136">
        <v>159</v>
      </c>
      <c r="O10" s="118">
        <v>128</v>
      </c>
      <c r="Q10" s="52"/>
      <c r="R10" s="52"/>
      <c r="S10" s="52"/>
      <c r="T10" s="52"/>
      <c r="U10" s="52"/>
      <c r="V10" s="52"/>
      <c r="W10" s="52"/>
      <c r="X10" s="52"/>
      <c r="Y10" s="52"/>
      <c r="Z10" s="52"/>
      <c r="AA10" s="52"/>
      <c r="AB10" s="52"/>
      <c r="AC10" s="52"/>
    </row>
    <row r="11" spans="1:32" x14ac:dyDescent="0.3">
      <c r="B11" s="44" t="s">
        <v>176</v>
      </c>
      <c r="C11" s="140">
        <v>179</v>
      </c>
      <c r="D11" s="136">
        <v>178</v>
      </c>
      <c r="E11" s="136">
        <v>146</v>
      </c>
      <c r="F11" s="136">
        <v>169</v>
      </c>
      <c r="G11" s="136">
        <v>178</v>
      </c>
      <c r="H11" s="136">
        <v>182</v>
      </c>
      <c r="I11" s="136">
        <v>180</v>
      </c>
      <c r="J11" s="136">
        <v>201</v>
      </c>
      <c r="K11" s="136">
        <v>197</v>
      </c>
      <c r="L11" s="136">
        <v>205</v>
      </c>
      <c r="M11" s="136">
        <v>193</v>
      </c>
      <c r="N11" s="136">
        <v>169</v>
      </c>
      <c r="O11" s="118">
        <v>150</v>
      </c>
      <c r="Q11" s="52"/>
      <c r="R11" s="52"/>
      <c r="S11" s="52"/>
      <c r="T11" s="52"/>
      <c r="U11" s="52"/>
      <c r="V11" s="52"/>
      <c r="W11" s="52"/>
      <c r="X11" s="52"/>
      <c r="Y11" s="52"/>
      <c r="Z11" s="52"/>
      <c r="AA11" s="52"/>
      <c r="AB11" s="52"/>
      <c r="AC11" s="52"/>
    </row>
    <row r="12" spans="1:32" x14ac:dyDescent="0.3">
      <c r="B12" s="44" t="s">
        <v>177</v>
      </c>
      <c r="C12" s="140">
        <v>45</v>
      </c>
      <c r="D12" s="136">
        <v>45</v>
      </c>
      <c r="E12" s="136">
        <v>45</v>
      </c>
      <c r="F12" s="136">
        <v>44</v>
      </c>
      <c r="G12" s="136">
        <v>40</v>
      </c>
      <c r="H12" s="136">
        <v>43</v>
      </c>
      <c r="I12" s="136">
        <v>44</v>
      </c>
      <c r="J12" s="136">
        <v>45</v>
      </c>
      <c r="K12" s="136">
        <v>44</v>
      </c>
      <c r="L12" s="136">
        <v>46</v>
      </c>
      <c r="M12" s="136">
        <v>47</v>
      </c>
      <c r="N12" s="136">
        <v>47</v>
      </c>
      <c r="O12" s="118">
        <v>45</v>
      </c>
      <c r="Q12" s="52"/>
      <c r="R12" s="52"/>
      <c r="S12" s="52"/>
      <c r="T12" s="52"/>
      <c r="U12" s="52"/>
      <c r="V12" s="52"/>
      <c r="W12" s="52"/>
      <c r="X12" s="52"/>
      <c r="Y12" s="52"/>
      <c r="Z12" s="52"/>
      <c r="AA12" s="52"/>
      <c r="AB12" s="52"/>
      <c r="AC12" s="52"/>
    </row>
    <row r="13" spans="1:32" x14ac:dyDescent="0.3">
      <c r="B13" s="44" t="s">
        <v>178</v>
      </c>
      <c r="C13" s="140">
        <v>94</v>
      </c>
      <c r="D13" s="136">
        <v>95</v>
      </c>
      <c r="E13" s="136">
        <v>94</v>
      </c>
      <c r="F13" s="136">
        <v>92</v>
      </c>
      <c r="G13" s="136">
        <v>97</v>
      </c>
      <c r="H13" s="136">
        <v>100</v>
      </c>
      <c r="I13" s="136">
        <v>107</v>
      </c>
      <c r="J13" s="136">
        <v>120</v>
      </c>
      <c r="K13" s="136">
        <v>124</v>
      </c>
      <c r="L13" s="136">
        <v>129</v>
      </c>
      <c r="M13" s="136">
        <v>133</v>
      </c>
      <c r="N13" s="136">
        <v>142</v>
      </c>
      <c r="O13" s="118">
        <v>148</v>
      </c>
      <c r="Q13" s="52"/>
      <c r="R13" s="52"/>
      <c r="S13" s="52"/>
      <c r="T13" s="52"/>
      <c r="U13" s="52"/>
      <c r="V13" s="52"/>
      <c r="W13" s="52"/>
      <c r="X13" s="52"/>
      <c r="Y13" s="52"/>
      <c r="Z13" s="52"/>
      <c r="AA13" s="52"/>
      <c r="AB13" s="52"/>
      <c r="AC13" s="52"/>
    </row>
    <row r="14" spans="1:32" x14ac:dyDescent="0.3">
      <c r="B14" s="44" t="s">
        <v>179</v>
      </c>
      <c r="C14" s="140">
        <v>15</v>
      </c>
      <c r="D14" s="136">
        <v>8</v>
      </c>
      <c r="E14" s="136">
        <v>20</v>
      </c>
      <c r="F14" s="136">
        <v>13</v>
      </c>
      <c r="G14" s="136">
        <v>17</v>
      </c>
      <c r="H14" s="136">
        <v>10</v>
      </c>
      <c r="I14" s="136">
        <v>12</v>
      </c>
      <c r="J14" s="136">
        <v>13</v>
      </c>
      <c r="K14" s="136">
        <v>13</v>
      </c>
      <c r="L14" s="136">
        <v>8</v>
      </c>
      <c r="M14" s="136">
        <v>14</v>
      </c>
      <c r="N14" s="136">
        <v>17</v>
      </c>
      <c r="O14" s="118">
        <v>30</v>
      </c>
      <c r="Q14" s="52"/>
      <c r="R14" s="52"/>
      <c r="S14" s="52"/>
      <c r="T14" s="52"/>
      <c r="U14" s="52"/>
      <c r="V14" s="52"/>
      <c r="W14" s="52"/>
      <c r="X14" s="52"/>
      <c r="Y14" s="52"/>
      <c r="Z14" s="52"/>
      <c r="AA14" s="52"/>
      <c r="AB14" s="52"/>
      <c r="AC14" s="52"/>
    </row>
    <row r="15" spans="1:32" x14ac:dyDescent="0.3">
      <c r="B15" s="44" t="s">
        <v>180</v>
      </c>
      <c r="C15" s="140">
        <v>27</v>
      </c>
      <c r="D15" s="136">
        <v>26</v>
      </c>
      <c r="E15" s="136">
        <v>25</v>
      </c>
      <c r="F15" s="136">
        <v>31</v>
      </c>
      <c r="G15" s="136">
        <v>25</v>
      </c>
      <c r="H15" s="136">
        <v>22</v>
      </c>
      <c r="I15" s="136">
        <v>19</v>
      </c>
      <c r="J15" s="136">
        <v>20</v>
      </c>
      <c r="K15" s="136">
        <v>22</v>
      </c>
      <c r="L15" s="136">
        <v>21</v>
      </c>
      <c r="M15" s="136">
        <v>21</v>
      </c>
      <c r="N15" s="136">
        <v>21</v>
      </c>
      <c r="O15" s="118">
        <v>25</v>
      </c>
      <c r="Q15" s="52"/>
      <c r="R15" s="52"/>
      <c r="S15" s="52"/>
      <c r="T15" s="52"/>
      <c r="U15" s="52"/>
      <c r="V15" s="52"/>
      <c r="W15" s="52"/>
      <c r="X15" s="52"/>
      <c r="Y15" s="52"/>
      <c r="Z15" s="52"/>
      <c r="AA15" s="52"/>
      <c r="AB15" s="52"/>
      <c r="AC15" s="52"/>
    </row>
    <row r="16" spans="1:32" x14ac:dyDescent="0.3">
      <c r="A16" s="54" t="s">
        <v>105</v>
      </c>
      <c r="B16" s="55"/>
      <c r="C16" s="126">
        <v>1269</v>
      </c>
      <c r="D16" s="119">
        <v>1199</v>
      </c>
      <c r="E16" s="120">
        <v>1227</v>
      </c>
      <c r="F16" s="120">
        <v>1299</v>
      </c>
      <c r="G16" s="120">
        <v>1285</v>
      </c>
      <c r="H16" s="120">
        <v>1286</v>
      </c>
      <c r="I16" s="120">
        <v>1251</v>
      </c>
      <c r="J16" s="120">
        <v>1325</v>
      </c>
      <c r="K16" s="120">
        <v>1340</v>
      </c>
      <c r="L16" s="120">
        <v>1374</v>
      </c>
      <c r="M16" s="120">
        <v>1316</v>
      </c>
      <c r="N16" s="120">
        <v>1209</v>
      </c>
      <c r="O16" s="121">
        <v>1125</v>
      </c>
      <c r="Q16" s="53"/>
      <c r="R16" s="53"/>
      <c r="S16" s="53"/>
      <c r="T16" s="53"/>
      <c r="U16" s="53"/>
      <c r="V16" s="53"/>
      <c r="W16" s="53"/>
      <c r="X16" s="53"/>
      <c r="Y16" s="53"/>
      <c r="Z16" s="53"/>
      <c r="AA16" s="53"/>
      <c r="AB16" s="53"/>
      <c r="AC16" s="53"/>
    </row>
    <row r="17" spans="1:29" x14ac:dyDescent="0.3">
      <c r="C17" s="104"/>
      <c r="D17" s="104"/>
      <c r="E17" s="104"/>
      <c r="F17" s="104"/>
      <c r="G17" s="104"/>
      <c r="H17" s="104"/>
      <c r="I17" s="104"/>
      <c r="J17" s="122"/>
      <c r="K17" s="135"/>
      <c r="L17" s="104"/>
      <c r="M17" s="104"/>
      <c r="N17" s="104"/>
      <c r="Q17" s="52"/>
      <c r="R17" s="52"/>
      <c r="S17" s="52"/>
      <c r="T17" s="52"/>
      <c r="U17" s="52"/>
      <c r="V17" s="52"/>
      <c r="W17" s="52"/>
      <c r="X17" s="52"/>
      <c r="Y17" s="52"/>
      <c r="Z17" s="52"/>
      <c r="AA17" s="52"/>
      <c r="AB17" s="52"/>
      <c r="AC17" s="52"/>
    </row>
    <row r="18" spans="1:29" x14ac:dyDescent="0.3">
      <c r="A18" s="59" t="s">
        <v>210</v>
      </c>
      <c r="B18" s="83"/>
      <c r="C18" s="137"/>
      <c r="D18" s="137"/>
      <c r="E18" s="137"/>
      <c r="F18" s="137"/>
      <c r="G18" s="137"/>
      <c r="H18" s="137"/>
      <c r="I18" s="137"/>
      <c r="J18" s="137"/>
      <c r="K18" s="143"/>
      <c r="L18" s="137"/>
      <c r="M18" s="137"/>
      <c r="N18" s="137"/>
      <c r="O18" s="44"/>
      <c r="P18" s="44"/>
      <c r="Q18" s="52"/>
      <c r="R18" s="52"/>
      <c r="S18" s="52"/>
      <c r="T18" s="52"/>
      <c r="U18" s="52"/>
      <c r="V18" s="52"/>
      <c r="W18" s="52"/>
      <c r="X18" s="52"/>
      <c r="Y18" s="52"/>
      <c r="Z18" s="52"/>
      <c r="AA18" s="52"/>
      <c r="AB18" s="52"/>
      <c r="AC18" s="52"/>
    </row>
    <row r="19" spans="1:29" x14ac:dyDescent="0.3">
      <c r="A19" s="60"/>
      <c r="B19" s="142"/>
      <c r="C19" s="144" t="s">
        <v>8</v>
      </c>
      <c r="D19" s="145" t="s">
        <v>9</v>
      </c>
      <c r="E19" s="145" t="s">
        <v>10</v>
      </c>
      <c r="F19" s="145" t="s">
        <v>11</v>
      </c>
      <c r="G19" s="145" t="s">
        <v>12</v>
      </c>
      <c r="H19" s="145" t="s">
        <v>13</v>
      </c>
      <c r="I19" s="145" t="s">
        <v>14</v>
      </c>
      <c r="J19" s="145" t="s">
        <v>15</v>
      </c>
      <c r="K19" s="145" t="s">
        <v>16</v>
      </c>
      <c r="L19" s="145" t="s">
        <v>94</v>
      </c>
      <c r="M19" s="145" t="s">
        <v>187</v>
      </c>
      <c r="N19" s="145" t="s">
        <v>208</v>
      </c>
      <c r="O19" s="134" t="s">
        <v>219</v>
      </c>
      <c r="Q19" s="52"/>
      <c r="R19" s="52"/>
      <c r="S19" s="52"/>
      <c r="T19" s="52"/>
      <c r="U19" s="52"/>
      <c r="V19" s="52"/>
      <c r="W19" s="52"/>
      <c r="X19" s="52"/>
      <c r="Y19" s="52"/>
      <c r="Z19" s="52"/>
      <c r="AA19" s="52"/>
      <c r="AB19" s="52"/>
      <c r="AC19" s="52"/>
    </row>
    <row r="20" spans="1:29" x14ac:dyDescent="0.3">
      <c r="B20" s="44" t="s">
        <v>170</v>
      </c>
      <c r="C20" s="149">
        <v>21</v>
      </c>
      <c r="D20" s="150">
        <v>19</v>
      </c>
      <c r="E20" s="150">
        <v>12</v>
      </c>
      <c r="F20" s="150">
        <v>13</v>
      </c>
      <c r="G20" s="150">
        <v>12</v>
      </c>
      <c r="H20" s="150">
        <v>12</v>
      </c>
      <c r="I20" s="150">
        <v>13</v>
      </c>
      <c r="J20" s="150">
        <v>12</v>
      </c>
      <c r="K20" s="150">
        <v>13</v>
      </c>
      <c r="L20" s="150">
        <v>12</v>
      </c>
      <c r="M20" s="150">
        <v>11</v>
      </c>
      <c r="N20" s="150">
        <v>12</v>
      </c>
      <c r="O20" s="151">
        <v>13</v>
      </c>
      <c r="Q20" s="52"/>
      <c r="R20" s="52"/>
      <c r="S20" s="52"/>
      <c r="T20" s="52"/>
      <c r="U20" s="52"/>
      <c r="V20" s="52"/>
      <c r="W20" s="52"/>
      <c r="X20" s="52"/>
      <c r="Y20" s="52"/>
      <c r="Z20" s="52"/>
      <c r="AA20" s="52"/>
      <c r="AB20" s="52"/>
      <c r="AC20" s="52"/>
    </row>
    <row r="21" spans="1:29" x14ac:dyDescent="0.3">
      <c r="B21" s="44" t="s">
        <v>171</v>
      </c>
      <c r="C21" s="141">
        <v>6</v>
      </c>
      <c r="D21" s="128">
        <v>11</v>
      </c>
      <c r="E21" s="128">
        <v>9</v>
      </c>
      <c r="F21" s="128">
        <v>7</v>
      </c>
      <c r="G21" s="128">
        <v>7</v>
      </c>
      <c r="H21" s="128">
        <v>8</v>
      </c>
      <c r="I21" s="128">
        <v>9</v>
      </c>
      <c r="J21" s="128">
        <v>6</v>
      </c>
      <c r="K21" s="128">
        <v>7</v>
      </c>
      <c r="L21" s="128">
        <v>8</v>
      </c>
      <c r="M21" s="128">
        <v>7</v>
      </c>
      <c r="N21" s="128">
        <v>6</v>
      </c>
      <c r="O21" s="152">
        <v>4</v>
      </c>
      <c r="Q21" s="52"/>
      <c r="R21" s="52"/>
      <c r="S21" s="52"/>
      <c r="T21" s="52"/>
      <c r="U21" s="52"/>
      <c r="V21" s="52"/>
      <c r="W21" s="52"/>
      <c r="X21" s="52"/>
      <c r="Y21" s="52"/>
      <c r="Z21" s="52"/>
      <c r="AA21" s="52"/>
      <c r="AB21" s="52"/>
      <c r="AC21" s="52"/>
    </row>
    <row r="22" spans="1:29" x14ac:dyDescent="0.3">
      <c r="B22" s="44" t="s">
        <v>172</v>
      </c>
      <c r="C22" s="141">
        <v>117</v>
      </c>
      <c r="D22" s="128">
        <v>126</v>
      </c>
      <c r="E22" s="128">
        <v>114</v>
      </c>
      <c r="F22" s="128">
        <v>123</v>
      </c>
      <c r="G22" s="128">
        <v>124</v>
      </c>
      <c r="H22" s="128">
        <v>129</v>
      </c>
      <c r="I22" s="128">
        <v>127</v>
      </c>
      <c r="J22" s="128">
        <v>134</v>
      </c>
      <c r="K22" s="128">
        <v>135</v>
      </c>
      <c r="L22" s="128">
        <v>133</v>
      </c>
      <c r="M22" s="128">
        <v>129</v>
      </c>
      <c r="N22" s="128">
        <v>122</v>
      </c>
      <c r="O22" s="152">
        <v>97</v>
      </c>
      <c r="Q22" s="52"/>
      <c r="R22" s="52"/>
      <c r="S22" s="52"/>
      <c r="T22" s="52"/>
      <c r="U22" s="52"/>
      <c r="V22" s="52"/>
      <c r="W22" s="52"/>
      <c r="X22" s="52"/>
      <c r="Y22" s="52"/>
      <c r="Z22" s="52"/>
      <c r="AA22" s="52"/>
      <c r="AB22" s="52"/>
      <c r="AC22" s="52"/>
    </row>
    <row r="23" spans="1:29" ht="14.5" x14ac:dyDescent="0.35">
      <c r="B23" s="130" t="s">
        <v>173</v>
      </c>
      <c r="C23" s="141"/>
      <c r="D23" s="128"/>
      <c r="E23" s="128"/>
      <c r="F23" s="128"/>
      <c r="G23" s="128"/>
      <c r="H23" s="128"/>
      <c r="I23" s="128"/>
      <c r="J23" s="128"/>
      <c r="K23" s="128"/>
      <c r="L23" s="128"/>
      <c r="M23" s="128"/>
      <c r="N23" s="128"/>
      <c r="O23" s="152"/>
      <c r="Q23" s="52"/>
      <c r="R23" s="52"/>
      <c r="S23" s="52"/>
      <c r="T23" s="52"/>
      <c r="U23" s="52"/>
      <c r="V23" s="52"/>
      <c r="W23" s="52"/>
      <c r="X23" s="52"/>
      <c r="Y23" s="52"/>
      <c r="Z23" s="52"/>
      <c r="AA23" s="52"/>
      <c r="AB23" s="52"/>
      <c r="AC23" s="52"/>
    </row>
    <row r="24" spans="1:29" x14ac:dyDescent="0.3">
      <c r="B24" s="44" t="s">
        <v>226</v>
      </c>
      <c r="C24" s="141">
        <v>32</v>
      </c>
      <c r="D24" s="128">
        <v>31</v>
      </c>
      <c r="E24" s="128">
        <v>31</v>
      </c>
      <c r="F24" s="128">
        <v>32</v>
      </c>
      <c r="G24" s="128">
        <v>33</v>
      </c>
      <c r="H24" s="128">
        <v>36</v>
      </c>
      <c r="I24" s="128">
        <v>34</v>
      </c>
      <c r="J24" s="128">
        <v>37</v>
      </c>
      <c r="K24" s="128">
        <v>38</v>
      </c>
      <c r="L24" s="128">
        <v>60</v>
      </c>
      <c r="M24" s="128">
        <v>38</v>
      </c>
      <c r="N24" s="128">
        <v>38</v>
      </c>
      <c r="O24" s="152">
        <v>25</v>
      </c>
      <c r="Q24" s="52"/>
      <c r="R24" s="52"/>
      <c r="S24" s="52"/>
      <c r="T24" s="52"/>
      <c r="U24" s="52"/>
      <c r="V24" s="52"/>
      <c r="W24" s="52"/>
      <c r="X24" s="52"/>
      <c r="Y24" s="52"/>
      <c r="Z24" s="52"/>
      <c r="AA24" s="52"/>
      <c r="AB24" s="52"/>
      <c r="AC24" s="52"/>
    </row>
    <row r="25" spans="1:29" x14ac:dyDescent="0.3">
      <c r="B25" s="44" t="s">
        <v>175</v>
      </c>
      <c r="C25" s="141">
        <v>77</v>
      </c>
      <c r="D25" s="128">
        <v>74</v>
      </c>
      <c r="E25" s="128">
        <v>76</v>
      </c>
      <c r="F25" s="128">
        <v>83</v>
      </c>
      <c r="G25" s="128">
        <v>83</v>
      </c>
      <c r="H25" s="128">
        <v>86</v>
      </c>
      <c r="I25" s="128">
        <v>84</v>
      </c>
      <c r="J25" s="128">
        <v>87</v>
      </c>
      <c r="K25" s="128">
        <v>88</v>
      </c>
      <c r="L25" s="128">
        <v>85</v>
      </c>
      <c r="M25" s="128">
        <v>82</v>
      </c>
      <c r="N25" s="128">
        <v>75</v>
      </c>
      <c r="O25" s="152">
        <v>63</v>
      </c>
      <c r="Q25" s="52"/>
      <c r="R25" s="52"/>
      <c r="S25" s="52"/>
      <c r="T25" s="52"/>
      <c r="U25" s="52"/>
      <c r="V25" s="52"/>
      <c r="W25" s="52"/>
      <c r="X25" s="52"/>
      <c r="Y25" s="52"/>
      <c r="Z25" s="52"/>
      <c r="AA25" s="52"/>
      <c r="AB25" s="52"/>
      <c r="AC25" s="52"/>
    </row>
    <row r="26" spans="1:29" x14ac:dyDescent="0.3">
      <c r="B26" s="44" t="s">
        <v>176</v>
      </c>
      <c r="C26" s="141">
        <v>135</v>
      </c>
      <c r="D26" s="128">
        <v>126</v>
      </c>
      <c r="E26" s="128">
        <v>110</v>
      </c>
      <c r="F26" s="128">
        <v>129</v>
      </c>
      <c r="G26" s="128">
        <v>140</v>
      </c>
      <c r="H26" s="128">
        <v>143</v>
      </c>
      <c r="I26" s="128">
        <v>141</v>
      </c>
      <c r="J26" s="128">
        <v>157</v>
      </c>
      <c r="K26" s="128">
        <v>154</v>
      </c>
      <c r="L26" s="128">
        <v>157</v>
      </c>
      <c r="M26" s="128">
        <v>149</v>
      </c>
      <c r="N26" s="128">
        <v>126</v>
      </c>
      <c r="O26" s="152">
        <v>109</v>
      </c>
      <c r="Q26" s="52"/>
      <c r="R26" s="52"/>
      <c r="S26" s="52"/>
      <c r="T26" s="52"/>
      <c r="U26" s="52"/>
      <c r="V26" s="52"/>
      <c r="W26" s="52"/>
      <c r="X26" s="52"/>
      <c r="Y26" s="52"/>
      <c r="Z26" s="52"/>
      <c r="AA26" s="52"/>
      <c r="AB26" s="52"/>
      <c r="AC26" s="52"/>
    </row>
    <row r="27" spans="1:29" x14ac:dyDescent="0.3">
      <c r="B27" s="44" t="s">
        <v>177</v>
      </c>
      <c r="C27" s="141">
        <v>1</v>
      </c>
      <c r="D27" s="128">
        <v>0</v>
      </c>
      <c r="E27" s="128">
        <v>1</v>
      </c>
      <c r="F27" s="128">
        <v>0</v>
      </c>
      <c r="G27" s="128">
        <v>0</v>
      </c>
      <c r="H27" s="128">
        <v>1</v>
      </c>
      <c r="I27" s="128">
        <v>1</v>
      </c>
      <c r="J27" s="128">
        <v>1</v>
      </c>
      <c r="K27" s="128">
        <v>1</v>
      </c>
      <c r="L27" s="128">
        <v>1</v>
      </c>
      <c r="M27" s="128">
        <v>1</v>
      </c>
      <c r="N27" s="128">
        <v>1</v>
      </c>
      <c r="O27" s="152">
        <v>1</v>
      </c>
      <c r="Q27" s="52"/>
      <c r="R27" s="52"/>
      <c r="S27" s="52"/>
      <c r="T27" s="52"/>
      <c r="U27" s="52"/>
      <c r="V27" s="52"/>
      <c r="W27" s="52"/>
      <c r="X27" s="52"/>
      <c r="Y27" s="52"/>
      <c r="Z27" s="52"/>
      <c r="AA27" s="52"/>
      <c r="AB27" s="52"/>
      <c r="AC27" s="52"/>
    </row>
    <row r="28" spans="1:29" x14ac:dyDescent="0.3">
      <c r="B28" s="44" t="s">
        <v>178</v>
      </c>
      <c r="C28" s="141">
        <v>54</v>
      </c>
      <c r="D28" s="128">
        <v>52</v>
      </c>
      <c r="E28" s="128">
        <v>56</v>
      </c>
      <c r="F28" s="128">
        <v>52</v>
      </c>
      <c r="G28" s="128">
        <v>52</v>
      </c>
      <c r="H28" s="128">
        <v>56</v>
      </c>
      <c r="I28" s="128">
        <v>60</v>
      </c>
      <c r="J28" s="128">
        <v>68</v>
      </c>
      <c r="K28" s="128">
        <v>71</v>
      </c>
      <c r="L28" s="128">
        <v>74</v>
      </c>
      <c r="M28" s="128">
        <v>75</v>
      </c>
      <c r="N28" s="128">
        <v>78</v>
      </c>
      <c r="O28" s="152">
        <v>82</v>
      </c>
      <c r="Q28" s="52"/>
      <c r="R28" s="52"/>
      <c r="S28" s="52"/>
      <c r="T28" s="52"/>
      <c r="U28" s="52"/>
      <c r="V28" s="52"/>
      <c r="W28" s="52"/>
      <c r="X28" s="52"/>
      <c r="Y28" s="52"/>
      <c r="Z28" s="52"/>
      <c r="AA28" s="52"/>
      <c r="AB28" s="52"/>
      <c r="AC28" s="52"/>
    </row>
    <row r="29" spans="1:29" x14ac:dyDescent="0.3">
      <c r="B29" s="44" t="s">
        <v>179</v>
      </c>
      <c r="C29" s="141">
        <v>4</v>
      </c>
      <c r="D29" s="128">
        <v>3</v>
      </c>
      <c r="E29" s="128">
        <v>12</v>
      </c>
      <c r="F29" s="128">
        <v>5</v>
      </c>
      <c r="G29" s="128">
        <v>4</v>
      </c>
      <c r="H29" s="128">
        <v>4</v>
      </c>
      <c r="I29" s="128">
        <v>5</v>
      </c>
      <c r="J29" s="128">
        <v>4</v>
      </c>
      <c r="K29" s="128">
        <v>4</v>
      </c>
      <c r="L29" s="128">
        <v>3</v>
      </c>
      <c r="M29" s="128">
        <v>5</v>
      </c>
      <c r="N29" s="128">
        <v>5</v>
      </c>
      <c r="O29" s="152">
        <v>11</v>
      </c>
      <c r="Q29" s="52"/>
      <c r="R29" s="52"/>
      <c r="S29" s="52"/>
      <c r="T29" s="52"/>
      <c r="U29" s="52"/>
      <c r="V29" s="52"/>
      <c r="W29" s="52"/>
      <c r="X29" s="52"/>
      <c r="Y29" s="52"/>
      <c r="Z29" s="52"/>
      <c r="AA29" s="52"/>
      <c r="AB29" s="52"/>
      <c r="AC29" s="52"/>
    </row>
    <row r="30" spans="1:29" x14ac:dyDescent="0.3">
      <c r="B30" s="44" t="s">
        <v>180</v>
      </c>
      <c r="C30" s="153">
        <v>0</v>
      </c>
      <c r="D30" s="154">
        <v>0</v>
      </c>
      <c r="E30" s="154">
        <v>1</v>
      </c>
      <c r="F30" s="154">
        <v>0</v>
      </c>
      <c r="G30" s="154">
        <v>1</v>
      </c>
      <c r="H30" s="154">
        <v>0</v>
      </c>
      <c r="I30" s="154">
        <v>0</v>
      </c>
      <c r="J30" s="154">
        <v>1</v>
      </c>
      <c r="K30" s="154">
        <v>0</v>
      </c>
      <c r="L30" s="154">
        <v>1</v>
      </c>
      <c r="M30" s="154">
        <v>1</v>
      </c>
      <c r="N30" s="154">
        <v>0</v>
      </c>
      <c r="O30" s="155">
        <v>1</v>
      </c>
      <c r="Q30" s="52"/>
      <c r="R30" s="52"/>
      <c r="S30" s="52"/>
      <c r="T30" s="52"/>
      <c r="U30" s="52"/>
      <c r="V30" s="52"/>
      <c r="W30" s="52"/>
      <c r="X30" s="52"/>
      <c r="Y30" s="52"/>
      <c r="Z30" s="52"/>
      <c r="AA30" s="52"/>
      <c r="AB30" s="52"/>
      <c r="AC30" s="52"/>
    </row>
    <row r="31" spans="1:29" x14ac:dyDescent="0.3">
      <c r="A31" s="54" t="s">
        <v>105</v>
      </c>
      <c r="B31" s="55"/>
      <c r="C31" s="146">
        <v>338</v>
      </c>
      <c r="D31" s="147">
        <v>337</v>
      </c>
      <c r="E31" s="148">
        <v>315</v>
      </c>
      <c r="F31" s="148">
        <v>329</v>
      </c>
      <c r="G31" s="148">
        <v>340</v>
      </c>
      <c r="H31" s="148">
        <v>353</v>
      </c>
      <c r="I31" s="148">
        <v>356</v>
      </c>
      <c r="J31" s="148">
        <v>383</v>
      </c>
      <c r="K31" s="148">
        <v>385</v>
      </c>
      <c r="L31" s="148">
        <v>389</v>
      </c>
      <c r="M31" s="148">
        <v>378</v>
      </c>
      <c r="N31" s="148">
        <v>350</v>
      </c>
      <c r="O31" s="121">
        <v>318</v>
      </c>
      <c r="Q31" s="53"/>
      <c r="R31" s="53"/>
      <c r="S31" s="53"/>
      <c r="T31" s="53"/>
      <c r="U31" s="53"/>
      <c r="V31" s="53"/>
      <c r="W31" s="53"/>
      <c r="X31" s="53"/>
      <c r="Y31" s="53"/>
      <c r="Z31" s="53"/>
      <c r="AA31" s="53"/>
      <c r="AB31" s="53"/>
      <c r="AC31" s="53"/>
    </row>
    <row r="32" spans="1:29" x14ac:dyDescent="0.3">
      <c r="A32" s="84"/>
      <c r="B32" s="44"/>
      <c r="C32" s="85"/>
      <c r="D32" s="85"/>
      <c r="E32" s="86"/>
      <c r="F32" s="86"/>
      <c r="G32" s="86"/>
      <c r="H32" s="86"/>
      <c r="I32" s="86"/>
      <c r="J32" s="86"/>
      <c r="K32" s="86"/>
      <c r="L32" s="86"/>
      <c r="M32" s="86"/>
      <c r="N32" s="86"/>
    </row>
    <row r="33" spans="1:15" ht="14.5" x14ac:dyDescent="0.35">
      <c r="A33" s="12" t="s">
        <v>59</v>
      </c>
      <c r="B33" s="18"/>
      <c r="D33" s="52"/>
    </row>
    <row r="34" spans="1:15" ht="14.5" x14ac:dyDescent="0.35">
      <c r="A34" s="16">
        <v>1</v>
      </c>
      <c r="B34" s="16" t="s">
        <v>181</v>
      </c>
      <c r="C34" s="51"/>
      <c r="D34" s="160"/>
      <c r="E34" s="51"/>
      <c r="F34" s="51"/>
      <c r="G34" s="51"/>
      <c r="H34" s="51"/>
      <c r="I34" s="51"/>
      <c r="J34" s="51"/>
      <c r="K34" s="51"/>
      <c r="L34" s="51"/>
      <c r="M34" s="51"/>
      <c r="N34" s="51"/>
      <c r="O34" s="51"/>
    </row>
    <row r="35" spans="1:15" x14ac:dyDescent="0.3">
      <c r="A35" s="16">
        <v>2</v>
      </c>
      <c r="B35" s="16" t="s">
        <v>182</v>
      </c>
      <c r="D35" s="16"/>
    </row>
    <row r="36" spans="1:15" x14ac:dyDescent="0.3">
      <c r="D36" s="16"/>
    </row>
  </sheetData>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B526-6CBE-4480-A4FD-EB2BBC64D17F}">
  <sheetPr>
    <tabColor theme="0"/>
  </sheetPr>
  <dimension ref="A1:AE151"/>
  <sheetViews>
    <sheetView zoomScale="80" zoomScaleNormal="80" workbookViewId="0"/>
  </sheetViews>
  <sheetFormatPr defaultColWidth="8.81640625" defaultRowHeight="14" x14ac:dyDescent="0.3"/>
  <cols>
    <col min="1" max="1" width="3.453125" style="13" customWidth="1"/>
    <col min="2" max="2" width="54.81640625" style="13" customWidth="1"/>
    <col min="3" max="14" width="12.1796875" style="13" customWidth="1"/>
    <col min="15" max="15" width="9.90625" style="13" customWidth="1"/>
    <col min="16" max="16" width="9.90625" style="33" customWidth="1"/>
    <col min="17" max="27" width="10" style="33" customWidth="1"/>
    <col min="28" max="16384" width="8.81640625" style="13"/>
  </cols>
  <sheetData>
    <row r="1" spans="1:31" x14ac:dyDescent="0.3">
      <c r="A1" s="14" t="s">
        <v>159</v>
      </c>
    </row>
    <row r="2" spans="1:31" ht="14.5" x14ac:dyDescent="0.35">
      <c r="A2" s="18" t="s">
        <v>184</v>
      </c>
    </row>
    <row r="3" spans="1:31" ht="14.5" x14ac:dyDescent="0.35">
      <c r="A3" s="18"/>
    </row>
    <row r="4" spans="1:31" x14ac:dyDescent="0.3">
      <c r="G4" s="17"/>
      <c r="H4" s="17"/>
      <c r="I4" s="17"/>
      <c r="J4" s="17"/>
      <c r="K4" s="17"/>
      <c r="L4" s="17"/>
    </row>
    <row r="5" spans="1:31" ht="16" x14ac:dyDescent="0.3">
      <c r="A5" s="54" t="s">
        <v>160</v>
      </c>
      <c r="B5" s="61"/>
      <c r="C5" s="80" t="s">
        <v>9</v>
      </c>
      <c r="D5" s="80" t="s">
        <v>10</v>
      </c>
      <c r="E5" s="80" t="s">
        <v>11</v>
      </c>
      <c r="F5" s="80" t="s">
        <v>12</v>
      </c>
      <c r="G5" s="125" t="s">
        <v>13</v>
      </c>
      <c r="H5" s="125" t="s">
        <v>14</v>
      </c>
      <c r="I5" s="125" t="s">
        <v>15</v>
      </c>
      <c r="J5" s="125" t="s">
        <v>16</v>
      </c>
      <c r="K5" s="125" t="s">
        <v>94</v>
      </c>
      <c r="L5" s="125" t="s">
        <v>187</v>
      </c>
      <c r="M5" s="125" t="s">
        <v>208</v>
      </c>
      <c r="N5" s="123" t="s">
        <v>219</v>
      </c>
    </row>
    <row r="6" spans="1:31" x14ac:dyDescent="0.3">
      <c r="B6" s="13" t="s">
        <v>102</v>
      </c>
      <c r="C6" s="87">
        <v>102</v>
      </c>
      <c r="D6" s="88" t="s">
        <v>167</v>
      </c>
      <c r="E6" s="88" t="s">
        <v>167</v>
      </c>
      <c r="F6" s="88" t="s">
        <v>167</v>
      </c>
      <c r="G6" s="88" t="s">
        <v>167</v>
      </c>
      <c r="H6" s="65">
        <v>7</v>
      </c>
      <c r="I6" s="88" t="s">
        <v>167</v>
      </c>
      <c r="J6" s="88" t="s">
        <v>167</v>
      </c>
      <c r="K6" s="65">
        <v>13</v>
      </c>
      <c r="L6" s="88" t="s">
        <v>167</v>
      </c>
      <c r="M6" s="88" t="s">
        <v>167</v>
      </c>
      <c r="N6" s="88" t="s">
        <v>167</v>
      </c>
      <c r="AB6" s="33"/>
      <c r="AC6" s="33"/>
      <c r="AD6" s="33"/>
      <c r="AE6" s="33"/>
    </row>
    <row r="7" spans="1:31" x14ac:dyDescent="0.3">
      <c r="B7" s="13" t="s">
        <v>99</v>
      </c>
      <c r="C7" s="87">
        <v>189</v>
      </c>
      <c r="D7" s="87">
        <v>170</v>
      </c>
      <c r="E7" s="87">
        <v>191</v>
      </c>
      <c r="F7" s="88" t="s">
        <v>167</v>
      </c>
      <c r="G7" s="88" t="s">
        <v>167</v>
      </c>
      <c r="H7" s="65">
        <v>122</v>
      </c>
      <c r="I7" s="65">
        <v>68</v>
      </c>
      <c r="J7" s="65">
        <v>93</v>
      </c>
      <c r="K7" s="88" t="s">
        <v>167</v>
      </c>
      <c r="L7" s="65">
        <v>93</v>
      </c>
      <c r="M7" s="65">
        <v>88</v>
      </c>
      <c r="N7" s="65">
        <v>98</v>
      </c>
      <c r="AB7" s="33"/>
      <c r="AC7" s="33"/>
      <c r="AD7" s="33"/>
      <c r="AE7" s="33"/>
    </row>
    <row r="8" spans="1:31" x14ac:dyDescent="0.3">
      <c r="B8" s="13" t="s">
        <v>101</v>
      </c>
      <c r="C8" s="87">
        <v>109</v>
      </c>
      <c r="D8" s="87">
        <v>155</v>
      </c>
      <c r="E8" s="87">
        <v>77</v>
      </c>
      <c r="F8" s="87">
        <v>84</v>
      </c>
      <c r="G8" s="87">
        <v>61</v>
      </c>
      <c r="H8" s="88" t="s">
        <v>167</v>
      </c>
      <c r="I8" s="65">
        <v>49</v>
      </c>
      <c r="J8" s="65">
        <v>76</v>
      </c>
      <c r="K8" s="65">
        <v>62</v>
      </c>
      <c r="L8" s="65">
        <v>419</v>
      </c>
      <c r="M8" s="65">
        <v>42</v>
      </c>
      <c r="N8" s="65">
        <v>42</v>
      </c>
      <c r="AB8" s="33"/>
      <c r="AC8" s="33"/>
      <c r="AD8" s="33"/>
      <c r="AE8" s="33"/>
    </row>
    <row r="9" spans="1:31" x14ac:dyDescent="0.3">
      <c r="B9" s="13" t="s">
        <v>96</v>
      </c>
      <c r="C9" s="87">
        <v>6445</v>
      </c>
      <c r="D9" s="87">
        <v>5234</v>
      </c>
      <c r="E9" s="87">
        <v>4219</v>
      </c>
      <c r="F9" s="87">
        <v>4641</v>
      </c>
      <c r="G9" s="87">
        <v>4323</v>
      </c>
      <c r="H9" s="65">
        <v>5505</v>
      </c>
      <c r="I9" s="65">
        <v>3448</v>
      </c>
      <c r="J9" s="65">
        <v>4182</v>
      </c>
      <c r="K9" s="65">
        <v>4344</v>
      </c>
      <c r="L9" s="65">
        <v>3722</v>
      </c>
      <c r="M9" s="65">
        <v>3425</v>
      </c>
      <c r="N9" s="65">
        <v>2053</v>
      </c>
      <c r="AB9" s="33"/>
      <c r="AC9" s="33"/>
      <c r="AD9" s="33"/>
      <c r="AE9" s="33"/>
    </row>
    <row r="10" spans="1:31" x14ac:dyDescent="0.3">
      <c r="B10" s="13" t="s">
        <v>113</v>
      </c>
      <c r="C10" s="88" t="s">
        <v>167</v>
      </c>
      <c r="D10" s="88" t="s">
        <v>167</v>
      </c>
      <c r="E10" s="88" t="s">
        <v>167</v>
      </c>
      <c r="F10" s="87">
        <v>429</v>
      </c>
      <c r="G10" s="87">
        <v>611</v>
      </c>
      <c r="H10" s="88" t="s">
        <v>167</v>
      </c>
      <c r="I10" s="65">
        <v>487</v>
      </c>
      <c r="J10" s="88" t="s">
        <v>167</v>
      </c>
      <c r="K10" s="65">
        <v>614</v>
      </c>
      <c r="L10" s="65">
        <v>154</v>
      </c>
      <c r="M10" s="65">
        <v>183</v>
      </c>
      <c r="N10" s="65">
        <v>171</v>
      </c>
      <c r="AB10" s="33"/>
      <c r="AC10" s="33"/>
      <c r="AD10" s="33"/>
      <c r="AE10" s="33"/>
    </row>
    <row r="11" spans="1:31" x14ac:dyDescent="0.3">
      <c r="B11" s="13" t="s">
        <v>98</v>
      </c>
      <c r="C11" s="87">
        <v>603</v>
      </c>
      <c r="D11" s="87">
        <v>486</v>
      </c>
      <c r="E11" s="87">
        <v>404</v>
      </c>
      <c r="F11" s="87">
        <v>571</v>
      </c>
      <c r="G11" s="87">
        <v>448</v>
      </c>
      <c r="H11" s="65">
        <v>678</v>
      </c>
      <c r="I11" s="65">
        <v>358</v>
      </c>
      <c r="J11" s="65">
        <v>515</v>
      </c>
      <c r="K11" s="65">
        <v>451</v>
      </c>
      <c r="L11" s="65">
        <v>441</v>
      </c>
      <c r="M11" s="65">
        <v>457</v>
      </c>
      <c r="N11" s="65">
        <v>515</v>
      </c>
      <c r="AB11" s="33"/>
      <c r="AC11" s="33"/>
      <c r="AD11" s="33"/>
      <c r="AE11" s="33"/>
    </row>
    <row r="12" spans="1:31" x14ac:dyDescent="0.3">
      <c r="B12" s="13" t="s">
        <v>100</v>
      </c>
      <c r="C12" s="87">
        <v>111</v>
      </c>
      <c r="D12" s="87">
        <v>125</v>
      </c>
      <c r="E12" s="87">
        <v>82</v>
      </c>
      <c r="F12" s="87">
        <v>108</v>
      </c>
      <c r="G12" s="87">
        <v>119</v>
      </c>
      <c r="H12" s="65">
        <v>128</v>
      </c>
      <c r="I12" s="88" t="s">
        <v>167</v>
      </c>
      <c r="J12" s="88" t="s">
        <v>167</v>
      </c>
      <c r="K12" s="88" t="s">
        <v>167</v>
      </c>
      <c r="L12" s="88" t="s">
        <v>167</v>
      </c>
      <c r="M12" s="88" t="s">
        <v>167</v>
      </c>
      <c r="N12" s="88" t="s">
        <v>167</v>
      </c>
      <c r="AB12" s="33"/>
      <c r="AC12" s="33"/>
      <c r="AD12" s="33"/>
      <c r="AE12" s="33"/>
    </row>
    <row r="13" spans="1:31" ht="16.5" x14ac:dyDescent="0.3">
      <c r="B13" s="13" t="s">
        <v>161</v>
      </c>
      <c r="C13" s="88" t="s">
        <v>167</v>
      </c>
      <c r="D13" s="87">
        <v>411</v>
      </c>
      <c r="E13" s="87">
        <v>336</v>
      </c>
      <c r="F13" s="87">
        <v>263</v>
      </c>
      <c r="G13" s="87">
        <v>297</v>
      </c>
      <c r="H13" s="65">
        <v>312</v>
      </c>
      <c r="I13" s="65">
        <v>237</v>
      </c>
      <c r="J13" s="65">
        <v>447</v>
      </c>
      <c r="K13" s="65">
        <v>301</v>
      </c>
      <c r="L13" s="65">
        <v>227</v>
      </c>
      <c r="M13" s="65">
        <v>207</v>
      </c>
      <c r="N13" s="157">
        <v>283</v>
      </c>
      <c r="AB13" s="33"/>
      <c r="AC13" s="33"/>
      <c r="AD13" s="33"/>
      <c r="AE13" s="33"/>
    </row>
    <row r="14" spans="1:31" x14ac:dyDescent="0.3">
      <c r="B14" s="13" t="s">
        <v>97</v>
      </c>
      <c r="C14" s="87">
        <v>1806</v>
      </c>
      <c r="D14" s="87">
        <v>1864</v>
      </c>
      <c r="E14" s="87">
        <v>1727</v>
      </c>
      <c r="F14" s="87">
        <v>1030</v>
      </c>
      <c r="G14" s="87">
        <v>1722</v>
      </c>
      <c r="H14" s="65">
        <v>1221</v>
      </c>
      <c r="I14" s="65">
        <v>1374</v>
      </c>
      <c r="J14" s="65">
        <v>928</v>
      </c>
      <c r="K14" s="65">
        <v>1731</v>
      </c>
      <c r="L14" s="65">
        <v>1565</v>
      </c>
      <c r="M14" s="65">
        <v>1541</v>
      </c>
      <c r="N14" s="65">
        <v>1261</v>
      </c>
      <c r="AB14" s="33"/>
      <c r="AC14" s="33"/>
      <c r="AD14" s="33"/>
      <c r="AE14" s="33"/>
    </row>
    <row r="15" spans="1:31" x14ac:dyDescent="0.3">
      <c r="A15" s="54" t="s">
        <v>105</v>
      </c>
      <c r="B15" s="55"/>
      <c r="C15" s="89">
        <v>10503</v>
      </c>
      <c r="D15" s="89">
        <v>8804</v>
      </c>
      <c r="E15" s="89">
        <v>7224</v>
      </c>
      <c r="F15" s="89">
        <v>7235</v>
      </c>
      <c r="G15" s="58">
        <v>7680</v>
      </c>
      <c r="H15" s="58">
        <v>8581</v>
      </c>
      <c r="I15" s="58">
        <v>6125</v>
      </c>
      <c r="J15" s="58">
        <v>6519</v>
      </c>
      <c r="K15" s="58">
        <v>7718</v>
      </c>
      <c r="L15" s="58">
        <v>6782</v>
      </c>
      <c r="M15" s="58">
        <v>6214</v>
      </c>
      <c r="N15" s="58">
        <v>4488</v>
      </c>
      <c r="O15" s="85"/>
      <c r="P15" s="38"/>
      <c r="Y15" s="38"/>
      <c r="Z15" s="38"/>
      <c r="AA15" s="38"/>
      <c r="AB15" s="38"/>
      <c r="AC15" s="38"/>
      <c r="AD15" s="38"/>
    </row>
    <row r="16" spans="1:31" x14ac:dyDescent="0.3">
      <c r="C16" s="52"/>
      <c r="D16" s="52"/>
      <c r="E16" s="52"/>
      <c r="F16" s="52"/>
      <c r="G16" s="52"/>
      <c r="H16" s="52"/>
      <c r="I16" s="52"/>
      <c r="J16" s="52"/>
      <c r="K16" s="52"/>
      <c r="L16" s="52"/>
      <c r="M16" s="111"/>
    </row>
    <row r="17" spans="1:14" ht="14.5" x14ac:dyDescent="0.35">
      <c r="A17" s="18">
        <v>1</v>
      </c>
      <c r="B17" s="18" t="s">
        <v>106</v>
      </c>
      <c r="C17" s="52"/>
      <c r="D17" s="52"/>
      <c r="E17" s="52"/>
      <c r="F17" s="52"/>
      <c r="G17" s="52"/>
      <c r="H17" s="52"/>
      <c r="I17" s="52"/>
      <c r="J17" s="52"/>
      <c r="K17" s="52"/>
      <c r="L17" s="52"/>
      <c r="M17" s="112"/>
    </row>
    <row r="18" spans="1:14" ht="14.5" x14ac:dyDescent="0.35">
      <c r="A18" s="18">
        <v>2</v>
      </c>
      <c r="B18" s="18" t="s">
        <v>185</v>
      </c>
      <c r="C18" s="52"/>
      <c r="D18" s="52"/>
      <c r="E18" s="52"/>
      <c r="F18" s="52"/>
      <c r="G18" s="52"/>
      <c r="H18" s="52"/>
      <c r="I18" s="52"/>
      <c r="J18" s="52"/>
      <c r="K18" s="52"/>
      <c r="L18" s="52"/>
      <c r="M18" s="52"/>
    </row>
    <row r="19" spans="1:14" ht="14.5" x14ac:dyDescent="0.35">
      <c r="A19" s="18">
        <v>3</v>
      </c>
      <c r="B19" s="18" t="s">
        <v>186</v>
      </c>
      <c r="C19" s="52"/>
      <c r="D19" s="52"/>
      <c r="E19" s="52"/>
      <c r="F19" s="52"/>
      <c r="G19" s="52"/>
      <c r="H19" s="52"/>
      <c r="I19" s="52"/>
      <c r="J19" s="52"/>
      <c r="K19" s="52"/>
      <c r="L19" s="52"/>
      <c r="M19" s="52"/>
    </row>
    <row r="20" spans="1:14" x14ac:dyDescent="0.3">
      <c r="C20" s="52"/>
      <c r="D20" s="52"/>
      <c r="E20" s="52"/>
      <c r="F20" s="52"/>
      <c r="G20" s="113"/>
      <c r="H20" s="113"/>
      <c r="I20" s="113"/>
      <c r="J20" s="113"/>
      <c r="K20" s="113"/>
      <c r="L20" s="113"/>
      <c r="M20" s="52"/>
    </row>
    <row r="21" spans="1:14" ht="16" x14ac:dyDescent="0.3">
      <c r="A21" s="54" t="s">
        <v>162</v>
      </c>
      <c r="B21" s="61"/>
      <c r="C21" s="124" t="s">
        <v>9</v>
      </c>
      <c r="D21" s="124" t="s">
        <v>10</v>
      </c>
      <c r="E21" s="124" t="s">
        <v>11</v>
      </c>
      <c r="F21" s="124" t="s">
        <v>12</v>
      </c>
      <c r="G21" s="123" t="s">
        <v>13</v>
      </c>
      <c r="H21" s="123" t="s">
        <v>14</v>
      </c>
      <c r="I21" s="123" t="s">
        <v>15</v>
      </c>
      <c r="J21" s="123" t="s">
        <v>16</v>
      </c>
      <c r="K21" s="123" t="s">
        <v>94</v>
      </c>
      <c r="L21" s="123" t="s">
        <v>187</v>
      </c>
      <c r="M21" s="123" t="s">
        <v>208</v>
      </c>
      <c r="N21" s="123" t="s">
        <v>219</v>
      </c>
    </row>
    <row r="22" spans="1:14" x14ac:dyDescent="0.3">
      <c r="B22" s="13" t="s">
        <v>142</v>
      </c>
      <c r="C22" s="65">
        <v>164</v>
      </c>
      <c r="D22" s="65">
        <v>132</v>
      </c>
      <c r="E22" s="65">
        <v>193</v>
      </c>
      <c r="F22" s="65">
        <v>183</v>
      </c>
      <c r="G22" s="65">
        <v>177</v>
      </c>
      <c r="H22" s="87">
        <v>187</v>
      </c>
      <c r="I22" s="87">
        <v>183</v>
      </c>
      <c r="J22" s="87">
        <v>199</v>
      </c>
      <c r="K22" s="87">
        <v>182</v>
      </c>
      <c r="L22" s="87">
        <v>171</v>
      </c>
      <c r="M22" s="87">
        <v>152</v>
      </c>
      <c r="N22" s="87">
        <v>128</v>
      </c>
    </row>
    <row r="23" spans="1:14" x14ac:dyDescent="0.3">
      <c r="B23" s="13" t="s">
        <v>108</v>
      </c>
      <c r="C23" s="65">
        <v>1883</v>
      </c>
      <c r="D23" s="65">
        <v>1894</v>
      </c>
      <c r="E23" s="65">
        <v>2030</v>
      </c>
      <c r="F23" s="65">
        <v>2028</v>
      </c>
      <c r="G23" s="65">
        <v>2037</v>
      </c>
      <c r="H23" s="87">
        <v>2079</v>
      </c>
      <c r="I23" s="87">
        <v>2106</v>
      </c>
      <c r="J23" s="87">
        <v>2209</v>
      </c>
      <c r="K23" s="87">
        <v>2094</v>
      </c>
      <c r="L23" s="87">
        <v>2045</v>
      </c>
      <c r="M23" s="87">
        <v>1934</v>
      </c>
      <c r="N23" s="87">
        <v>1536</v>
      </c>
    </row>
    <row r="24" spans="1:14" x14ac:dyDescent="0.3">
      <c r="B24" s="13" t="s">
        <v>119</v>
      </c>
      <c r="C24" s="65">
        <v>723</v>
      </c>
      <c r="D24" s="65">
        <v>691</v>
      </c>
      <c r="E24" s="65">
        <v>741</v>
      </c>
      <c r="F24" s="65">
        <v>756</v>
      </c>
      <c r="G24" s="65">
        <v>872</v>
      </c>
      <c r="H24" s="87">
        <v>775</v>
      </c>
      <c r="I24" s="87">
        <v>901</v>
      </c>
      <c r="J24" s="87">
        <v>823</v>
      </c>
      <c r="K24" s="87">
        <v>896</v>
      </c>
      <c r="L24" s="87">
        <v>889</v>
      </c>
      <c r="M24" s="87">
        <v>843</v>
      </c>
      <c r="N24" s="87">
        <v>723</v>
      </c>
    </row>
    <row r="25" spans="1:14" x14ac:dyDescent="0.3">
      <c r="B25" s="13" t="s">
        <v>115</v>
      </c>
      <c r="C25" s="65">
        <v>900</v>
      </c>
      <c r="D25" s="65">
        <v>823</v>
      </c>
      <c r="E25" s="65">
        <v>861</v>
      </c>
      <c r="F25" s="65">
        <v>848</v>
      </c>
      <c r="G25" s="65">
        <v>988</v>
      </c>
      <c r="H25" s="87">
        <v>870</v>
      </c>
      <c r="I25" s="87">
        <v>1022</v>
      </c>
      <c r="J25" s="87">
        <v>924</v>
      </c>
      <c r="K25" s="87">
        <v>1016</v>
      </c>
      <c r="L25" s="87">
        <v>859</v>
      </c>
      <c r="M25" s="87">
        <v>853</v>
      </c>
      <c r="N25" s="87">
        <v>647</v>
      </c>
    </row>
    <row r="26" spans="1:14" x14ac:dyDescent="0.3">
      <c r="B26" s="13" t="s">
        <v>102</v>
      </c>
      <c r="C26" s="65">
        <v>1680</v>
      </c>
      <c r="D26" s="65">
        <v>1743</v>
      </c>
      <c r="E26" s="65">
        <v>1847</v>
      </c>
      <c r="F26" s="65">
        <v>1747</v>
      </c>
      <c r="G26" s="65">
        <v>1675</v>
      </c>
      <c r="H26" s="87">
        <v>1791</v>
      </c>
      <c r="I26" s="87">
        <v>1732</v>
      </c>
      <c r="J26" s="87">
        <v>1903</v>
      </c>
      <c r="K26" s="87">
        <v>1722</v>
      </c>
      <c r="L26" s="87">
        <v>1528</v>
      </c>
      <c r="M26" s="87">
        <v>1485</v>
      </c>
      <c r="N26" s="87">
        <v>1188</v>
      </c>
    </row>
    <row r="27" spans="1:14" x14ac:dyDescent="0.3">
      <c r="B27" s="13" t="s">
        <v>114</v>
      </c>
      <c r="C27" s="65">
        <v>1075</v>
      </c>
      <c r="D27" s="65">
        <v>862</v>
      </c>
      <c r="E27" s="65">
        <v>1017</v>
      </c>
      <c r="F27" s="65">
        <v>1014</v>
      </c>
      <c r="G27" s="65">
        <v>1107</v>
      </c>
      <c r="H27" s="87">
        <v>1040</v>
      </c>
      <c r="I27" s="87">
        <v>1145</v>
      </c>
      <c r="J27" s="87">
        <v>1105</v>
      </c>
      <c r="K27" s="87">
        <v>1138</v>
      </c>
      <c r="L27" s="87">
        <v>1169</v>
      </c>
      <c r="M27" s="87">
        <v>1076</v>
      </c>
      <c r="N27" s="87">
        <v>805</v>
      </c>
    </row>
    <row r="28" spans="1:14" x14ac:dyDescent="0.3">
      <c r="B28" s="13" t="s">
        <v>128</v>
      </c>
      <c r="C28" s="65">
        <v>289</v>
      </c>
      <c r="D28" s="65">
        <v>296</v>
      </c>
      <c r="E28" s="65">
        <v>296</v>
      </c>
      <c r="F28" s="65">
        <v>279</v>
      </c>
      <c r="G28" s="65">
        <v>287</v>
      </c>
      <c r="H28" s="87">
        <v>286</v>
      </c>
      <c r="I28" s="87">
        <v>296</v>
      </c>
      <c r="J28" s="87">
        <v>304</v>
      </c>
      <c r="K28" s="87">
        <v>295</v>
      </c>
      <c r="L28" s="87">
        <v>290</v>
      </c>
      <c r="M28" s="87">
        <v>233</v>
      </c>
      <c r="N28" s="87">
        <v>208</v>
      </c>
    </row>
    <row r="29" spans="1:14" x14ac:dyDescent="0.3">
      <c r="B29" s="13" t="s">
        <v>127</v>
      </c>
      <c r="C29" s="65">
        <v>300</v>
      </c>
      <c r="D29" s="65">
        <v>310</v>
      </c>
      <c r="E29" s="65">
        <v>391</v>
      </c>
      <c r="F29" s="65">
        <v>485</v>
      </c>
      <c r="G29" s="65">
        <v>736</v>
      </c>
      <c r="H29" s="87">
        <v>498</v>
      </c>
      <c r="I29" s="87">
        <v>761</v>
      </c>
      <c r="J29" s="87">
        <v>529</v>
      </c>
      <c r="K29" s="87">
        <v>756</v>
      </c>
      <c r="L29" s="87">
        <v>772</v>
      </c>
      <c r="M29" s="87">
        <v>791</v>
      </c>
      <c r="N29" s="87">
        <v>618</v>
      </c>
    </row>
    <row r="30" spans="1:14" x14ac:dyDescent="0.3">
      <c r="B30" s="13" t="s">
        <v>124</v>
      </c>
      <c r="C30" s="65">
        <v>442</v>
      </c>
      <c r="D30" s="65">
        <v>378</v>
      </c>
      <c r="E30" s="65">
        <v>512</v>
      </c>
      <c r="F30" s="65">
        <v>554</v>
      </c>
      <c r="G30" s="65">
        <v>608</v>
      </c>
      <c r="H30" s="87">
        <v>568</v>
      </c>
      <c r="I30" s="87">
        <v>629</v>
      </c>
      <c r="J30" s="87">
        <v>603</v>
      </c>
      <c r="K30" s="87">
        <v>626</v>
      </c>
      <c r="L30" s="87">
        <v>581</v>
      </c>
      <c r="M30" s="87">
        <v>453</v>
      </c>
      <c r="N30" s="87">
        <v>393</v>
      </c>
    </row>
    <row r="31" spans="1:14" x14ac:dyDescent="0.3">
      <c r="B31" s="13" t="s">
        <v>137</v>
      </c>
      <c r="C31" s="65">
        <v>229</v>
      </c>
      <c r="D31" s="65">
        <v>240</v>
      </c>
      <c r="E31" s="65">
        <v>252</v>
      </c>
      <c r="F31" s="65">
        <v>255</v>
      </c>
      <c r="G31" s="65">
        <v>249</v>
      </c>
      <c r="H31" s="87">
        <v>262</v>
      </c>
      <c r="I31" s="87">
        <v>257</v>
      </c>
      <c r="J31" s="87">
        <v>278</v>
      </c>
      <c r="K31" s="87">
        <v>256</v>
      </c>
      <c r="L31" s="87">
        <v>248</v>
      </c>
      <c r="M31" s="87">
        <v>251</v>
      </c>
      <c r="N31" s="87">
        <v>217</v>
      </c>
    </row>
    <row r="32" spans="1:14" x14ac:dyDescent="0.3">
      <c r="B32" s="13" t="s">
        <v>118</v>
      </c>
      <c r="C32" s="65">
        <v>746</v>
      </c>
      <c r="D32" s="65">
        <v>758</v>
      </c>
      <c r="E32" s="65">
        <v>806</v>
      </c>
      <c r="F32" s="65">
        <v>894</v>
      </c>
      <c r="G32" s="65">
        <v>899</v>
      </c>
      <c r="H32" s="87">
        <v>917</v>
      </c>
      <c r="I32" s="87">
        <v>929</v>
      </c>
      <c r="J32" s="87">
        <v>974</v>
      </c>
      <c r="K32" s="87">
        <v>924</v>
      </c>
      <c r="L32" s="87">
        <v>874</v>
      </c>
      <c r="M32" s="87">
        <v>890</v>
      </c>
      <c r="N32" s="87">
        <v>713</v>
      </c>
    </row>
    <row r="33" spans="2:14" x14ac:dyDescent="0.3">
      <c r="B33" s="13" t="s">
        <v>141</v>
      </c>
      <c r="C33" s="65">
        <v>167</v>
      </c>
      <c r="D33" s="65">
        <v>159</v>
      </c>
      <c r="E33" s="65">
        <v>178</v>
      </c>
      <c r="F33" s="65">
        <v>188</v>
      </c>
      <c r="G33" s="65">
        <v>204</v>
      </c>
      <c r="H33" s="87">
        <v>193</v>
      </c>
      <c r="I33" s="87">
        <v>211</v>
      </c>
      <c r="J33" s="87">
        <v>205</v>
      </c>
      <c r="K33" s="87">
        <v>210</v>
      </c>
      <c r="L33" s="87">
        <v>197</v>
      </c>
      <c r="M33" s="87">
        <v>162</v>
      </c>
      <c r="N33" s="87">
        <v>134</v>
      </c>
    </row>
    <row r="34" spans="2:14" x14ac:dyDescent="0.3">
      <c r="B34" s="13" t="s">
        <v>146</v>
      </c>
      <c r="C34" s="65">
        <v>117</v>
      </c>
      <c r="D34" s="65">
        <v>46</v>
      </c>
      <c r="E34" s="65">
        <v>82</v>
      </c>
      <c r="F34" s="65">
        <v>97</v>
      </c>
      <c r="G34" s="65">
        <v>76</v>
      </c>
      <c r="H34" s="87">
        <v>99</v>
      </c>
      <c r="I34" s="87">
        <v>78</v>
      </c>
      <c r="J34" s="87">
        <v>106</v>
      </c>
      <c r="K34" s="87">
        <v>78</v>
      </c>
      <c r="L34" s="87">
        <v>72</v>
      </c>
      <c r="M34" s="87">
        <v>74</v>
      </c>
      <c r="N34" s="87">
        <v>23</v>
      </c>
    </row>
    <row r="35" spans="2:14" x14ac:dyDescent="0.3">
      <c r="B35" s="13" t="s">
        <v>104</v>
      </c>
      <c r="C35" s="65">
        <v>187</v>
      </c>
      <c r="D35" s="65">
        <v>161</v>
      </c>
      <c r="E35" s="65">
        <v>190</v>
      </c>
      <c r="F35" s="65">
        <v>180</v>
      </c>
      <c r="G35" s="65">
        <v>193</v>
      </c>
      <c r="H35" s="87">
        <v>184</v>
      </c>
      <c r="I35" s="87">
        <v>200</v>
      </c>
      <c r="J35" s="87">
        <v>196</v>
      </c>
      <c r="K35" s="87">
        <v>199</v>
      </c>
      <c r="L35" s="87">
        <v>220</v>
      </c>
      <c r="M35" s="87">
        <v>205</v>
      </c>
      <c r="N35" s="87">
        <v>169</v>
      </c>
    </row>
    <row r="36" spans="2:14" x14ac:dyDescent="0.3">
      <c r="B36" s="13" t="s">
        <v>129</v>
      </c>
      <c r="C36" s="65">
        <v>270</v>
      </c>
      <c r="D36" s="65">
        <v>141</v>
      </c>
      <c r="E36" s="65">
        <v>168</v>
      </c>
      <c r="F36" s="65">
        <v>187</v>
      </c>
      <c r="G36" s="65">
        <v>199</v>
      </c>
      <c r="H36" s="87">
        <v>191</v>
      </c>
      <c r="I36" s="87">
        <v>206</v>
      </c>
      <c r="J36" s="87">
        <v>203</v>
      </c>
      <c r="K36" s="87">
        <v>204</v>
      </c>
      <c r="L36" s="87">
        <v>185</v>
      </c>
      <c r="M36" s="87">
        <v>181</v>
      </c>
      <c r="N36" s="87">
        <v>201</v>
      </c>
    </row>
    <row r="37" spans="2:14" x14ac:dyDescent="0.3">
      <c r="B37" s="13" t="s">
        <v>99</v>
      </c>
      <c r="C37" s="65">
        <v>6239</v>
      </c>
      <c r="D37" s="65">
        <v>6590</v>
      </c>
      <c r="E37" s="65">
        <v>7819</v>
      </c>
      <c r="F37" s="65">
        <v>8211</v>
      </c>
      <c r="G37" s="65">
        <v>8405</v>
      </c>
      <c r="H37" s="87">
        <v>8420</v>
      </c>
      <c r="I37" s="87">
        <v>8692</v>
      </c>
      <c r="J37" s="87">
        <v>8945</v>
      </c>
      <c r="K37" s="87">
        <v>8642</v>
      </c>
      <c r="L37" s="87">
        <v>8482</v>
      </c>
      <c r="M37" s="87">
        <v>8413</v>
      </c>
      <c r="N37" s="87">
        <v>6587</v>
      </c>
    </row>
    <row r="38" spans="2:14" x14ac:dyDescent="0.3">
      <c r="B38" s="13" t="s">
        <v>101</v>
      </c>
      <c r="C38" s="65">
        <v>4281</v>
      </c>
      <c r="D38" s="65">
        <v>4116</v>
      </c>
      <c r="E38" s="65">
        <v>4469</v>
      </c>
      <c r="F38" s="65">
        <v>5215</v>
      </c>
      <c r="G38" s="65">
        <v>6047</v>
      </c>
      <c r="H38" s="87">
        <v>5348</v>
      </c>
      <c r="I38" s="87">
        <v>6252</v>
      </c>
      <c r="J38" s="87">
        <v>5681</v>
      </c>
      <c r="K38" s="87">
        <v>6216</v>
      </c>
      <c r="L38" s="87">
        <v>5958</v>
      </c>
      <c r="M38" s="87">
        <v>5828</v>
      </c>
      <c r="N38" s="87">
        <v>4627</v>
      </c>
    </row>
    <row r="39" spans="2:14" x14ac:dyDescent="0.3">
      <c r="B39" s="13" t="s">
        <v>147</v>
      </c>
      <c r="C39" s="65">
        <v>100</v>
      </c>
      <c r="D39" s="65">
        <v>81</v>
      </c>
      <c r="E39" s="65">
        <v>92</v>
      </c>
      <c r="F39" s="65">
        <v>68</v>
      </c>
      <c r="G39" s="65">
        <v>71</v>
      </c>
      <c r="H39" s="87">
        <v>70</v>
      </c>
      <c r="I39" s="87">
        <v>74</v>
      </c>
      <c r="J39" s="87">
        <v>74</v>
      </c>
      <c r="K39" s="87">
        <v>73</v>
      </c>
      <c r="L39" s="87">
        <v>115</v>
      </c>
      <c r="M39" s="87">
        <v>121</v>
      </c>
      <c r="N39" s="87">
        <v>85</v>
      </c>
    </row>
    <row r="40" spans="2:14" x14ac:dyDescent="0.3">
      <c r="B40" s="13" t="s">
        <v>136</v>
      </c>
      <c r="C40" s="65">
        <v>229</v>
      </c>
      <c r="D40" s="65">
        <v>237</v>
      </c>
      <c r="E40" s="65">
        <v>257</v>
      </c>
      <c r="F40" s="65">
        <v>215</v>
      </c>
      <c r="G40" s="65">
        <v>159</v>
      </c>
      <c r="H40" s="87">
        <v>221</v>
      </c>
      <c r="I40" s="87">
        <v>164</v>
      </c>
      <c r="J40" s="87">
        <v>234</v>
      </c>
      <c r="K40" s="87">
        <v>163</v>
      </c>
      <c r="L40" s="87">
        <v>160</v>
      </c>
      <c r="M40" s="87">
        <v>135</v>
      </c>
      <c r="N40" s="87">
        <v>168</v>
      </c>
    </row>
    <row r="41" spans="2:14" x14ac:dyDescent="0.3">
      <c r="B41" s="13" t="s">
        <v>126</v>
      </c>
      <c r="C41" s="65">
        <v>300</v>
      </c>
      <c r="D41" s="65">
        <v>278</v>
      </c>
      <c r="E41" s="65">
        <v>271</v>
      </c>
      <c r="F41" s="65">
        <v>277</v>
      </c>
      <c r="G41" s="65">
        <v>313</v>
      </c>
      <c r="H41" s="87">
        <v>284</v>
      </c>
      <c r="I41" s="87">
        <v>324</v>
      </c>
      <c r="J41" s="87">
        <v>301</v>
      </c>
      <c r="K41" s="87">
        <v>322</v>
      </c>
      <c r="L41" s="87">
        <v>281</v>
      </c>
      <c r="M41" s="87">
        <v>233</v>
      </c>
      <c r="N41" s="87">
        <v>212</v>
      </c>
    </row>
    <row r="42" spans="2:14" x14ac:dyDescent="0.3">
      <c r="B42" s="13" t="s">
        <v>121</v>
      </c>
      <c r="C42" s="65">
        <v>608</v>
      </c>
      <c r="D42" s="65">
        <v>505</v>
      </c>
      <c r="E42" s="65">
        <v>554</v>
      </c>
      <c r="F42" s="65">
        <v>606</v>
      </c>
      <c r="G42" s="65">
        <v>736</v>
      </c>
      <c r="H42" s="87">
        <v>622</v>
      </c>
      <c r="I42" s="87">
        <v>761</v>
      </c>
      <c r="J42" s="87">
        <v>661</v>
      </c>
      <c r="K42" s="87">
        <v>756</v>
      </c>
      <c r="L42" s="87">
        <v>720</v>
      </c>
      <c r="M42" s="87">
        <v>597</v>
      </c>
      <c r="N42" s="87">
        <v>525</v>
      </c>
    </row>
    <row r="43" spans="2:14" x14ac:dyDescent="0.3">
      <c r="B43" s="13" t="s">
        <v>96</v>
      </c>
      <c r="C43" s="65">
        <v>6030</v>
      </c>
      <c r="D43" s="65">
        <v>3911</v>
      </c>
      <c r="E43" s="65">
        <v>4053</v>
      </c>
      <c r="F43" s="65">
        <v>4076</v>
      </c>
      <c r="G43" s="65">
        <v>2553</v>
      </c>
      <c r="H43" s="87">
        <v>4180</v>
      </c>
      <c r="I43" s="87">
        <v>2640</v>
      </c>
      <c r="J43" s="87">
        <v>4441</v>
      </c>
      <c r="K43" s="87">
        <v>2625</v>
      </c>
      <c r="L43" s="87">
        <v>2749</v>
      </c>
      <c r="M43" s="87">
        <v>2690</v>
      </c>
      <c r="N43" s="87">
        <v>2313</v>
      </c>
    </row>
    <row r="44" spans="2:14" x14ac:dyDescent="0.3">
      <c r="B44" s="13" t="s">
        <v>109</v>
      </c>
      <c r="C44" s="65">
        <v>1743</v>
      </c>
      <c r="D44" s="65">
        <v>1351</v>
      </c>
      <c r="E44" s="65">
        <v>1497</v>
      </c>
      <c r="F44" s="65">
        <v>1796</v>
      </c>
      <c r="G44" s="65">
        <v>2169</v>
      </c>
      <c r="H44" s="87">
        <v>1842</v>
      </c>
      <c r="I44" s="87">
        <v>2243</v>
      </c>
      <c r="J44" s="87">
        <v>1957</v>
      </c>
      <c r="K44" s="87">
        <v>2230</v>
      </c>
      <c r="L44" s="87">
        <v>2194</v>
      </c>
      <c r="M44" s="87">
        <v>1998</v>
      </c>
      <c r="N44" s="87">
        <v>1608</v>
      </c>
    </row>
    <row r="45" spans="2:14" x14ac:dyDescent="0.3">
      <c r="B45" s="13" t="s">
        <v>113</v>
      </c>
      <c r="C45" s="65">
        <v>1153</v>
      </c>
      <c r="D45" s="65">
        <v>914</v>
      </c>
      <c r="E45" s="65">
        <v>1032</v>
      </c>
      <c r="F45" s="65">
        <v>1078</v>
      </c>
      <c r="G45" s="65">
        <v>1334</v>
      </c>
      <c r="H45" s="87">
        <v>1105</v>
      </c>
      <c r="I45" s="87">
        <v>1379</v>
      </c>
      <c r="J45" s="87">
        <v>1174</v>
      </c>
      <c r="K45" s="87">
        <v>1371</v>
      </c>
      <c r="L45" s="87">
        <v>1264</v>
      </c>
      <c r="M45" s="87">
        <v>1184</v>
      </c>
      <c r="N45" s="87">
        <v>970</v>
      </c>
    </row>
    <row r="46" spans="2:14" x14ac:dyDescent="0.3">
      <c r="B46" s="13" t="s">
        <v>111</v>
      </c>
      <c r="C46" s="65">
        <v>1167</v>
      </c>
      <c r="D46" s="65">
        <v>1137</v>
      </c>
      <c r="E46" s="65">
        <v>1156</v>
      </c>
      <c r="F46" s="65">
        <v>995</v>
      </c>
      <c r="G46" s="65">
        <v>1050</v>
      </c>
      <c r="H46" s="87">
        <v>1020</v>
      </c>
      <c r="I46" s="87">
        <v>1085</v>
      </c>
      <c r="J46" s="87">
        <v>1084</v>
      </c>
      <c r="K46" s="87">
        <v>1079</v>
      </c>
      <c r="L46" s="87">
        <v>1039</v>
      </c>
      <c r="M46" s="87">
        <v>974</v>
      </c>
      <c r="N46" s="87">
        <v>702</v>
      </c>
    </row>
    <row r="47" spans="2:14" x14ac:dyDescent="0.3">
      <c r="B47" s="13" t="s">
        <v>131</v>
      </c>
      <c r="C47" s="65">
        <v>262</v>
      </c>
      <c r="D47" s="65">
        <v>283</v>
      </c>
      <c r="E47" s="65">
        <v>390</v>
      </c>
      <c r="F47" s="65">
        <v>291</v>
      </c>
      <c r="G47" s="65">
        <v>294</v>
      </c>
      <c r="H47" s="87">
        <v>299</v>
      </c>
      <c r="I47" s="87">
        <v>304</v>
      </c>
      <c r="J47" s="87">
        <v>317</v>
      </c>
      <c r="K47" s="87">
        <v>303</v>
      </c>
      <c r="L47" s="87">
        <v>299</v>
      </c>
      <c r="M47" s="87">
        <v>279</v>
      </c>
      <c r="N47" s="87">
        <v>193</v>
      </c>
    </row>
    <row r="48" spans="2:14" x14ac:dyDescent="0.3">
      <c r="B48" s="13" t="s">
        <v>98</v>
      </c>
      <c r="C48" s="65">
        <v>4558</v>
      </c>
      <c r="D48" s="65">
        <v>2061</v>
      </c>
      <c r="E48" s="65">
        <v>2076</v>
      </c>
      <c r="F48" s="65">
        <v>2041</v>
      </c>
      <c r="G48" s="65">
        <v>2064</v>
      </c>
      <c r="H48" s="87">
        <v>2093</v>
      </c>
      <c r="I48" s="87">
        <v>2134</v>
      </c>
      <c r="J48" s="87">
        <v>2223</v>
      </c>
      <c r="K48" s="87">
        <v>2122</v>
      </c>
      <c r="L48" s="87">
        <v>2732</v>
      </c>
      <c r="M48" s="87">
        <v>2376</v>
      </c>
      <c r="N48" s="87">
        <v>1940</v>
      </c>
    </row>
    <row r="49" spans="2:14" x14ac:dyDescent="0.3">
      <c r="B49" s="13" t="s">
        <v>138</v>
      </c>
      <c r="C49" s="65">
        <v>224</v>
      </c>
      <c r="D49" s="65">
        <v>245</v>
      </c>
      <c r="E49" s="65">
        <v>266</v>
      </c>
      <c r="F49" s="65">
        <v>283</v>
      </c>
      <c r="G49" s="65">
        <v>312</v>
      </c>
      <c r="H49" s="87">
        <v>290</v>
      </c>
      <c r="I49" s="87">
        <v>323</v>
      </c>
      <c r="J49" s="87">
        <v>308</v>
      </c>
      <c r="K49" s="87">
        <v>321</v>
      </c>
      <c r="L49" s="87">
        <v>353</v>
      </c>
      <c r="M49" s="87">
        <v>327</v>
      </c>
      <c r="N49" s="87">
        <v>295</v>
      </c>
    </row>
    <row r="50" spans="2:14" x14ac:dyDescent="0.3">
      <c r="B50" s="13" t="s">
        <v>110</v>
      </c>
      <c r="C50" s="65">
        <v>1657</v>
      </c>
      <c r="D50" s="65">
        <v>1552</v>
      </c>
      <c r="E50" s="65">
        <v>1793</v>
      </c>
      <c r="F50" s="65">
        <v>1709</v>
      </c>
      <c r="G50" s="65">
        <v>1926</v>
      </c>
      <c r="H50" s="87">
        <v>1752</v>
      </c>
      <c r="I50" s="87">
        <v>1992</v>
      </c>
      <c r="J50" s="87">
        <v>1862</v>
      </c>
      <c r="K50" s="87">
        <v>1980</v>
      </c>
      <c r="L50" s="87">
        <v>1986</v>
      </c>
      <c r="M50" s="87">
        <v>1747</v>
      </c>
      <c r="N50" s="87">
        <v>1408</v>
      </c>
    </row>
    <row r="51" spans="2:14" x14ac:dyDescent="0.3">
      <c r="B51" s="13" t="s">
        <v>100</v>
      </c>
      <c r="C51" s="65">
        <v>5312</v>
      </c>
      <c r="D51" s="65">
        <v>5076</v>
      </c>
      <c r="E51" s="65">
        <v>5852</v>
      </c>
      <c r="F51" s="65">
        <v>6133</v>
      </c>
      <c r="G51" s="65">
        <v>6010</v>
      </c>
      <c r="H51" s="87">
        <v>6289</v>
      </c>
      <c r="I51" s="87">
        <v>6214</v>
      </c>
      <c r="J51" s="87">
        <v>6681</v>
      </c>
      <c r="K51" s="87">
        <v>6179</v>
      </c>
      <c r="L51" s="87">
        <v>5755</v>
      </c>
      <c r="M51" s="87">
        <v>5251</v>
      </c>
      <c r="N51" s="87">
        <v>3988</v>
      </c>
    </row>
    <row r="52" spans="2:14" x14ac:dyDescent="0.3">
      <c r="B52" s="13" t="s">
        <v>134</v>
      </c>
      <c r="C52" s="65">
        <v>237</v>
      </c>
      <c r="D52" s="65">
        <v>219</v>
      </c>
      <c r="E52" s="65">
        <v>185</v>
      </c>
      <c r="F52" s="65">
        <v>173</v>
      </c>
      <c r="G52" s="65">
        <v>149</v>
      </c>
      <c r="H52" s="87">
        <v>178</v>
      </c>
      <c r="I52" s="87">
        <v>154</v>
      </c>
      <c r="J52" s="87">
        <v>189</v>
      </c>
      <c r="K52" s="87">
        <v>153</v>
      </c>
      <c r="L52" s="87">
        <v>148</v>
      </c>
      <c r="M52" s="87">
        <v>157</v>
      </c>
      <c r="N52" s="87">
        <v>101</v>
      </c>
    </row>
    <row r="53" spans="2:14" x14ac:dyDescent="0.3">
      <c r="B53" s="13" t="s">
        <v>123</v>
      </c>
      <c r="C53" s="65">
        <v>494</v>
      </c>
      <c r="D53" s="65">
        <v>498</v>
      </c>
      <c r="E53" s="65">
        <v>588</v>
      </c>
      <c r="F53" s="65">
        <v>611</v>
      </c>
      <c r="G53" s="65">
        <v>617</v>
      </c>
      <c r="H53" s="87">
        <v>627</v>
      </c>
      <c r="I53" s="87">
        <v>638</v>
      </c>
      <c r="J53" s="87">
        <v>666</v>
      </c>
      <c r="K53" s="87">
        <v>635</v>
      </c>
      <c r="L53" s="87">
        <v>639</v>
      </c>
      <c r="M53" s="87">
        <v>623</v>
      </c>
      <c r="N53" s="87">
        <v>497</v>
      </c>
    </row>
    <row r="54" spans="2:14" ht="16.5" x14ac:dyDescent="0.3">
      <c r="B54" s="13" t="s">
        <v>163</v>
      </c>
      <c r="C54" s="65">
        <v>10172</v>
      </c>
      <c r="D54" s="65">
        <v>6239</v>
      </c>
      <c r="E54" s="65">
        <v>7660</v>
      </c>
      <c r="F54" s="65">
        <v>8108</v>
      </c>
      <c r="G54" s="65">
        <v>7805</v>
      </c>
      <c r="H54" s="87">
        <v>8315</v>
      </c>
      <c r="I54" s="87">
        <v>8071</v>
      </c>
      <c r="J54" s="87">
        <v>8833</v>
      </c>
      <c r="K54" s="87">
        <v>8025</v>
      </c>
      <c r="L54" s="87">
        <v>7250</v>
      </c>
      <c r="M54" s="87">
        <v>6892</v>
      </c>
      <c r="N54" s="87">
        <v>5233</v>
      </c>
    </row>
    <row r="55" spans="2:14" x14ac:dyDescent="0.3">
      <c r="B55" s="13" t="s">
        <v>107</v>
      </c>
      <c r="C55" s="65">
        <v>1994</v>
      </c>
      <c r="D55" s="65">
        <v>94</v>
      </c>
      <c r="E55" s="65">
        <v>114</v>
      </c>
      <c r="F55" s="65">
        <v>124</v>
      </c>
      <c r="G55" s="65">
        <v>141</v>
      </c>
      <c r="H55" s="87">
        <v>127</v>
      </c>
      <c r="I55" s="87">
        <v>146</v>
      </c>
      <c r="J55" s="87">
        <v>135</v>
      </c>
      <c r="K55" s="87">
        <v>145</v>
      </c>
      <c r="L55" s="87">
        <v>167</v>
      </c>
      <c r="M55" s="87">
        <v>131</v>
      </c>
      <c r="N55" s="87">
        <v>108</v>
      </c>
    </row>
    <row r="56" spans="2:14" x14ac:dyDescent="0.3">
      <c r="B56" s="13" t="s">
        <v>130</v>
      </c>
      <c r="C56" s="65">
        <v>263</v>
      </c>
      <c r="D56" s="65">
        <v>267</v>
      </c>
      <c r="E56" s="65">
        <v>289</v>
      </c>
      <c r="F56" s="65">
        <v>277</v>
      </c>
      <c r="G56" s="65">
        <v>291</v>
      </c>
      <c r="H56" s="87">
        <v>284</v>
      </c>
      <c r="I56" s="87">
        <v>301</v>
      </c>
      <c r="J56" s="87">
        <v>301</v>
      </c>
      <c r="K56" s="87">
        <v>300</v>
      </c>
      <c r="L56" s="87">
        <v>278</v>
      </c>
      <c r="M56" s="87">
        <v>210</v>
      </c>
      <c r="N56" s="87">
        <v>171</v>
      </c>
    </row>
    <row r="57" spans="2:14" x14ac:dyDescent="0.3">
      <c r="B57" s="13" t="s">
        <v>125</v>
      </c>
      <c r="C57" s="65">
        <v>340</v>
      </c>
      <c r="D57" s="65">
        <v>341</v>
      </c>
      <c r="E57" s="65">
        <v>289</v>
      </c>
      <c r="F57" s="65">
        <v>320</v>
      </c>
      <c r="G57" s="65">
        <v>341</v>
      </c>
      <c r="H57" s="87">
        <v>328</v>
      </c>
      <c r="I57" s="87">
        <v>353</v>
      </c>
      <c r="J57" s="87">
        <v>348</v>
      </c>
      <c r="K57" s="87">
        <v>351</v>
      </c>
      <c r="L57" s="87">
        <v>358</v>
      </c>
      <c r="M57" s="87">
        <v>333</v>
      </c>
      <c r="N57" s="87">
        <v>299</v>
      </c>
    </row>
    <row r="58" spans="2:14" x14ac:dyDescent="0.3">
      <c r="B58" s="13" t="s">
        <v>143</v>
      </c>
      <c r="C58" s="65">
        <v>161</v>
      </c>
      <c r="D58" s="65">
        <v>154</v>
      </c>
      <c r="E58" s="65">
        <v>159</v>
      </c>
      <c r="F58" s="65">
        <v>167</v>
      </c>
      <c r="G58" s="65">
        <v>165</v>
      </c>
      <c r="H58" s="87">
        <v>171</v>
      </c>
      <c r="I58" s="87">
        <v>171</v>
      </c>
      <c r="J58" s="87">
        <v>182</v>
      </c>
      <c r="K58" s="87">
        <v>170</v>
      </c>
      <c r="L58" s="87">
        <v>190</v>
      </c>
      <c r="M58" s="87">
        <v>176</v>
      </c>
      <c r="N58" s="87">
        <v>149</v>
      </c>
    </row>
    <row r="59" spans="2:14" x14ac:dyDescent="0.3">
      <c r="B59" s="13" t="s">
        <v>133</v>
      </c>
      <c r="C59" s="65">
        <v>253</v>
      </c>
      <c r="D59" s="65">
        <v>271</v>
      </c>
      <c r="E59" s="65">
        <v>334</v>
      </c>
      <c r="F59" s="65">
        <v>289</v>
      </c>
      <c r="G59" s="65">
        <v>249</v>
      </c>
      <c r="H59" s="87">
        <v>296</v>
      </c>
      <c r="I59" s="87">
        <v>258</v>
      </c>
      <c r="J59" s="87">
        <v>314</v>
      </c>
      <c r="K59" s="87">
        <v>256</v>
      </c>
      <c r="L59" s="87">
        <v>256</v>
      </c>
      <c r="M59" s="87">
        <v>271</v>
      </c>
      <c r="N59" s="87">
        <v>227</v>
      </c>
    </row>
    <row r="60" spans="2:14" x14ac:dyDescent="0.3">
      <c r="B60" s="13" t="s">
        <v>140</v>
      </c>
      <c r="C60" s="65">
        <v>217</v>
      </c>
      <c r="D60" s="65">
        <v>211</v>
      </c>
      <c r="E60" s="65">
        <v>231</v>
      </c>
      <c r="F60" s="65">
        <v>258</v>
      </c>
      <c r="G60" s="65">
        <v>385</v>
      </c>
      <c r="H60" s="87">
        <v>264</v>
      </c>
      <c r="I60" s="87">
        <v>398</v>
      </c>
      <c r="J60" s="87">
        <v>281</v>
      </c>
      <c r="K60" s="87">
        <v>395</v>
      </c>
      <c r="L60" s="87">
        <v>372</v>
      </c>
      <c r="M60" s="87">
        <v>396</v>
      </c>
      <c r="N60" s="87">
        <v>273</v>
      </c>
    </row>
    <row r="61" spans="2:14" x14ac:dyDescent="0.3">
      <c r="B61" s="13" t="s">
        <v>117</v>
      </c>
      <c r="C61" s="65">
        <v>864</v>
      </c>
      <c r="D61" s="65">
        <v>808</v>
      </c>
      <c r="E61" s="65">
        <v>818</v>
      </c>
      <c r="F61" s="65">
        <v>743</v>
      </c>
      <c r="G61" s="65">
        <v>833</v>
      </c>
      <c r="H61" s="87">
        <v>761</v>
      </c>
      <c r="I61" s="87">
        <v>861</v>
      </c>
      <c r="J61" s="87">
        <v>809</v>
      </c>
      <c r="K61" s="87">
        <v>857</v>
      </c>
      <c r="L61" s="87">
        <v>659</v>
      </c>
      <c r="M61" s="87">
        <v>523</v>
      </c>
      <c r="N61" s="87">
        <v>443</v>
      </c>
    </row>
    <row r="62" spans="2:14" x14ac:dyDescent="0.3">
      <c r="B62" s="13" t="s">
        <v>144</v>
      </c>
      <c r="C62" s="65">
        <v>146</v>
      </c>
      <c r="D62" s="65">
        <v>166</v>
      </c>
      <c r="E62" s="65">
        <v>197</v>
      </c>
      <c r="F62" s="65">
        <v>160</v>
      </c>
      <c r="G62" s="65">
        <v>204</v>
      </c>
      <c r="H62" s="87">
        <v>164</v>
      </c>
      <c r="I62" s="87">
        <v>210</v>
      </c>
      <c r="J62" s="87">
        <v>175</v>
      </c>
      <c r="K62" s="87">
        <v>209</v>
      </c>
      <c r="L62" s="87">
        <v>260</v>
      </c>
      <c r="M62" s="87">
        <v>243</v>
      </c>
      <c r="N62" s="87">
        <v>182</v>
      </c>
    </row>
    <row r="63" spans="2:14" x14ac:dyDescent="0.3">
      <c r="B63" s="13" t="s">
        <v>139</v>
      </c>
      <c r="C63" s="65">
        <v>216</v>
      </c>
      <c r="D63" s="65">
        <v>247</v>
      </c>
      <c r="E63" s="65">
        <v>199</v>
      </c>
      <c r="F63" s="65">
        <v>219</v>
      </c>
      <c r="G63" s="65">
        <v>241</v>
      </c>
      <c r="H63" s="87">
        <v>224</v>
      </c>
      <c r="I63" s="87">
        <v>249</v>
      </c>
      <c r="J63" s="87">
        <v>238</v>
      </c>
      <c r="K63" s="87">
        <v>247</v>
      </c>
      <c r="L63" s="87">
        <v>225</v>
      </c>
      <c r="M63" s="87">
        <v>224</v>
      </c>
      <c r="N63" s="87">
        <v>175</v>
      </c>
    </row>
    <row r="64" spans="2:14" x14ac:dyDescent="0.3">
      <c r="B64" s="13" t="s">
        <v>120</v>
      </c>
      <c r="C64" s="65">
        <v>609</v>
      </c>
      <c r="D64" s="65">
        <v>492</v>
      </c>
      <c r="E64" s="65">
        <v>500</v>
      </c>
      <c r="F64" s="65">
        <v>495</v>
      </c>
      <c r="G64" s="65">
        <v>591</v>
      </c>
      <c r="H64" s="87">
        <v>507</v>
      </c>
      <c r="I64" s="87">
        <v>612</v>
      </c>
      <c r="J64" s="87">
        <v>539</v>
      </c>
      <c r="K64" s="87">
        <v>608</v>
      </c>
      <c r="L64" s="87">
        <v>603</v>
      </c>
      <c r="M64" s="87">
        <v>677</v>
      </c>
      <c r="N64" s="87">
        <v>501</v>
      </c>
    </row>
    <row r="65" spans="1:27" x14ac:dyDescent="0.3">
      <c r="B65" s="13" t="s">
        <v>103</v>
      </c>
      <c r="C65" s="65">
        <v>1441</v>
      </c>
      <c r="D65" s="65">
        <v>1126</v>
      </c>
      <c r="E65" s="65">
        <v>1265</v>
      </c>
      <c r="F65" s="65">
        <v>1191</v>
      </c>
      <c r="G65" s="65">
        <v>1279</v>
      </c>
      <c r="H65" s="87">
        <v>1222</v>
      </c>
      <c r="I65" s="87">
        <v>1322</v>
      </c>
      <c r="J65" s="87">
        <v>1298</v>
      </c>
      <c r="K65" s="87">
        <v>1315</v>
      </c>
      <c r="L65" s="87">
        <v>1392</v>
      </c>
      <c r="M65" s="87">
        <v>1391</v>
      </c>
      <c r="N65" s="87">
        <v>1218</v>
      </c>
    </row>
    <row r="66" spans="1:27" x14ac:dyDescent="0.3">
      <c r="B66" s="13" t="s">
        <v>116</v>
      </c>
      <c r="C66" s="65">
        <v>869</v>
      </c>
      <c r="D66" s="65">
        <v>833</v>
      </c>
      <c r="E66" s="65">
        <v>768</v>
      </c>
      <c r="F66" s="65">
        <v>915</v>
      </c>
      <c r="G66" s="65">
        <v>967</v>
      </c>
      <c r="H66" s="87">
        <v>939</v>
      </c>
      <c r="I66" s="87">
        <v>1000</v>
      </c>
      <c r="J66" s="87">
        <v>997</v>
      </c>
      <c r="K66" s="87">
        <v>994</v>
      </c>
      <c r="L66" s="87">
        <v>964</v>
      </c>
      <c r="M66" s="87">
        <v>908</v>
      </c>
      <c r="N66" s="87">
        <v>691</v>
      </c>
    </row>
    <row r="67" spans="1:27" x14ac:dyDescent="0.3">
      <c r="B67" s="13" t="s">
        <v>112</v>
      </c>
      <c r="C67" s="65">
        <v>1155</v>
      </c>
      <c r="D67" s="65">
        <v>1139</v>
      </c>
      <c r="E67" s="65">
        <v>1320</v>
      </c>
      <c r="F67" s="65">
        <v>1250</v>
      </c>
      <c r="G67" s="65">
        <v>1313</v>
      </c>
      <c r="H67" s="87">
        <v>1282</v>
      </c>
      <c r="I67" s="87">
        <v>1358</v>
      </c>
      <c r="J67" s="87">
        <v>1362</v>
      </c>
      <c r="K67" s="87">
        <v>1350</v>
      </c>
      <c r="L67" s="87">
        <v>1472</v>
      </c>
      <c r="M67" s="87">
        <v>1408</v>
      </c>
      <c r="N67" s="87">
        <v>1165</v>
      </c>
    </row>
    <row r="68" spans="1:27" x14ac:dyDescent="0.3">
      <c r="B68" s="13" t="s">
        <v>122</v>
      </c>
      <c r="C68" s="65">
        <v>556</v>
      </c>
      <c r="D68" s="65">
        <v>287</v>
      </c>
      <c r="E68" s="65">
        <v>487</v>
      </c>
      <c r="F68" s="65">
        <v>518</v>
      </c>
      <c r="G68" s="65">
        <v>350</v>
      </c>
      <c r="H68" s="87">
        <v>531</v>
      </c>
      <c r="I68" s="87">
        <v>361</v>
      </c>
      <c r="J68" s="87">
        <v>565</v>
      </c>
      <c r="K68" s="87">
        <v>359</v>
      </c>
      <c r="L68" s="87">
        <v>360</v>
      </c>
      <c r="M68" s="87">
        <v>525</v>
      </c>
      <c r="N68" s="87">
        <v>288</v>
      </c>
    </row>
    <row r="69" spans="1:27" x14ac:dyDescent="0.3">
      <c r="B69" s="13" t="s">
        <v>132</v>
      </c>
      <c r="C69" s="65">
        <v>255</v>
      </c>
      <c r="D69" s="65">
        <v>195</v>
      </c>
      <c r="E69" s="65">
        <v>174</v>
      </c>
      <c r="F69" s="65">
        <v>124</v>
      </c>
      <c r="G69" s="65">
        <v>192</v>
      </c>
      <c r="H69" s="87">
        <v>128</v>
      </c>
      <c r="I69" s="87">
        <v>199</v>
      </c>
      <c r="J69" s="87">
        <v>135</v>
      </c>
      <c r="K69" s="87">
        <v>198</v>
      </c>
      <c r="L69" s="87">
        <v>224</v>
      </c>
      <c r="M69" s="87">
        <v>180</v>
      </c>
      <c r="N69" s="87">
        <v>144</v>
      </c>
    </row>
    <row r="70" spans="1:27" x14ac:dyDescent="0.3">
      <c r="B70" s="13" t="s">
        <v>145</v>
      </c>
      <c r="C70" s="65">
        <v>146</v>
      </c>
      <c r="D70" s="65">
        <v>146</v>
      </c>
      <c r="E70" s="65">
        <v>147</v>
      </c>
      <c r="F70" s="65">
        <v>133</v>
      </c>
      <c r="G70" s="65">
        <v>161</v>
      </c>
      <c r="H70" s="87">
        <v>137</v>
      </c>
      <c r="I70" s="87">
        <v>166</v>
      </c>
      <c r="J70" s="87">
        <v>145</v>
      </c>
      <c r="K70" s="87">
        <v>165</v>
      </c>
      <c r="L70" s="87">
        <v>190</v>
      </c>
      <c r="M70" s="87">
        <v>184</v>
      </c>
      <c r="N70" s="87">
        <v>144</v>
      </c>
    </row>
    <row r="71" spans="1:27" x14ac:dyDescent="0.3">
      <c r="B71" s="13" t="s">
        <v>135</v>
      </c>
      <c r="C71" s="70">
        <v>235</v>
      </c>
      <c r="D71" s="65">
        <v>267</v>
      </c>
      <c r="E71" s="65">
        <v>358</v>
      </c>
      <c r="F71" s="65">
        <v>376</v>
      </c>
      <c r="G71" s="65">
        <v>417</v>
      </c>
      <c r="H71" s="87">
        <v>385</v>
      </c>
      <c r="I71" s="87">
        <v>431</v>
      </c>
      <c r="J71" s="87">
        <v>409</v>
      </c>
      <c r="K71" s="87">
        <v>429</v>
      </c>
      <c r="L71" s="87">
        <v>803</v>
      </c>
      <c r="M71" s="87">
        <v>450</v>
      </c>
      <c r="N71" s="87">
        <v>365</v>
      </c>
    </row>
    <row r="72" spans="1:27" x14ac:dyDescent="0.3">
      <c r="B72" s="13" t="s">
        <v>97</v>
      </c>
      <c r="C72" s="68">
        <v>62146</v>
      </c>
      <c r="D72" s="65">
        <v>63207</v>
      </c>
      <c r="E72" s="65">
        <v>65414</v>
      </c>
      <c r="F72" s="68">
        <v>64780</v>
      </c>
      <c r="G72" s="65">
        <v>68922</v>
      </c>
      <c r="H72" s="87">
        <v>66431</v>
      </c>
      <c r="I72" s="87">
        <v>71269</v>
      </c>
      <c r="J72" s="87">
        <v>70573</v>
      </c>
      <c r="K72" s="87">
        <v>70859</v>
      </c>
      <c r="L72" s="87">
        <v>68003</v>
      </c>
      <c r="M72" s="87">
        <v>64360</v>
      </c>
      <c r="N72" s="87">
        <v>51306</v>
      </c>
    </row>
    <row r="73" spans="1:27" x14ac:dyDescent="0.3">
      <c r="A73" s="54" t="s">
        <v>105</v>
      </c>
      <c r="B73" s="54"/>
      <c r="C73" s="110">
        <v>125804</v>
      </c>
      <c r="D73" s="89">
        <v>114177</v>
      </c>
      <c r="E73" s="110">
        <v>122639</v>
      </c>
      <c r="F73" s="69">
        <v>123919</v>
      </c>
      <c r="G73" s="58">
        <v>129364</v>
      </c>
      <c r="H73" s="58">
        <v>127077</v>
      </c>
      <c r="I73" s="58">
        <v>133769</v>
      </c>
      <c r="J73" s="58">
        <v>135218</v>
      </c>
      <c r="K73" s="58">
        <v>133424</v>
      </c>
      <c r="L73" s="58">
        <v>129110</v>
      </c>
      <c r="M73" s="58">
        <v>121774</v>
      </c>
      <c r="N73" s="58">
        <v>96963</v>
      </c>
      <c r="P73" s="38"/>
      <c r="X73" s="38"/>
      <c r="Y73" s="38"/>
      <c r="Z73" s="38"/>
      <c r="AA73" s="38"/>
    </row>
    <row r="74" spans="1:27" x14ac:dyDescent="0.3">
      <c r="C74" s="65"/>
      <c r="D74" s="65"/>
      <c r="E74" s="65"/>
      <c r="F74" s="65"/>
      <c r="G74" s="65"/>
      <c r="H74" s="65"/>
      <c r="I74" s="65"/>
      <c r="J74" s="65"/>
      <c r="K74" s="65"/>
      <c r="L74" s="65"/>
      <c r="M74" s="65"/>
      <c r="N74" s="65"/>
    </row>
    <row r="75" spans="1:27" ht="14.5" x14ac:dyDescent="0.35">
      <c r="A75" s="18">
        <v>1</v>
      </c>
      <c r="B75" s="18" t="s">
        <v>148</v>
      </c>
      <c r="C75" s="65"/>
      <c r="D75" s="65"/>
      <c r="E75" s="65"/>
      <c r="F75" s="65"/>
      <c r="G75" s="52"/>
      <c r="H75" s="52"/>
      <c r="I75" s="52"/>
      <c r="J75" s="52"/>
      <c r="K75" s="52"/>
      <c r="L75" s="52"/>
      <c r="M75" s="115"/>
    </row>
    <row r="76" spans="1:27" ht="14.5" x14ac:dyDescent="0.35">
      <c r="A76" s="18">
        <v>2</v>
      </c>
      <c r="B76" s="18" t="s">
        <v>149</v>
      </c>
      <c r="C76" s="65"/>
      <c r="D76" s="65"/>
      <c r="E76" s="65"/>
      <c r="F76" s="65"/>
      <c r="G76" s="52"/>
      <c r="H76" s="52"/>
      <c r="I76" s="52"/>
      <c r="J76" s="52"/>
      <c r="K76" s="52"/>
      <c r="L76" s="52"/>
      <c r="M76" s="115"/>
    </row>
    <row r="77" spans="1:27" ht="14.5" x14ac:dyDescent="0.35">
      <c r="A77" s="18">
        <v>3</v>
      </c>
      <c r="B77" s="18" t="s">
        <v>185</v>
      </c>
      <c r="C77" s="65"/>
      <c r="D77" s="65"/>
      <c r="E77" s="65"/>
      <c r="F77" s="65"/>
      <c r="G77" s="52"/>
      <c r="H77" s="52"/>
      <c r="I77" s="52"/>
      <c r="J77" s="52"/>
      <c r="K77" s="52"/>
      <c r="L77" s="52"/>
      <c r="M77" s="115"/>
    </row>
    <row r="78" spans="1:27" ht="14.5" x14ac:dyDescent="0.35">
      <c r="A78" s="18">
        <v>4</v>
      </c>
      <c r="B78" s="18" t="s">
        <v>186</v>
      </c>
      <c r="C78" s="65"/>
      <c r="D78" s="65"/>
      <c r="E78" s="65"/>
      <c r="F78" s="65"/>
      <c r="G78" s="52"/>
      <c r="H78" s="52"/>
      <c r="I78" s="52"/>
      <c r="J78" s="52"/>
      <c r="K78" s="52"/>
      <c r="L78" s="52"/>
      <c r="M78" s="115"/>
    </row>
    <row r="79" spans="1:27" ht="14.5" x14ac:dyDescent="0.35">
      <c r="C79" s="65"/>
      <c r="D79" s="65"/>
      <c r="E79" s="65"/>
      <c r="F79" s="65"/>
      <c r="G79" s="113"/>
      <c r="H79" s="113"/>
      <c r="I79" s="113"/>
      <c r="J79" s="113"/>
      <c r="K79" s="113"/>
      <c r="L79" s="113"/>
      <c r="M79" s="115"/>
    </row>
    <row r="80" spans="1:27" ht="16" x14ac:dyDescent="0.3">
      <c r="A80" s="54" t="s">
        <v>164</v>
      </c>
      <c r="B80" s="61"/>
      <c r="C80" s="81" t="s">
        <v>9</v>
      </c>
      <c r="D80" s="81" t="s">
        <v>10</v>
      </c>
      <c r="E80" s="81" t="s">
        <v>11</v>
      </c>
      <c r="F80" s="81" t="s">
        <v>12</v>
      </c>
      <c r="G80" s="114" t="s">
        <v>13</v>
      </c>
      <c r="H80" s="114" t="s">
        <v>14</v>
      </c>
      <c r="I80" s="114" t="s">
        <v>15</v>
      </c>
      <c r="J80" s="114" t="s">
        <v>16</v>
      </c>
      <c r="K80" s="114" t="s">
        <v>94</v>
      </c>
      <c r="L80" s="114" t="s">
        <v>187</v>
      </c>
      <c r="M80" s="114" t="s">
        <v>208</v>
      </c>
      <c r="N80" s="123" t="s">
        <v>219</v>
      </c>
    </row>
    <row r="81" spans="2:14" x14ac:dyDescent="0.3">
      <c r="B81" s="13" t="s">
        <v>108</v>
      </c>
      <c r="C81" s="65">
        <v>1825</v>
      </c>
      <c r="D81" s="65">
        <v>1553</v>
      </c>
      <c r="E81" s="65">
        <v>1904</v>
      </c>
      <c r="F81" s="70">
        <v>1860</v>
      </c>
      <c r="G81" s="65">
        <v>1993</v>
      </c>
      <c r="H81" s="87">
        <v>1872</v>
      </c>
      <c r="I81" s="87">
        <v>2189</v>
      </c>
      <c r="J81" s="87">
        <v>2049</v>
      </c>
      <c r="K81" s="87">
        <v>2191</v>
      </c>
      <c r="L81" s="87">
        <v>1960</v>
      </c>
      <c r="M81" s="87">
        <v>1582</v>
      </c>
      <c r="N81" s="87">
        <v>1309</v>
      </c>
    </row>
    <row r="82" spans="2:14" x14ac:dyDescent="0.3">
      <c r="B82" s="13" t="s">
        <v>119</v>
      </c>
      <c r="C82" s="65">
        <v>561</v>
      </c>
      <c r="D82" s="65">
        <v>358</v>
      </c>
      <c r="E82" s="65">
        <v>315</v>
      </c>
      <c r="F82" s="70">
        <v>322</v>
      </c>
      <c r="G82" s="65">
        <v>322</v>
      </c>
      <c r="H82" s="87">
        <v>324</v>
      </c>
      <c r="I82" s="87">
        <v>354</v>
      </c>
      <c r="J82" s="87">
        <v>355</v>
      </c>
      <c r="K82" s="87">
        <v>354</v>
      </c>
      <c r="L82" s="87">
        <v>344</v>
      </c>
      <c r="M82" s="87">
        <v>313</v>
      </c>
      <c r="N82" s="87">
        <v>259</v>
      </c>
    </row>
    <row r="83" spans="2:14" x14ac:dyDescent="0.3">
      <c r="B83" s="13" t="s">
        <v>154</v>
      </c>
      <c r="C83" s="65">
        <v>116</v>
      </c>
      <c r="D83" s="65">
        <v>71</v>
      </c>
      <c r="E83" s="65">
        <v>99</v>
      </c>
      <c r="F83" s="70">
        <v>99</v>
      </c>
      <c r="G83" s="65">
        <v>90</v>
      </c>
      <c r="H83" s="87">
        <v>100</v>
      </c>
      <c r="I83" s="87">
        <v>99</v>
      </c>
      <c r="J83" s="87">
        <v>109</v>
      </c>
      <c r="K83" s="87">
        <v>99</v>
      </c>
      <c r="L83" s="87">
        <v>76</v>
      </c>
      <c r="M83" s="87">
        <v>60</v>
      </c>
      <c r="N83" s="87">
        <v>59</v>
      </c>
    </row>
    <row r="84" spans="2:14" x14ac:dyDescent="0.3">
      <c r="B84" s="13" t="s">
        <v>115</v>
      </c>
      <c r="C84" s="65">
        <v>1172</v>
      </c>
      <c r="D84" s="65">
        <v>588</v>
      </c>
      <c r="E84" s="65">
        <v>687</v>
      </c>
      <c r="F84" s="70">
        <v>626</v>
      </c>
      <c r="G84" s="65">
        <v>746</v>
      </c>
      <c r="H84" s="87">
        <v>631</v>
      </c>
      <c r="I84" s="87">
        <v>820</v>
      </c>
      <c r="J84" s="87">
        <v>690</v>
      </c>
      <c r="K84" s="87">
        <v>821</v>
      </c>
      <c r="L84" s="87">
        <v>662</v>
      </c>
      <c r="M84" s="87">
        <v>852</v>
      </c>
      <c r="N84" s="87">
        <v>635</v>
      </c>
    </row>
    <row r="85" spans="2:14" x14ac:dyDescent="0.3">
      <c r="B85" s="13" t="s">
        <v>102</v>
      </c>
      <c r="C85" s="65">
        <v>2772</v>
      </c>
      <c r="D85" s="65">
        <v>2055</v>
      </c>
      <c r="E85" s="65">
        <v>2368</v>
      </c>
      <c r="F85" s="70">
        <v>2453</v>
      </c>
      <c r="G85" s="65">
        <v>2149</v>
      </c>
      <c r="H85" s="87">
        <v>2469</v>
      </c>
      <c r="I85" s="87">
        <v>2360</v>
      </c>
      <c r="J85" s="87">
        <v>2703</v>
      </c>
      <c r="K85" s="87">
        <v>2363</v>
      </c>
      <c r="L85" s="87">
        <v>2277</v>
      </c>
      <c r="M85" s="87">
        <v>2061</v>
      </c>
      <c r="N85" s="87">
        <v>1747</v>
      </c>
    </row>
    <row r="86" spans="2:14" x14ac:dyDescent="0.3">
      <c r="B86" s="13" t="s">
        <v>114</v>
      </c>
      <c r="C86" s="65">
        <v>930</v>
      </c>
      <c r="D86" s="65">
        <v>816</v>
      </c>
      <c r="E86" s="65">
        <v>1202</v>
      </c>
      <c r="F86" s="70">
        <v>1086</v>
      </c>
      <c r="G86" s="65">
        <v>1495</v>
      </c>
      <c r="H86" s="87">
        <v>1094</v>
      </c>
      <c r="I86" s="87">
        <v>1642</v>
      </c>
      <c r="J86" s="87">
        <v>1197</v>
      </c>
      <c r="K86" s="87">
        <v>1644</v>
      </c>
      <c r="L86" s="87">
        <v>1520</v>
      </c>
      <c r="M86" s="87">
        <v>985</v>
      </c>
      <c r="N86" s="87">
        <v>808</v>
      </c>
    </row>
    <row r="87" spans="2:14" x14ac:dyDescent="0.3">
      <c r="B87" s="13" t="s">
        <v>150</v>
      </c>
      <c r="C87" s="65">
        <v>3616</v>
      </c>
      <c r="D87" s="65">
        <v>3628</v>
      </c>
      <c r="E87" s="65">
        <v>4135</v>
      </c>
      <c r="F87" s="70">
        <v>4476</v>
      </c>
      <c r="G87" s="65">
        <v>4505</v>
      </c>
      <c r="H87" s="87">
        <v>4506</v>
      </c>
      <c r="I87" s="87">
        <v>4949</v>
      </c>
      <c r="J87" s="87">
        <v>4932</v>
      </c>
      <c r="K87" s="87">
        <v>4955</v>
      </c>
      <c r="L87" s="87">
        <v>4299</v>
      </c>
      <c r="M87" s="87">
        <v>3234</v>
      </c>
      <c r="N87" s="87">
        <v>2536</v>
      </c>
    </row>
    <row r="88" spans="2:14" x14ac:dyDescent="0.3">
      <c r="B88" s="13" t="s">
        <v>127</v>
      </c>
      <c r="C88" s="65">
        <v>3224</v>
      </c>
      <c r="D88" s="65">
        <v>3413</v>
      </c>
      <c r="E88" s="65">
        <v>4475</v>
      </c>
      <c r="F88" s="70">
        <v>4697</v>
      </c>
      <c r="G88" s="65">
        <v>4208</v>
      </c>
      <c r="H88" s="87">
        <v>4728</v>
      </c>
      <c r="I88" s="87">
        <v>4622</v>
      </c>
      <c r="J88" s="87">
        <v>5175</v>
      </c>
      <c r="K88" s="87">
        <v>4628</v>
      </c>
      <c r="L88" s="87">
        <v>4856</v>
      </c>
      <c r="M88" s="87">
        <v>4526</v>
      </c>
      <c r="N88" s="87">
        <v>3328</v>
      </c>
    </row>
    <row r="89" spans="2:14" x14ac:dyDescent="0.3">
      <c r="B89" s="13" t="s">
        <v>118</v>
      </c>
      <c r="C89" s="65">
        <v>858</v>
      </c>
      <c r="D89" s="65">
        <v>926</v>
      </c>
      <c r="E89" s="65">
        <v>1219</v>
      </c>
      <c r="F89" s="70">
        <v>1373</v>
      </c>
      <c r="G89" s="65">
        <v>1400</v>
      </c>
      <c r="H89" s="87">
        <v>1382</v>
      </c>
      <c r="I89" s="87">
        <v>1538</v>
      </c>
      <c r="J89" s="87">
        <v>1513</v>
      </c>
      <c r="K89" s="87">
        <v>1540</v>
      </c>
      <c r="L89" s="87">
        <v>1313</v>
      </c>
      <c r="M89" s="87">
        <v>1162</v>
      </c>
      <c r="N89" s="87">
        <v>999</v>
      </c>
    </row>
    <row r="90" spans="2:14" x14ac:dyDescent="0.3">
      <c r="B90" s="13" t="s">
        <v>129</v>
      </c>
      <c r="C90" s="65">
        <v>477</v>
      </c>
      <c r="D90" s="65">
        <v>394</v>
      </c>
      <c r="E90" s="65">
        <v>441</v>
      </c>
      <c r="F90" s="70">
        <v>523</v>
      </c>
      <c r="G90" s="65">
        <v>519</v>
      </c>
      <c r="H90" s="87">
        <v>526</v>
      </c>
      <c r="I90" s="87">
        <v>570</v>
      </c>
      <c r="J90" s="87">
        <v>576</v>
      </c>
      <c r="K90" s="87">
        <v>571</v>
      </c>
      <c r="L90" s="87">
        <v>477</v>
      </c>
      <c r="M90" s="87">
        <v>429</v>
      </c>
      <c r="N90" s="87">
        <v>374</v>
      </c>
    </row>
    <row r="91" spans="2:14" x14ac:dyDescent="0.3">
      <c r="B91" s="13" t="s">
        <v>99</v>
      </c>
      <c r="C91" s="65">
        <v>5050</v>
      </c>
      <c r="D91" s="65">
        <v>3904</v>
      </c>
      <c r="E91" s="65">
        <v>4382</v>
      </c>
      <c r="F91" s="70">
        <v>4481</v>
      </c>
      <c r="G91" s="65">
        <v>5007</v>
      </c>
      <c r="H91" s="87">
        <v>4511</v>
      </c>
      <c r="I91" s="87">
        <v>5500</v>
      </c>
      <c r="J91" s="87">
        <v>4937</v>
      </c>
      <c r="K91" s="87">
        <v>5506</v>
      </c>
      <c r="L91" s="87">
        <v>5109</v>
      </c>
      <c r="M91" s="87">
        <v>4776</v>
      </c>
      <c r="N91" s="87">
        <v>4166</v>
      </c>
    </row>
    <row r="92" spans="2:14" x14ac:dyDescent="0.3">
      <c r="B92" s="13" t="s">
        <v>101</v>
      </c>
      <c r="C92" s="65">
        <v>4178</v>
      </c>
      <c r="D92" s="65">
        <v>3506</v>
      </c>
      <c r="E92" s="65">
        <v>4378</v>
      </c>
      <c r="F92" s="70">
        <v>5245</v>
      </c>
      <c r="G92" s="65">
        <v>4715</v>
      </c>
      <c r="H92" s="87">
        <v>5281</v>
      </c>
      <c r="I92" s="87">
        <v>5179</v>
      </c>
      <c r="J92" s="87">
        <v>5780</v>
      </c>
      <c r="K92" s="87">
        <v>5185</v>
      </c>
      <c r="L92" s="87">
        <v>4914</v>
      </c>
      <c r="M92" s="87">
        <v>4330</v>
      </c>
      <c r="N92" s="87">
        <v>3609</v>
      </c>
    </row>
    <row r="93" spans="2:14" x14ac:dyDescent="0.3">
      <c r="B93" s="13" t="s">
        <v>126</v>
      </c>
      <c r="C93" s="65">
        <v>112</v>
      </c>
      <c r="D93" s="65">
        <v>72</v>
      </c>
      <c r="E93" s="65">
        <v>73</v>
      </c>
      <c r="F93" s="70">
        <v>63</v>
      </c>
      <c r="G93" s="65">
        <v>192</v>
      </c>
      <c r="H93" s="87">
        <v>64</v>
      </c>
      <c r="I93" s="87">
        <v>211</v>
      </c>
      <c r="J93" s="87">
        <v>70</v>
      </c>
      <c r="K93" s="87">
        <v>211</v>
      </c>
      <c r="L93" s="87">
        <v>77</v>
      </c>
      <c r="M93" s="87">
        <v>69</v>
      </c>
      <c r="N93" s="87">
        <v>66</v>
      </c>
    </row>
    <row r="94" spans="2:14" x14ac:dyDescent="0.3">
      <c r="B94" s="13" t="s">
        <v>152</v>
      </c>
      <c r="C94" s="65">
        <v>2020</v>
      </c>
      <c r="D94" s="65">
        <v>1939</v>
      </c>
      <c r="E94" s="65">
        <v>1601</v>
      </c>
      <c r="F94" s="70">
        <v>1829</v>
      </c>
      <c r="G94" s="65">
        <v>2089</v>
      </c>
      <c r="H94" s="87">
        <v>1841</v>
      </c>
      <c r="I94" s="87">
        <v>2294</v>
      </c>
      <c r="J94" s="87">
        <v>2015</v>
      </c>
      <c r="K94" s="87">
        <v>2297</v>
      </c>
      <c r="L94" s="87">
        <v>2489</v>
      </c>
      <c r="M94" s="87">
        <v>1987</v>
      </c>
      <c r="N94" s="87">
        <v>1995</v>
      </c>
    </row>
    <row r="95" spans="2:14" x14ac:dyDescent="0.3">
      <c r="B95" s="13" t="s">
        <v>121</v>
      </c>
      <c r="C95" s="65">
        <v>481</v>
      </c>
      <c r="D95" s="65">
        <v>282</v>
      </c>
      <c r="E95" s="65">
        <v>414</v>
      </c>
      <c r="F95" s="70">
        <v>297</v>
      </c>
      <c r="G95" s="65">
        <v>366</v>
      </c>
      <c r="H95" s="87">
        <v>299</v>
      </c>
      <c r="I95" s="87">
        <v>402</v>
      </c>
      <c r="J95" s="87">
        <v>327</v>
      </c>
      <c r="K95" s="87">
        <v>403</v>
      </c>
      <c r="L95" s="87">
        <v>365</v>
      </c>
      <c r="M95" s="87">
        <v>277</v>
      </c>
      <c r="N95" s="87">
        <v>290</v>
      </c>
    </row>
    <row r="96" spans="2:14" x14ac:dyDescent="0.3">
      <c r="B96" s="13" t="s">
        <v>96</v>
      </c>
      <c r="C96" s="65">
        <v>1150</v>
      </c>
      <c r="D96" s="65">
        <v>751</v>
      </c>
      <c r="E96" s="65">
        <v>852</v>
      </c>
      <c r="F96" s="70">
        <v>1032</v>
      </c>
      <c r="G96" s="65">
        <v>1105</v>
      </c>
      <c r="H96" s="87">
        <v>1039</v>
      </c>
      <c r="I96" s="87">
        <v>1214</v>
      </c>
      <c r="J96" s="87">
        <v>1137</v>
      </c>
      <c r="K96" s="87">
        <v>1215</v>
      </c>
      <c r="L96" s="87">
        <v>1176</v>
      </c>
      <c r="M96" s="87">
        <v>992</v>
      </c>
      <c r="N96" s="87">
        <v>855</v>
      </c>
    </row>
    <row r="97" spans="2:14" x14ac:dyDescent="0.3">
      <c r="B97" s="13" t="s">
        <v>155</v>
      </c>
      <c r="C97" s="65">
        <v>115</v>
      </c>
      <c r="D97" s="65">
        <v>101</v>
      </c>
      <c r="E97" s="65">
        <v>130</v>
      </c>
      <c r="F97" s="70">
        <v>187</v>
      </c>
      <c r="G97" s="65">
        <v>165</v>
      </c>
      <c r="H97" s="87">
        <v>189</v>
      </c>
      <c r="I97" s="87">
        <v>181</v>
      </c>
      <c r="J97" s="87">
        <v>207</v>
      </c>
      <c r="K97" s="87">
        <v>181</v>
      </c>
      <c r="L97" s="87">
        <v>145</v>
      </c>
      <c r="M97" s="87">
        <v>123</v>
      </c>
      <c r="N97" s="87">
        <v>109</v>
      </c>
    </row>
    <row r="98" spans="2:14" x14ac:dyDescent="0.3">
      <c r="B98" s="13" t="s">
        <v>109</v>
      </c>
      <c r="C98" s="65">
        <v>1253</v>
      </c>
      <c r="D98" s="65">
        <v>868</v>
      </c>
      <c r="E98" s="65">
        <v>947</v>
      </c>
      <c r="F98" s="70">
        <v>939</v>
      </c>
      <c r="G98" s="65">
        <v>945</v>
      </c>
      <c r="H98" s="87">
        <v>945</v>
      </c>
      <c r="I98" s="87">
        <v>1038</v>
      </c>
      <c r="J98" s="87">
        <v>1034</v>
      </c>
      <c r="K98" s="87">
        <v>1039</v>
      </c>
      <c r="L98" s="87">
        <v>911</v>
      </c>
      <c r="M98" s="87">
        <v>718</v>
      </c>
      <c r="N98" s="87">
        <v>601</v>
      </c>
    </row>
    <row r="99" spans="2:14" x14ac:dyDescent="0.3">
      <c r="B99" s="13" t="s">
        <v>113</v>
      </c>
      <c r="C99" s="65">
        <v>9765</v>
      </c>
      <c r="D99" s="65">
        <v>8649</v>
      </c>
      <c r="E99" s="65">
        <v>9619</v>
      </c>
      <c r="F99" s="70">
        <v>10309</v>
      </c>
      <c r="G99" s="65">
        <v>9968</v>
      </c>
      <c r="H99" s="87">
        <v>10378</v>
      </c>
      <c r="I99" s="87">
        <v>10949</v>
      </c>
      <c r="J99" s="87">
        <v>11359</v>
      </c>
      <c r="K99" s="87">
        <v>10962</v>
      </c>
      <c r="L99" s="87">
        <v>10547</v>
      </c>
      <c r="M99" s="87">
        <v>7979</v>
      </c>
      <c r="N99" s="87">
        <v>7018</v>
      </c>
    </row>
    <row r="100" spans="2:14" x14ac:dyDescent="0.3">
      <c r="B100" s="13" t="s">
        <v>111</v>
      </c>
      <c r="C100" s="65">
        <v>238</v>
      </c>
      <c r="D100" s="65">
        <v>107</v>
      </c>
      <c r="E100" s="65">
        <v>153</v>
      </c>
      <c r="F100" s="70">
        <v>145</v>
      </c>
      <c r="G100" s="65">
        <v>175</v>
      </c>
      <c r="H100" s="87">
        <v>146</v>
      </c>
      <c r="I100" s="87">
        <v>192</v>
      </c>
      <c r="J100" s="87">
        <v>160</v>
      </c>
      <c r="K100" s="87">
        <v>193</v>
      </c>
      <c r="L100" s="87">
        <v>154</v>
      </c>
      <c r="M100" s="87">
        <v>95</v>
      </c>
      <c r="N100" s="87">
        <v>98</v>
      </c>
    </row>
    <row r="101" spans="2:14" x14ac:dyDescent="0.3">
      <c r="B101" s="13" t="s">
        <v>131</v>
      </c>
      <c r="C101" s="65">
        <v>2342</v>
      </c>
      <c r="D101" s="65">
        <v>1939</v>
      </c>
      <c r="E101" s="65">
        <v>2348</v>
      </c>
      <c r="F101" s="70">
        <v>2713</v>
      </c>
      <c r="G101" s="65">
        <v>3394</v>
      </c>
      <c r="H101" s="87">
        <v>2731</v>
      </c>
      <c r="I101" s="87">
        <v>3728</v>
      </c>
      <c r="J101" s="87">
        <v>2989</v>
      </c>
      <c r="K101" s="87">
        <v>3733</v>
      </c>
      <c r="L101" s="87">
        <v>3605</v>
      </c>
      <c r="M101" s="87">
        <v>2923</v>
      </c>
      <c r="N101" s="87">
        <v>2202</v>
      </c>
    </row>
    <row r="102" spans="2:14" x14ac:dyDescent="0.3">
      <c r="B102" s="13" t="s">
        <v>98</v>
      </c>
      <c r="C102" s="65">
        <v>287</v>
      </c>
      <c r="D102" s="65">
        <v>199</v>
      </c>
      <c r="E102" s="65">
        <v>285</v>
      </c>
      <c r="F102" s="70">
        <v>352</v>
      </c>
      <c r="G102" s="65">
        <v>544</v>
      </c>
      <c r="H102" s="87">
        <v>355</v>
      </c>
      <c r="I102" s="87">
        <v>597</v>
      </c>
      <c r="J102" s="87">
        <v>388</v>
      </c>
      <c r="K102" s="87">
        <v>598</v>
      </c>
      <c r="L102" s="87">
        <v>939</v>
      </c>
      <c r="M102" s="87">
        <v>742</v>
      </c>
      <c r="N102" s="87">
        <v>575</v>
      </c>
    </row>
    <row r="103" spans="2:14" x14ac:dyDescent="0.3">
      <c r="B103" s="13" t="s">
        <v>138</v>
      </c>
      <c r="C103" s="65">
        <v>217</v>
      </c>
      <c r="D103" s="65">
        <v>143</v>
      </c>
      <c r="E103" s="65">
        <v>139</v>
      </c>
      <c r="F103" s="70">
        <v>115</v>
      </c>
      <c r="G103" s="65">
        <v>153</v>
      </c>
      <c r="H103" s="87">
        <v>116</v>
      </c>
      <c r="I103" s="87">
        <v>168</v>
      </c>
      <c r="J103" s="87">
        <v>127</v>
      </c>
      <c r="K103" s="87">
        <v>168</v>
      </c>
      <c r="L103" s="87">
        <v>131</v>
      </c>
      <c r="M103" s="87">
        <v>116</v>
      </c>
      <c r="N103" s="87">
        <v>85</v>
      </c>
    </row>
    <row r="104" spans="2:14" x14ac:dyDescent="0.3">
      <c r="B104" s="13" t="s">
        <v>110</v>
      </c>
      <c r="C104" s="65">
        <v>359</v>
      </c>
      <c r="D104" s="65">
        <v>237</v>
      </c>
      <c r="E104" s="65">
        <v>252</v>
      </c>
      <c r="F104" s="70">
        <v>263</v>
      </c>
      <c r="G104" s="65">
        <v>310</v>
      </c>
      <c r="H104" s="87">
        <v>265</v>
      </c>
      <c r="I104" s="87">
        <v>340</v>
      </c>
      <c r="J104" s="87">
        <v>290</v>
      </c>
      <c r="K104" s="87">
        <v>341</v>
      </c>
      <c r="L104" s="87">
        <v>371</v>
      </c>
      <c r="M104" s="87">
        <v>315</v>
      </c>
      <c r="N104" s="87">
        <v>287</v>
      </c>
    </row>
    <row r="105" spans="2:14" x14ac:dyDescent="0.3">
      <c r="B105" s="13" t="s">
        <v>100</v>
      </c>
      <c r="C105" s="65">
        <v>2426</v>
      </c>
      <c r="D105" s="65">
        <v>2345</v>
      </c>
      <c r="E105" s="65">
        <v>3012</v>
      </c>
      <c r="F105" s="70">
        <v>3209</v>
      </c>
      <c r="G105" s="65">
        <v>3112</v>
      </c>
      <c r="H105" s="87">
        <v>3230</v>
      </c>
      <c r="I105" s="87">
        <v>3418</v>
      </c>
      <c r="J105" s="87">
        <v>3535</v>
      </c>
      <c r="K105" s="87">
        <v>3422</v>
      </c>
      <c r="L105" s="87">
        <v>3218</v>
      </c>
      <c r="M105" s="87">
        <v>2652</v>
      </c>
      <c r="N105" s="87">
        <v>2546</v>
      </c>
    </row>
    <row r="106" spans="2:14" x14ac:dyDescent="0.3">
      <c r="B106" s="13" t="s">
        <v>123</v>
      </c>
      <c r="C106" s="65">
        <v>642</v>
      </c>
      <c r="D106" s="65">
        <v>349</v>
      </c>
      <c r="E106" s="65">
        <v>364</v>
      </c>
      <c r="F106" s="70">
        <v>389</v>
      </c>
      <c r="G106" s="65">
        <v>407</v>
      </c>
      <c r="H106" s="87">
        <v>392</v>
      </c>
      <c r="I106" s="87">
        <v>448</v>
      </c>
      <c r="J106" s="87">
        <v>429</v>
      </c>
      <c r="K106" s="87">
        <v>448</v>
      </c>
      <c r="L106" s="87">
        <v>454</v>
      </c>
      <c r="M106" s="87">
        <v>444</v>
      </c>
      <c r="N106" s="87">
        <v>429</v>
      </c>
    </row>
    <row r="107" spans="2:14" ht="16.5" x14ac:dyDescent="0.3">
      <c r="B107" s="13" t="s">
        <v>161</v>
      </c>
      <c r="C107" s="65">
        <v>4649</v>
      </c>
      <c r="D107" s="65">
        <v>8440</v>
      </c>
      <c r="E107" s="65">
        <v>8984</v>
      </c>
      <c r="F107" s="65">
        <v>8958</v>
      </c>
      <c r="G107" s="65">
        <v>10444</v>
      </c>
      <c r="H107" s="87">
        <v>9019</v>
      </c>
      <c r="I107" s="87">
        <v>11471</v>
      </c>
      <c r="J107" s="87">
        <v>9871</v>
      </c>
      <c r="K107" s="87">
        <v>11485</v>
      </c>
      <c r="L107" s="87">
        <v>11402</v>
      </c>
      <c r="M107" s="87">
        <v>8515</v>
      </c>
      <c r="N107" s="87">
        <v>6574</v>
      </c>
    </row>
    <row r="108" spans="2:14" x14ac:dyDescent="0.3">
      <c r="B108" s="13" t="s">
        <v>153</v>
      </c>
      <c r="C108" s="65">
        <v>122</v>
      </c>
      <c r="D108" s="65">
        <v>89</v>
      </c>
      <c r="E108" s="65">
        <v>86</v>
      </c>
      <c r="F108" s="70">
        <v>68</v>
      </c>
      <c r="G108" s="65">
        <v>64</v>
      </c>
      <c r="H108" s="87">
        <v>69</v>
      </c>
      <c r="I108" s="87">
        <v>70</v>
      </c>
      <c r="J108" s="87">
        <v>75</v>
      </c>
      <c r="K108" s="87">
        <v>70</v>
      </c>
      <c r="L108" s="87">
        <v>58</v>
      </c>
      <c r="M108" s="87">
        <v>49</v>
      </c>
      <c r="N108" s="87">
        <v>44</v>
      </c>
    </row>
    <row r="109" spans="2:14" x14ac:dyDescent="0.3">
      <c r="B109" s="13" t="s">
        <v>125</v>
      </c>
      <c r="C109" s="65">
        <v>156</v>
      </c>
      <c r="D109" s="65">
        <v>108</v>
      </c>
      <c r="E109" s="65">
        <v>142</v>
      </c>
      <c r="F109" s="70">
        <v>126</v>
      </c>
      <c r="G109" s="65">
        <v>120</v>
      </c>
      <c r="H109" s="87">
        <v>127</v>
      </c>
      <c r="I109" s="87">
        <v>132</v>
      </c>
      <c r="J109" s="87">
        <v>138</v>
      </c>
      <c r="K109" s="87">
        <v>132</v>
      </c>
      <c r="L109" s="87">
        <v>106</v>
      </c>
      <c r="M109" s="87">
        <v>112</v>
      </c>
      <c r="N109" s="87">
        <v>92</v>
      </c>
    </row>
    <row r="110" spans="2:14" x14ac:dyDescent="0.3">
      <c r="B110" s="13" t="s">
        <v>117</v>
      </c>
      <c r="C110" s="65">
        <v>420</v>
      </c>
      <c r="D110" s="65">
        <v>319</v>
      </c>
      <c r="E110" s="65">
        <v>421</v>
      </c>
      <c r="F110" s="70">
        <v>395</v>
      </c>
      <c r="G110" s="65">
        <v>376</v>
      </c>
      <c r="H110" s="87">
        <v>398</v>
      </c>
      <c r="I110" s="87">
        <v>413</v>
      </c>
      <c r="J110" s="87">
        <v>436</v>
      </c>
      <c r="K110" s="87">
        <v>414</v>
      </c>
      <c r="L110" s="87">
        <v>380</v>
      </c>
      <c r="M110" s="87">
        <v>426</v>
      </c>
      <c r="N110" s="87">
        <v>407</v>
      </c>
    </row>
    <row r="111" spans="2:14" x14ac:dyDescent="0.3">
      <c r="B111" s="13" t="s">
        <v>139</v>
      </c>
      <c r="C111" s="65">
        <v>576</v>
      </c>
      <c r="D111" s="65">
        <v>474</v>
      </c>
      <c r="E111" s="65">
        <v>508</v>
      </c>
      <c r="F111" s="70">
        <v>453</v>
      </c>
      <c r="G111" s="65">
        <v>454</v>
      </c>
      <c r="H111" s="87">
        <v>456</v>
      </c>
      <c r="I111" s="87">
        <v>498</v>
      </c>
      <c r="J111" s="87">
        <v>499</v>
      </c>
      <c r="K111" s="87">
        <v>499</v>
      </c>
      <c r="L111" s="87">
        <v>481</v>
      </c>
      <c r="M111" s="87">
        <v>441</v>
      </c>
      <c r="N111" s="87">
        <v>408</v>
      </c>
    </row>
    <row r="112" spans="2:14" x14ac:dyDescent="0.3">
      <c r="B112" s="13" t="s">
        <v>120</v>
      </c>
      <c r="C112" s="65">
        <v>857</v>
      </c>
      <c r="D112" s="65">
        <v>577</v>
      </c>
      <c r="E112" s="65">
        <v>720</v>
      </c>
      <c r="F112" s="70">
        <v>648</v>
      </c>
      <c r="G112" s="65">
        <v>650</v>
      </c>
      <c r="H112" s="87">
        <v>652</v>
      </c>
      <c r="I112" s="87">
        <v>714</v>
      </c>
      <c r="J112" s="87">
        <v>714</v>
      </c>
      <c r="K112" s="87">
        <v>715</v>
      </c>
      <c r="L112" s="87">
        <v>744</v>
      </c>
      <c r="M112" s="87">
        <v>688</v>
      </c>
      <c r="N112" s="87">
        <v>433</v>
      </c>
    </row>
    <row r="113" spans="1:27" x14ac:dyDescent="0.3">
      <c r="B113" s="13" t="s">
        <v>103</v>
      </c>
      <c r="C113" s="65">
        <v>2164</v>
      </c>
      <c r="D113" s="65">
        <v>1918</v>
      </c>
      <c r="E113" s="65">
        <v>1904</v>
      </c>
      <c r="F113" s="70">
        <v>1920</v>
      </c>
      <c r="G113" s="65">
        <v>2079</v>
      </c>
      <c r="H113" s="87">
        <v>1932</v>
      </c>
      <c r="I113" s="87">
        <v>2284</v>
      </c>
      <c r="J113" s="87">
        <v>2115</v>
      </c>
      <c r="K113" s="87">
        <v>2287</v>
      </c>
      <c r="L113" s="87">
        <v>2064</v>
      </c>
      <c r="M113" s="87">
        <v>1661</v>
      </c>
      <c r="N113" s="87">
        <v>1651</v>
      </c>
    </row>
    <row r="114" spans="1:27" x14ac:dyDescent="0.3">
      <c r="B114" s="13" t="s">
        <v>116</v>
      </c>
      <c r="C114" s="65">
        <v>1604</v>
      </c>
      <c r="D114" s="65">
        <v>1152</v>
      </c>
      <c r="E114" s="65">
        <v>1494</v>
      </c>
      <c r="F114" s="70">
        <v>1707</v>
      </c>
      <c r="G114" s="65">
        <v>1630</v>
      </c>
      <c r="H114" s="87">
        <v>1719</v>
      </c>
      <c r="I114" s="87">
        <v>1790</v>
      </c>
      <c r="J114" s="87">
        <v>1881</v>
      </c>
      <c r="K114" s="87">
        <v>1792</v>
      </c>
      <c r="L114" s="87">
        <v>1800</v>
      </c>
      <c r="M114" s="87">
        <v>1580</v>
      </c>
      <c r="N114" s="87">
        <v>1281</v>
      </c>
    </row>
    <row r="115" spans="1:27" x14ac:dyDescent="0.3">
      <c r="B115" s="13" t="s">
        <v>112</v>
      </c>
      <c r="C115" s="65">
        <v>4664</v>
      </c>
      <c r="D115" s="65">
        <v>4345</v>
      </c>
      <c r="E115" s="65">
        <v>4745</v>
      </c>
      <c r="F115" s="70">
        <v>4813</v>
      </c>
      <c r="G115" s="65">
        <v>4597</v>
      </c>
      <c r="H115" s="87">
        <v>4845</v>
      </c>
      <c r="I115" s="87">
        <v>5049</v>
      </c>
      <c r="J115" s="87">
        <v>5303</v>
      </c>
      <c r="K115" s="87">
        <v>5055</v>
      </c>
      <c r="L115" s="87">
        <v>4410</v>
      </c>
      <c r="M115" s="87">
        <v>4081</v>
      </c>
      <c r="N115" s="87">
        <v>3344</v>
      </c>
    </row>
    <row r="116" spans="1:27" x14ac:dyDescent="0.3">
      <c r="B116" s="13" t="s">
        <v>151</v>
      </c>
      <c r="C116" s="65">
        <v>2237</v>
      </c>
      <c r="D116" s="65">
        <v>1949</v>
      </c>
      <c r="E116" s="65">
        <v>2372</v>
      </c>
      <c r="F116" s="70">
        <v>3150</v>
      </c>
      <c r="G116" s="65">
        <v>2716</v>
      </c>
      <c r="H116" s="87">
        <v>3172</v>
      </c>
      <c r="I116" s="87">
        <v>2983</v>
      </c>
      <c r="J116" s="87">
        <v>3471</v>
      </c>
      <c r="K116" s="87">
        <v>2987</v>
      </c>
      <c r="L116" s="87">
        <v>3456</v>
      </c>
      <c r="M116" s="87">
        <v>2911</v>
      </c>
      <c r="N116" s="87">
        <v>2530</v>
      </c>
    </row>
    <row r="117" spans="1:27" x14ac:dyDescent="0.3">
      <c r="B117" s="13" t="s">
        <v>122</v>
      </c>
      <c r="C117" s="65">
        <v>950</v>
      </c>
      <c r="D117" s="65">
        <v>313</v>
      </c>
      <c r="E117" s="65">
        <v>938</v>
      </c>
      <c r="F117" s="70">
        <v>871</v>
      </c>
      <c r="G117" s="65">
        <v>573</v>
      </c>
      <c r="H117" s="87">
        <v>876</v>
      </c>
      <c r="I117" s="87">
        <v>630</v>
      </c>
      <c r="J117" s="87">
        <v>959</v>
      </c>
      <c r="K117" s="87">
        <v>630</v>
      </c>
      <c r="L117" s="87">
        <v>384</v>
      </c>
      <c r="M117" s="87">
        <v>794</v>
      </c>
      <c r="N117" s="87">
        <v>242</v>
      </c>
    </row>
    <row r="118" spans="1:27" x14ac:dyDescent="0.3">
      <c r="B118" s="13" t="s">
        <v>132</v>
      </c>
      <c r="C118" s="65">
        <v>148</v>
      </c>
      <c r="D118" s="65">
        <v>109</v>
      </c>
      <c r="E118" s="65">
        <v>127</v>
      </c>
      <c r="F118" s="70">
        <v>101</v>
      </c>
      <c r="G118" s="65">
        <v>355</v>
      </c>
      <c r="H118" s="87">
        <v>101</v>
      </c>
      <c r="I118" s="87">
        <v>390</v>
      </c>
      <c r="J118" s="87">
        <v>111</v>
      </c>
      <c r="K118" s="87">
        <v>390</v>
      </c>
      <c r="L118" s="87">
        <v>117</v>
      </c>
      <c r="M118" s="87">
        <v>77</v>
      </c>
      <c r="N118" s="87">
        <v>69</v>
      </c>
    </row>
    <row r="119" spans="1:27" x14ac:dyDescent="0.3">
      <c r="B119" s="13" t="s">
        <v>97</v>
      </c>
      <c r="C119" s="65">
        <v>61583</v>
      </c>
      <c r="D119" s="65">
        <v>51222</v>
      </c>
      <c r="E119" s="65">
        <v>61132</v>
      </c>
      <c r="F119" s="68">
        <v>67802</v>
      </c>
      <c r="G119" s="65">
        <v>68412</v>
      </c>
      <c r="H119" s="87">
        <v>68260</v>
      </c>
      <c r="I119" s="87">
        <v>75143</v>
      </c>
      <c r="J119" s="87">
        <v>74707</v>
      </c>
      <c r="K119" s="87">
        <v>75234</v>
      </c>
      <c r="L119" s="87">
        <v>71308</v>
      </c>
      <c r="M119" s="87">
        <v>60810</v>
      </c>
      <c r="N119" s="87">
        <v>55229</v>
      </c>
    </row>
    <row r="120" spans="1:27" x14ac:dyDescent="0.3">
      <c r="A120" s="54" t="s">
        <v>105</v>
      </c>
      <c r="B120" s="55"/>
      <c r="C120" s="116">
        <v>126316</v>
      </c>
      <c r="D120" s="117">
        <v>110207</v>
      </c>
      <c r="E120" s="117">
        <v>129370</v>
      </c>
      <c r="F120" s="116">
        <v>140097</v>
      </c>
      <c r="G120" s="58">
        <v>142542</v>
      </c>
      <c r="H120" s="58">
        <v>141043</v>
      </c>
      <c r="I120" s="58">
        <v>156567</v>
      </c>
      <c r="J120" s="58">
        <v>154364</v>
      </c>
      <c r="K120" s="58">
        <v>156757</v>
      </c>
      <c r="L120" s="58">
        <v>149101</v>
      </c>
      <c r="M120" s="58">
        <v>125888</v>
      </c>
      <c r="N120" s="58">
        <v>109288</v>
      </c>
      <c r="X120" s="38"/>
      <c r="Y120" s="38"/>
      <c r="Z120" s="38"/>
      <c r="AA120" s="38"/>
    </row>
    <row r="121" spans="1:27" x14ac:dyDescent="0.3">
      <c r="C121" s="52"/>
      <c r="D121" s="52"/>
      <c r="E121" s="52"/>
      <c r="F121" s="52"/>
      <c r="G121" s="52"/>
      <c r="H121" s="52"/>
      <c r="I121" s="52"/>
      <c r="J121" s="52"/>
      <c r="K121" s="52"/>
      <c r="L121" s="52"/>
      <c r="M121" s="52"/>
    </row>
    <row r="122" spans="1:27" ht="14.5" x14ac:dyDescent="0.35">
      <c r="A122" s="18">
        <v>1</v>
      </c>
      <c r="B122" s="18" t="s">
        <v>156</v>
      </c>
      <c r="C122" s="52"/>
      <c r="D122" s="52"/>
      <c r="E122" s="52"/>
      <c r="F122" s="52"/>
      <c r="G122" s="52"/>
      <c r="H122" s="52"/>
      <c r="I122" s="52"/>
      <c r="J122" s="52"/>
      <c r="K122" s="52"/>
      <c r="L122" s="52"/>
      <c r="M122" s="52"/>
    </row>
    <row r="123" spans="1:27" ht="14.5" x14ac:dyDescent="0.35">
      <c r="A123" s="18">
        <v>2</v>
      </c>
      <c r="B123" s="18" t="s">
        <v>185</v>
      </c>
      <c r="C123" s="52"/>
      <c r="D123" s="52"/>
      <c r="E123" s="52"/>
      <c r="F123" s="52"/>
      <c r="G123" s="52"/>
      <c r="H123" s="52"/>
      <c r="I123" s="52"/>
      <c r="J123" s="52"/>
      <c r="K123" s="52"/>
      <c r="L123" s="52"/>
      <c r="M123" s="52"/>
    </row>
    <row r="124" spans="1:27" ht="14.5" x14ac:dyDescent="0.35">
      <c r="A124" s="18">
        <v>3</v>
      </c>
      <c r="B124" s="18" t="s">
        <v>186</v>
      </c>
      <c r="C124" s="52"/>
      <c r="D124" s="52"/>
      <c r="E124" s="52"/>
      <c r="F124" s="52"/>
      <c r="G124" s="52"/>
      <c r="H124" s="52"/>
      <c r="I124" s="52"/>
      <c r="J124" s="52"/>
      <c r="K124" s="52"/>
      <c r="L124" s="52"/>
      <c r="M124" s="52"/>
    </row>
    <row r="125" spans="1:27" x14ac:dyDescent="0.3">
      <c r="C125" s="52"/>
      <c r="D125" s="52"/>
      <c r="E125" s="52"/>
      <c r="F125" s="52"/>
      <c r="G125" s="113"/>
      <c r="H125" s="113"/>
      <c r="I125" s="113"/>
      <c r="J125" s="113"/>
      <c r="K125" s="113"/>
      <c r="L125" s="113"/>
      <c r="M125" s="52"/>
    </row>
    <row r="126" spans="1:27" ht="16" x14ac:dyDescent="0.3">
      <c r="A126" s="54" t="s">
        <v>165</v>
      </c>
      <c r="B126" s="61"/>
      <c r="C126" s="81" t="s">
        <v>9</v>
      </c>
      <c r="D126" s="81" t="s">
        <v>10</v>
      </c>
      <c r="E126" s="81" t="s">
        <v>11</v>
      </c>
      <c r="F126" s="81" t="s">
        <v>12</v>
      </c>
      <c r="G126" s="114" t="s">
        <v>13</v>
      </c>
      <c r="H126" s="114" t="s">
        <v>14</v>
      </c>
      <c r="I126" s="114" t="s">
        <v>15</v>
      </c>
      <c r="J126" s="114" t="s">
        <v>16</v>
      </c>
      <c r="K126" s="114" t="s">
        <v>94</v>
      </c>
      <c r="L126" s="114" t="s">
        <v>187</v>
      </c>
      <c r="M126" s="114" t="s">
        <v>208</v>
      </c>
      <c r="N126" s="123" t="s">
        <v>219</v>
      </c>
    </row>
    <row r="127" spans="1:27" x14ac:dyDescent="0.3">
      <c r="B127" s="13" t="s">
        <v>108</v>
      </c>
      <c r="C127" s="65">
        <v>764</v>
      </c>
      <c r="D127" s="65">
        <v>751</v>
      </c>
      <c r="E127" s="65">
        <v>764</v>
      </c>
      <c r="F127" s="70">
        <v>757</v>
      </c>
      <c r="G127" s="65">
        <v>764</v>
      </c>
      <c r="H127" s="87">
        <v>792</v>
      </c>
      <c r="I127" s="87">
        <v>756</v>
      </c>
      <c r="J127" s="87">
        <v>820</v>
      </c>
      <c r="K127" s="87">
        <v>797</v>
      </c>
      <c r="L127" s="87">
        <v>833</v>
      </c>
      <c r="M127" s="87">
        <v>878</v>
      </c>
      <c r="N127" s="87">
        <v>652</v>
      </c>
    </row>
    <row r="128" spans="1:27" x14ac:dyDescent="0.3">
      <c r="B128" s="13" t="s">
        <v>154</v>
      </c>
      <c r="C128" s="65">
        <v>918</v>
      </c>
      <c r="D128" s="65">
        <v>780</v>
      </c>
      <c r="E128" s="65">
        <v>760</v>
      </c>
      <c r="F128" s="70">
        <v>817</v>
      </c>
      <c r="G128" s="65">
        <v>1055</v>
      </c>
      <c r="H128" s="87">
        <v>855</v>
      </c>
      <c r="I128" s="87">
        <v>1044</v>
      </c>
      <c r="J128" s="87">
        <v>885</v>
      </c>
      <c r="K128" s="87">
        <v>1101</v>
      </c>
      <c r="L128" s="87">
        <v>1204</v>
      </c>
      <c r="M128" s="87">
        <v>769</v>
      </c>
      <c r="N128" s="87">
        <v>779</v>
      </c>
    </row>
    <row r="129" spans="2:14" x14ac:dyDescent="0.3">
      <c r="B129" s="13" t="s">
        <v>102</v>
      </c>
      <c r="C129" s="65">
        <v>252</v>
      </c>
      <c r="D129" s="65">
        <v>267</v>
      </c>
      <c r="E129" s="65">
        <v>311</v>
      </c>
      <c r="F129" s="70">
        <v>109</v>
      </c>
      <c r="G129" s="65">
        <v>229</v>
      </c>
      <c r="H129" s="87">
        <v>114</v>
      </c>
      <c r="I129" s="87">
        <v>226</v>
      </c>
      <c r="J129" s="87">
        <v>118</v>
      </c>
      <c r="K129" s="87">
        <v>239</v>
      </c>
      <c r="L129" s="87">
        <v>249</v>
      </c>
      <c r="M129" s="87">
        <v>189</v>
      </c>
      <c r="N129" s="87">
        <v>146</v>
      </c>
    </row>
    <row r="130" spans="2:14" x14ac:dyDescent="0.3">
      <c r="B130" s="13" t="s">
        <v>114</v>
      </c>
      <c r="C130" s="65">
        <v>18973</v>
      </c>
      <c r="D130" s="65">
        <v>18169</v>
      </c>
      <c r="E130" s="65">
        <v>18240</v>
      </c>
      <c r="F130" s="70">
        <v>18107</v>
      </c>
      <c r="G130" s="65">
        <v>18528</v>
      </c>
      <c r="H130" s="87">
        <v>18943</v>
      </c>
      <c r="I130" s="87">
        <v>18334</v>
      </c>
      <c r="J130" s="87">
        <v>19620</v>
      </c>
      <c r="K130" s="87">
        <v>19335</v>
      </c>
      <c r="L130" s="87">
        <v>19047</v>
      </c>
      <c r="M130" s="87">
        <v>15472</v>
      </c>
      <c r="N130" s="87">
        <v>14299</v>
      </c>
    </row>
    <row r="131" spans="2:14" x14ac:dyDescent="0.3">
      <c r="B131" s="13" t="s">
        <v>150</v>
      </c>
      <c r="C131" s="65">
        <v>120</v>
      </c>
      <c r="D131" s="65">
        <v>117</v>
      </c>
      <c r="E131" s="65">
        <v>109</v>
      </c>
      <c r="F131" s="70">
        <v>134</v>
      </c>
      <c r="G131" s="65">
        <v>96</v>
      </c>
      <c r="H131" s="87">
        <v>140</v>
      </c>
      <c r="I131" s="87">
        <v>95</v>
      </c>
      <c r="J131" s="87">
        <v>145</v>
      </c>
      <c r="K131" s="87">
        <v>100</v>
      </c>
      <c r="L131" s="87">
        <v>104</v>
      </c>
      <c r="M131" s="87">
        <v>78</v>
      </c>
      <c r="N131" s="87">
        <v>77</v>
      </c>
    </row>
    <row r="132" spans="2:14" x14ac:dyDescent="0.3">
      <c r="B132" s="13" t="s">
        <v>99</v>
      </c>
      <c r="C132" s="65">
        <v>2019</v>
      </c>
      <c r="D132" s="65">
        <v>1607</v>
      </c>
      <c r="E132" s="65">
        <v>1183</v>
      </c>
      <c r="F132" s="70">
        <v>1122</v>
      </c>
      <c r="G132" s="65">
        <v>1587</v>
      </c>
      <c r="H132" s="87">
        <v>1174</v>
      </c>
      <c r="I132" s="87">
        <v>1570</v>
      </c>
      <c r="J132" s="87">
        <v>1216</v>
      </c>
      <c r="K132" s="87">
        <v>1656</v>
      </c>
      <c r="L132" s="87">
        <v>1165</v>
      </c>
      <c r="M132" s="87">
        <v>784</v>
      </c>
      <c r="N132" s="87">
        <v>618</v>
      </c>
    </row>
    <row r="133" spans="2:14" x14ac:dyDescent="0.3">
      <c r="B133" s="13" t="s">
        <v>101</v>
      </c>
      <c r="C133" s="65">
        <v>580</v>
      </c>
      <c r="D133" s="65">
        <v>460</v>
      </c>
      <c r="E133" s="65">
        <v>564</v>
      </c>
      <c r="F133" s="70">
        <v>128</v>
      </c>
      <c r="G133" s="65">
        <v>174</v>
      </c>
      <c r="H133" s="87">
        <v>134</v>
      </c>
      <c r="I133" s="87">
        <v>172</v>
      </c>
      <c r="J133" s="87">
        <v>139</v>
      </c>
      <c r="K133" s="87">
        <v>182</v>
      </c>
      <c r="L133" s="87">
        <v>196</v>
      </c>
      <c r="M133" s="87">
        <v>153</v>
      </c>
      <c r="N133" s="87">
        <v>170</v>
      </c>
    </row>
    <row r="134" spans="2:14" x14ac:dyDescent="0.3">
      <c r="B134" s="13" t="s">
        <v>136</v>
      </c>
      <c r="C134" s="65">
        <v>7558</v>
      </c>
      <c r="D134" s="65">
        <v>6840</v>
      </c>
      <c r="E134" s="65">
        <v>7149</v>
      </c>
      <c r="F134" s="70">
        <v>7867</v>
      </c>
      <c r="G134" s="65">
        <v>7986</v>
      </c>
      <c r="H134" s="87">
        <v>8230</v>
      </c>
      <c r="I134" s="87">
        <v>7903</v>
      </c>
      <c r="J134" s="87">
        <v>8524</v>
      </c>
      <c r="K134" s="87">
        <v>8334</v>
      </c>
      <c r="L134" s="87">
        <v>8542</v>
      </c>
      <c r="M134" s="87">
        <v>6936</v>
      </c>
      <c r="N134" s="87">
        <v>7010</v>
      </c>
    </row>
    <row r="135" spans="2:14" x14ac:dyDescent="0.3">
      <c r="B135" s="13" t="s">
        <v>96</v>
      </c>
      <c r="C135" s="65">
        <v>171235</v>
      </c>
      <c r="D135" s="65">
        <v>166777</v>
      </c>
      <c r="E135" s="65">
        <v>177892</v>
      </c>
      <c r="F135" s="70">
        <v>178076</v>
      </c>
      <c r="G135" s="65">
        <v>184555</v>
      </c>
      <c r="H135" s="87">
        <v>186292</v>
      </c>
      <c r="I135" s="87">
        <v>182621</v>
      </c>
      <c r="J135" s="87">
        <v>192951</v>
      </c>
      <c r="K135" s="87">
        <v>192598</v>
      </c>
      <c r="L135" s="87">
        <v>184815</v>
      </c>
      <c r="M135" s="87">
        <v>156404</v>
      </c>
      <c r="N135" s="87">
        <v>151577</v>
      </c>
    </row>
    <row r="136" spans="2:14" x14ac:dyDescent="0.3">
      <c r="B136" s="13" t="s">
        <v>113</v>
      </c>
      <c r="C136" s="65">
        <v>2780</v>
      </c>
      <c r="D136" s="65">
        <v>2544</v>
      </c>
      <c r="E136" s="65">
        <v>2673</v>
      </c>
      <c r="F136" s="70">
        <v>2672</v>
      </c>
      <c r="G136" s="65">
        <v>2970</v>
      </c>
      <c r="H136" s="87">
        <v>2795</v>
      </c>
      <c r="I136" s="87">
        <v>2939</v>
      </c>
      <c r="J136" s="87">
        <v>2895</v>
      </c>
      <c r="K136" s="87">
        <v>3099</v>
      </c>
      <c r="L136" s="87">
        <v>2979</v>
      </c>
      <c r="M136" s="87">
        <v>2681</v>
      </c>
      <c r="N136" s="87">
        <v>2624</v>
      </c>
    </row>
    <row r="137" spans="2:14" x14ac:dyDescent="0.3">
      <c r="B137" s="13" t="s">
        <v>111</v>
      </c>
      <c r="C137" s="65">
        <v>6855</v>
      </c>
      <c r="D137" s="65">
        <v>4675</v>
      </c>
      <c r="E137" s="65">
        <v>6017</v>
      </c>
      <c r="F137" s="70">
        <v>5694</v>
      </c>
      <c r="G137" s="65">
        <v>7820</v>
      </c>
      <c r="H137" s="87">
        <v>5957</v>
      </c>
      <c r="I137" s="87">
        <v>7738</v>
      </c>
      <c r="J137" s="87">
        <v>6170</v>
      </c>
      <c r="K137" s="87">
        <v>8161</v>
      </c>
      <c r="L137" s="87">
        <v>8288</v>
      </c>
      <c r="M137" s="87">
        <v>6852</v>
      </c>
      <c r="N137" s="87">
        <v>5504</v>
      </c>
    </row>
    <row r="138" spans="2:14" x14ac:dyDescent="0.3">
      <c r="B138" s="13" t="s">
        <v>98</v>
      </c>
      <c r="C138" s="65">
        <v>45819</v>
      </c>
      <c r="D138" s="65">
        <v>46989</v>
      </c>
      <c r="E138" s="65">
        <v>51768</v>
      </c>
      <c r="F138" s="70">
        <v>51636</v>
      </c>
      <c r="G138" s="65">
        <v>49889</v>
      </c>
      <c r="H138" s="87">
        <v>54019</v>
      </c>
      <c r="I138" s="87">
        <v>49366</v>
      </c>
      <c r="J138" s="87">
        <v>55950</v>
      </c>
      <c r="K138" s="87">
        <v>52063</v>
      </c>
      <c r="L138" s="87">
        <v>51752</v>
      </c>
      <c r="M138" s="87">
        <v>41701</v>
      </c>
      <c r="N138" s="87">
        <v>41263</v>
      </c>
    </row>
    <row r="139" spans="2:14" x14ac:dyDescent="0.3">
      <c r="B139" s="13" t="s">
        <v>100</v>
      </c>
      <c r="C139" s="65">
        <v>336</v>
      </c>
      <c r="D139" s="65">
        <v>322</v>
      </c>
      <c r="E139" s="65">
        <v>456</v>
      </c>
      <c r="F139" s="70">
        <v>218</v>
      </c>
      <c r="G139" s="65">
        <v>293</v>
      </c>
      <c r="H139" s="87">
        <v>228</v>
      </c>
      <c r="I139" s="87">
        <v>290</v>
      </c>
      <c r="J139" s="87">
        <v>237</v>
      </c>
      <c r="K139" s="87">
        <v>306</v>
      </c>
      <c r="L139" s="87">
        <v>296</v>
      </c>
      <c r="M139" s="87">
        <v>397</v>
      </c>
      <c r="N139" s="87">
        <v>1186</v>
      </c>
    </row>
    <row r="140" spans="2:14" ht="16.5" x14ac:dyDescent="0.3">
      <c r="B140" s="13" t="s">
        <v>166</v>
      </c>
      <c r="C140" s="52">
        <v>50437</v>
      </c>
      <c r="D140" s="65">
        <v>33090</v>
      </c>
      <c r="E140" s="65">
        <v>37579</v>
      </c>
      <c r="F140" s="65">
        <v>41068</v>
      </c>
      <c r="G140" s="65">
        <v>53804</v>
      </c>
      <c r="H140" s="87">
        <v>42962</v>
      </c>
      <c r="I140" s="87">
        <v>53241</v>
      </c>
      <c r="J140" s="57" t="s">
        <v>167</v>
      </c>
      <c r="K140" s="57" t="s">
        <v>167</v>
      </c>
      <c r="L140" s="87">
        <v>53406</v>
      </c>
      <c r="M140" s="57" t="s">
        <v>167</v>
      </c>
      <c r="N140" s="57" t="s">
        <v>167</v>
      </c>
    </row>
    <row r="141" spans="2:14" x14ac:dyDescent="0.3">
      <c r="B141" s="13" t="s">
        <v>107</v>
      </c>
      <c r="C141" s="65">
        <v>4503</v>
      </c>
      <c r="D141" s="65">
        <v>0</v>
      </c>
      <c r="E141" s="65">
        <v>0</v>
      </c>
      <c r="F141" s="70">
        <v>0</v>
      </c>
      <c r="G141" s="65">
        <v>0</v>
      </c>
      <c r="H141" s="87">
        <v>0</v>
      </c>
      <c r="I141" s="87">
        <v>0</v>
      </c>
      <c r="J141" s="87">
        <v>0</v>
      </c>
      <c r="K141" s="87">
        <v>0</v>
      </c>
      <c r="L141" s="87">
        <v>0</v>
      </c>
      <c r="M141" s="87">
        <v>0</v>
      </c>
      <c r="N141" s="87">
        <v>0</v>
      </c>
    </row>
    <row r="142" spans="2:14" x14ac:dyDescent="0.3">
      <c r="B142" s="13" t="s">
        <v>139</v>
      </c>
      <c r="C142" s="65">
        <v>243</v>
      </c>
      <c r="D142" s="65">
        <v>231</v>
      </c>
      <c r="E142" s="65">
        <v>233</v>
      </c>
      <c r="F142" s="70">
        <v>230</v>
      </c>
      <c r="G142" s="65">
        <v>220</v>
      </c>
      <c r="H142" s="87">
        <v>240</v>
      </c>
      <c r="I142" s="87">
        <v>217</v>
      </c>
      <c r="J142" s="57" t="s">
        <v>167</v>
      </c>
      <c r="K142" s="57" t="s">
        <v>167</v>
      </c>
      <c r="L142" s="87">
        <v>218</v>
      </c>
      <c r="M142" s="87">
        <v>180</v>
      </c>
      <c r="N142" s="87">
        <v>154</v>
      </c>
    </row>
    <row r="143" spans="2:14" x14ac:dyDescent="0.3">
      <c r="B143" s="13" t="s">
        <v>103</v>
      </c>
      <c r="C143" s="65">
        <v>139</v>
      </c>
      <c r="D143" s="65">
        <v>138</v>
      </c>
      <c r="E143" s="65">
        <v>114</v>
      </c>
      <c r="F143" s="70">
        <v>108</v>
      </c>
      <c r="G143" s="65">
        <v>154</v>
      </c>
      <c r="H143" s="87">
        <v>113</v>
      </c>
      <c r="I143" s="87">
        <v>153</v>
      </c>
      <c r="J143" s="87">
        <v>117</v>
      </c>
      <c r="K143" s="87">
        <v>161</v>
      </c>
      <c r="L143" s="87">
        <v>144</v>
      </c>
      <c r="M143" s="87">
        <v>115</v>
      </c>
      <c r="N143" s="87">
        <v>112</v>
      </c>
    </row>
    <row r="144" spans="2:14" x14ac:dyDescent="0.3">
      <c r="B144" s="13" t="s">
        <v>112</v>
      </c>
      <c r="C144" s="65">
        <v>221</v>
      </c>
      <c r="D144" s="65">
        <v>360</v>
      </c>
      <c r="E144" s="65">
        <v>384</v>
      </c>
      <c r="F144" s="70">
        <v>187</v>
      </c>
      <c r="G144" s="65">
        <v>380</v>
      </c>
      <c r="H144" s="87">
        <v>196</v>
      </c>
      <c r="I144" s="87">
        <v>376</v>
      </c>
      <c r="J144" s="87">
        <v>203</v>
      </c>
      <c r="K144" s="87">
        <v>397</v>
      </c>
      <c r="L144" s="87">
        <v>384</v>
      </c>
      <c r="M144" s="57" t="s">
        <v>167</v>
      </c>
      <c r="N144" s="57" t="s">
        <v>167</v>
      </c>
    </row>
    <row r="145" spans="1:27" x14ac:dyDescent="0.3">
      <c r="B145" s="13" t="s">
        <v>97</v>
      </c>
      <c r="C145" s="65">
        <v>38980</v>
      </c>
      <c r="D145" s="65">
        <v>38324</v>
      </c>
      <c r="E145" s="65">
        <v>39840</v>
      </c>
      <c r="F145" s="70">
        <v>41278</v>
      </c>
      <c r="G145" s="65">
        <v>47558</v>
      </c>
      <c r="H145" s="87">
        <v>43183</v>
      </c>
      <c r="I145" s="87">
        <v>47059</v>
      </c>
      <c r="J145" s="87">
        <v>44726</v>
      </c>
      <c r="K145" s="87">
        <v>49630</v>
      </c>
      <c r="L145" s="87">
        <v>51334</v>
      </c>
      <c r="M145" s="87">
        <v>43222</v>
      </c>
      <c r="N145" s="87">
        <v>40718</v>
      </c>
    </row>
    <row r="146" spans="1:27" x14ac:dyDescent="0.3">
      <c r="B146" s="13" t="s">
        <v>157</v>
      </c>
      <c r="C146" s="65">
        <v>1943</v>
      </c>
      <c r="D146" s="65">
        <v>1128</v>
      </c>
      <c r="E146" s="65">
        <v>1033</v>
      </c>
      <c r="F146" s="70">
        <v>1135</v>
      </c>
      <c r="G146" s="65">
        <v>1300</v>
      </c>
      <c r="H146" s="87">
        <v>1187</v>
      </c>
      <c r="I146" s="87">
        <v>1286</v>
      </c>
      <c r="J146" s="87">
        <v>1230</v>
      </c>
      <c r="K146" s="87">
        <v>1357</v>
      </c>
      <c r="L146" s="87">
        <v>1375</v>
      </c>
      <c r="M146" s="87">
        <v>862</v>
      </c>
      <c r="N146" s="87">
        <v>815</v>
      </c>
    </row>
    <row r="147" spans="1:27" x14ac:dyDescent="0.3">
      <c r="A147" s="54" t="s">
        <v>105</v>
      </c>
      <c r="B147" s="55"/>
      <c r="C147" s="116">
        <v>354676</v>
      </c>
      <c r="D147" s="116">
        <v>323569</v>
      </c>
      <c r="E147" s="116">
        <v>347067</v>
      </c>
      <c r="F147" s="116">
        <v>351343</v>
      </c>
      <c r="G147" s="58">
        <v>379361</v>
      </c>
      <c r="H147" s="58">
        <v>367553</v>
      </c>
      <c r="I147" s="58">
        <v>375387</v>
      </c>
      <c r="J147" s="58">
        <v>380691</v>
      </c>
      <c r="K147" s="58">
        <v>395894</v>
      </c>
      <c r="L147" s="58">
        <v>386332</v>
      </c>
      <c r="M147" s="58">
        <v>325856</v>
      </c>
      <c r="N147" s="58">
        <v>311654</v>
      </c>
      <c r="P147" s="38"/>
      <c r="X147" s="38"/>
      <c r="Y147" s="38"/>
      <c r="Z147" s="38"/>
      <c r="AA147" s="38"/>
    </row>
    <row r="149" spans="1:27" ht="14.5" x14ac:dyDescent="0.35">
      <c r="A149" s="18">
        <v>1</v>
      </c>
      <c r="B149" s="18" t="s">
        <v>158</v>
      </c>
    </row>
    <row r="150" spans="1:27" ht="14.5" x14ac:dyDescent="0.35">
      <c r="A150" s="18">
        <v>2</v>
      </c>
      <c r="B150" s="18" t="s">
        <v>185</v>
      </c>
    </row>
    <row r="151" spans="1:27" ht="14.5" x14ac:dyDescent="0.35">
      <c r="A151" s="18">
        <v>3</v>
      </c>
      <c r="B151" s="18" t="s">
        <v>186</v>
      </c>
    </row>
  </sheetData>
  <sortState xmlns:xlrd2="http://schemas.microsoft.com/office/spreadsheetml/2017/richdata2" ref="B127:C146">
    <sortCondition ref="B127:B146"/>
  </sortState>
  <phoneticPr fontId="2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lcf76f155ced4ddcb4097134ff3c332f xmlns="f6ab519f-019a-4188-82de-0142888ffb12">
      <Terms xmlns="http://schemas.microsoft.com/office/infopath/2007/PartnerControls"/>
    </lcf76f155ced4ddcb4097134ff3c332f>
    <TaxCatchAll xmlns="eb8c0be1-eb5f-4b09-9aad-2bd5a3d4f11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412E4EB336F546A53FC7BD69F6C1D8" ma:contentTypeVersion="37" ma:contentTypeDescription="Create a new document." ma:contentTypeScope="" ma:versionID="c870c34c2ab4562c6c76fecb1008cf78">
  <xsd:schema xmlns:xsd="http://www.w3.org/2001/XMLSchema" xmlns:xs="http://www.w3.org/2001/XMLSchema" xmlns:p="http://schemas.microsoft.com/office/2006/metadata/properties" xmlns:ns2="eb8c0be1-eb5f-4b09-9aad-2bd5a3d4f116" xmlns:ns3="f6ab519f-019a-4188-82de-0142888ffb12" targetNamespace="http://schemas.microsoft.com/office/2006/metadata/properties" ma:root="true" ma:fieldsID="940eaece9b1c5fbab5e31af1287553a4" ns2:_="" ns3:_="">
    <xsd:import namespace="eb8c0be1-eb5f-4b09-9aad-2bd5a3d4f116"/>
    <xsd:import namespace="f6ab519f-019a-4188-82de-0142888ffb12"/>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xsd:simpleType>
        <xsd:restriction base="dms:Text"/>
      </xsd:simpleType>
    </xsd:element>
    <xsd:element name="Record_Type" ma:index="5" nillable="true" ma:displayName="Record Type" ma:internalName="Record_Typ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8a19791-7887-4e76-917b-da17664260de}" ma:internalName="TaxCatchAll" ma:showField="CatchAllData" ma:web="eb8c0be1-eb5f-4b09-9aad-2bd5a3d4f1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ab519f-019a-4188-82de-0142888ffb1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EBCF1A-96C1-4055-9139-66143283AB61}">
  <ds:schemaRefs>
    <ds:schemaRef ds:uri="http://schemas.microsoft.com/sharepoint/v3/contenttype/forms"/>
  </ds:schemaRefs>
</ds:datastoreItem>
</file>

<file path=customXml/itemProps2.xml><?xml version="1.0" encoding="utf-8"?>
<ds:datastoreItem xmlns:ds="http://schemas.openxmlformats.org/officeDocument/2006/customXml" ds:itemID="{8DFF76B8-CC7E-41A1-A4DA-F4754EA17D6D}">
  <ds:schemaRef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eb8c0be1-eb5f-4b09-9aad-2bd5a3d4f116"/>
    <ds:schemaRef ds:uri="http://schemas.microsoft.com/office/infopath/2007/PartnerControls"/>
    <ds:schemaRef ds:uri="f6ab519f-019a-4188-82de-0142888ffb12"/>
    <ds:schemaRef ds:uri="http://purl.org/dc/dcmitype/"/>
  </ds:schemaRefs>
</ds:datastoreItem>
</file>

<file path=customXml/itemProps3.xml><?xml version="1.0" encoding="utf-8"?>
<ds:datastoreItem xmlns:ds="http://schemas.openxmlformats.org/officeDocument/2006/customXml" ds:itemID="{C505C7AC-9C9E-49CB-A711-534728B34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f6ab519f-019a-4188-82de-0142888ff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Private sector DC</vt:lpstr>
      <vt:lpstr>Private sector DBH</vt:lpstr>
      <vt:lpstr>Public sector DBH</vt:lpstr>
      <vt:lpstr>Overseas direct investments</vt:lpstr>
      <vt:lpstr>Overseas assets by country</vt:lpstr>
      <vt:lpstr>Table_A</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Collin</dc:creator>
  <cp:keywords/>
  <dc:description/>
  <cp:lastModifiedBy>Butterworth, Harry</cp:lastModifiedBy>
  <cp:revision/>
  <dcterms:created xsi:type="dcterms:W3CDTF">2011-03-09T08:23:02Z</dcterms:created>
  <dcterms:modified xsi:type="dcterms:W3CDTF">2023-03-22T18:38:39Z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0x010100A9412E4EB336F546A53FC7BD69F6C1D8</vt:lpwstr>
  </property>
  <property fmtid="{D5CDD505-2E9C-101B-9397-08002B2CF9AE}" pid="3" name="Order">
    <vt:r8>2811700</vt:r8>
  </property>
</Properties>
</file>